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Jose\Documents\Proyectos\RedFlags\Muestreo\"/>
    </mc:Choice>
  </mc:AlternateContent>
  <xr:revisionPtr revIDLastSave="0" documentId="13_ncr:1_{08A06644-5CB5-4B93-B801-5235C14DE7A8}" xr6:coauthVersionLast="45" xr6:coauthVersionMax="45" xr10:uidLastSave="{00000000-0000-0000-0000-000000000000}"/>
  <bookViews>
    <workbookView xWindow="-98" yWindow="-98" windowWidth="21795" windowHeight="13096" activeTab="2" xr2:uid="{00000000-000D-0000-FFFF-FFFF00000000}"/>
  </bookViews>
  <sheets>
    <sheet name="temp_falsopositivo" sheetId="7" r:id="rId1"/>
    <sheet name="temp_falsonegativo" sheetId="6" r:id="rId2"/>
    <sheet name="Resumen" sheetId="4" r:id="rId3"/>
    <sheet name="Teoria" sheetId="2" r:id="rId4"/>
    <sheet name="FalsosPositivos" sheetId="3" r:id="rId5"/>
  </sheets>
  <definedNames>
    <definedName name="_xlnm._FilterDatabase" localSheetId="4" hidden="1">FalsosPositivos!$A$1:$E$369</definedName>
    <definedName name="_xlnm._FilterDatabase" localSheetId="1" hidden="1">temp_falsonegativo!$A$1:$O$1</definedName>
    <definedName name="_xlnm._FilterDatabase" localSheetId="0" hidden="1">temp_falsopositivo!$A$1:$N$384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4" l="1"/>
  <c r="B1" i="4"/>
  <c r="F2" i="7"/>
  <c r="G2" i="7"/>
  <c r="H2" i="7"/>
  <c r="I2" i="7"/>
  <c r="J2" i="7"/>
  <c r="K2" i="7"/>
  <c r="L2" i="7"/>
  <c r="M2" i="7"/>
  <c r="N2" i="7"/>
  <c r="F3" i="7"/>
  <c r="G3" i="7"/>
  <c r="H3" i="7"/>
  <c r="I3" i="7"/>
  <c r="J3" i="7"/>
  <c r="K3" i="7"/>
  <c r="L3" i="7"/>
  <c r="M3" i="7"/>
  <c r="N3" i="7"/>
  <c r="F4" i="7"/>
  <c r="G4" i="7"/>
  <c r="H4" i="7"/>
  <c r="I4" i="7"/>
  <c r="J4" i="7"/>
  <c r="K4" i="7"/>
  <c r="L4" i="7"/>
  <c r="M4" i="7"/>
  <c r="N4" i="7"/>
  <c r="F5" i="7"/>
  <c r="G5" i="7"/>
  <c r="H5" i="7"/>
  <c r="I5" i="7"/>
  <c r="J5" i="7"/>
  <c r="K5" i="7"/>
  <c r="L5" i="7"/>
  <c r="M5" i="7"/>
  <c r="N5" i="7"/>
  <c r="F6" i="7"/>
  <c r="G6" i="7"/>
  <c r="H6" i="7"/>
  <c r="I6" i="7"/>
  <c r="J6" i="7"/>
  <c r="K6" i="7"/>
  <c r="L6" i="7"/>
  <c r="M6" i="7"/>
  <c r="N6" i="7"/>
  <c r="F7" i="7"/>
  <c r="G7" i="7"/>
  <c r="H7" i="7"/>
  <c r="I7" i="7"/>
  <c r="J7" i="7"/>
  <c r="K7" i="7"/>
  <c r="L7" i="7"/>
  <c r="M7" i="7"/>
  <c r="N7" i="7"/>
  <c r="F8" i="7"/>
  <c r="G8" i="7"/>
  <c r="H8" i="7"/>
  <c r="I8" i="7"/>
  <c r="J8" i="7"/>
  <c r="K8" i="7"/>
  <c r="L8" i="7"/>
  <c r="M8" i="7"/>
  <c r="N8" i="7"/>
  <c r="F9" i="7"/>
  <c r="G9" i="7"/>
  <c r="H9" i="7"/>
  <c r="I9" i="7"/>
  <c r="J9" i="7"/>
  <c r="K9" i="7"/>
  <c r="L9" i="7"/>
  <c r="M9" i="7"/>
  <c r="N9" i="7"/>
  <c r="F10" i="7"/>
  <c r="G10" i="7"/>
  <c r="H10" i="7"/>
  <c r="I10" i="7"/>
  <c r="J10" i="7"/>
  <c r="K10" i="7"/>
  <c r="L10" i="7"/>
  <c r="M10" i="7"/>
  <c r="N10" i="7"/>
  <c r="F11" i="7"/>
  <c r="G11" i="7"/>
  <c r="H11" i="7"/>
  <c r="I11" i="7"/>
  <c r="J11" i="7"/>
  <c r="K11" i="7"/>
  <c r="L11" i="7"/>
  <c r="M11" i="7"/>
  <c r="N11" i="7"/>
  <c r="F12" i="7"/>
  <c r="G12" i="7"/>
  <c r="H12" i="7"/>
  <c r="I12" i="7"/>
  <c r="J12" i="7"/>
  <c r="K12" i="7"/>
  <c r="L12" i="7"/>
  <c r="M12" i="7"/>
  <c r="N12" i="7"/>
  <c r="F13" i="7"/>
  <c r="G13" i="7"/>
  <c r="H13" i="7"/>
  <c r="I13" i="7"/>
  <c r="J13" i="7"/>
  <c r="K13" i="7"/>
  <c r="L13" i="7"/>
  <c r="M13" i="7"/>
  <c r="N13" i="7"/>
  <c r="F14" i="7"/>
  <c r="G14" i="7"/>
  <c r="H14" i="7"/>
  <c r="I14" i="7"/>
  <c r="J14" i="7"/>
  <c r="K14" i="7"/>
  <c r="L14" i="7"/>
  <c r="M14" i="7"/>
  <c r="N14" i="7"/>
  <c r="F15" i="7"/>
  <c r="G15" i="7"/>
  <c r="H15" i="7"/>
  <c r="I15" i="7"/>
  <c r="J15" i="7"/>
  <c r="K15" i="7"/>
  <c r="L15" i="7"/>
  <c r="M15" i="7"/>
  <c r="N15" i="7"/>
  <c r="F16" i="7"/>
  <c r="G16" i="7"/>
  <c r="H16" i="7"/>
  <c r="I16" i="7"/>
  <c r="J16" i="7"/>
  <c r="K16" i="7"/>
  <c r="L16" i="7"/>
  <c r="M16" i="7"/>
  <c r="N16" i="7"/>
  <c r="F17" i="7"/>
  <c r="G17" i="7"/>
  <c r="H17" i="7"/>
  <c r="I17" i="7"/>
  <c r="J17" i="7"/>
  <c r="K17" i="7"/>
  <c r="L17" i="7"/>
  <c r="M17" i="7"/>
  <c r="N17" i="7"/>
  <c r="F18" i="7"/>
  <c r="G18" i="7"/>
  <c r="H18" i="7"/>
  <c r="I18" i="7"/>
  <c r="J18" i="7"/>
  <c r="K18" i="7"/>
  <c r="L18" i="7"/>
  <c r="M18" i="7"/>
  <c r="N18" i="7"/>
  <c r="F19" i="7"/>
  <c r="G19" i="7"/>
  <c r="H19" i="7"/>
  <c r="I19" i="7"/>
  <c r="J19" i="7"/>
  <c r="K19" i="7"/>
  <c r="L19" i="7"/>
  <c r="M19" i="7"/>
  <c r="N19" i="7"/>
  <c r="F20" i="7"/>
  <c r="G20" i="7"/>
  <c r="H20" i="7"/>
  <c r="I20" i="7"/>
  <c r="J20" i="7"/>
  <c r="K20" i="7"/>
  <c r="L20" i="7"/>
  <c r="M20" i="7"/>
  <c r="N20" i="7"/>
  <c r="F21" i="7"/>
  <c r="G21" i="7"/>
  <c r="H21" i="7"/>
  <c r="I21" i="7"/>
  <c r="J21" i="7"/>
  <c r="K21" i="7"/>
  <c r="L21" i="7"/>
  <c r="M21" i="7"/>
  <c r="N21" i="7"/>
  <c r="F22" i="7"/>
  <c r="G22" i="7"/>
  <c r="H22" i="7"/>
  <c r="I22" i="7"/>
  <c r="J22" i="7"/>
  <c r="K22" i="7"/>
  <c r="L22" i="7"/>
  <c r="M22" i="7"/>
  <c r="N22" i="7"/>
  <c r="F23" i="7"/>
  <c r="G23" i="7"/>
  <c r="H23" i="7"/>
  <c r="I23" i="7"/>
  <c r="J23" i="7"/>
  <c r="K23" i="7"/>
  <c r="L23" i="7"/>
  <c r="M23" i="7"/>
  <c r="N23" i="7"/>
  <c r="F24" i="7"/>
  <c r="G24" i="7"/>
  <c r="H24" i="7"/>
  <c r="I24" i="7"/>
  <c r="J24" i="7"/>
  <c r="K24" i="7"/>
  <c r="L24" i="7"/>
  <c r="M24" i="7"/>
  <c r="N24" i="7"/>
  <c r="F25" i="7"/>
  <c r="G25" i="7"/>
  <c r="H25" i="7"/>
  <c r="I25" i="7"/>
  <c r="J25" i="7"/>
  <c r="K25" i="7"/>
  <c r="L25" i="7"/>
  <c r="M25" i="7"/>
  <c r="N25" i="7"/>
  <c r="F26" i="7"/>
  <c r="G26" i="7"/>
  <c r="H26" i="7"/>
  <c r="I26" i="7"/>
  <c r="J26" i="7"/>
  <c r="K26" i="7"/>
  <c r="L26" i="7"/>
  <c r="M26" i="7"/>
  <c r="N26" i="7"/>
  <c r="F27" i="7"/>
  <c r="G27" i="7"/>
  <c r="H27" i="7"/>
  <c r="I27" i="7"/>
  <c r="J27" i="7"/>
  <c r="K27" i="7"/>
  <c r="L27" i="7"/>
  <c r="M27" i="7"/>
  <c r="N27" i="7"/>
  <c r="F28" i="7"/>
  <c r="G28" i="7"/>
  <c r="H28" i="7"/>
  <c r="I28" i="7"/>
  <c r="J28" i="7"/>
  <c r="K28" i="7"/>
  <c r="L28" i="7"/>
  <c r="M28" i="7"/>
  <c r="N28" i="7"/>
  <c r="F29" i="7"/>
  <c r="G29" i="7"/>
  <c r="H29" i="7"/>
  <c r="I29" i="7"/>
  <c r="J29" i="7"/>
  <c r="K29" i="7"/>
  <c r="L29" i="7"/>
  <c r="M29" i="7"/>
  <c r="N29" i="7"/>
  <c r="F30" i="7"/>
  <c r="G30" i="7"/>
  <c r="H30" i="7"/>
  <c r="I30" i="7"/>
  <c r="J30" i="7"/>
  <c r="K30" i="7"/>
  <c r="L30" i="7"/>
  <c r="M30" i="7"/>
  <c r="N30" i="7"/>
  <c r="F31" i="7"/>
  <c r="G31" i="7"/>
  <c r="H31" i="7"/>
  <c r="I31" i="7"/>
  <c r="J31" i="7"/>
  <c r="K31" i="7"/>
  <c r="L31" i="7"/>
  <c r="M31" i="7"/>
  <c r="N31" i="7"/>
  <c r="F32" i="7"/>
  <c r="G32" i="7"/>
  <c r="H32" i="7"/>
  <c r="I32" i="7"/>
  <c r="J32" i="7"/>
  <c r="K32" i="7"/>
  <c r="L32" i="7"/>
  <c r="M32" i="7"/>
  <c r="N32" i="7"/>
  <c r="F33" i="7"/>
  <c r="G33" i="7"/>
  <c r="H33" i="7"/>
  <c r="I33" i="7"/>
  <c r="J33" i="7"/>
  <c r="K33" i="7"/>
  <c r="L33" i="7"/>
  <c r="M33" i="7"/>
  <c r="N33" i="7"/>
  <c r="F34" i="7"/>
  <c r="G34" i="7"/>
  <c r="H34" i="7"/>
  <c r="I34" i="7"/>
  <c r="J34" i="7"/>
  <c r="K34" i="7"/>
  <c r="L34" i="7"/>
  <c r="M34" i="7"/>
  <c r="N34" i="7"/>
  <c r="F35" i="7"/>
  <c r="G35" i="7"/>
  <c r="H35" i="7"/>
  <c r="I35" i="7"/>
  <c r="J35" i="7"/>
  <c r="K35" i="7"/>
  <c r="L35" i="7"/>
  <c r="M35" i="7"/>
  <c r="N35" i="7"/>
  <c r="F36" i="7"/>
  <c r="G36" i="7"/>
  <c r="H36" i="7"/>
  <c r="I36" i="7"/>
  <c r="J36" i="7"/>
  <c r="K36" i="7"/>
  <c r="L36" i="7"/>
  <c r="M36" i="7"/>
  <c r="N36" i="7"/>
  <c r="F37" i="7"/>
  <c r="G37" i="7"/>
  <c r="H37" i="7"/>
  <c r="I37" i="7"/>
  <c r="J37" i="7"/>
  <c r="K37" i="7"/>
  <c r="L37" i="7"/>
  <c r="M37" i="7"/>
  <c r="N37" i="7"/>
  <c r="F38" i="7"/>
  <c r="G38" i="7"/>
  <c r="H38" i="7"/>
  <c r="I38" i="7"/>
  <c r="J38" i="7"/>
  <c r="K38" i="7"/>
  <c r="L38" i="7"/>
  <c r="M38" i="7"/>
  <c r="N38" i="7"/>
  <c r="F39" i="7"/>
  <c r="G39" i="7"/>
  <c r="H39" i="7"/>
  <c r="I39" i="7"/>
  <c r="J39" i="7"/>
  <c r="K39" i="7"/>
  <c r="L39" i="7"/>
  <c r="M39" i="7"/>
  <c r="N39" i="7"/>
  <c r="F40" i="7"/>
  <c r="G40" i="7"/>
  <c r="H40" i="7"/>
  <c r="I40" i="7"/>
  <c r="J40" i="7"/>
  <c r="K40" i="7"/>
  <c r="L40" i="7"/>
  <c r="M40" i="7"/>
  <c r="N40" i="7"/>
  <c r="F41" i="7"/>
  <c r="G41" i="7"/>
  <c r="H41" i="7"/>
  <c r="I41" i="7"/>
  <c r="J41" i="7"/>
  <c r="K41" i="7"/>
  <c r="L41" i="7"/>
  <c r="M41" i="7"/>
  <c r="N41" i="7"/>
  <c r="F42" i="7"/>
  <c r="G42" i="7"/>
  <c r="H42" i="7"/>
  <c r="I42" i="7"/>
  <c r="J42" i="7"/>
  <c r="K42" i="7"/>
  <c r="L42" i="7"/>
  <c r="M42" i="7"/>
  <c r="N42" i="7"/>
  <c r="F43" i="7"/>
  <c r="G43" i="7"/>
  <c r="H43" i="7"/>
  <c r="I43" i="7"/>
  <c r="J43" i="7"/>
  <c r="K43" i="7"/>
  <c r="L43" i="7"/>
  <c r="M43" i="7"/>
  <c r="N43" i="7"/>
  <c r="F44" i="7"/>
  <c r="G44" i="7"/>
  <c r="H44" i="7"/>
  <c r="I44" i="7"/>
  <c r="J44" i="7"/>
  <c r="K44" i="7"/>
  <c r="L44" i="7"/>
  <c r="M44" i="7"/>
  <c r="N44" i="7"/>
  <c r="F45" i="7"/>
  <c r="G45" i="7"/>
  <c r="H45" i="7"/>
  <c r="I45" i="7"/>
  <c r="J45" i="7"/>
  <c r="K45" i="7"/>
  <c r="L45" i="7"/>
  <c r="M45" i="7"/>
  <c r="N45" i="7"/>
  <c r="F46" i="7"/>
  <c r="G46" i="7"/>
  <c r="H46" i="7"/>
  <c r="I46" i="7"/>
  <c r="J46" i="7"/>
  <c r="K46" i="7"/>
  <c r="L46" i="7"/>
  <c r="M46" i="7"/>
  <c r="N46" i="7"/>
  <c r="F47" i="7"/>
  <c r="G47" i="7"/>
  <c r="H47" i="7"/>
  <c r="I47" i="7"/>
  <c r="J47" i="7"/>
  <c r="K47" i="7"/>
  <c r="L47" i="7"/>
  <c r="M47" i="7"/>
  <c r="N47" i="7"/>
  <c r="F48" i="7"/>
  <c r="G48" i="7"/>
  <c r="H48" i="7"/>
  <c r="I48" i="7"/>
  <c r="J48" i="7"/>
  <c r="K48" i="7"/>
  <c r="L48" i="7"/>
  <c r="M48" i="7"/>
  <c r="N48" i="7"/>
  <c r="F49" i="7"/>
  <c r="G49" i="7"/>
  <c r="H49" i="7"/>
  <c r="I49" i="7"/>
  <c r="J49" i="7"/>
  <c r="K49" i="7"/>
  <c r="L49" i="7"/>
  <c r="M49" i="7"/>
  <c r="N49" i="7"/>
  <c r="F50" i="7"/>
  <c r="G50" i="7"/>
  <c r="H50" i="7"/>
  <c r="I50" i="7"/>
  <c r="J50" i="7"/>
  <c r="K50" i="7"/>
  <c r="L50" i="7"/>
  <c r="M50" i="7"/>
  <c r="N50" i="7"/>
  <c r="F51" i="7"/>
  <c r="G51" i="7"/>
  <c r="H51" i="7"/>
  <c r="I51" i="7"/>
  <c r="J51" i="7"/>
  <c r="K51" i="7"/>
  <c r="L51" i="7"/>
  <c r="M51" i="7"/>
  <c r="N51" i="7"/>
  <c r="F52" i="7"/>
  <c r="G52" i="7"/>
  <c r="H52" i="7"/>
  <c r="I52" i="7"/>
  <c r="J52" i="7"/>
  <c r="K52" i="7"/>
  <c r="L52" i="7"/>
  <c r="M52" i="7"/>
  <c r="N52" i="7"/>
  <c r="F53" i="7"/>
  <c r="G53" i="7"/>
  <c r="H53" i="7"/>
  <c r="I53" i="7"/>
  <c r="J53" i="7"/>
  <c r="K53" i="7"/>
  <c r="L53" i="7"/>
  <c r="M53" i="7"/>
  <c r="N53" i="7"/>
  <c r="F54" i="7"/>
  <c r="G54" i="7"/>
  <c r="H54" i="7"/>
  <c r="I54" i="7"/>
  <c r="J54" i="7"/>
  <c r="K54" i="7"/>
  <c r="L54" i="7"/>
  <c r="M54" i="7"/>
  <c r="N54" i="7"/>
  <c r="F55" i="7"/>
  <c r="G55" i="7"/>
  <c r="H55" i="7"/>
  <c r="I55" i="7"/>
  <c r="J55" i="7"/>
  <c r="K55" i="7"/>
  <c r="L55" i="7"/>
  <c r="M55" i="7"/>
  <c r="N55" i="7"/>
  <c r="F56" i="7"/>
  <c r="G56" i="7"/>
  <c r="H56" i="7"/>
  <c r="I56" i="7"/>
  <c r="J56" i="7"/>
  <c r="K56" i="7"/>
  <c r="L56" i="7"/>
  <c r="M56" i="7"/>
  <c r="N56" i="7"/>
  <c r="F57" i="7"/>
  <c r="G57" i="7"/>
  <c r="H57" i="7"/>
  <c r="I57" i="7"/>
  <c r="J57" i="7"/>
  <c r="K57" i="7"/>
  <c r="L57" i="7"/>
  <c r="M57" i="7"/>
  <c r="N57" i="7"/>
  <c r="F58" i="7"/>
  <c r="G58" i="7"/>
  <c r="H58" i="7"/>
  <c r="I58" i="7"/>
  <c r="J58" i="7"/>
  <c r="K58" i="7"/>
  <c r="L58" i="7"/>
  <c r="M58" i="7"/>
  <c r="N58" i="7"/>
  <c r="F59" i="7"/>
  <c r="G59" i="7"/>
  <c r="H59" i="7"/>
  <c r="I59" i="7"/>
  <c r="J59" i="7"/>
  <c r="K59" i="7"/>
  <c r="L59" i="7"/>
  <c r="M59" i="7"/>
  <c r="N59" i="7"/>
  <c r="F60" i="7"/>
  <c r="G60" i="7"/>
  <c r="H60" i="7"/>
  <c r="I60" i="7"/>
  <c r="J60" i="7"/>
  <c r="K60" i="7"/>
  <c r="L60" i="7"/>
  <c r="M60" i="7"/>
  <c r="N60" i="7"/>
  <c r="F61" i="7"/>
  <c r="G61" i="7"/>
  <c r="H61" i="7"/>
  <c r="I61" i="7"/>
  <c r="J61" i="7"/>
  <c r="K61" i="7"/>
  <c r="L61" i="7"/>
  <c r="M61" i="7"/>
  <c r="N61" i="7"/>
  <c r="F62" i="7"/>
  <c r="G62" i="7"/>
  <c r="H62" i="7"/>
  <c r="I62" i="7"/>
  <c r="J62" i="7"/>
  <c r="K62" i="7"/>
  <c r="L62" i="7"/>
  <c r="M62" i="7"/>
  <c r="N62" i="7"/>
  <c r="F63" i="7"/>
  <c r="G63" i="7"/>
  <c r="H63" i="7"/>
  <c r="I63" i="7"/>
  <c r="J63" i="7"/>
  <c r="K63" i="7"/>
  <c r="L63" i="7"/>
  <c r="M63" i="7"/>
  <c r="N63" i="7"/>
  <c r="F64" i="7"/>
  <c r="G64" i="7"/>
  <c r="H64" i="7"/>
  <c r="I64" i="7"/>
  <c r="J64" i="7"/>
  <c r="K64" i="7"/>
  <c r="L64" i="7"/>
  <c r="M64" i="7"/>
  <c r="N64" i="7"/>
  <c r="F65" i="7"/>
  <c r="G65" i="7"/>
  <c r="H65" i="7"/>
  <c r="I65" i="7"/>
  <c r="J65" i="7"/>
  <c r="K65" i="7"/>
  <c r="L65" i="7"/>
  <c r="M65" i="7"/>
  <c r="N65" i="7"/>
  <c r="F66" i="7"/>
  <c r="G66" i="7"/>
  <c r="H66" i="7"/>
  <c r="I66" i="7"/>
  <c r="J66" i="7"/>
  <c r="K66" i="7"/>
  <c r="L66" i="7"/>
  <c r="M66" i="7"/>
  <c r="N66" i="7"/>
  <c r="F67" i="7"/>
  <c r="G67" i="7"/>
  <c r="H67" i="7"/>
  <c r="I67" i="7"/>
  <c r="J67" i="7"/>
  <c r="K67" i="7"/>
  <c r="L67" i="7"/>
  <c r="M67" i="7"/>
  <c r="N67" i="7"/>
  <c r="F68" i="7"/>
  <c r="G68" i="7"/>
  <c r="H68" i="7"/>
  <c r="I68" i="7"/>
  <c r="J68" i="7"/>
  <c r="K68" i="7"/>
  <c r="L68" i="7"/>
  <c r="M68" i="7"/>
  <c r="N68" i="7"/>
  <c r="F69" i="7"/>
  <c r="G69" i="7"/>
  <c r="H69" i="7"/>
  <c r="I69" i="7"/>
  <c r="J69" i="7"/>
  <c r="K69" i="7"/>
  <c r="L69" i="7"/>
  <c r="M69" i="7"/>
  <c r="N69" i="7"/>
  <c r="F70" i="7"/>
  <c r="G70" i="7"/>
  <c r="H70" i="7"/>
  <c r="I70" i="7"/>
  <c r="J70" i="7"/>
  <c r="K70" i="7"/>
  <c r="L70" i="7"/>
  <c r="M70" i="7"/>
  <c r="N70" i="7"/>
  <c r="F71" i="7"/>
  <c r="G71" i="7"/>
  <c r="H71" i="7"/>
  <c r="I71" i="7"/>
  <c r="J71" i="7"/>
  <c r="K71" i="7"/>
  <c r="L71" i="7"/>
  <c r="M71" i="7"/>
  <c r="N71" i="7"/>
  <c r="F72" i="7"/>
  <c r="G72" i="7"/>
  <c r="H72" i="7"/>
  <c r="I72" i="7"/>
  <c r="J72" i="7"/>
  <c r="K72" i="7"/>
  <c r="L72" i="7"/>
  <c r="M72" i="7"/>
  <c r="N72" i="7"/>
  <c r="F73" i="7"/>
  <c r="G73" i="7"/>
  <c r="H73" i="7"/>
  <c r="I73" i="7"/>
  <c r="J73" i="7"/>
  <c r="K73" i="7"/>
  <c r="L73" i="7"/>
  <c r="M73" i="7"/>
  <c r="N73" i="7"/>
  <c r="F74" i="7"/>
  <c r="G74" i="7"/>
  <c r="H74" i="7"/>
  <c r="I74" i="7"/>
  <c r="J74" i="7"/>
  <c r="K74" i="7"/>
  <c r="L74" i="7"/>
  <c r="M74" i="7"/>
  <c r="N74" i="7"/>
  <c r="F75" i="7"/>
  <c r="G75" i="7"/>
  <c r="H75" i="7"/>
  <c r="I75" i="7"/>
  <c r="J75" i="7"/>
  <c r="K75" i="7"/>
  <c r="L75" i="7"/>
  <c r="M75" i="7"/>
  <c r="N75" i="7"/>
  <c r="F76" i="7"/>
  <c r="G76" i="7"/>
  <c r="H76" i="7"/>
  <c r="I76" i="7"/>
  <c r="J76" i="7"/>
  <c r="K76" i="7"/>
  <c r="L76" i="7"/>
  <c r="M76" i="7"/>
  <c r="N76" i="7"/>
  <c r="F77" i="7"/>
  <c r="G77" i="7"/>
  <c r="H77" i="7"/>
  <c r="I77" i="7"/>
  <c r="J77" i="7"/>
  <c r="K77" i="7"/>
  <c r="L77" i="7"/>
  <c r="M77" i="7"/>
  <c r="N77" i="7"/>
  <c r="F78" i="7"/>
  <c r="G78" i="7"/>
  <c r="H78" i="7"/>
  <c r="I78" i="7"/>
  <c r="J78" i="7"/>
  <c r="K78" i="7"/>
  <c r="L78" i="7"/>
  <c r="M78" i="7"/>
  <c r="N78" i="7"/>
  <c r="F79" i="7"/>
  <c r="G79" i="7"/>
  <c r="H79" i="7"/>
  <c r="I79" i="7"/>
  <c r="J79" i="7"/>
  <c r="K79" i="7"/>
  <c r="L79" i="7"/>
  <c r="M79" i="7"/>
  <c r="N79" i="7"/>
  <c r="F80" i="7"/>
  <c r="G80" i="7"/>
  <c r="H80" i="7"/>
  <c r="I80" i="7"/>
  <c r="J80" i="7"/>
  <c r="K80" i="7"/>
  <c r="L80" i="7"/>
  <c r="M80" i="7"/>
  <c r="N80" i="7"/>
  <c r="F81" i="7"/>
  <c r="G81" i="7"/>
  <c r="H81" i="7"/>
  <c r="I81" i="7"/>
  <c r="J81" i="7"/>
  <c r="K81" i="7"/>
  <c r="L81" i="7"/>
  <c r="M81" i="7"/>
  <c r="N81" i="7"/>
  <c r="F82" i="7"/>
  <c r="G82" i="7"/>
  <c r="H82" i="7"/>
  <c r="I82" i="7"/>
  <c r="J82" i="7"/>
  <c r="K82" i="7"/>
  <c r="L82" i="7"/>
  <c r="M82" i="7"/>
  <c r="N82" i="7"/>
  <c r="F83" i="7"/>
  <c r="G83" i="7"/>
  <c r="H83" i="7"/>
  <c r="I83" i="7"/>
  <c r="J83" i="7"/>
  <c r="K83" i="7"/>
  <c r="L83" i="7"/>
  <c r="M83" i="7"/>
  <c r="N83" i="7"/>
  <c r="F84" i="7"/>
  <c r="G84" i="7"/>
  <c r="H84" i="7"/>
  <c r="I84" i="7"/>
  <c r="J84" i="7"/>
  <c r="K84" i="7"/>
  <c r="L84" i="7"/>
  <c r="M84" i="7"/>
  <c r="N84" i="7"/>
  <c r="F85" i="7"/>
  <c r="G85" i="7"/>
  <c r="H85" i="7"/>
  <c r="I85" i="7"/>
  <c r="J85" i="7"/>
  <c r="K85" i="7"/>
  <c r="L85" i="7"/>
  <c r="M85" i="7"/>
  <c r="N85" i="7"/>
  <c r="F86" i="7"/>
  <c r="G86" i="7"/>
  <c r="H86" i="7"/>
  <c r="I86" i="7"/>
  <c r="J86" i="7"/>
  <c r="K86" i="7"/>
  <c r="L86" i="7"/>
  <c r="M86" i="7"/>
  <c r="N86" i="7"/>
  <c r="F87" i="7"/>
  <c r="G87" i="7"/>
  <c r="H87" i="7"/>
  <c r="I87" i="7"/>
  <c r="J87" i="7"/>
  <c r="K87" i="7"/>
  <c r="L87" i="7"/>
  <c r="M87" i="7"/>
  <c r="N87" i="7"/>
  <c r="F88" i="7"/>
  <c r="G88" i="7"/>
  <c r="H88" i="7"/>
  <c r="I88" i="7"/>
  <c r="J88" i="7"/>
  <c r="K88" i="7"/>
  <c r="L88" i="7"/>
  <c r="M88" i="7"/>
  <c r="N88" i="7"/>
  <c r="F89" i="7"/>
  <c r="G89" i="7"/>
  <c r="H89" i="7"/>
  <c r="I89" i="7"/>
  <c r="J89" i="7"/>
  <c r="K89" i="7"/>
  <c r="L89" i="7"/>
  <c r="M89" i="7"/>
  <c r="N89" i="7"/>
  <c r="F90" i="7"/>
  <c r="G90" i="7"/>
  <c r="H90" i="7"/>
  <c r="I90" i="7"/>
  <c r="J90" i="7"/>
  <c r="K90" i="7"/>
  <c r="L90" i="7"/>
  <c r="M90" i="7"/>
  <c r="N90" i="7"/>
  <c r="F91" i="7"/>
  <c r="G91" i="7"/>
  <c r="H91" i="7"/>
  <c r="I91" i="7"/>
  <c r="J91" i="7"/>
  <c r="K91" i="7"/>
  <c r="L91" i="7"/>
  <c r="M91" i="7"/>
  <c r="N91" i="7"/>
  <c r="F92" i="7"/>
  <c r="G92" i="7"/>
  <c r="H92" i="7"/>
  <c r="I92" i="7"/>
  <c r="J92" i="7"/>
  <c r="K92" i="7"/>
  <c r="L92" i="7"/>
  <c r="M92" i="7"/>
  <c r="N92" i="7"/>
  <c r="F93" i="7"/>
  <c r="G93" i="7"/>
  <c r="H93" i="7"/>
  <c r="I93" i="7"/>
  <c r="J93" i="7"/>
  <c r="K93" i="7"/>
  <c r="L93" i="7"/>
  <c r="M93" i="7"/>
  <c r="N93" i="7"/>
  <c r="F94" i="7"/>
  <c r="G94" i="7"/>
  <c r="H94" i="7"/>
  <c r="I94" i="7"/>
  <c r="J94" i="7"/>
  <c r="K94" i="7"/>
  <c r="L94" i="7"/>
  <c r="M94" i="7"/>
  <c r="N94" i="7"/>
  <c r="F95" i="7"/>
  <c r="G95" i="7"/>
  <c r="H95" i="7"/>
  <c r="I95" i="7"/>
  <c r="J95" i="7"/>
  <c r="K95" i="7"/>
  <c r="L95" i="7"/>
  <c r="M95" i="7"/>
  <c r="N95" i="7"/>
  <c r="F96" i="7"/>
  <c r="G96" i="7"/>
  <c r="H96" i="7"/>
  <c r="I96" i="7"/>
  <c r="J96" i="7"/>
  <c r="K96" i="7"/>
  <c r="L96" i="7"/>
  <c r="M96" i="7"/>
  <c r="N96" i="7"/>
  <c r="F97" i="7"/>
  <c r="G97" i="7"/>
  <c r="H97" i="7"/>
  <c r="I97" i="7"/>
  <c r="J97" i="7"/>
  <c r="K97" i="7"/>
  <c r="L97" i="7"/>
  <c r="M97" i="7"/>
  <c r="N97" i="7"/>
  <c r="F98" i="7"/>
  <c r="G98" i="7"/>
  <c r="H98" i="7"/>
  <c r="I98" i="7"/>
  <c r="J98" i="7"/>
  <c r="K98" i="7"/>
  <c r="L98" i="7"/>
  <c r="M98" i="7"/>
  <c r="N98" i="7"/>
  <c r="F99" i="7"/>
  <c r="G99" i="7"/>
  <c r="H99" i="7"/>
  <c r="I99" i="7"/>
  <c r="J99" i="7"/>
  <c r="K99" i="7"/>
  <c r="L99" i="7"/>
  <c r="M99" i="7"/>
  <c r="N99" i="7"/>
  <c r="F100" i="7"/>
  <c r="G100" i="7"/>
  <c r="H100" i="7"/>
  <c r="I100" i="7"/>
  <c r="J100" i="7"/>
  <c r="K100" i="7"/>
  <c r="L100" i="7"/>
  <c r="M100" i="7"/>
  <c r="N100" i="7"/>
  <c r="F101" i="7"/>
  <c r="G101" i="7"/>
  <c r="H101" i="7"/>
  <c r="I101" i="7"/>
  <c r="J101" i="7"/>
  <c r="K101" i="7"/>
  <c r="L101" i="7"/>
  <c r="M101" i="7"/>
  <c r="N101" i="7"/>
  <c r="F102" i="7"/>
  <c r="G102" i="7"/>
  <c r="H102" i="7"/>
  <c r="I102" i="7"/>
  <c r="J102" i="7"/>
  <c r="K102" i="7"/>
  <c r="L102" i="7"/>
  <c r="M102" i="7"/>
  <c r="N102" i="7"/>
  <c r="F103" i="7"/>
  <c r="G103" i="7"/>
  <c r="H103" i="7"/>
  <c r="I103" i="7"/>
  <c r="J103" i="7"/>
  <c r="K103" i="7"/>
  <c r="L103" i="7"/>
  <c r="M103" i="7"/>
  <c r="N103" i="7"/>
  <c r="F104" i="7"/>
  <c r="G104" i="7"/>
  <c r="H104" i="7"/>
  <c r="I104" i="7"/>
  <c r="J104" i="7"/>
  <c r="K104" i="7"/>
  <c r="L104" i="7"/>
  <c r="M104" i="7"/>
  <c r="N104" i="7"/>
  <c r="F105" i="7"/>
  <c r="G105" i="7"/>
  <c r="H105" i="7"/>
  <c r="I105" i="7"/>
  <c r="J105" i="7"/>
  <c r="K105" i="7"/>
  <c r="L105" i="7"/>
  <c r="M105" i="7"/>
  <c r="N105" i="7"/>
  <c r="F106" i="7"/>
  <c r="G106" i="7"/>
  <c r="H106" i="7"/>
  <c r="I106" i="7"/>
  <c r="J106" i="7"/>
  <c r="K106" i="7"/>
  <c r="L106" i="7"/>
  <c r="M106" i="7"/>
  <c r="N106" i="7"/>
  <c r="F107" i="7"/>
  <c r="G107" i="7"/>
  <c r="H107" i="7"/>
  <c r="I107" i="7"/>
  <c r="J107" i="7"/>
  <c r="K107" i="7"/>
  <c r="L107" i="7"/>
  <c r="M107" i="7"/>
  <c r="N107" i="7"/>
  <c r="F108" i="7"/>
  <c r="G108" i="7"/>
  <c r="H108" i="7"/>
  <c r="I108" i="7"/>
  <c r="J108" i="7"/>
  <c r="K108" i="7"/>
  <c r="L108" i="7"/>
  <c r="M108" i="7"/>
  <c r="N108" i="7"/>
  <c r="F109" i="7"/>
  <c r="G109" i="7"/>
  <c r="H109" i="7"/>
  <c r="I109" i="7"/>
  <c r="J109" i="7"/>
  <c r="K109" i="7"/>
  <c r="L109" i="7"/>
  <c r="M109" i="7"/>
  <c r="N109" i="7"/>
  <c r="D110" i="7"/>
  <c r="F110" i="7" s="1"/>
  <c r="F111" i="7"/>
  <c r="G111" i="7"/>
  <c r="H111" i="7"/>
  <c r="I111" i="7"/>
  <c r="J111" i="7"/>
  <c r="K111" i="7"/>
  <c r="L111" i="7"/>
  <c r="M111" i="7"/>
  <c r="N111" i="7"/>
  <c r="F112" i="7"/>
  <c r="G112" i="7"/>
  <c r="H112" i="7"/>
  <c r="I112" i="7"/>
  <c r="J112" i="7"/>
  <c r="K112" i="7"/>
  <c r="L112" i="7"/>
  <c r="M112" i="7"/>
  <c r="N112" i="7"/>
  <c r="F113" i="7"/>
  <c r="G113" i="7"/>
  <c r="H113" i="7"/>
  <c r="I113" i="7"/>
  <c r="J113" i="7"/>
  <c r="K113" i="7"/>
  <c r="L113" i="7"/>
  <c r="M113" i="7"/>
  <c r="N113" i="7"/>
  <c r="F114" i="7"/>
  <c r="G114" i="7"/>
  <c r="H114" i="7"/>
  <c r="I114" i="7"/>
  <c r="J114" i="7"/>
  <c r="K114" i="7"/>
  <c r="L114" i="7"/>
  <c r="M114" i="7"/>
  <c r="N114" i="7"/>
  <c r="F115" i="7"/>
  <c r="G115" i="7"/>
  <c r="H115" i="7"/>
  <c r="I115" i="7"/>
  <c r="J115" i="7"/>
  <c r="K115" i="7"/>
  <c r="L115" i="7"/>
  <c r="M115" i="7"/>
  <c r="N115" i="7"/>
  <c r="F116" i="7"/>
  <c r="G116" i="7"/>
  <c r="H116" i="7"/>
  <c r="I116" i="7"/>
  <c r="J116" i="7"/>
  <c r="K116" i="7"/>
  <c r="L116" i="7"/>
  <c r="M116" i="7"/>
  <c r="N116" i="7"/>
  <c r="F117" i="7"/>
  <c r="G117" i="7"/>
  <c r="H117" i="7"/>
  <c r="I117" i="7"/>
  <c r="J117" i="7"/>
  <c r="K117" i="7"/>
  <c r="L117" i="7"/>
  <c r="M117" i="7"/>
  <c r="N117" i="7"/>
  <c r="F118" i="7"/>
  <c r="G118" i="7"/>
  <c r="H118" i="7"/>
  <c r="I118" i="7"/>
  <c r="J118" i="7"/>
  <c r="K118" i="7"/>
  <c r="L118" i="7"/>
  <c r="M118" i="7"/>
  <c r="N118" i="7"/>
  <c r="F119" i="7"/>
  <c r="G119" i="7"/>
  <c r="H119" i="7"/>
  <c r="I119" i="7"/>
  <c r="J119" i="7"/>
  <c r="K119" i="7"/>
  <c r="L119" i="7"/>
  <c r="M119" i="7"/>
  <c r="N119" i="7"/>
  <c r="F120" i="7"/>
  <c r="G120" i="7"/>
  <c r="H120" i="7"/>
  <c r="I120" i="7"/>
  <c r="J120" i="7"/>
  <c r="K120" i="7"/>
  <c r="L120" i="7"/>
  <c r="M120" i="7"/>
  <c r="N120" i="7"/>
  <c r="F121" i="7"/>
  <c r="G121" i="7"/>
  <c r="H121" i="7"/>
  <c r="I121" i="7"/>
  <c r="J121" i="7"/>
  <c r="K121" i="7"/>
  <c r="L121" i="7"/>
  <c r="M121" i="7"/>
  <c r="N121" i="7"/>
  <c r="F122" i="7"/>
  <c r="G122" i="7"/>
  <c r="H122" i="7"/>
  <c r="I122" i="7"/>
  <c r="J122" i="7"/>
  <c r="K122" i="7"/>
  <c r="L122" i="7"/>
  <c r="M122" i="7"/>
  <c r="N122" i="7"/>
  <c r="F123" i="7"/>
  <c r="G123" i="7"/>
  <c r="H123" i="7"/>
  <c r="I123" i="7"/>
  <c r="J123" i="7"/>
  <c r="K123" i="7"/>
  <c r="L123" i="7"/>
  <c r="M123" i="7"/>
  <c r="N123" i="7"/>
  <c r="F124" i="7"/>
  <c r="G124" i="7"/>
  <c r="H124" i="7"/>
  <c r="I124" i="7"/>
  <c r="J124" i="7"/>
  <c r="K124" i="7"/>
  <c r="L124" i="7"/>
  <c r="M124" i="7"/>
  <c r="N124" i="7"/>
  <c r="F125" i="7"/>
  <c r="G125" i="7"/>
  <c r="H125" i="7"/>
  <c r="I125" i="7"/>
  <c r="J125" i="7"/>
  <c r="K125" i="7"/>
  <c r="L125" i="7"/>
  <c r="M125" i="7"/>
  <c r="N125" i="7"/>
  <c r="F126" i="7"/>
  <c r="G126" i="7"/>
  <c r="H126" i="7"/>
  <c r="I126" i="7"/>
  <c r="J126" i="7"/>
  <c r="K126" i="7"/>
  <c r="L126" i="7"/>
  <c r="M126" i="7"/>
  <c r="N126" i="7"/>
  <c r="F127" i="7"/>
  <c r="G127" i="7"/>
  <c r="H127" i="7"/>
  <c r="I127" i="7"/>
  <c r="J127" i="7"/>
  <c r="K127" i="7"/>
  <c r="L127" i="7"/>
  <c r="M127" i="7"/>
  <c r="N127" i="7"/>
  <c r="F128" i="7"/>
  <c r="G128" i="7"/>
  <c r="H128" i="7"/>
  <c r="I128" i="7"/>
  <c r="J128" i="7"/>
  <c r="K128" i="7"/>
  <c r="L128" i="7"/>
  <c r="M128" i="7"/>
  <c r="N128" i="7"/>
  <c r="F129" i="7"/>
  <c r="G129" i="7"/>
  <c r="H129" i="7"/>
  <c r="I129" i="7"/>
  <c r="J129" i="7"/>
  <c r="K129" i="7"/>
  <c r="L129" i="7"/>
  <c r="M129" i="7"/>
  <c r="N129" i="7"/>
  <c r="F130" i="7"/>
  <c r="G130" i="7"/>
  <c r="H130" i="7"/>
  <c r="I130" i="7"/>
  <c r="J130" i="7"/>
  <c r="K130" i="7"/>
  <c r="L130" i="7"/>
  <c r="M130" i="7"/>
  <c r="N130" i="7"/>
  <c r="F131" i="7"/>
  <c r="G131" i="7"/>
  <c r="H131" i="7"/>
  <c r="I131" i="7"/>
  <c r="J131" i="7"/>
  <c r="K131" i="7"/>
  <c r="L131" i="7"/>
  <c r="M131" i="7"/>
  <c r="N131" i="7"/>
  <c r="F132" i="7"/>
  <c r="G132" i="7"/>
  <c r="H132" i="7"/>
  <c r="I132" i="7"/>
  <c r="J132" i="7"/>
  <c r="K132" i="7"/>
  <c r="L132" i="7"/>
  <c r="M132" i="7"/>
  <c r="N132" i="7"/>
  <c r="F133" i="7"/>
  <c r="G133" i="7"/>
  <c r="H133" i="7"/>
  <c r="I133" i="7"/>
  <c r="J133" i="7"/>
  <c r="K133" i="7"/>
  <c r="L133" i="7"/>
  <c r="M133" i="7"/>
  <c r="N133" i="7"/>
  <c r="F134" i="7"/>
  <c r="G134" i="7"/>
  <c r="H134" i="7"/>
  <c r="I134" i="7"/>
  <c r="J134" i="7"/>
  <c r="K134" i="7"/>
  <c r="L134" i="7"/>
  <c r="M134" i="7"/>
  <c r="N134" i="7"/>
  <c r="F135" i="7"/>
  <c r="G135" i="7"/>
  <c r="H135" i="7"/>
  <c r="I135" i="7"/>
  <c r="J135" i="7"/>
  <c r="K135" i="7"/>
  <c r="L135" i="7"/>
  <c r="M135" i="7"/>
  <c r="N135" i="7"/>
  <c r="F136" i="7"/>
  <c r="G136" i="7"/>
  <c r="H136" i="7"/>
  <c r="I136" i="7"/>
  <c r="J136" i="7"/>
  <c r="K136" i="7"/>
  <c r="L136" i="7"/>
  <c r="M136" i="7"/>
  <c r="N136" i="7"/>
  <c r="F137" i="7"/>
  <c r="G137" i="7"/>
  <c r="H137" i="7"/>
  <c r="I137" i="7"/>
  <c r="J137" i="7"/>
  <c r="K137" i="7"/>
  <c r="L137" i="7"/>
  <c r="M137" i="7"/>
  <c r="N137" i="7"/>
  <c r="F138" i="7"/>
  <c r="G138" i="7"/>
  <c r="H138" i="7"/>
  <c r="I138" i="7"/>
  <c r="J138" i="7"/>
  <c r="K138" i="7"/>
  <c r="L138" i="7"/>
  <c r="M138" i="7"/>
  <c r="N138" i="7"/>
  <c r="F139" i="7"/>
  <c r="G139" i="7"/>
  <c r="H139" i="7"/>
  <c r="I139" i="7"/>
  <c r="J139" i="7"/>
  <c r="K139" i="7"/>
  <c r="L139" i="7"/>
  <c r="M139" i="7"/>
  <c r="N139" i="7"/>
  <c r="F140" i="7"/>
  <c r="G140" i="7"/>
  <c r="H140" i="7"/>
  <c r="I140" i="7"/>
  <c r="J140" i="7"/>
  <c r="K140" i="7"/>
  <c r="L140" i="7"/>
  <c r="M140" i="7"/>
  <c r="N140" i="7"/>
  <c r="F141" i="7"/>
  <c r="G141" i="7"/>
  <c r="H141" i="7"/>
  <c r="I141" i="7"/>
  <c r="J141" i="7"/>
  <c r="K141" i="7"/>
  <c r="L141" i="7"/>
  <c r="M141" i="7"/>
  <c r="N141" i="7"/>
  <c r="F142" i="7"/>
  <c r="G142" i="7"/>
  <c r="H142" i="7"/>
  <c r="I142" i="7"/>
  <c r="J142" i="7"/>
  <c r="K142" i="7"/>
  <c r="L142" i="7"/>
  <c r="M142" i="7"/>
  <c r="N142" i="7"/>
  <c r="F143" i="7"/>
  <c r="G143" i="7"/>
  <c r="H143" i="7"/>
  <c r="I143" i="7"/>
  <c r="J143" i="7"/>
  <c r="K143" i="7"/>
  <c r="L143" i="7"/>
  <c r="M143" i="7"/>
  <c r="N143" i="7"/>
  <c r="F144" i="7"/>
  <c r="G144" i="7"/>
  <c r="H144" i="7"/>
  <c r="I144" i="7"/>
  <c r="J144" i="7"/>
  <c r="K144" i="7"/>
  <c r="L144" i="7"/>
  <c r="M144" i="7"/>
  <c r="N144" i="7"/>
  <c r="F145" i="7"/>
  <c r="G145" i="7"/>
  <c r="H145" i="7"/>
  <c r="I145" i="7"/>
  <c r="J145" i="7"/>
  <c r="K145" i="7"/>
  <c r="L145" i="7"/>
  <c r="M145" i="7"/>
  <c r="N145" i="7"/>
  <c r="F146" i="7"/>
  <c r="G146" i="7"/>
  <c r="H146" i="7"/>
  <c r="I146" i="7"/>
  <c r="J146" i="7"/>
  <c r="K146" i="7"/>
  <c r="L146" i="7"/>
  <c r="M146" i="7"/>
  <c r="N146" i="7"/>
  <c r="F147" i="7"/>
  <c r="G147" i="7"/>
  <c r="H147" i="7"/>
  <c r="I147" i="7"/>
  <c r="J147" i="7"/>
  <c r="K147" i="7"/>
  <c r="L147" i="7"/>
  <c r="M147" i="7"/>
  <c r="N147" i="7"/>
  <c r="F148" i="7"/>
  <c r="G148" i="7"/>
  <c r="H148" i="7"/>
  <c r="I148" i="7"/>
  <c r="J148" i="7"/>
  <c r="K148" i="7"/>
  <c r="L148" i="7"/>
  <c r="M148" i="7"/>
  <c r="N148" i="7"/>
  <c r="F149" i="7"/>
  <c r="G149" i="7"/>
  <c r="H149" i="7"/>
  <c r="I149" i="7"/>
  <c r="J149" i="7"/>
  <c r="K149" i="7"/>
  <c r="L149" i="7"/>
  <c r="M149" i="7"/>
  <c r="N149" i="7"/>
  <c r="F150" i="7"/>
  <c r="G150" i="7"/>
  <c r="H150" i="7"/>
  <c r="I150" i="7"/>
  <c r="J150" i="7"/>
  <c r="K150" i="7"/>
  <c r="L150" i="7"/>
  <c r="M150" i="7"/>
  <c r="N150" i="7"/>
  <c r="F151" i="7"/>
  <c r="G151" i="7"/>
  <c r="H151" i="7"/>
  <c r="I151" i="7"/>
  <c r="J151" i="7"/>
  <c r="K151" i="7"/>
  <c r="L151" i="7"/>
  <c r="M151" i="7"/>
  <c r="N151" i="7"/>
  <c r="F152" i="7"/>
  <c r="G152" i="7"/>
  <c r="H152" i="7"/>
  <c r="I152" i="7"/>
  <c r="J152" i="7"/>
  <c r="K152" i="7"/>
  <c r="L152" i="7"/>
  <c r="M152" i="7"/>
  <c r="N152" i="7"/>
  <c r="F153" i="7"/>
  <c r="G153" i="7"/>
  <c r="H153" i="7"/>
  <c r="I153" i="7"/>
  <c r="J153" i="7"/>
  <c r="K153" i="7"/>
  <c r="L153" i="7"/>
  <c r="M153" i="7"/>
  <c r="N153" i="7"/>
  <c r="F154" i="7"/>
  <c r="G154" i="7"/>
  <c r="H154" i="7"/>
  <c r="I154" i="7"/>
  <c r="J154" i="7"/>
  <c r="K154" i="7"/>
  <c r="L154" i="7"/>
  <c r="M154" i="7"/>
  <c r="N154" i="7"/>
  <c r="F155" i="7"/>
  <c r="G155" i="7"/>
  <c r="H155" i="7"/>
  <c r="I155" i="7"/>
  <c r="J155" i="7"/>
  <c r="K155" i="7"/>
  <c r="L155" i="7"/>
  <c r="M155" i="7"/>
  <c r="N155" i="7"/>
  <c r="F156" i="7"/>
  <c r="G156" i="7"/>
  <c r="H156" i="7"/>
  <c r="I156" i="7"/>
  <c r="J156" i="7"/>
  <c r="K156" i="7"/>
  <c r="L156" i="7"/>
  <c r="M156" i="7"/>
  <c r="N156" i="7"/>
  <c r="F157" i="7"/>
  <c r="G157" i="7"/>
  <c r="H157" i="7"/>
  <c r="I157" i="7"/>
  <c r="J157" i="7"/>
  <c r="K157" i="7"/>
  <c r="L157" i="7"/>
  <c r="M157" i="7"/>
  <c r="N157" i="7"/>
  <c r="F158" i="7"/>
  <c r="G158" i="7"/>
  <c r="H158" i="7"/>
  <c r="I158" i="7"/>
  <c r="J158" i="7"/>
  <c r="K158" i="7"/>
  <c r="L158" i="7"/>
  <c r="M158" i="7"/>
  <c r="N158" i="7"/>
  <c r="F159" i="7"/>
  <c r="G159" i="7"/>
  <c r="H159" i="7"/>
  <c r="I159" i="7"/>
  <c r="J159" i="7"/>
  <c r="K159" i="7"/>
  <c r="L159" i="7"/>
  <c r="M159" i="7"/>
  <c r="N159" i="7"/>
  <c r="F160" i="7"/>
  <c r="G160" i="7"/>
  <c r="H160" i="7"/>
  <c r="I160" i="7"/>
  <c r="J160" i="7"/>
  <c r="K160" i="7"/>
  <c r="L160" i="7"/>
  <c r="M160" i="7"/>
  <c r="N160" i="7"/>
  <c r="F161" i="7"/>
  <c r="G161" i="7"/>
  <c r="H161" i="7"/>
  <c r="I161" i="7"/>
  <c r="J161" i="7"/>
  <c r="K161" i="7"/>
  <c r="L161" i="7"/>
  <c r="M161" i="7"/>
  <c r="N161" i="7"/>
  <c r="F162" i="7"/>
  <c r="G162" i="7"/>
  <c r="H162" i="7"/>
  <c r="I162" i="7"/>
  <c r="J162" i="7"/>
  <c r="K162" i="7"/>
  <c r="L162" i="7"/>
  <c r="M162" i="7"/>
  <c r="N162" i="7"/>
  <c r="F163" i="7"/>
  <c r="G163" i="7"/>
  <c r="H163" i="7"/>
  <c r="I163" i="7"/>
  <c r="J163" i="7"/>
  <c r="K163" i="7"/>
  <c r="L163" i="7"/>
  <c r="M163" i="7"/>
  <c r="N163" i="7"/>
  <c r="F164" i="7"/>
  <c r="G164" i="7"/>
  <c r="H164" i="7"/>
  <c r="I164" i="7"/>
  <c r="J164" i="7"/>
  <c r="K164" i="7"/>
  <c r="L164" i="7"/>
  <c r="M164" i="7"/>
  <c r="N164" i="7"/>
  <c r="F165" i="7"/>
  <c r="G165" i="7"/>
  <c r="H165" i="7"/>
  <c r="I165" i="7"/>
  <c r="J165" i="7"/>
  <c r="K165" i="7"/>
  <c r="L165" i="7"/>
  <c r="M165" i="7"/>
  <c r="N165" i="7"/>
  <c r="F166" i="7"/>
  <c r="G166" i="7"/>
  <c r="H166" i="7"/>
  <c r="I166" i="7"/>
  <c r="J166" i="7"/>
  <c r="K166" i="7"/>
  <c r="L166" i="7"/>
  <c r="M166" i="7"/>
  <c r="N166" i="7"/>
  <c r="F167" i="7"/>
  <c r="G167" i="7"/>
  <c r="H167" i="7"/>
  <c r="I167" i="7"/>
  <c r="J167" i="7"/>
  <c r="K167" i="7"/>
  <c r="L167" i="7"/>
  <c r="M167" i="7"/>
  <c r="N167" i="7"/>
  <c r="F168" i="7"/>
  <c r="G168" i="7"/>
  <c r="H168" i="7"/>
  <c r="I168" i="7"/>
  <c r="J168" i="7"/>
  <c r="K168" i="7"/>
  <c r="L168" i="7"/>
  <c r="M168" i="7"/>
  <c r="N168" i="7"/>
  <c r="F169" i="7"/>
  <c r="G169" i="7"/>
  <c r="H169" i="7"/>
  <c r="I169" i="7"/>
  <c r="J169" i="7"/>
  <c r="K169" i="7"/>
  <c r="L169" i="7"/>
  <c r="M169" i="7"/>
  <c r="N169" i="7"/>
  <c r="F170" i="7"/>
  <c r="G170" i="7"/>
  <c r="H170" i="7"/>
  <c r="I170" i="7"/>
  <c r="J170" i="7"/>
  <c r="K170" i="7"/>
  <c r="L170" i="7"/>
  <c r="M170" i="7"/>
  <c r="N170" i="7"/>
  <c r="F171" i="7"/>
  <c r="G171" i="7"/>
  <c r="H171" i="7"/>
  <c r="I171" i="7"/>
  <c r="J171" i="7"/>
  <c r="K171" i="7"/>
  <c r="L171" i="7"/>
  <c r="M171" i="7"/>
  <c r="N171" i="7"/>
  <c r="F172" i="7"/>
  <c r="G172" i="7"/>
  <c r="H172" i="7"/>
  <c r="I172" i="7"/>
  <c r="J172" i="7"/>
  <c r="K172" i="7"/>
  <c r="L172" i="7"/>
  <c r="M172" i="7"/>
  <c r="N172" i="7"/>
  <c r="F173" i="7"/>
  <c r="G173" i="7"/>
  <c r="H173" i="7"/>
  <c r="I173" i="7"/>
  <c r="J173" i="7"/>
  <c r="K173" i="7"/>
  <c r="L173" i="7"/>
  <c r="M173" i="7"/>
  <c r="N173" i="7"/>
  <c r="F174" i="7"/>
  <c r="G174" i="7"/>
  <c r="H174" i="7"/>
  <c r="I174" i="7"/>
  <c r="J174" i="7"/>
  <c r="K174" i="7"/>
  <c r="L174" i="7"/>
  <c r="M174" i="7"/>
  <c r="N174" i="7"/>
  <c r="F175" i="7"/>
  <c r="G175" i="7"/>
  <c r="H175" i="7"/>
  <c r="I175" i="7"/>
  <c r="J175" i="7"/>
  <c r="K175" i="7"/>
  <c r="L175" i="7"/>
  <c r="M175" i="7"/>
  <c r="N175" i="7"/>
  <c r="F176" i="7"/>
  <c r="G176" i="7"/>
  <c r="H176" i="7"/>
  <c r="I176" i="7"/>
  <c r="J176" i="7"/>
  <c r="K176" i="7"/>
  <c r="L176" i="7"/>
  <c r="M176" i="7"/>
  <c r="N176" i="7"/>
  <c r="F177" i="7"/>
  <c r="G177" i="7"/>
  <c r="H177" i="7"/>
  <c r="I177" i="7"/>
  <c r="J177" i="7"/>
  <c r="K177" i="7"/>
  <c r="L177" i="7"/>
  <c r="M177" i="7"/>
  <c r="N177" i="7"/>
  <c r="F178" i="7"/>
  <c r="G178" i="7"/>
  <c r="H178" i="7"/>
  <c r="I178" i="7"/>
  <c r="J178" i="7"/>
  <c r="K178" i="7"/>
  <c r="L178" i="7"/>
  <c r="M178" i="7"/>
  <c r="N178" i="7"/>
  <c r="F179" i="7"/>
  <c r="G179" i="7"/>
  <c r="H179" i="7"/>
  <c r="I179" i="7"/>
  <c r="J179" i="7"/>
  <c r="K179" i="7"/>
  <c r="L179" i="7"/>
  <c r="M179" i="7"/>
  <c r="N179" i="7"/>
  <c r="F180" i="7"/>
  <c r="G180" i="7"/>
  <c r="H180" i="7"/>
  <c r="I180" i="7"/>
  <c r="J180" i="7"/>
  <c r="K180" i="7"/>
  <c r="L180" i="7"/>
  <c r="M180" i="7"/>
  <c r="N180" i="7"/>
  <c r="F181" i="7"/>
  <c r="G181" i="7"/>
  <c r="H181" i="7"/>
  <c r="I181" i="7"/>
  <c r="J181" i="7"/>
  <c r="K181" i="7"/>
  <c r="L181" i="7"/>
  <c r="M181" i="7"/>
  <c r="N181" i="7"/>
  <c r="F182" i="7"/>
  <c r="G182" i="7"/>
  <c r="H182" i="7"/>
  <c r="I182" i="7"/>
  <c r="J182" i="7"/>
  <c r="K182" i="7"/>
  <c r="L182" i="7"/>
  <c r="M182" i="7"/>
  <c r="N182" i="7"/>
  <c r="F183" i="7"/>
  <c r="G183" i="7"/>
  <c r="H183" i="7"/>
  <c r="I183" i="7"/>
  <c r="J183" i="7"/>
  <c r="K183" i="7"/>
  <c r="L183" i="7"/>
  <c r="M183" i="7"/>
  <c r="N183" i="7"/>
  <c r="F184" i="7"/>
  <c r="G184" i="7"/>
  <c r="H184" i="7"/>
  <c r="I184" i="7"/>
  <c r="J184" i="7"/>
  <c r="K184" i="7"/>
  <c r="L184" i="7"/>
  <c r="M184" i="7"/>
  <c r="N184" i="7"/>
  <c r="F185" i="7"/>
  <c r="G185" i="7"/>
  <c r="H185" i="7"/>
  <c r="I185" i="7"/>
  <c r="J185" i="7"/>
  <c r="K185" i="7"/>
  <c r="L185" i="7"/>
  <c r="M185" i="7"/>
  <c r="N185" i="7"/>
  <c r="F186" i="7"/>
  <c r="G186" i="7"/>
  <c r="H186" i="7"/>
  <c r="I186" i="7"/>
  <c r="J186" i="7"/>
  <c r="K186" i="7"/>
  <c r="L186" i="7"/>
  <c r="M186" i="7"/>
  <c r="N186" i="7"/>
  <c r="F187" i="7"/>
  <c r="G187" i="7"/>
  <c r="H187" i="7"/>
  <c r="I187" i="7"/>
  <c r="J187" i="7"/>
  <c r="K187" i="7"/>
  <c r="L187" i="7"/>
  <c r="M187" i="7"/>
  <c r="N187" i="7"/>
  <c r="F188" i="7"/>
  <c r="G188" i="7"/>
  <c r="H188" i="7"/>
  <c r="I188" i="7"/>
  <c r="J188" i="7"/>
  <c r="K188" i="7"/>
  <c r="L188" i="7"/>
  <c r="M188" i="7"/>
  <c r="N188" i="7"/>
  <c r="F189" i="7"/>
  <c r="G189" i="7"/>
  <c r="H189" i="7"/>
  <c r="I189" i="7"/>
  <c r="J189" i="7"/>
  <c r="K189" i="7"/>
  <c r="L189" i="7"/>
  <c r="M189" i="7"/>
  <c r="N189" i="7"/>
  <c r="F190" i="7"/>
  <c r="G190" i="7"/>
  <c r="H190" i="7"/>
  <c r="I190" i="7"/>
  <c r="J190" i="7"/>
  <c r="K190" i="7"/>
  <c r="L190" i="7"/>
  <c r="M190" i="7"/>
  <c r="N190" i="7"/>
  <c r="F191" i="7"/>
  <c r="G191" i="7"/>
  <c r="H191" i="7"/>
  <c r="I191" i="7"/>
  <c r="J191" i="7"/>
  <c r="K191" i="7"/>
  <c r="L191" i="7"/>
  <c r="M191" i="7"/>
  <c r="N191" i="7"/>
  <c r="F192" i="7"/>
  <c r="G192" i="7"/>
  <c r="H192" i="7"/>
  <c r="I192" i="7"/>
  <c r="J192" i="7"/>
  <c r="K192" i="7"/>
  <c r="L192" i="7"/>
  <c r="M192" i="7"/>
  <c r="N192" i="7"/>
  <c r="F193" i="7"/>
  <c r="G193" i="7"/>
  <c r="H193" i="7"/>
  <c r="I193" i="7"/>
  <c r="J193" i="7"/>
  <c r="K193" i="7"/>
  <c r="L193" i="7"/>
  <c r="M193" i="7"/>
  <c r="N193" i="7"/>
  <c r="F194" i="7"/>
  <c r="G194" i="7"/>
  <c r="H194" i="7"/>
  <c r="I194" i="7"/>
  <c r="J194" i="7"/>
  <c r="K194" i="7"/>
  <c r="L194" i="7"/>
  <c r="M194" i="7"/>
  <c r="N194" i="7"/>
  <c r="F195" i="7"/>
  <c r="G195" i="7"/>
  <c r="H195" i="7"/>
  <c r="I195" i="7"/>
  <c r="J195" i="7"/>
  <c r="K195" i="7"/>
  <c r="L195" i="7"/>
  <c r="M195" i="7"/>
  <c r="N195" i="7"/>
  <c r="F196" i="7"/>
  <c r="G196" i="7"/>
  <c r="H196" i="7"/>
  <c r="I196" i="7"/>
  <c r="J196" i="7"/>
  <c r="K196" i="7"/>
  <c r="L196" i="7"/>
  <c r="M196" i="7"/>
  <c r="N196" i="7"/>
  <c r="F197" i="7"/>
  <c r="G197" i="7"/>
  <c r="H197" i="7"/>
  <c r="I197" i="7"/>
  <c r="J197" i="7"/>
  <c r="K197" i="7"/>
  <c r="L197" i="7"/>
  <c r="M197" i="7"/>
  <c r="N197" i="7"/>
  <c r="F198" i="7"/>
  <c r="G198" i="7"/>
  <c r="H198" i="7"/>
  <c r="I198" i="7"/>
  <c r="J198" i="7"/>
  <c r="K198" i="7"/>
  <c r="L198" i="7"/>
  <c r="M198" i="7"/>
  <c r="N198" i="7"/>
  <c r="F199" i="7"/>
  <c r="G199" i="7"/>
  <c r="H199" i="7"/>
  <c r="I199" i="7"/>
  <c r="J199" i="7"/>
  <c r="K199" i="7"/>
  <c r="L199" i="7"/>
  <c r="M199" i="7"/>
  <c r="N199" i="7"/>
  <c r="F200" i="7"/>
  <c r="G200" i="7"/>
  <c r="H200" i="7"/>
  <c r="I200" i="7"/>
  <c r="J200" i="7"/>
  <c r="K200" i="7"/>
  <c r="L200" i="7"/>
  <c r="M200" i="7"/>
  <c r="N200" i="7"/>
  <c r="F201" i="7"/>
  <c r="G201" i="7"/>
  <c r="H201" i="7"/>
  <c r="I201" i="7"/>
  <c r="J201" i="7"/>
  <c r="K201" i="7"/>
  <c r="L201" i="7"/>
  <c r="M201" i="7"/>
  <c r="N201" i="7"/>
  <c r="F202" i="7"/>
  <c r="G202" i="7"/>
  <c r="H202" i="7"/>
  <c r="I202" i="7"/>
  <c r="J202" i="7"/>
  <c r="K202" i="7"/>
  <c r="L202" i="7"/>
  <c r="M202" i="7"/>
  <c r="N202" i="7"/>
  <c r="F203" i="7"/>
  <c r="G203" i="7"/>
  <c r="H203" i="7"/>
  <c r="I203" i="7"/>
  <c r="J203" i="7"/>
  <c r="K203" i="7"/>
  <c r="L203" i="7"/>
  <c r="M203" i="7"/>
  <c r="N203" i="7"/>
  <c r="F204" i="7"/>
  <c r="G204" i="7"/>
  <c r="H204" i="7"/>
  <c r="I204" i="7"/>
  <c r="J204" i="7"/>
  <c r="K204" i="7"/>
  <c r="L204" i="7"/>
  <c r="M204" i="7"/>
  <c r="N204" i="7"/>
  <c r="F205" i="7"/>
  <c r="G205" i="7"/>
  <c r="H205" i="7"/>
  <c r="I205" i="7"/>
  <c r="J205" i="7"/>
  <c r="K205" i="7"/>
  <c r="L205" i="7"/>
  <c r="M205" i="7"/>
  <c r="N205" i="7"/>
  <c r="F206" i="7"/>
  <c r="G206" i="7"/>
  <c r="H206" i="7"/>
  <c r="I206" i="7"/>
  <c r="J206" i="7"/>
  <c r="K206" i="7"/>
  <c r="L206" i="7"/>
  <c r="M206" i="7"/>
  <c r="N206" i="7"/>
  <c r="F207" i="7"/>
  <c r="G207" i="7"/>
  <c r="H207" i="7"/>
  <c r="I207" i="7"/>
  <c r="J207" i="7"/>
  <c r="K207" i="7"/>
  <c r="L207" i="7"/>
  <c r="M207" i="7"/>
  <c r="N207" i="7"/>
  <c r="F208" i="7"/>
  <c r="G208" i="7"/>
  <c r="H208" i="7"/>
  <c r="I208" i="7"/>
  <c r="J208" i="7"/>
  <c r="K208" i="7"/>
  <c r="L208" i="7"/>
  <c r="M208" i="7"/>
  <c r="N208" i="7"/>
  <c r="F209" i="7"/>
  <c r="G209" i="7"/>
  <c r="H209" i="7"/>
  <c r="I209" i="7"/>
  <c r="J209" i="7"/>
  <c r="K209" i="7"/>
  <c r="L209" i="7"/>
  <c r="M209" i="7"/>
  <c r="N209" i="7"/>
  <c r="F210" i="7"/>
  <c r="G210" i="7"/>
  <c r="H210" i="7"/>
  <c r="I210" i="7"/>
  <c r="J210" i="7"/>
  <c r="K210" i="7"/>
  <c r="L210" i="7"/>
  <c r="M210" i="7"/>
  <c r="N210" i="7"/>
  <c r="F211" i="7"/>
  <c r="G211" i="7"/>
  <c r="H211" i="7"/>
  <c r="I211" i="7"/>
  <c r="J211" i="7"/>
  <c r="K211" i="7"/>
  <c r="L211" i="7"/>
  <c r="M211" i="7"/>
  <c r="N211" i="7"/>
  <c r="F212" i="7"/>
  <c r="G212" i="7"/>
  <c r="H212" i="7"/>
  <c r="I212" i="7"/>
  <c r="J212" i="7"/>
  <c r="K212" i="7"/>
  <c r="L212" i="7"/>
  <c r="M212" i="7"/>
  <c r="N212" i="7"/>
  <c r="F213" i="7"/>
  <c r="G213" i="7"/>
  <c r="H213" i="7"/>
  <c r="I213" i="7"/>
  <c r="J213" i="7"/>
  <c r="K213" i="7"/>
  <c r="L213" i="7"/>
  <c r="M213" i="7"/>
  <c r="N213" i="7"/>
  <c r="F214" i="7"/>
  <c r="G214" i="7"/>
  <c r="H214" i="7"/>
  <c r="I214" i="7"/>
  <c r="J214" i="7"/>
  <c r="K214" i="7"/>
  <c r="L214" i="7"/>
  <c r="M214" i="7"/>
  <c r="N214" i="7"/>
  <c r="F215" i="7"/>
  <c r="G215" i="7"/>
  <c r="H215" i="7"/>
  <c r="I215" i="7"/>
  <c r="J215" i="7"/>
  <c r="K215" i="7"/>
  <c r="L215" i="7"/>
  <c r="M215" i="7"/>
  <c r="N215" i="7"/>
  <c r="F216" i="7"/>
  <c r="G216" i="7"/>
  <c r="H216" i="7"/>
  <c r="I216" i="7"/>
  <c r="J216" i="7"/>
  <c r="K216" i="7"/>
  <c r="L216" i="7"/>
  <c r="M216" i="7"/>
  <c r="N216" i="7"/>
  <c r="F217" i="7"/>
  <c r="G217" i="7"/>
  <c r="H217" i="7"/>
  <c r="I217" i="7"/>
  <c r="J217" i="7"/>
  <c r="K217" i="7"/>
  <c r="L217" i="7"/>
  <c r="M217" i="7"/>
  <c r="N217" i="7"/>
  <c r="F218" i="7"/>
  <c r="G218" i="7"/>
  <c r="H218" i="7"/>
  <c r="I218" i="7"/>
  <c r="J218" i="7"/>
  <c r="K218" i="7"/>
  <c r="L218" i="7"/>
  <c r="M218" i="7"/>
  <c r="N218" i="7"/>
  <c r="F219" i="7"/>
  <c r="G219" i="7"/>
  <c r="H219" i="7"/>
  <c r="I219" i="7"/>
  <c r="J219" i="7"/>
  <c r="K219" i="7"/>
  <c r="L219" i="7"/>
  <c r="M219" i="7"/>
  <c r="N219" i="7"/>
  <c r="F220" i="7"/>
  <c r="G220" i="7"/>
  <c r="H220" i="7"/>
  <c r="I220" i="7"/>
  <c r="J220" i="7"/>
  <c r="K220" i="7"/>
  <c r="L220" i="7"/>
  <c r="M220" i="7"/>
  <c r="N220" i="7"/>
  <c r="F221" i="7"/>
  <c r="G221" i="7"/>
  <c r="H221" i="7"/>
  <c r="I221" i="7"/>
  <c r="J221" i="7"/>
  <c r="K221" i="7"/>
  <c r="L221" i="7"/>
  <c r="M221" i="7"/>
  <c r="N221" i="7"/>
  <c r="F222" i="7"/>
  <c r="G222" i="7"/>
  <c r="H222" i="7"/>
  <c r="I222" i="7"/>
  <c r="J222" i="7"/>
  <c r="K222" i="7"/>
  <c r="L222" i="7"/>
  <c r="M222" i="7"/>
  <c r="N222" i="7"/>
  <c r="F223" i="7"/>
  <c r="G223" i="7"/>
  <c r="H223" i="7"/>
  <c r="I223" i="7"/>
  <c r="J223" i="7"/>
  <c r="K223" i="7"/>
  <c r="L223" i="7"/>
  <c r="M223" i="7"/>
  <c r="N223" i="7"/>
  <c r="F224" i="7"/>
  <c r="G224" i="7"/>
  <c r="H224" i="7"/>
  <c r="I224" i="7"/>
  <c r="J224" i="7"/>
  <c r="K224" i="7"/>
  <c r="L224" i="7"/>
  <c r="M224" i="7"/>
  <c r="N224" i="7"/>
  <c r="F225" i="7"/>
  <c r="G225" i="7"/>
  <c r="H225" i="7"/>
  <c r="I225" i="7"/>
  <c r="J225" i="7"/>
  <c r="K225" i="7"/>
  <c r="L225" i="7"/>
  <c r="M225" i="7"/>
  <c r="N225" i="7"/>
  <c r="F226" i="7"/>
  <c r="G226" i="7"/>
  <c r="H226" i="7"/>
  <c r="I226" i="7"/>
  <c r="J226" i="7"/>
  <c r="K226" i="7"/>
  <c r="L226" i="7"/>
  <c r="M226" i="7"/>
  <c r="N226" i="7"/>
  <c r="F227" i="7"/>
  <c r="G227" i="7"/>
  <c r="H227" i="7"/>
  <c r="I227" i="7"/>
  <c r="J227" i="7"/>
  <c r="K227" i="7"/>
  <c r="L227" i="7"/>
  <c r="M227" i="7"/>
  <c r="N227" i="7"/>
  <c r="F228" i="7"/>
  <c r="G228" i="7"/>
  <c r="H228" i="7"/>
  <c r="I228" i="7"/>
  <c r="J228" i="7"/>
  <c r="K228" i="7"/>
  <c r="L228" i="7"/>
  <c r="M228" i="7"/>
  <c r="N228" i="7"/>
  <c r="F229" i="7"/>
  <c r="G229" i="7"/>
  <c r="H229" i="7"/>
  <c r="I229" i="7"/>
  <c r="J229" i="7"/>
  <c r="K229" i="7"/>
  <c r="L229" i="7"/>
  <c r="M229" i="7"/>
  <c r="N229" i="7"/>
  <c r="F230" i="7"/>
  <c r="G230" i="7"/>
  <c r="H230" i="7"/>
  <c r="I230" i="7"/>
  <c r="J230" i="7"/>
  <c r="K230" i="7"/>
  <c r="L230" i="7"/>
  <c r="M230" i="7"/>
  <c r="N230" i="7"/>
  <c r="F231" i="7"/>
  <c r="G231" i="7"/>
  <c r="H231" i="7"/>
  <c r="I231" i="7"/>
  <c r="J231" i="7"/>
  <c r="K231" i="7"/>
  <c r="L231" i="7"/>
  <c r="M231" i="7"/>
  <c r="N231" i="7"/>
  <c r="F232" i="7"/>
  <c r="G232" i="7"/>
  <c r="H232" i="7"/>
  <c r="I232" i="7"/>
  <c r="J232" i="7"/>
  <c r="K232" i="7"/>
  <c r="L232" i="7"/>
  <c r="M232" i="7"/>
  <c r="N232" i="7"/>
  <c r="F233" i="7"/>
  <c r="G233" i="7"/>
  <c r="H233" i="7"/>
  <c r="I233" i="7"/>
  <c r="J233" i="7"/>
  <c r="K233" i="7"/>
  <c r="L233" i="7"/>
  <c r="M233" i="7"/>
  <c r="N233" i="7"/>
  <c r="F234" i="7"/>
  <c r="G234" i="7"/>
  <c r="H234" i="7"/>
  <c r="I234" i="7"/>
  <c r="J234" i="7"/>
  <c r="K234" i="7"/>
  <c r="L234" i="7"/>
  <c r="M234" i="7"/>
  <c r="N234" i="7"/>
  <c r="F235" i="7"/>
  <c r="G235" i="7"/>
  <c r="H235" i="7"/>
  <c r="I235" i="7"/>
  <c r="J235" i="7"/>
  <c r="K235" i="7"/>
  <c r="L235" i="7"/>
  <c r="M235" i="7"/>
  <c r="N235" i="7"/>
  <c r="F236" i="7"/>
  <c r="G236" i="7"/>
  <c r="H236" i="7"/>
  <c r="I236" i="7"/>
  <c r="J236" i="7"/>
  <c r="K236" i="7"/>
  <c r="L236" i="7"/>
  <c r="M236" i="7"/>
  <c r="N236" i="7"/>
  <c r="F237" i="7"/>
  <c r="G237" i="7"/>
  <c r="H237" i="7"/>
  <c r="I237" i="7"/>
  <c r="J237" i="7"/>
  <c r="K237" i="7"/>
  <c r="L237" i="7"/>
  <c r="M237" i="7"/>
  <c r="N237" i="7"/>
  <c r="F238" i="7"/>
  <c r="G238" i="7"/>
  <c r="H238" i="7"/>
  <c r="I238" i="7"/>
  <c r="J238" i="7"/>
  <c r="K238" i="7"/>
  <c r="L238" i="7"/>
  <c r="M238" i="7"/>
  <c r="N238" i="7"/>
  <c r="F239" i="7"/>
  <c r="G239" i="7"/>
  <c r="H239" i="7"/>
  <c r="I239" i="7"/>
  <c r="J239" i="7"/>
  <c r="K239" i="7"/>
  <c r="L239" i="7"/>
  <c r="M239" i="7"/>
  <c r="N239" i="7"/>
  <c r="F240" i="7"/>
  <c r="G240" i="7"/>
  <c r="H240" i="7"/>
  <c r="I240" i="7"/>
  <c r="J240" i="7"/>
  <c r="K240" i="7"/>
  <c r="L240" i="7"/>
  <c r="M240" i="7"/>
  <c r="N240" i="7"/>
  <c r="F241" i="7"/>
  <c r="G241" i="7"/>
  <c r="H241" i="7"/>
  <c r="I241" i="7"/>
  <c r="J241" i="7"/>
  <c r="K241" i="7"/>
  <c r="L241" i="7"/>
  <c r="M241" i="7"/>
  <c r="N241" i="7"/>
  <c r="F242" i="7"/>
  <c r="G242" i="7"/>
  <c r="H242" i="7"/>
  <c r="I242" i="7"/>
  <c r="J242" i="7"/>
  <c r="K242" i="7"/>
  <c r="L242" i="7"/>
  <c r="M242" i="7"/>
  <c r="N242" i="7"/>
  <c r="F243" i="7"/>
  <c r="G243" i="7"/>
  <c r="H243" i="7"/>
  <c r="I243" i="7"/>
  <c r="J243" i="7"/>
  <c r="K243" i="7"/>
  <c r="L243" i="7"/>
  <c r="M243" i="7"/>
  <c r="N243" i="7"/>
  <c r="F244" i="7"/>
  <c r="G244" i="7"/>
  <c r="H244" i="7"/>
  <c r="I244" i="7"/>
  <c r="J244" i="7"/>
  <c r="K244" i="7"/>
  <c r="L244" i="7"/>
  <c r="M244" i="7"/>
  <c r="N244" i="7"/>
  <c r="F245" i="7"/>
  <c r="G245" i="7"/>
  <c r="H245" i="7"/>
  <c r="I245" i="7"/>
  <c r="J245" i="7"/>
  <c r="K245" i="7"/>
  <c r="L245" i="7"/>
  <c r="M245" i="7"/>
  <c r="N245" i="7"/>
  <c r="F246" i="7"/>
  <c r="G246" i="7"/>
  <c r="H246" i="7"/>
  <c r="I246" i="7"/>
  <c r="J246" i="7"/>
  <c r="K246" i="7"/>
  <c r="L246" i="7"/>
  <c r="M246" i="7"/>
  <c r="N246" i="7"/>
  <c r="F247" i="7"/>
  <c r="G247" i="7"/>
  <c r="H247" i="7"/>
  <c r="I247" i="7"/>
  <c r="J247" i="7"/>
  <c r="K247" i="7"/>
  <c r="L247" i="7"/>
  <c r="M247" i="7"/>
  <c r="N247" i="7"/>
  <c r="F248" i="7"/>
  <c r="G248" i="7"/>
  <c r="H248" i="7"/>
  <c r="I248" i="7"/>
  <c r="J248" i="7"/>
  <c r="K248" i="7"/>
  <c r="L248" i="7"/>
  <c r="M248" i="7"/>
  <c r="N248" i="7"/>
  <c r="F249" i="7"/>
  <c r="G249" i="7"/>
  <c r="H249" i="7"/>
  <c r="I249" i="7"/>
  <c r="J249" i="7"/>
  <c r="K249" i="7"/>
  <c r="L249" i="7"/>
  <c r="M249" i="7"/>
  <c r="N249" i="7"/>
  <c r="F250" i="7"/>
  <c r="G250" i="7"/>
  <c r="H250" i="7"/>
  <c r="I250" i="7"/>
  <c r="J250" i="7"/>
  <c r="K250" i="7"/>
  <c r="L250" i="7"/>
  <c r="M250" i="7"/>
  <c r="N250" i="7"/>
  <c r="F251" i="7"/>
  <c r="G251" i="7"/>
  <c r="H251" i="7"/>
  <c r="I251" i="7"/>
  <c r="J251" i="7"/>
  <c r="K251" i="7"/>
  <c r="L251" i="7"/>
  <c r="M251" i="7"/>
  <c r="N251" i="7"/>
  <c r="F252" i="7"/>
  <c r="G252" i="7"/>
  <c r="H252" i="7"/>
  <c r="I252" i="7"/>
  <c r="J252" i="7"/>
  <c r="K252" i="7"/>
  <c r="L252" i="7"/>
  <c r="M252" i="7"/>
  <c r="N252" i="7"/>
  <c r="F253" i="7"/>
  <c r="G253" i="7"/>
  <c r="H253" i="7"/>
  <c r="I253" i="7"/>
  <c r="J253" i="7"/>
  <c r="K253" i="7"/>
  <c r="L253" i="7"/>
  <c r="M253" i="7"/>
  <c r="N253" i="7"/>
  <c r="F254" i="7"/>
  <c r="G254" i="7"/>
  <c r="H254" i="7"/>
  <c r="I254" i="7"/>
  <c r="J254" i="7"/>
  <c r="K254" i="7"/>
  <c r="L254" i="7"/>
  <c r="M254" i="7"/>
  <c r="N254" i="7"/>
  <c r="F255" i="7"/>
  <c r="G255" i="7"/>
  <c r="H255" i="7"/>
  <c r="I255" i="7"/>
  <c r="J255" i="7"/>
  <c r="K255" i="7"/>
  <c r="L255" i="7"/>
  <c r="M255" i="7"/>
  <c r="N255" i="7"/>
  <c r="F256" i="7"/>
  <c r="G256" i="7"/>
  <c r="H256" i="7"/>
  <c r="I256" i="7"/>
  <c r="J256" i="7"/>
  <c r="K256" i="7"/>
  <c r="L256" i="7"/>
  <c r="M256" i="7"/>
  <c r="N256" i="7"/>
  <c r="F257" i="7"/>
  <c r="G257" i="7"/>
  <c r="H257" i="7"/>
  <c r="I257" i="7"/>
  <c r="J257" i="7"/>
  <c r="K257" i="7"/>
  <c r="L257" i="7"/>
  <c r="M257" i="7"/>
  <c r="N257" i="7"/>
  <c r="F258" i="7"/>
  <c r="G258" i="7"/>
  <c r="H258" i="7"/>
  <c r="I258" i="7"/>
  <c r="J258" i="7"/>
  <c r="K258" i="7"/>
  <c r="L258" i="7"/>
  <c r="M258" i="7"/>
  <c r="N258" i="7"/>
  <c r="F259" i="7"/>
  <c r="G259" i="7"/>
  <c r="H259" i="7"/>
  <c r="I259" i="7"/>
  <c r="J259" i="7"/>
  <c r="K259" i="7"/>
  <c r="L259" i="7"/>
  <c r="M259" i="7"/>
  <c r="N259" i="7"/>
  <c r="F260" i="7"/>
  <c r="G260" i="7"/>
  <c r="H260" i="7"/>
  <c r="I260" i="7"/>
  <c r="J260" i="7"/>
  <c r="K260" i="7"/>
  <c r="L260" i="7"/>
  <c r="M260" i="7"/>
  <c r="N260" i="7"/>
  <c r="F261" i="7"/>
  <c r="G261" i="7"/>
  <c r="H261" i="7"/>
  <c r="I261" i="7"/>
  <c r="J261" i="7"/>
  <c r="K261" i="7"/>
  <c r="L261" i="7"/>
  <c r="M261" i="7"/>
  <c r="N261" i="7"/>
  <c r="F262" i="7"/>
  <c r="G262" i="7"/>
  <c r="H262" i="7"/>
  <c r="I262" i="7"/>
  <c r="J262" i="7"/>
  <c r="K262" i="7"/>
  <c r="L262" i="7"/>
  <c r="M262" i="7"/>
  <c r="N262" i="7"/>
  <c r="F263" i="7"/>
  <c r="G263" i="7"/>
  <c r="H263" i="7"/>
  <c r="I263" i="7"/>
  <c r="J263" i="7"/>
  <c r="K263" i="7"/>
  <c r="L263" i="7"/>
  <c r="M263" i="7"/>
  <c r="N263" i="7"/>
  <c r="F264" i="7"/>
  <c r="G264" i="7"/>
  <c r="H264" i="7"/>
  <c r="I264" i="7"/>
  <c r="J264" i="7"/>
  <c r="K264" i="7"/>
  <c r="L264" i="7"/>
  <c r="M264" i="7"/>
  <c r="N264" i="7"/>
  <c r="F265" i="7"/>
  <c r="G265" i="7"/>
  <c r="H265" i="7"/>
  <c r="I265" i="7"/>
  <c r="J265" i="7"/>
  <c r="K265" i="7"/>
  <c r="L265" i="7"/>
  <c r="M265" i="7"/>
  <c r="N265" i="7"/>
  <c r="F266" i="7"/>
  <c r="G266" i="7"/>
  <c r="H266" i="7"/>
  <c r="I266" i="7"/>
  <c r="J266" i="7"/>
  <c r="K266" i="7"/>
  <c r="L266" i="7"/>
  <c r="M266" i="7"/>
  <c r="N266" i="7"/>
  <c r="F267" i="7"/>
  <c r="G267" i="7"/>
  <c r="H267" i="7"/>
  <c r="I267" i="7"/>
  <c r="J267" i="7"/>
  <c r="K267" i="7"/>
  <c r="L267" i="7"/>
  <c r="M267" i="7"/>
  <c r="N267" i="7"/>
  <c r="F268" i="7"/>
  <c r="G268" i="7"/>
  <c r="H268" i="7"/>
  <c r="I268" i="7"/>
  <c r="J268" i="7"/>
  <c r="K268" i="7"/>
  <c r="L268" i="7"/>
  <c r="M268" i="7"/>
  <c r="N268" i="7"/>
  <c r="F269" i="7"/>
  <c r="G269" i="7"/>
  <c r="H269" i="7"/>
  <c r="I269" i="7"/>
  <c r="J269" i="7"/>
  <c r="K269" i="7"/>
  <c r="L269" i="7"/>
  <c r="M269" i="7"/>
  <c r="N269" i="7"/>
  <c r="F270" i="7"/>
  <c r="G270" i="7"/>
  <c r="H270" i="7"/>
  <c r="I270" i="7"/>
  <c r="J270" i="7"/>
  <c r="K270" i="7"/>
  <c r="L270" i="7"/>
  <c r="M270" i="7"/>
  <c r="N270" i="7"/>
  <c r="F271" i="7"/>
  <c r="G271" i="7"/>
  <c r="H271" i="7"/>
  <c r="I271" i="7"/>
  <c r="J271" i="7"/>
  <c r="K271" i="7"/>
  <c r="L271" i="7"/>
  <c r="M271" i="7"/>
  <c r="N271" i="7"/>
  <c r="F272" i="7"/>
  <c r="G272" i="7"/>
  <c r="H272" i="7"/>
  <c r="I272" i="7"/>
  <c r="J272" i="7"/>
  <c r="K272" i="7"/>
  <c r="L272" i="7"/>
  <c r="M272" i="7"/>
  <c r="N272" i="7"/>
  <c r="F273" i="7"/>
  <c r="G273" i="7"/>
  <c r="H273" i="7"/>
  <c r="I273" i="7"/>
  <c r="J273" i="7"/>
  <c r="K273" i="7"/>
  <c r="L273" i="7"/>
  <c r="M273" i="7"/>
  <c r="N273" i="7"/>
  <c r="F274" i="7"/>
  <c r="G274" i="7"/>
  <c r="H274" i="7"/>
  <c r="I274" i="7"/>
  <c r="J274" i="7"/>
  <c r="K274" i="7"/>
  <c r="L274" i="7"/>
  <c r="M274" i="7"/>
  <c r="N274" i="7"/>
  <c r="F275" i="7"/>
  <c r="G275" i="7"/>
  <c r="H275" i="7"/>
  <c r="I275" i="7"/>
  <c r="J275" i="7"/>
  <c r="K275" i="7"/>
  <c r="L275" i="7"/>
  <c r="M275" i="7"/>
  <c r="N275" i="7"/>
  <c r="F276" i="7"/>
  <c r="G276" i="7"/>
  <c r="H276" i="7"/>
  <c r="I276" i="7"/>
  <c r="J276" i="7"/>
  <c r="K276" i="7"/>
  <c r="L276" i="7"/>
  <c r="M276" i="7"/>
  <c r="N276" i="7"/>
  <c r="F277" i="7"/>
  <c r="G277" i="7"/>
  <c r="H277" i="7"/>
  <c r="I277" i="7"/>
  <c r="J277" i="7"/>
  <c r="K277" i="7"/>
  <c r="L277" i="7"/>
  <c r="M277" i="7"/>
  <c r="N277" i="7"/>
  <c r="F278" i="7"/>
  <c r="G278" i="7"/>
  <c r="H278" i="7"/>
  <c r="I278" i="7"/>
  <c r="J278" i="7"/>
  <c r="K278" i="7"/>
  <c r="L278" i="7"/>
  <c r="M278" i="7"/>
  <c r="N278" i="7"/>
  <c r="F279" i="7"/>
  <c r="G279" i="7"/>
  <c r="H279" i="7"/>
  <c r="I279" i="7"/>
  <c r="J279" i="7"/>
  <c r="K279" i="7"/>
  <c r="L279" i="7"/>
  <c r="M279" i="7"/>
  <c r="N279" i="7"/>
  <c r="F280" i="7"/>
  <c r="G280" i="7"/>
  <c r="H280" i="7"/>
  <c r="I280" i="7"/>
  <c r="J280" i="7"/>
  <c r="K280" i="7"/>
  <c r="L280" i="7"/>
  <c r="M280" i="7"/>
  <c r="N280" i="7"/>
  <c r="F281" i="7"/>
  <c r="G281" i="7"/>
  <c r="H281" i="7"/>
  <c r="I281" i="7"/>
  <c r="J281" i="7"/>
  <c r="K281" i="7"/>
  <c r="L281" i="7"/>
  <c r="M281" i="7"/>
  <c r="N281" i="7"/>
  <c r="F282" i="7"/>
  <c r="G282" i="7"/>
  <c r="H282" i="7"/>
  <c r="I282" i="7"/>
  <c r="J282" i="7"/>
  <c r="K282" i="7"/>
  <c r="L282" i="7"/>
  <c r="M282" i="7"/>
  <c r="N282" i="7"/>
  <c r="F283" i="7"/>
  <c r="G283" i="7"/>
  <c r="H283" i="7"/>
  <c r="I283" i="7"/>
  <c r="J283" i="7"/>
  <c r="K283" i="7"/>
  <c r="L283" i="7"/>
  <c r="M283" i="7"/>
  <c r="N283" i="7"/>
  <c r="F284" i="7"/>
  <c r="G284" i="7"/>
  <c r="H284" i="7"/>
  <c r="I284" i="7"/>
  <c r="J284" i="7"/>
  <c r="K284" i="7"/>
  <c r="L284" i="7"/>
  <c r="M284" i="7"/>
  <c r="N284" i="7"/>
  <c r="F285" i="7"/>
  <c r="G285" i="7"/>
  <c r="H285" i="7"/>
  <c r="I285" i="7"/>
  <c r="J285" i="7"/>
  <c r="K285" i="7"/>
  <c r="L285" i="7"/>
  <c r="M285" i="7"/>
  <c r="N285" i="7"/>
  <c r="F286" i="7"/>
  <c r="G286" i="7"/>
  <c r="H286" i="7"/>
  <c r="I286" i="7"/>
  <c r="J286" i="7"/>
  <c r="K286" i="7"/>
  <c r="L286" i="7"/>
  <c r="M286" i="7"/>
  <c r="N286" i="7"/>
  <c r="F287" i="7"/>
  <c r="G287" i="7"/>
  <c r="H287" i="7"/>
  <c r="I287" i="7"/>
  <c r="J287" i="7"/>
  <c r="K287" i="7"/>
  <c r="L287" i="7"/>
  <c r="M287" i="7"/>
  <c r="N287" i="7"/>
  <c r="F288" i="7"/>
  <c r="G288" i="7"/>
  <c r="H288" i="7"/>
  <c r="I288" i="7"/>
  <c r="J288" i="7"/>
  <c r="K288" i="7"/>
  <c r="L288" i="7"/>
  <c r="M288" i="7"/>
  <c r="N288" i="7"/>
  <c r="F289" i="7"/>
  <c r="G289" i="7"/>
  <c r="H289" i="7"/>
  <c r="I289" i="7"/>
  <c r="J289" i="7"/>
  <c r="K289" i="7"/>
  <c r="L289" i="7"/>
  <c r="M289" i="7"/>
  <c r="N289" i="7"/>
  <c r="F290" i="7"/>
  <c r="G290" i="7"/>
  <c r="H290" i="7"/>
  <c r="I290" i="7"/>
  <c r="J290" i="7"/>
  <c r="K290" i="7"/>
  <c r="L290" i="7"/>
  <c r="M290" i="7"/>
  <c r="N290" i="7"/>
  <c r="F291" i="7"/>
  <c r="G291" i="7"/>
  <c r="H291" i="7"/>
  <c r="I291" i="7"/>
  <c r="J291" i="7"/>
  <c r="K291" i="7"/>
  <c r="L291" i="7"/>
  <c r="M291" i="7"/>
  <c r="N291" i="7"/>
  <c r="F292" i="7"/>
  <c r="G292" i="7"/>
  <c r="H292" i="7"/>
  <c r="I292" i="7"/>
  <c r="J292" i="7"/>
  <c r="K292" i="7"/>
  <c r="L292" i="7"/>
  <c r="M292" i="7"/>
  <c r="N292" i="7"/>
  <c r="F293" i="7"/>
  <c r="G293" i="7"/>
  <c r="H293" i="7"/>
  <c r="I293" i="7"/>
  <c r="J293" i="7"/>
  <c r="K293" i="7"/>
  <c r="L293" i="7"/>
  <c r="M293" i="7"/>
  <c r="N293" i="7"/>
  <c r="F294" i="7"/>
  <c r="G294" i="7"/>
  <c r="H294" i="7"/>
  <c r="I294" i="7"/>
  <c r="J294" i="7"/>
  <c r="K294" i="7"/>
  <c r="L294" i="7"/>
  <c r="M294" i="7"/>
  <c r="N294" i="7"/>
  <c r="F295" i="7"/>
  <c r="G295" i="7"/>
  <c r="H295" i="7"/>
  <c r="I295" i="7"/>
  <c r="J295" i="7"/>
  <c r="K295" i="7"/>
  <c r="L295" i="7"/>
  <c r="M295" i="7"/>
  <c r="N295" i="7"/>
  <c r="F296" i="7"/>
  <c r="G296" i="7"/>
  <c r="H296" i="7"/>
  <c r="I296" i="7"/>
  <c r="J296" i="7"/>
  <c r="K296" i="7"/>
  <c r="L296" i="7"/>
  <c r="M296" i="7"/>
  <c r="N296" i="7"/>
  <c r="F297" i="7"/>
  <c r="G297" i="7"/>
  <c r="H297" i="7"/>
  <c r="I297" i="7"/>
  <c r="J297" i="7"/>
  <c r="K297" i="7"/>
  <c r="L297" i="7"/>
  <c r="M297" i="7"/>
  <c r="N297" i="7"/>
  <c r="F298" i="7"/>
  <c r="G298" i="7"/>
  <c r="H298" i="7"/>
  <c r="I298" i="7"/>
  <c r="J298" i="7"/>
  <c r="K298" i="7"/>
  <c r="L298" i="7"/>
  <c r="M298" i="7"/>
  <c r="N298" i="7"/>
  <c r="F299" i="7"/>
  <c r="G299" i="7"/>
  <c r="H299" i="7"/>
  <c r="I299" i="7"/>
  <c r="J299" i="7"/>
  <c r="K299" i="7"/>
  <c r="L299" i="7"/>
  <c r="M299" i="7"/>
  <c r="N299" i="7"/>
  <c r="F300" i="7"/>
  <c r="G300" i="7"/>
  <c r="H300" i="7"/>
  <c r="I300" i="7"/>
  <c r="J300" i="7"/>
  <c r="K300" i="7"/>
  <c r="L300" i="7"/>
  <c r="M300" i="7"/>
  <c r="N300" i="7"/>
  <c r="F301" i="7"/>
  <c r="G301" i="7"/>
  <c r="H301" i="7"/>
  <c r="I301" i="7"/>
  <c r="J301" i="7"/>
  <c r="K301" i="7"/>
  <c r="L301" i="7"/>
  <c r="M301" i="7"/>
  <c r="N301" i="7"/>
  <c r="F302" i="7"/>
  <c r="G302" i="7"/>
  <c r="H302" i="7"/>
  <c r="I302" i="7"/>
  <c r="J302" i="7"/>
  <c r="K302" i="7"/>
  <c r="L302" i="7"/>
  <c r="M302" i="7"/>
  <c r="N302" i="7"/>
  <c r="F303" i="7"/>
  <c r="G303" i="7"/>
  <c r="H303" i="7"/>
  <c r="I303" i="7"/>
  <c r="J303" i="7"/>
  <c r="K303" i="7"/>
  <c r="L303" i="7"/>
  <c r="M303" i="7"/>
  <c r="N303" i="7"/>
  <c r="F304" i="7"/>
  <c r="G304" i="7"/>
  <c r="H304" i="7"/>
  <c r="I304" i="7"/>
  <c r="J304" i="7"/>
  <c r="K304" i="7"/>
  <c r="L304" i="7"/>
  <c r="M304" i="7"/>
  <c r="N304" i="7"/>
  <c r="F305" i="7"/>
  <c r="G305" i="7"/>
  <c r="H305" i="7"/>
  <c r="I305" i="7"/>
  <c r="J305" i="7"/>
  <c r="K305" i="7"/>
  <c r="L305" i="7"/>
  <c r="M305" i="7"/>
  <c r="N305" i="7"/>
  <c r="F306" i="7"/>
  <c r="G306" i="7"/>
  <c r="H306" i="7"/>
  <c r="I306" i="7"/>
  <c r="J306" i="7"/>
  <c r="K306" i="7"/>
  <c r="L306" i="7"/>
  <c r="M306" i="7"/>
  <c r="N306" i="7"/>
  <c r="F307" i="7"/>
  <c r="G307" i="7"/>
  <c r="H307" i="7"/>
  <c r="I307" i="7"/>
  <c r="J307" i="7"/>
  <c r="K307" i="7"/>
  <c r="L307" i="7"/>
  <c r="M307" i="7"/>
  <c r="N307" i="7"/>
  <c r="F308" i="7"/>
  <c r="G308" i="7"/>
  <c r="H308" i="7"/>
  <c r="I308" i="7"/>
  <c r="J308" i="7"/>
  <c r="K308" i="7"/>
  <c r="L308" i="7"/>
  <c r="M308" i="7"/>
  <c r="N308" i="7"/>
  <c r="F309" i="7"/>
  <c r="G309" i="7"/>
  <c r="H309" i="7"/>
  <c r="I309" i="7"/>
  <c r="J309" i="7"/>
  <c r="K309" i="7"/>
  <c r="L309" i="7"/>
  <c r="M309" i="7"/>
  <c r="N309" i="7"/>
  <c r="F310" i="7"/>
  <c r="G310" i="7"/>
  <c r="H310" i="7"/>
  <c r="I310" i="7"/>
  <c r="J310" i="7"/>
  <c r="K310" i="7"/>
  <c r="L310" i="7"/>
  <c r="M310" i="7"/>
  <c r="N310" i="7"/>
  <c r="F311" i="7"/>
  <c r="G311" i="7"/>
  <c r="H311" i="7"/>
  <c r="I311" i="7"/>
  <c r="J311" i="7"/>
  <c r="K311" i="7"/>
  <c r="L311" i="7"/>
  <c r="M311" i="7"/>
  <c r="N311" i="7"/>
  <c r="F312" i="7"/>
  <c r="G312" i="7"/>
  <c r="H312" i="7"/>
  <c r="I312" i="7"/>
  <c r="J312" i="7"/>
  <c r="K312" i="7"/>
  <c r="L312" i="7"/>
  <c r="M312" i="7"/>
  <c r="N312" i="7"/>
  <c r="F313" i="7"/>
  <c r="G313" i="7"/>
  <c r="H313" i="7"/>
  <c r="I313" i="7"/>
  <c r="J313" i="7"/>
  <c r="K313" i="7"/>
  <c r="L313" i="7"/>
  <c r="M313" i="7"/>
  <c r="N313" i="7"/>
  <c r="F314" i="7"/>
  <c r="G314" i="7"/>
  <c r="H314" i="7"/>
  <c r="I314" i="7"/>
  <c r="J314" i="7"/>
  <c r="K314" i="7"/>
  <c r="L314" i="7"/>
  <c r="M314" i="7"/>
  <c r="N314" i="7"/>
  <c r="F315" i="7"/>
  <c r="G315" i="7"/>
  <c r="H315" i="7"/>
  <c r="I315" i="7"/>
  <c r="J315" i="7"/>
  <c r="K315" i="7"/>
  <c r="L315" i="7"/>
  <c r="M315" i="7"/>
  <c r="N315" i="7"/>
  <c r="F316" i="7"/>
  <c r="G316" i="7"/>
  <c r="H316" i="7"/>
  <c r="I316" i="7"/>
  <c r="J316" i="7"/>
  <c r="K316" i="7"/>
  <c r="L316" i="7"/>
  <c r="M316" i="7"/>
  <c r="N316" i="7"/>
  <c r="F317" i="7"/>
  <c r="G317" i="7"/>
  <c r="H317" i="7"/>
  <c r="I317" i="7"/>
  <c r="J317" i="7"/>
  <c r="K317" i="7"/>
  <c r="L317" i="7"/>
  <c r="M317" i="7"/>
  <c r="N317" i="7"/>
  <c r="F318" i="7"/>
  <c r="G318" i="7"/>
  <c r="H318" i="7"/>
  <c r="I318" i="7"/>
  <c r="J318" i="7"/>
  <c r="K318" i="7"/>
  <c r="L318" i="7"/>
  <c r="M318" i="7"/>
  <c r="N318" i="7"/>
  <c r="F319" i="7"/>
  <c r="G319" i="7"/>
  <c r="H319" i="7"/>
  <c r="I319" i="7"/>
  <c r="J319" i="7"/>
  <c r="K319" i="7"/>
  <c r="L319" i="7"/>
  <c r="M319" i="7"/>
  <c r="N319" i="7"/>
  <c r="F320" i="7"/>
  <c r="G320" i="7"/>
  <c r="H320" i="7"/>
  <c r="I320" i="7"/>
  <c r="J320" i="7"/>
  <c r="K320" i="7"/>
  <c r="L320" i="7"/>
  <c r="M320" i="7"/>
  <c r="N320" i="7"/>
  <c r="F321" i="7"/>
  <c r="G321" i="7"/>
  <c r="H321" i="7"/>
  <c r="I321" i="7"/>
  <c r="J321" i="7"/>
  <c r="K321" i="7"/>
  <c r="L321" i="7"/>
  <c r="M321" i="7"/>
  <c r="N321" i="7"/>
  <c r="F322" i="7"/>
  <c r="G322" i="7"/>
  <c r="H322" i="7"/>
  <c r="I322" i="7"/>
  <c r="J322" i="7"/>
  <c r="K322" i="7"/>
  <c r="L322" i="7"/>
  <c r="M322" i="7"/>
  <c r="N322" i="7"/>
  <c r="F323" i="7"/>
  <c r="G323" i="7"/>
  <c r="H323" i="7"/>
  <c r="I323" i="7"/>
  <c r="J323" i="7"/>
  <c r="K323" i="7"/>
  <c r="L323" i="7"/>
  <c r="M323" i="7"/>
  <c r="N323" i="7"/>
  <c r="F324" i="7"/>
  <c r="G324" i="7"/>
  <c r="H324" i="7"/>
  <c r="I324" i="7"/>
  <c r="J324" i="7"/>
  <c r="K324" i="7"/>
  <c r="L324" i="7"/>
  <c r="M324" i="7"/>
  <c r="N324" i="7"/>
  <c r="F325" i="7"/>
  <c r="G325" i="7"/>
  <c r="H325" i="7"/>
  <c r="I325" i="7"/>
  <c r="J325" i="7"/>
  <c r="K325" i="7"/>
  <c r="L325" i="7"/>
  <c r="M325" i="7"/>
  <c r="N325" i="7"/>
  <c r="F326" i="7"/>
  <c r="G326" i="7"/>
  <c r="H326" i="7"/>
  <c r="I326" i="7"/>
  <c r="J326" i="7"/>
  <c r="K326" i="7"/>
  <c r="L326" i="7"/>
  <c r="M326" i="7"/>
  <c r="N326" i="7"/>
  <c r="F327" i="7"/>
  <c r="G327" i="7"/>
  <c r="H327" i="7"/>
  <c r="I327" i="7"/>
  <c r="J327" i="7"/>
  <c r="K327" i="7"/>
  <c r="L327" i="7"/>
  <c r="M327" i="7"/>
  <c r="N327" i="7"/>
  <c r="F328" i="7"/>
  <c r="G328" i="7"/>
  <c r="H328" i="7"/>
  <c r="I328" i="7"/>
  <c r="J328" i="7"/>
  <c r="K328" i="7"/>
  <c r="L328" i="7"/>
  <c r="M328" i="7"/>
  <c r="N328" i="7"/>
  <c r="F329" i="7"/>
  <c r="G329" i="7"/>
  <c r="H329" i="7"/>
  <c r="I329" i="7"/>
  <c r="J329" i="7"/>
  <c r="K329" i="7"/>
  <c r="L329" i="7"/>
  <c r="M329" i="7"/>
  <c r="N329" i="7"/>
  <c r="F330" i="7"/>
  <c r="G330" i="7"/>
  <c r="H330" i="7"/>
  <c r="I330" i="7"/>
  <c r="J330" i="7"/>
  <c r="K330" i="7"/>
  <c r="L330" i="7"/>
  <c r="M330" i="7"/>
  <c r="N330" i="7"/>
  <c r="F331" i="7"/>
  <c r="G331" i="7"/>
  <c r="H331" i="7"/>
  <c r="I331" i="7"/>
  <c r="J331" i="7"/>
  <c r="K331" i="7"/>
  <c r="L331" i="7"/>
  <c r="M331" i="7"/>
  <c r="N331" i="7"/>
  <c r="F332" i="7"/>
  <c r="G332" i="7"/>
  <c r="H332" i="7"/>
  <c r="I332" i="7"/>
  <c r="J332" i="7"/>
  <c r="K332" i="7"/>
  <c r="L332" i="7"/>
  <c r="M332" i="7"/>
  <c r="N332" i="7"/>
  <c r="F333" i="7"/>
  <c r="G333" i="7"/>
  <c r="H333" i="7"/>
  <c r="I333" i="7"/>
  <c r="J333" i="7"/>
  <c r="K333" i="7"/>
  <c r="L333" i="7"/>
  <c r="M333" i="7"/>
  <c r="N333" i="7"/>
  <c r="F334" i="7"/>
  <c r="G334" i="7"/>
  <c r="H334" i="7"/>
  <c r="I334" i="7"/>
  <c r="J334" i="7"/>
  <c r="K334" i="7"/>
  <c r="L334" i="7"/>
  <c r="M334" i="7"/>
  <c r="N334" i="7"/>
  <c r="D335" i="7"/>
  <c r="G335" i="7" s="1"/>
  <c r="F335" i="7"/>
  <c r="F336" i="7"/>
  <c r="G336" i="7"/>
  <c r="H336" i="7"/>
  <c r="I336" i="7"/>
  <c r="J336" i="7"/>
  <c r="K336" i="7"/>
  <c r="L336" i="7"/>
  <c r="M336" i="7"/>
  <c r="N336" i="7"/>
  <c r="F337" i="7"/>
  <c r="G337" i="7"/>
  <c r="H337" i="7"/>
  <c r="I337" i="7"/>
  <c r="J337" i="7"/>
  <c r="K337" i="7"/>
  <c r="L337" i="7"/>
  <c r="M337" i="7"/>
  <c r="N337" i="7"/>
  <c r="F338" i="7"/>
  <c r="G338" i="7"/>
  <c r="H338" i="7"/>
  <c r="I338" i="7"/>
  <c r="J338" i="7"/>
  <c r="K338" i="7"/>
  <c r="L338" i="7"/>
  <c r="M338" i="7"/>
  <c r="N338" i="7"/>
  <c r="F339" i="7"/>
  <c r="G339" i="7"/>
  <c r="H339" i="7"/>
  <c r="I339" i="7"/>
  <c r="J339" i="7"/>
  <c r="K339" i="7"/>
  <c r="L339" i="7"/>
  <c r="M339" i="7"/>
  <c r="N339" i="7"/>
  <c r="F340" i="7"/>
  <c r="G340" i="7"/>
  <c r="H340" i="7"/>
  <c r="I340" i="7"/>
  <c r="J340" i="7"/>
  <c r="K340" i="7"/>
  <c r="L340" i="7"/>
  <c r="M340" i="7"/>
  <c r="N340" i="7"/>
  <c r="F341" i="7"/>
  <c r="G341" i="7"/>
  <c r="H341" i="7"/>
  <c r="I341" i="7"/>
  <c r="J341" i="7"/>
  <c r="K341" i="7"/>
  <c r="L341" i="7"/>
  <c r="M341" i="7"/>
  <c r="N341" i="7"/>
  <c r="F342" i="7"/>
  <c r="G342" i="7"/>
  <c r="H342" i="7"/>
  <c r="I342" i="7"/>
  <c r="J342" i="7"/>
  <c r="K342" i="7"/>
  <c r="L342" i="7"/>
  <c r="M342" i="7"/>
  <c r="N342" i="7"/>
  <c r="F343" i="7"/>
  <c r="G343" i="7"/>
  <c r="H343" i="7"/>
  <c r="I343" i="7"/>
  <c r="J343" i="7"/>
  <c r="K343" i="7"/>
  <c r="L343" i="7"/>
  <c r="M343" i="7"/>
  <c r="N343" i="7"/>
  <c r="F344" i="7"/>
  <c r="G344" i="7"/>
  <c r="H344" i="7"/>
  <c r="I344" i="7"/>
  <c r="J344" i="7"/>
  <c r="K344" i="7"/>
  <c r="L344" i="7"/>
  <c r="M344" i="7"/>
  <c r="N344" i="7"/>
  <c r="F345" i="7"/>
  <c r="G345" i="7"/>
  <c r="H345" i="7"/>
  <c r="I345" i="7"/>
  <c r="J345" i="7"/>
  <c r="K345" i="7"/>
  <c r="L345" i="7"/>
  <c r="M345" i="7"/>
  <c r="N345" i="7"/>
  <c r="F346" i="7"/>
  <c r="G346" i="7"/>
  <c r="H346" i="7"/>
  <c r="I346" i="7"/>
  <c r="J346" i="7"/>
  <c r="K346" i="7"/>
  <c r="L346" i="7"/>
  <c r="M346" i="7"/>
  <c r="N346" i="7"/>
  <c r="F347" i="7"/>
  <c r="G347" i="7"/>
  <c r="H347" i="7"/>
  <c r="I347" i="7"/>
  <c r="J347" i="7"/>
  <c r="K347" i="7"/>
  <c r="L347" i="7"/>
  <c r="M347" i="7"/>
  <c r="N347" i="7"/>
  <c r="F348" i="7"/>
  <c r="G348" i="7"/>
  <c r="H348" i="7"/>
  <c r="I348" i="7"/>
  <c r="J348" i="7"/>
  <c r="K348" i="7"/>
  <c r="L348" i="7"/>
  <c r="M348" i="7"/>
  <c r="N348" i="7"/>
  <c r="F349" i="7"/>
  <c r="G349" i="7"/>
  <c r="H349" i="7"/>
  <c r="I349" i="7"/>
  <c r="J349" i="7"/>
  <c r="K349" i="7"/>
  <c r="L349" i="7"/>
  <c r="M349" i="7"/>
  <c r="N349" i="7"/>
  <c r="F350" i="7"/>
  <c r="G350" i="7"/>
  <c r="H350" i="7"/>
  <c r="I350" i="7"/>
  <c r="J350" i="7"/>
  <c r="K350" i="7"/>
  <c r="L350" i="7"/>
  <c r="M350" i="7"/>
  <c r="N350" i="7"/>
  <c r="F351" i="7"/>
  <c r="G351" i="7"/>
  <c r="H351" i="7"/>
  <c r="I351" i="7"/>
  <c r="J351" i="7"/>
  <c r="K351" i="7"/>
  <c r="L351" i="7"/>
  <c r="M351" i="7"/>
  <c r="N351" i="7"/>
  <c r="F352" i="7"/>
  <c r="G352" i="7"/>
  <c r="H352" i="7"/>
  <c r="I352" i="7"/>
  <c r="J352" i="7"/>
  <c r="K352" i="7"/>
  <c r="L352" i="7"/>
  <c r="M352" i="7"/>
  <c r="N352" i="7"/>
  <c r="F353" i="7"/>
  <c r="G353" i="7"/>
  <c r="H353" i="7"/>
  <c r="I353" i="7"/>
  <c r="J353" i="7"/>
  <c r="K353" i="7"/>
  <c r="L353" i="7"/>
  <c r="M353" i="7"/>
  <c r="N353" i="7"/>
  <c r="F354" i="7"/>
  <c r="G354" i="7"/>
  <c r="H354" i="7"/>
  <c r="I354" i="7"/>
  <c r="J354" i="7"/>
  <c r="K354" i="7"/>
  <c r="L354" i="7"/>
  <c r="M354" i="7"/>
  <c r="N354" i="7"/>
  <c r="F355" i="7"/>
  <c r="G355" i="7"/>
  <c r="H355" i="7"/>
  <c r="I355" i="7"/>
  <c r="J355" i="7"/>
  <c r="K355" i="7"/>
  <c r="L355" i="7"/>
  <c r="M355" i="7"/>
  <c r="N355" i="7"/>
  <c r="F356" i="7"/>
  <c r="G356" i="7"/>
  <c r="H356" i="7"/>
  <c r="I356" i="7"/>
  <c r="J356" i="7"/>
  <c r="K356" i="7"/>
  <c r="L356" i="7"/>
  <c r="M356" i="7"/>
  <c r="N356" i="7"/>
  <c r="F357" i="7"/>
  <c r="G357" i="7"/>
  <c r="H357" i="7"/>
  <c r="I357" i="7"/>
  <c r="J357" i="7"/>
  <c r="K357" i="7"/>
  <c r="L357" i="7"/>
  <c r="M357" i="7"/>
  <c r="N357" i="7"/>
  <c r="F358" i="7"/>
  <c r="G358" i="7"/>
  <c r="H358" i="7"/>
  <c r="I358" i="7"/>
  <c r="J358" i="7"/>
  <c r="K358" i="7"/>
  <c r="L358" i="7"/>
  <c r="M358" i="7"/>
  <c r="N358" i="7"/>
  <c r="F359" i="7"/>
  <c r="G359" i="7"/>
  <c r="H359" i="7"/>
  <c r="I359" i="7"/>
  <c r="J359" i="7"/>
  <c r="K359" i="7"/>
  <c r="L359" i="7"/>
  <c r="M359" i="7"/>
  <c r="N359" i="7"/>
  <c r="F360" i="7"/>
  <c r="G360" i="7"/>
  <c r="H360" i="7"/>
  <c r="I360" i="7"/>
  <c r="J360" i="7"/>
  <c r="K360" i="7"/>
  <c r="L360" i="7"/>
  <c r="M360" i="7"/>
  <c r="N360" i="7"/>
  <c r="F361" i="7"/>
  <c r="G361" i="7"/>
  <c r="H361" i="7"/>
  <c r="I361" i="7"/>
  <c r="J361" i="7"/>
  <c r="K361" i="7"/>
  <c r="L361" i="7"/>
  <c r="M361" i="7"/>
  <c r="N361" i="7"/>
  <c r="F362" i="7"/>
  <c r="G362" i="7"/>
  <c r="H362" i="7"/>
  <c r="I362" i="7"/>
  <c r="J362" i="7"/>
  <c r="K362" i="7"/>
  <c r="L362" i="7"/>
  <c r="M362" i="7"/>
  <c r="N362" i="7"/>
  <c r="F363" i="7"/>
  <c r="G363" i="7"/>
  <c r="H363" i="7"/>
  <c r="I363" i="7"/>
  <c r="J363" i="7"/>
  <c r="K363" i="7"/>
  <c r="L363" i="7"/>
  <c r="M363" i="7"/>
  <c r="N363" i="7"/>
  <c r="F364" i="7"/>
  <c r="G364" i="7"/>
  <c r="H364" i="7"/>
  <c r="I364" i="7"/>
  <c r="J364" i="7"/>
  <c r="K364" i="7"/>
  <c r="L364" i="7"/>
  <c r="M364" i="7"/>
  <c r="N364" i="7"/>
  <c r="F365" i="7"/>
  <c r="G365" i="7"/>
  <c r="H365" i="7"/>
  <c r="I365" i="7"/>
  <c r="J365" i="7"/>
  <c r="K365" i="7"/>
  <c r="L365" i="7"/>
  <c r="M365" i="7"/>
  <c r="N365" i="7"/>
  <c r="F366" i="7"/>
  <c r="G366" i="7"/>
  <c r="H366" i="7"/>
  <c r="I366" i="7"/>
  <c r="J366" i="7"/>
  <c r="K366" i="7"/>
  <c r="L366" i="7"/>
  <c r="M366" i="7"/>
  <c r="N366" i="7"/>
  <c r="F367" i="7"/>
  <c r="G367" i="7"/>
  <c r="H367" i="7"/>
  <c r="I367" i="7"/>
  <c r="J367" i="7"/>
  <c r="K367" i="7"/>
  <c r="L367" i="7"/>
  <c r="M367" i="7"/>
  <c r="N367" i="7"/>
  <c r="F368" i="7"/>
  <c r="G368" i="7"/>
  <c r="H368" i="7"/>
  <c r="I368" i="7"/>
  <c r="J368" i="7"/>
  <c r="K368" i="7"/>
  <c r="L368" i="7"/>
  <c r="M368" i="7"/>
  <c r="N368" i="7"/>
  <c r="F369" i="7"/>
  <c r="G369" i="7"/>
  <c r="H369" i="7"/>
  <c r="I369" i="7"/>
  <c r="J369" i="7"/>
  <c r="K369" i="7"/>
  <c r="L369" i="7"/>
  <c r="M369" i="7"/>
  <c r="N369" i="7"/>
  <c r="F370" i="7"/>
  <c r="G370" i="7"/>
  <c r="H370" i="7"/>
  <c r="I370" i="7"/>
  <c r="J370" i="7"/>
  <c r="K370" i="7"/>
  <c r="L370" i="7"/>
  <c r="M370" i="7"/>
  <c r="N370" i="7"/>
  <c r="F371" i="7"/>
  <c r="G371" i="7"/>
  <c r="H371" i="7"/>
  <c r="I371" i="7"/>
  <c r="J371" i="7"/>
  <c r="K371" i="7"/>
  <c r="L371" i="7"/>
  <c r="M371" i="7"/>
  <c r="N371" i="7"/>
  <c r="F372" i="7"/>
  <c r="G372" i="7"/>
  <c r="H372" i="7"/>
  <c r="I372" i="7"/>
  <c r="J372" i="7"/>
  <c r="K372" i="7"/>
  <c r="L372" i="7"/>
  <c r="M372" i="7"/>
  <c r="N372" i="7"/>
  <c r="F373" i="7"/>
  <c r="G373" i="7"/>
  <c r="H373" i="7"/>
  <c r="I373" i="7"/>
  <c r="J373" i="7"/>
  <c r="K373" i="7"/>
  <c r="L373" i="7"/>
  <c r="M373" i="7"/>
  <c r="N373" i="7"/>
  <c r="F374" i="7"/>
  <c r="G374" i="7"/>
  <c r="H374" i="7"/>
  <c r="I374" i="7"/>
  <c r="J374" i="7"/>
  <c r="K374" i="7"/>
  <c r="L374" i="7"/>
  <c r="M374" i="7"/>
  <c r="N374" i="7"/>
  <c r="F375" i="7"/>
  <c r="G375" i="7"/>
  <c r="H375" i="7"/>
  <c r="I375" i="7"/>
  <c r="J375" i="7"/>
  <c r="K375" i="7"/>
  <c r="L375" i="7"/>
  <c r="M375" i="7"/>
  <c r="N375" i="7"/>
  <c r="F376" i="7"/>
  <c r="G376" i="7"/>
  <c r="H376" i="7"/>
  <c r="I376" i="7"/>
  <c r="J376" i="7"/>
  <c r="K376" i="7"/>
  <c r="L376" i="7"/>
  <c r="M376" i="7"/>
  <c r="N376" i="7"/>
  <c r="F377" i="7"/>
  <c r="G377" i="7"/>
  <c r="H377" i="7"/>
  <c r="I377" i="7"/>
  <c r="J377" i="7"/>
  <c r="K377" i="7"/>
  <c r="L377" i="7"/>
  <c r="M377" i="7"/>
  <c r="N377" i="7"/>
  <c r="F378" i="7"/>
  <c r="G378" i="7"/>
  <c r="H378" i="7"/>
  <c r="I378" i="7"/>
  <c r="J378" i="7"/>
  <c r="K378" i="7"/>
  <c r="L378" i="7"/>
  <c r="M378" i="7"/>
  <c r="N378" i="7"/>
  <c r="F379" i="7"/>
  <c r="G379" i="7"/>
  <c r="H379" i="7"/>
  <c r="I379" i="7"/>
  <c r="J379" i="7"/>
  <c r="K379" i="7"/>
  <c r="L379" i="7"/>
  <c r="M379" i="7"/>
  <c r="N379" i="7"/>
  <c r="F380" i="7"/>
  <c r="G380" i="7"/>
  <c r="H380" i="7"/>
  <c r="I380" i="7"/>
  <c r="J380" i="7"/>
  <c r="K380" i="7"/>
  <c r="L380" i="7"/>
  <c r="M380" i="7"/>
  <c r="N380" i="7"/>
  <c r="F381" i="7"/>
  <c r="G381" i="7"/>
  <c r="H381" i="7"/>
  <c r="I381" i="7"/>
  <c r="J381" i="7"/>
  <c r="K381" i="7"/>
  <c r="L381" i="7"/>
  <c r="M381" i="7"/>
  <c r="N381" i="7"/>
  <c r="F382" i="7"/>
  <c r="G382" i="7"/>
  <c r="H382" i="7"/>
  <c r="I382" i="7"/>
  <c r="J382" i="7"/>
  <c r="K382" i="7"/>
  <c r="L382" i="7"/>
  <c r="M382" i="7"/>
  <c r="N382" i="7"/>
  <c r="F383" i="7"/>
  <c r="G383" i="7"/>
  <c r="H383" i="7"/>
  <c r="I383" i="7"/>
  <c r="J383" i="7"/>
  <c r="K383" i="7"/>
  <c r="L383" i="7"/>
  <c r="M383" i="7"/>
  <c r="N383" i="7"/>
  <c r="F384" i="7"/>
  <c r="G384" i="7"/>
  <c r="H384" i="7"/>
  <c r="I384" i="7"/>
  <c r="J384" i="7"/>
  <c r="K384" i="7"/>
  <c r="L384" i="7"/>
  <c r="M384" i="7"/>
  <c r="N384" i="7"/>
  <c r="E2" i="4"/>
  <c r="E1" i="4"/>
  <c r="F2" i="6"/>
  <c r="G2" i="6"/>
  <c r="H2" i="6"/>
  <c r="I2" i="6"/>
  <c r="J2" i="6"/>
  <c r="K2" i="6"/>
  <c r="L2" i="6"/>
  <c r="M2" i="6"/>
  <c r="N2" i="6"/>
  <c r="O2" i="6"/>
  <c r="F3" i="6"/>
  <c r="G3" i="6"/>
  <c r="H3" i="6"/>
  <c r="I3" i="6"/>
  <c r="J3" i="6"/>
  <c r="K3" i="6"/>
  <c r="L3" i="6"/>
  <c r="M3" i="6"/>
  <c r="N3" i="6"/>
  <c r="O3" i="6"/>
  <c r="F4" i="6"/>
  <c r="G4" i="6"/>
  <c r="H4" i="6"/>
  <c r="I4" i="6"/>
  <c r="J4" i="6"/>
  <c r="K4" i="6"/>
  <c r="L4" i="6"/>
  <c r="M4" i="6"/>
  <c r="N4" i="6"/>
  <c r="O4" i="6"/>
  <c r="F5" i="6"/>
  <c r="G5" i="6"/>
  <c r="H5" i="6"/>
  <c r="I5" i="6"/>
  <c r="J5" i="6"/>
  <c r="K5" i="6"/>
  <c r="L5" i="6"/>
  <c r="M5" i="6"/>
  <c r="N5" i="6"/>
  <c r="O5" i="6"/>
  <c r="F6" i="6"/>
  <c r="G6" i="6"/>
  <c r="H6" i="6"/>
  <c r="I6" i="6"/>
  <c r="J6" i="6"/>
  <c r="K6" i="6"/>
  <c r="L6" i="6"/>
  <c r="M6" i="6"/>
  <c r="N6" i="6"/>
  <c r="O6" i="6"/>
  <c r="F7" i="6"/>
  <c r="G7" i="6"/>
  <c r="H7" i="6"/>
  <c r="I7" i="6"/>
  <c r="J7" i="6"/>
  <c r="K7" i="6"/>
  <c r="L7" i="6"/>
  <c r="M7" i="6"/>
  <c r="N7" i="6"/>
  <c r="O7" i="6"/>
  <c r="F8" i="6"/>
  <c r="G8" i="6"/>
  <c r="H8" i="6"/>
  <c r="I8" i="6"/>
  <c r="J8" i="6"/>
  <c r="K8" i="6"/>
  <c r="L8" i="6"/>
  <c r="M8" i="6"/>
  <c r="N8" i="6"/>
  <c r="O8" i="6"/>
  <c r="F9" i="6"/>
  <c r="G9" i="6"/>
  <c r="H9" i="6"/>
  <c r="I9" i="6"/>
  <c r="J9" i="6"/>
  <c r="K9" i="6"/>
  <c r="L9" i="6"/>
  <c r="M9" i="6"/>
  <c r="N9" i="6"/>
  <c r="O9" i="6"/>
  <c r="F10" i="6"/>
  <c r="G10" i="6"/>
  <c r="H10" i="6"/>
  <c r="I10" i="6"/>
  <c r="J10" i="6"/>
  <c r="K10" i="6"/>
  <c r="L10" i="6"/>
  <c r="M10" i="6"/>
  <c r="N10" i="6"/>
  <c r="O10" i="6"/>
  <c r="F11" i="6"/>
  <c r="G11" i="6"/>
  <c r="H11" i="6"/>
  <c r="I11" i="6"/>
  <c r="J11" i="6"/>
  <c r="K11" i="6"/>
  <c r="L11" i="6"/>
  <c r="M11" i="6"/>
  <c r="N11" i="6"/>
  <c r="O11" i="6"/>
  <c r="F12" i="6"/>
  <c r="G12" i="6"/>
  <c r="H12" i="6"/>
  <c r="I12" i="6"/>
  <c r="J12" i="6"/>
  <c r="K12" i="6"/>
  <c r="L12" i="6"/>
  <c r="M12" i="6"/>
  <c r="N12" i="6"/>
  <c r="O12" i="6"/>
  <c r="F13" i="6"/>
  <c r="G13" i="6"/>
  <c r="H13" i="6"/>
  <c r="I13" i="6"/>
  <c r="J13" i="6"/>
  <c r="K13" i="6"/>
  <c r="L13" i="6"/>
  <c r="M13" i="6"/>
  <c r="N13" i="6"/>
  <c r="O13" i="6"/>
  <c r="F14" i="6"/>
  <c r="G14" i="6"/>
  <c r="H14" i="6"/>
  <c r="I14" i="6"/>
  <c r="J14" i="6"/>
  <c r="K14" i="6"/>
  <c r="L14" i="6"/>
  <c r="M14" i="6"/>
  <c r="N14" i="6"/>
  <c r="O14" i="6"/>
  <c r="F15" i="6"/>
  <c r="G15" i="6"/>
  <c r="H15" i="6"/>
  <c r="I15" i="6"/>
  <c r="J15" i="6"/>
  <c r="K15" i="6"/>
  <c r="L15" i="6"/>
  <c r="M15" i="6"/>
  <c r="N15" i="6"/>
  <c r="O15" i="6"/>
  <c r="F16" i="6"/>
  <c r="G16" i="6"/>
  <c r="H16" i="6"/>
  <c r="I16" i="6"/>
  <c r="J16" i="6"/>
  <c r="K16" i="6"/>
  <c r="L16" i="6"/>
  <c r="M16" i="6"/>
  <c r="N16" i="6"/>
  <c r="O16" i="6"/>
  <c r="F17" i="6"/>
  <c r="G17" i="6"/>
  <c r="H17" i="6"/>
  <c r="I17" i="6"/>
  <c r="J17" i="6"/>
  <c r="K17" i="6"/>
  <c r="L17" i="6"/>
  <c r="M17" i="6"/>
  <c r="N17" i="6"/>
  <c r="O17" i="6"/>
  <c r="F18" i="6"/>
  <c r="G18" i="6"/>
  <c r="H18" i="6"/>
  <c r="I18" i="6"/>
  <c r="J18" i="6"/>
  <c r="K18" i="6"/>
  <c r="L18" i="6"/>
  <c r="M18" i="6"/>
  <c r="N18" i="6"/>
  <c r="O18" i="6"/>
  <c r="F19" i="6"/>
  <c r="G19" i="6"/>
  <c r="H19" i="6"/>
  <c r="I19" i="6"/>
  <c r="J19" i="6"/>
  <c r="K19" i="6"/>
  <c r="L19" i="6"/>
  <c r="M19" i="6"/>
  <c r="N19" i="6"/>
  <c r="O19" i="6"/>
  <c r="F20" i="6"/>
  <c r="G20" i="6"/>
  <c r="H20" i="6"/>
  <c r="I20" i="6"/>
  <c r="J20" i="6"/>
  <c r="K20" i="6"/>
  <c r="L20" i="6"/>
  <c r="M20" i="6"/>
  <c r="N20" i="6"/>
  <c r="O20" i="6"/>
  <c r="F21" i="6"/>
  <c r="G21" i="6"/>
  <c r="H21" i="6"/>
  <c r="I21" i="6"/>
  <c r="J21" i="6"/>
  <c r="K21" i="6"/>
  <c r="L21" i="6"/>
  <c r="M21" i="6"/>
  <c r="N21" i="6"/>
  <c r="O21" i="6"/>
  <c r="F22" i="6"/>
  <c r="G22" i="6"/>
  <c r="H22" i="6"/>
  <c r="I22" i="6"/>
  <c r="J22" i="6"/>
  <c r="K22" i="6"/>
  <c r="L22" i="6"/>
  <c r="M22" i="6"/>
  <c r="N22" i="6"/>
  <c r="O22" i="6"/>
  <c r="F23" i="6"/>
  <c r="G23" i="6"/>
  <c r="H23" i="6"/>
  <c r="I23" i="6"/>
  <c r="J23" i="6"/>
  <c r="K23" i="6"/>
  <c r="L23" i="6"/>
  <c r="M23" i="6"/>
  <c r="N23" i="6"/>
  <c r="O23" i="6"/>
  <c r="F24" i="6"/>
  <c r="G24" i="6"/>
  <c r="H24" i="6"/>
  <c r="I24" i="6"/>
  <c r="J24" i="6"/>
  <c r="K24" i="6"/>
  <c r="L24" i="6"/>
  <c r="M24" i="6"/>
  <c r="N24" i="6"/>
  <c r="O24" i="6"/>
  <c r="F25" i="6"/>
  <c r="G25" i="6"/>
  <c r="H25" i="6"/>
  <c r="I25" i="6"/>
  <c r="J25" i="6"/>
  <c r="K25" i="6"/>
  <c r="L25" i="6"/>
  <c r="M25" i="6"/>
  <c r="N25" i="6"/>
  <c r="O25" i="6"/>
  <c r="F26" i="6"/>
  <c r="G26" i="6"/>
  <c r="H26" i="6"/>
  <c r="I26" i="6"/>
  <c r="J26" i="6"/>
  <c r="K26" i="6"/>
  <c r="L26" i="6"/>
  <c r="M26" i="6"/>
  <c r="N26" i="6"/>
  <c r="O26" i="6"/>
  <c r="F27" i="6"/>
  <c r="G27" i="6"/>
  <c r="H27" i="6"/>
  <c r="I27" i="6"/>
  <c r="J27" i="6"/>
  <c r="K27" i="6"/>
  <c r="L27" i="6"/>
  <c r="M27" i="6"/>
  <c r="N27" i="6"/>
  <c r="O27" i="6"/>
  <c r="F28" i="6"/>
  <c r="G28" i="6"/>
  <c r="H28" i="6"/>
  <c r="I28" i="6"/>
  <c r="J28" i="6"/>
  <c r="K28" i="6"/>
  <c r="L28" i="6"/>
  <c r="M28" i="6"/>
  <c r="N28" i="6"/>
  <c r="O28" i="6"/>
  <c r="F29" i="6"/>
  <c r="G29" i="6"/>
  <c r="H29" i="6"/>
  <c r="I29" i="6"/>
  <c r="J29" i="6"/>
  <c r="K29" i="6"/>
  <c r="L29" i="6"/>
  <c r="M29" i="6"/>
  <c r="N29" i="6"/>
  <c r="O29" i="6"/>
  <c r="F30" i="6"/>
  <c r="G30" i="6"/>
  <c r="H30" i="6"/>
  <c r="I30" i="6"/>
  <c r="J30" i="6"/>
  <c r="K30" i="6"/>
  <c r="L30" i="6"/>
  <c r="M30" i="6"/>
  <c r="N30" i="6"/>
  <c r="O30" i="6"/>
  <c r="F31" i="6"/>
  <c r="G31" i="6"/>
  <c r="H31" i="6"/>
  <c r="I31" i="6"/>
  <c r="J31" i="6"/>
  <c r="K31" i="6"/>
  <c r="L31" i="6"/>
  <c r="M31" i="6"/>
  <c r="N31" i="6"/>
  <c r="O31" i="6"/>
  <c r="F32" i="6"/>
  <c r="G32" i="6"/>
  <c r="H32" i="6"/>
  <c r="I32" i="6"/>
  <c r="J32" i="6"/>
  <c r="K32" i="6"/>
  <c r="L32" i="6"/>
  <c r="M32" i="6"/>
  <c r="N32" i="6"/>
  <c r="O32" i="6"/>
  <c r="F33" i="6"/>
  <c r="G33" i="6"/>
  <c r="H33" i="6"/>
  <c r="I33" i="6"/>
  <c r="J33" i="6"/>
  <c r="K33" i="6"/>
  <c r="L33" i="6"/>
  <c r="M33" i="6"/>
  <c r="N33" i="6"/>
  <c r="O33" i="6"/>
  <c r="F34" i="6"/>
  <c r="G34" i="6"/>
  <c r="H34" i="6"/>
  <c r="I34" i="6"/>
  <c r="J34" i="6"/>
  <c r="K34" i="6"/>
  <c r="L34" i="6"/>
  <c r="M34" i="6"/>
  <c r="N34" i="6"/>
  <c r="O34" i="6"/>
  <c r="F35" i="6"/>
  <c r="G35" i="6"/>
  <c r="H35" i="6"/>
  <c r="I35" i="6"/>
  <c r="J35" i="6"/>
  <c r="K35" i="6"/>
  <c r="L35" i="6"/>
  <c r="M35" i="6"/>
  <c r="N35" i="6"/>
  <c r="O35" i="6"/>
  <c r="F36" i="6"/>
  <c r="G36" i="6"/>
  <c r="H36" i="6"/>
  <c r="I36" i="6"/>
  <c r="J36" i="6"/>
  <c r="K36" i="6"/>
  <c r="L36" i="6"/>
  <c r="M36" i="6"/>
  <c r="N36" i="6"/>
  <c r="O36" i="6"/>
  <c r="F37" i="6"/>
  <c r="G37" i="6"/>
  <c r="H37" i="6"/>
  <c r="I37" i="6"/>
  <c r="J37" i="6"/>
  <c r="K37" i="6"/>
  <c r="L37" i="6"/>
  <c r="M37" i="6"/>
  <c r="N37" i="6"/>
  <c r="O37" i="6"/>
  <c r="F38" i="6"/>
  <c r="G38" i="6"/>
  <c r="H38" i="6"/>
  <c r="I38" i="6"/>
  <c r="J38" i="6"/>
  <c r="K38" i="6"/>
  <c r="L38" i="6"/>
  <c r="M38" i="6"/>
  <c r="N38" i="6"/>
  <c r="O38" i="6"/>
  <c r="F39" i="6"/>
  <c r="G39" i="6"/>
  <c r="H39" i="6"/>
  <c r="I39" i="6"/>
  <c r="J39" i="6"/>
  <c r="K39" i="6"/>
  <c r="L39" i="6"/>
  <c r="M39" i="6"/>
  <c r="N39" i="6"/>
  <c r="O39" i="6"/>
  <c r="F40" i="6"/>
  <c r="G40" i="6"/>
  <c r="H40" i="6"/>
  <c r="I40" i="6"/>
  <c r="J40" i="6"/>
  <c r="K40" i="6"/>
  <c r="L40" i="6"/>
  <c r="M40" i="6"/>
  <c r="N40" i="6"/>
  <c r="O40" i="6"/>
  <c r="F41" i="6"/>
  <c r="G41" i="6"/>
  <c r="H41" i="6"/>
  <c r="I41" i="6"/>
  <c r="J41" i="6"/>
  <c r="K41" i="6"/>
  <c r="L41" i="6"/>
  <c r="M41" i="6"/>
  <c r="N41" i="6"/>
  <c r="O41" i="6"/>
  <c r="F42" i="6"/>
  <c r="G42" i="6"/>
  <c r="H42" i="6"/>
  <c r="I42" i="6"/>
  <c r="J42" i="6"/>
  <c r="K42" i="6"/>
  <c r="L42" i="6"/>
  <c r="M42" i="6"/>
  <c r="N42" i="6"/>
  <c r="O42" i="6"/>
  <c r="F43" i="6"/>
  <c r="G43" i="6"/>
  <c r="H43" i="6"/>
  <c r="I43" i="6"/>
  <c r="J43" i="6"/>
  <c r="K43" i="6"/>
  <c r="L43" i="6"/>
  <c r="M43" i="6"/>
  <c r="N43" i="6"/>
  <c r="O43" i="6"/>
  <c r="F44" i="6"/>
  <c r="G44" i="6"/>
  <c r="H44" i="6"/>
  <c r="I44" i="6"/>
  <c r="J44" i="6"/>
  <c r="K44" i="6"/>
  <c r="L44" i="6"/>
  <c r="M44" i="6"/>
  <c r="N44" i="6"/>
  <c r="O44" i="6"/>
  <c r="F45" i="6"/>
  <c r="G45" i="6"/>
  <c r="H45" i="6"/>
  <c r="I45" i="6"/>
  <c r="J45" i="6"/>
  <c r="K45" i="6"/>
  <c r="L45" i="6"/>
  <c r="M45" i="6"/>
  <c r="N45" i="6"/>
  <c r="O45" i="6"/>
  <c r="F46" i="6"/>
  <c r="G46" i="6"/>
  <c r="H46" i="6"/>
  <c r="I46" i="6"/>
  <c r="J46" i="6"/>
  <c r="K46" i="6"/>
  <c r="L46" i="6"/>
  <c r="M46" i="6"/>
  <c r="N46" i="6"/>
  <c r="O46" i="6"/>
  <c r="F47" i="6"/>
  <c r="G47" i="6"/>
  <c r="H47" i="6"/>
  <c r="I47" i="6"/>
  <c r="J47" i="6"/>
  <c r="K47" i="6"/>
  <c r="L47" i="6"/>
  <c r="M47" i="6"/>
  <c r="N47" i="6"/>
  <c r="O47" i="6"/>
  <c r="F48" i="6"/>
  <c r="G48" i="6"/>
  <c r="H48" i="6"/>
  <c r="I48" i="6"/>
  <c r="J48" i="6"/>
  <c r="K48" i="6"/>
  <c r="L48" i="6"/>
  <c r="M48" i="6"/>
  <c r="N48" i="6"/>
  <c r="O48" i="6"/>
  <c r="F49" i="6"/>
  <c r="G49" i="6"/>
  <c r="H49" i="6"/>
  <c r="I49" i="6"/>
  <c r="J49" i="6"/>
  <c r="K49" i="6"/>
  <c r="L49" i="6"/>
  <c r="M49" i="6"/>
  <c r="N49" i="6"/>
  <c r="O49" i="6"/>
  <c r="F50" i="6"/>
  <c r="G50" i="6"/>
  <c r="H50" i="6"/>
  <c r="I50" i="6"/>
  <c r="J50" i="6"/>
  <c r="K50" i="6"/>
  <c r="L50" i="6"/>
  <c r="M50" i="6"/>
  <c r="N50" i="6"/>
  <c r="O50" i="6"/>
  <c r="F51" i="6"/>
  <c r="G51" i="6"/>
  <c r="H51" i="6"/>
  <c r="I51" i="6"/>
  <c r="J51" i="6"/>
  <c r="K51" i="6"/>
  <c r="L51" i="6"/>
  <c r="M51" i="6"/>
  <c r="N51" i="6"/>
  <c r="O51" i="6"/>
  <c r="F52" i="6"/>
  <c r="G52" i="6"/>
  <c r="H52" i="6"/>
  <c r="I52" i="6"/>
  <c r="J52" i="6"/>
  <c r="K52" i="6"/>
  <c r="L52" i="6"/>
  <c r="M52" i="6"/>
  <c r="N52" i="6"/>
  <c r="O52" i="6"/>
  <c r="F53" i="6"/>
  <c r="G53" i="6"/>
  <c r="H53" i="6"/>
  <c r="I53" i="6"/>
  <c r="J53" i="6"/>
  <c r="K53" i="6"/>
  <c r="L53" i="6"/>
  <c r="M53" i="6"/>
  <c r="N53" i="6"/>
  <c r="O53" i="6"/>
  <c r="F54" i="6"/>
  <c r="G54" i="6"/>
  <c r="H54" i="6"/>
  <c r="I54" i="6"/>
  <c r="J54" i="6"/>
  <c r="K54" i="6"/>
  <c r="L54" i="6"/>
  <c r="M54" i="6"/>
  <c r="N54" i="6"/>
  <c r="O54" i="6"/>
  <c r="F55" i="6"/>
  <c r="G55" i="6"/>
  <c r="H55" i="6"/>
  <c r="I55" i="6"/>
  <c r="J55" i="6"/>
  <c r="K55" i="6"/>
  <c r="L55" i="6"/>
  <c r="M55" i="6"/>
  <c r="N55" i="6"/>
  <c r="O55" i="6"/>
  <c r="F56" i="6"/>
  <c r="G56" i="6"/>
  <c r="H56" i="6"/>
  <c r="I56" i="6"/>
  <c r="J56" i="6"/>
  <c r="K56" i="6"/>
  <c r="L56" i="6"/>
  <c r="M56" i="6"/>
  <c r="N56" i="6"/>
  <c r="O56" i="6"/>
  <c r="F57" i="6"/>
  <c r="G57" i="6"/>
  <c r="H57" i="6"/>
  <c r="I57" i="6"/>
  <c r="J57" i="6"/>
  <c r="K57" i="6"/>
  <c r="L57" i="6"/>
  <c r="M57" i="6"/>
  <c r="N57" i="6"/>
  <c r="O57" i="6"/>
  <c r="F58" i="6"/>
  <c r="G58" i="6"/>
  <c r="H58" i="6"/>
  <c r="I58" i="6"/>
  <c r="J58" i="6"/>
  <c r="K58" i="6"/>
  <c r="L58" i="6"/>
  <c r="M58" i="6"/>
  <c r="N58" i="6"/>
  <c r="O58" i="6"/>
  <c r="F59" i="6"/>
  <c r="G59" i="6"/>
  <c r="H59" i="6"/>
  <c r="I59" i="6"/>
  <c r="J59" i="6"/>
  <c r="K59" i="6"/>
  <c r="L59" i="6"/>
  <c r="M59" i="6"/>
  <c r="N59" i="6"/>
  <c r="O59" i="6"/>
  <c r="F60" i="6"/>
  <c r="G60" i="6"/>
  <c r="H60" i="6"/>
  <c r="I60" i="6"/>
  <c r="J60" i="6"/>
  <c r="K60" i="6"/>
  <c r="L60" i="6"/>
  <c r="M60" i="6"/>
  <c r="N60" i="6"/>
  <c r="O60" i="6"/>
  <c r="F61" i="6"/>
  <c r="G61" i="6"/>
  <c r="H61" i="6"/>
  <c r="I61" i="6"/>
  <c r="J61" i="6"/>
  <c r="K61" i="6"/>
  <c r="L61" i="6"/>
  <c r="M61" i="6"/>
  <c r="N61" i="6"/>
  <c r="O61" i="6"/>
  <c r="F62" i="6"/>
  <c r="G62" i="6"/>
  <c r="H62" i="6"/>
  <c r="I62" i="6"/>
  <c r="J62" i="6"/>
  <c r="K62" i="6"/>
  <c r="L62" i="6"/>
  <c r="M62" i="6"/>
  <c r="N62" i="6"/>
  <c r="O62" i="6"/>
  <c r="F63" i="6"/>
  <c r="G63" i="6"/>
  <c r="H63" i="6"/>
  <c r="I63" i="6"/>
  <c r="J63" i="6"/>
  <c r="K63" i="6"/>
  <c r="L63" i="6"/>
  <c r="M63" i="6"/>
  <c r="N63" i="6"/>
  <c r="O63" i="6"/>
  <c r="F64" i="6"/>
  <c r="G64" i="6"/>
  <c r="H64" i="6"/>
  <c r="I64" i="6"/>
  <c r="J64" i="6"/>
  <c r="K64" i="6"/>
  <c r="L64" i="6"/>
  <c r="M64" i="6"/>
  <c r="N64" i="6"/>
  <c r="O64" i="6"/>
  <c r="F65" i="6"/>
  <c r="G65" i="6"/>
  <c r="H65" i="6"/>
  <c r="I65" i="6"/>
  <c r="J65" i="6"/>
  <c r="K65" i="6"/>
  <c r="L65" i="6"/>
  <c r="M65" i="6"/>
  <c r="N65" i="6"/>
  <c r="O65" i="6"/>
  <c r="F66" i="6"/>
  <c r="G66" i="6"/>
  <c r="H66" i="6"/>
  <c r="I66" i="6"/>
  <c r="J66" i="6"/>
  <c r="K66" i="6"/>
  <c r="L66" i="6"/>
  <c r="M66" i="6"/>
  <c r="N66" i="6"/>
  <c r="O66" i="6"/>
  <c r="F67" i="6"/>
  <c r="G67" i="6"/>
  <c r="H67" i="6"/>
  <c r="I67" i="6"/>
  <c r="J67" i="6"/>
  <c r="K67" i="6"/>
  <c r="L67" i="6"/>
  <c r="M67" i="6"/>
  <c r="N67" i="6"/>
  <c r="O67" i="6"/>
  <c r="F68" i="6"/>
  <c r="G68" i="6"/>
  <c r="H68" i="6"/>
  <c r="I68" i="6"/>
  <c r="J68" i="6"/>
  <c r="K68" i="6"/>
  <c r="L68" i="6"/>
  <c r="M68" i="6"/>
  <c r="N68" i="6"/>
  <c r="O68" i="6"/>
  <c r="F69" i="6"/>
  <c r="G69" i="6"/>
  <c r="H69" i="6"/>
  <c r="I69" i="6"/>
  <c r="J69" i="6"/>
  <c r="K69" i="6"/>
  <c r="L69" i="6"/>
  <c r="M69" i="6"/>
  <c r="N69" i="6"/>
  <c r="O69" i="6"/>
  <c r="F70" i="6"/>
  <c r="G70" i="6"/>
  <c r="H70" i="6"/>
  <c r="I70" i="6"/>
  <c r="J70" i="6"/>
  <c r="K70" i="6"/>
  <c r="L70" i="6"/>
  <c r="M70" i="6"/>
  <c r="N70" i="6"/>
  <c r="O70" i="6"/>
  <c r="F71" i="6"/>
  <c r="G71" i="6"/>
  <c r="H71" i="6"/>
  <c r="I71" i="6"/>
  <c r="J71" i="6"/>
  <c r="K71" i="6"/>
  <c r="L71" i="6"/>
  <c r="M71" i="6"/>
  <c r="N71" i="6"/>
  <c r="O71" i="6"/>
  <c r="F72" i="6"/>
  <c r="G72" i="6"/>
  <c r="H72" i="6"/>
  <c r="I72" i="6"/>
  <c r="J72" i="6"/>
  <c r="K72" i="6"/>
  <c r="L72" i="6"/>
  <c r="M72" i="6"/>
  <c r="N72" i="6"/>
  <c r="O72" i="6"/>
  <c r="F73" i="6"/>
  <c r="G73" i="6"/>
  <c r="H73" i="6"/>
  <c r="I73" i="6"/>
  <c r="J73" i="6"/>
  <c r="K73" i="6"/>
  <c r="L73" i="6"/>
  <c r="M73" i="6"/>
  <c r="N73" i="6"/>
  <c r="O73" i="6"/>
  <c r="F74" i="6"/>
  <c r="G74" i="6"/>
  <c r="H74" i="6"/>
  <c r="I74" i="6"/>
  <c r="J74" i="6"/>
  <c r="K74" i="6"/>
  <c r="L74" i="6"/>
  <c r="M74" i="6"/>
  <c r="N74" i="6"/>
  <c r="O74" i="6"/>
  <c r="F75" i="6"/>
  <c r="G75" i="6"/>
  <c r="H75" i="6"/>
  <c r="I75" i="6"/>
  <c r="J75" i="6"/>
  <c r="K75" i="6"/>
  <c r="L75" i="6"/>
  <c r="M75" i="6"/>
  <c r="N75" i="6"/>
  <c r="O75" i="6"/>
  <c r="F76" i="6"/>
  <c r="G76" i="6"/>
  <c r="H76" i="6"/>
  <c r="I76" i="6"/>
  <c r="J76" i="6"/>
  <c r="K76" i="6"/>
  <c r="L76" i="6"/>
  <c r="M76" i="6"/>
  <c r="N76" i="6"/>
  <c r="O76" i="6"/>
  <c r="F77" i="6"/>
  <c r="G77" i="6"/>
  <c r="H77" i="6"/>
  <c r="I77" i="6"/>
  <c r="J77" i="6"/>
  <c r="K77" i="6"/>
  <c r="L77" i="6"/>
  <c r="M77" i="6"/>
  <c r="N77" i="6"/>
  <c r="O77" i="6"/>
  <c r="F78" i="6"/>
  <c r="G78" i="6"/>
  <c r="H78" i="6"/>
  <c r="I78" i="6"/>
  <c r="J78" i="6"/>
  <c r="K78" i="6"/>
  <c r="L78" i="6"/>
  <c r="M78" i="6"/>
  <c r="N78" i="6"/>
  <c r="O78" i="6"/>
  <c r="F79" i="6"/>
  <c r="G79" i="6"/>
  <c r="H79" i="6"/>
  <c r="I79" i="6"/>
  <c r="J79" i="6"/>
  <c r="K79" i="6"/>
  <c r="L79" i="6"/>
  <c r="M79" i="6"/>
  <c r="N79" i="6"/>
  <c r="O79" i="6"/>
  <c r="F80" i="6"/>
  <c r="G80" i="6"/>
  <c r="H80" i="6"/>
  <c r="I80" i="6"/>
  <c r="J80" i="6"/>
  <c r="K80" i="6"/>
  <c r="L80" i="6"/>
  <c r="M80" i="6"/>
  <c r="N80" i="6"/>
  <c r="O80" i="6"/>
  <c r="F81" i="6"/>
  <c r="G81" i="6"/>
  <c r="H81" i="6"/>
  <c r="I81" i="6"/>
  <c r="J81" i="6"/>
  <c r="K81" i="6"/>
  <c r="L81" i="6"/>
  <c r="M81" i="6"/>
  <c r="N81" i="6"/>
  <c r="O81" i="6"/>
  <c r="F82" i="6"/>
  <c r="G82" i="6"/>
  <c r="H82" i="6"/>
  <c r="I82" i="6"/>
  <c r="J82" i="6"/>
  <c r="K82" i="6"/>
  <c r="L82" i="6"/>
  <c r="M82" i="6"/>
  <c r="N82" i="6"/>
  <c r="O82" i="6"/>
  <c r="F83" i="6"/>
  <c r="G83" i="6"/>
  <c r="H83" i="6"/>
  <c r="I83" i="6"/>
  <c r="J83" i="6"/>
  <c r="K83" i="6"/>
  <c r="L83" i="6"/>
  <c r="M83" i="6"/>
  <c r="N83" i="6"/>
  <c r="O83" i="6"/>
  <c r="F84" i="6"/>
  <c r="G84" i="6"/>
  <c r="H84" i="6"/>
  <c r="I84" i="6"/>
  <c r="J84" i="6"/>
  <c r="K84" i="6"/>
  <c r="L84" i="6"/>
  <c r="M84" i="6"/>
  <c r="N84" i="6"/>
  <c r="O84" i="6"/>
  <c r="F85" i="6"/>
  <c r="G85" i="6"/>
  <c r="H85" i="6"/>
  <c r="I85" i="6"/>
  <c r="J85" i="6"/>
  <c r="K85" i="6"/>
  <c r="L85" i="6"/>
  <c r="M85" i="6"/>
  <c r="N85" i="6"/>
  <c r="O85" i="6"/>
  <c r="F86" i="6"/>
  <c r="G86" i="6"/>
  <c r="H86" i="6"/>
  <c r="I86" i="6"/>
  <c r="J86" i="6"/>
  <c r="K86" i="6"/>
  <c r="L86" i="6"/>
  <c r="M86" i="6"/>
  <c r="N86" i="6"/>
  <c r="O86" i="6"/>
  <c r="F87" i="6"/>
  <c r="G87" i="6"/>
  <c r="H87" i="6"/>
  <c r="I87" i="6"/>
  <c r="J87" i="6"/>
  <c r="K87" i="6"/>
  <c r="L87" i="6"/>
  <c r="M87" i="6"/>
  <c r="N87" i="6"/>
  <c r="O87" i="6"/>
  <c r="F88" i="6"/>
  <c r="G88" i="6"/>
  <c r="H88" i="6"/>
  <c r="I88" i="6"/>
  <c r="J88" i="6"/>
  <c r="K88" i="6"/>
  <c r="L88" i="6"/>
  <c r="M88" i="6"/>
  <c r="N88" i="6"/>
  <c r="O88" i="6"/>
  <c r="F89" i="6"/>
  <c r="G89" i="6"/>
  <c r="H89" i="6"/>
  <c r="I89" i="6"/>
  <c r="J89" i="6"/>
  <c r="K89" i="6"/>
  <c r="L89" i="6"/>
  <c r="M89" i="6"/>
  <c r="N89" i="6"/>
  <c r="O89" i="6"/>
  <c r="F90" i="6"/>
  <c r="G90" i="6"/>
  <c r="H90" i="6"/>
  <c r="I90" i="6"/>
  <c r="J90" i="6"/>
  <c r="K90" i="6"/>
  <c r="L90" i="6"/>
  <c r="M90" i="6"/>
  <c r="N90" i="6"/>
  <c r="O90" i="6"/>
  <c r="F91" i="6"/>
  <c r="G91" i="6"/>
  <c r="H91" i="6"/>
  <c r="I91" i="6"/>
  <c r="J91" i="6"/>
  <c r="K91" i="6"/>
  <c r="L91" i="6"/>
  <c r="M91" i="6"/>
  <c r="N91" i="6"/>
  <c r="O91" i="6"/>
  <c r="F92" i="6"/>
  <c r="G92" i="6"/>
  <c r="H92" i="6"/>
  <c r="I92" i="6"/>
  <c r="J92" i="6"/>
  <c r="K92" i="6"/>
  <c r="L92" i="6"/>
  <c r="M92" i="6"/>
  <c r="N92" i="6"/>
  <c r="O92" i="6"/>
  <c r="F93" i="6"/>
  <c r="G93" i="6"/>
  <c r="H93" i="6"/>
  <c r="I93" i="6"/>
  <c r="J93" i="6"/>
  <c r="K93" i="6"/>
  <c r="L93" i="6"/>
  <c r="M93" i="6"/>
  <c r="N93" i="6"/>
  <c r="O93" i="6"/>
  <c r="F94" i="6"/>
  <c r="G94" i="6"/>
  <c r="H94" i="6"/>
  <c r="I94" i="6"/>
  <c r="J94" i="6"/>
  <c r="K94" i="6"/>
  <c r="L94" i="6"/>
  <c r="M94" i="6"/>
  <c r="N94" i="6"/>
  <c r="O94" i="6"/>
  <c r="F95" i="6"/>
  <c r="G95" i="6"/>
  <c r="H95" i="6"/>
  <c r="I95" i="6"/>
  <c r="J95" i="6"/>
  <c r="K95" i="6"/>
  <c r="L95" i="6"/>
  <c r="M95" i="6"/>
  <c r="N95" i="6"/>
  <c r="O95" i="6"/>
  <c r="F96" i="6"/>
  <c r="G96" i="6"/>
  <c r="H96" i="6"/>
  <c r="I96" i="6"/>
  <c r="J96" i="6"/>
  <c r="K96" i="6"/>
  <c r="L96" i="6"/>
  <c r="M96" i="6"/>
  <c r="N96" i="6"/>
  <c r="O96" i="6"/>
  <c r="F97" i="6"/>
  <c r="G97" i="6"/>
  <c r="H97" i="6"/>
  <c r="I97" i="6"/>
  <c r="J97" i="6"/>
  <c r="K97" i="6"/>
  <c r="L97" i="6"/>
  <c r="M97" i="6"/>
  <c r="N97" i="6"/>
  <c r="O97" i="6"/>
  <c r="F98" i="6"/>
  <c r="G98" i="6"/>
  <c r="H98" i="6"/>
  <c r="I98" i="6"/>
  <c r="J98" i="6"/>
  <c r="K98" i="6"/>
  <c r="L98" i="6"/>
  <c r="M98" i="6"/>
  <c r="N98" i="6"/>
  <c r="O98" i="6"/>
  <c r="F99" i="6"/>
  <c r="G99" i="6"/>
  <c r="H99" i="6"/>
  <c r="I99" i="6"/>
  <c r="J99" i="6"/>
  <c r="K99" i="6"/>
  <c r="L99" i="6"/>
  <c r="M99" i="6"/>
  <c r="N99" i="6"/>
  <c r="O99" i="6"/>
  <c r="F100" i="6"/>
  <c r="G100" i="6"/>
  <c r="H100" i="6"/>
  <c r="I100" i="6"/>
  <c r="J100" i="6"/>
  <c r="K100" i="6"/>
  <c r="L100" i="6"/>
  <c r="M100" i="6"/>
  <c r="N100" i="6"/>
  <c r="O100" i="6"/>
  <c r="F101" i="6"/>
  <c r="G101" i="6"/>
  <c r="H101" i="6"/>
  <c r="I101" i="6"/>
  <c r="J101" i="6"/>
  <c r="K101" i="6"/>
  <c r="L101" i="6"/>
  <c r="M101" i="6"/>
  <c r="N101" i="6"/>
  <c r="O101" i="6"/>
  <c r="F102" i="6"/>
  <c r="G102" i="6"/>
  <c r="H102" i="6"/>
  <c r="I102" i="6"/>
  <c r="J102" i="6"/>
  <c r="K102" i="6"/>
  <c r="L102" i="6"/>
  <c r="M102" i="6"/>
  <c r="N102" i="6"/>
  <c r="O102" i="6"/>
  <c r="F103" i="6"/>
  <c r="G103" i="6"/>
  <c r="H103" i="6"/>
  <c r="I103" i="6"/>
  <c r="J103" i="6"/>
  <c r="K103" i="6"/>
  <c r="L103" i="6"/>
  <c r="M103" i="6"/>
  <c r="N103" i="6"/>
  <c r="O103" i="6"/>
  <c r="F104" i="6"/>
  <c r="G104" i="6"/>
  <c r="H104" i="6"/>
  <c r="I104" i="6"/>
  <c r="J104" i="6"/>
  <c r="K104" i="6"/>
  <c r="L104" i="6"/>
  <c r="M104" i="6"/>
  <c r="N104" i="6"/>
  <c r="O104" i="6"/>
  <c r="F105" i="6"/>
  <c r="G105" i="6"/>
  <c r="H105" i="6"/>
  <c r="I105" i="6"/>
  <c r="J105" i="6"/>
  <c r="K105" i="6"/>
  <c r="L105" i="6"/>
  <c r="M105" i="6"/>
  <c r="N105" i="6"/>
  <c r="O105" i="6"/>
  <c r="F106" i="6"/>
  <c r="G106" i="6"/>
  <c r="H106" i="6"/>
  <c r="I106" i="6"/>
  <c r="J106" i="6"/>
  <c r="K106" i="6"/>
  <c r="L106" i="6"/>
  <c r="M106" i="6"/>
  <c r="N106" i="6"/>
  <c r="O106" i="6"/>
  <c r="F107" i="6"/>
  <c r="G107" i="6"/>
  <c r="H107" i="6"/>
  <c r="I107" i="6"/>
  <c r="J107" i="6"/>
  <c r="K107" i="6"/>
  <c r="L107" i="6"/>
  <c r="M107" i="6"/>
  <c r="N107" i="6"/>
  <c r="O107" i="6"/>
  <c r="F108" i="6"/>
  <c r="G108" i="6"/>
  <c r="H108" i="6"/>
  <c r="I108" i="6"/>
  <c r="J108" i="6"/>
  <c r="K108" i="6"/>
  <c r="L108" i="6"/>
  <c r="M108" i="6"/>
  <c r="N108" i="6"/>
  <c r="O108" i="6"/>
  <c r="F109" i="6"/>
  <c r="G109" i="6"/>
  <c r="H109" i="6"/>
  <c r="I109" i="6"/>
  <c r="J109" i="6"/>
  <c r="K109" i="6"/>
  <c r="L109" i="6"/>
  <c r="M109" i="6"/>
  <c r="N109" i="6"/>
  <c r="O109" i="6"/>
  <c r="F110" i="6"/>
  <c r="G110" i="6"/>
  <c r="H110" i="6"/>
  <c r="I110" i="6"/>
  <c r="J110" i="6"/>
  <c r="K110" i="6"/>
  <c r="L110" i="6"/>
  <c r="M110" i="6"/>
  <c r="N110" i="6"/>
  <c r="O110" i="6"/>
  <c r="F111" i="6"/>
  <c r="G111" i="6"/>
  <c r="H111" i="6"/>
  <c r="I111" i="6"/>
  <c r="J111" i="6"/>
  <c r="K111" i="6"/>
  <c r="L111" i="6"/>
  <c r="M111" i="6"/>
  <c r="N111" i="6"/>
  <c r="O111" i="6"/>
  <c r="F112" i="6"/>
  <c r="G112" i="6"/>
  <c r="H112" i="6"/>
  <c r="I112" i="6"/>
  <c r="J112" i="6"/>
  <c r="K112" i="6"/>
  <c r="L112" i="6"/>
  <c r="M112" i="6"/>
  <c r="N112" i="6"/>
  <c r="O112" i="6"/>
  <c r="F113" i="6"/>
  <c r="G113" i="6"/>
  <c r="H113" i="6"/>
  <c r="I113" i="6"/>
  <c r="J113" i="6"/>
  <c r="K113" i="6"/>
  <c r="L113" i="6"/>
  <c r="M113" i="6"/>
  <c r="N113" i="6"/>
  <c r="O113" i="6"/>
  <c r="F114" i="6"/>
  <c r="G114" i="6"/>
  <c r="H114" i="6"/>
  <c r="I114" i="6"/>
  <c r="J114" i="6"/>
  <c r="K114" i="6"/>
  <c r="L114" i="6"/>
  <c r="M114" i="6"/>
  <c r="N114" i="6"/>
  <c r="O114" i="6"/>
  <c r="F115" i="6"/>
  <c r="G115" i="6"/>
  <c r="H115" i="6"/>
  <c r="I115" i="6"/>
  <c r="J115" i="6"/>
  <c r="K115" i="6"/>
  <c r="L115" i="6"/>
  <c r="M115" i="6"/>
  <c r="N115" i="6"/>
  <c r="O115" i="6"/>
  <c r="F116" i="6"/>
  <c r="G116" i="6"/>
  <c r="H116" i="6"/>
  <c r="I116" i="6"/>
  <c r="J116" i="6"/>
  <c r="K116" i="6"/>
  <c r="L116" i="6"/>
  <c r="M116" i="6"/>
  <c r="N116" i="6"/>
  <c r="O116" i="6"/>
  <c r="F117" i="6"/>
  <c r="G117" i="6"/>
  <c r="H117" i="6"/>
  <c r="I117" i="6"/>
  <c r="J117" i="6"/>
  <c r="K117" i="6"/>
  <c r="L117" i="6"/>
  <c r="M117" i="6"/>
  <c r="N117" i="6"/>
  <c r="O117" i="6"/>
  <c r="F118" i="6"/>
  <c r="G118" i="6"/>
  <c r="H118" i="6"/>
  <c r="I118" i="6"/>
  <c r="J118" i="6"/>
  <c r="K118" i="6"/>
  <c r="L118" i="6"/>
  <c r="M118" i="6"/>
  <c r="N118" i="6"/>
  <c r="O118" i="6"/>
  <c r="F119" i="6"/>
  <c r="G119" i="6"/>
  <c r="H119" i="6"/>
  <c r="I119" i="6"/>
  <c r="J119" i="6"/>
  <c r="K119" i="6"/>
  <c r="L119" i="6"/>
  <c r="M119" i="6"/>
  <c r="N119" i="6"/>
  <c r="O119" i="6"/>
  <c r="F120" i="6"/>
  <c r="G120" i="6"/>
  <c r="H120" i="6"/>
  <c r="I120" i="6"/>
  <c r="J120" i="6"/>
  <c r="K120" i="6"/>
  <c r="L120" i="6"/>
  <c r="M120" i="6"/>
  <c r="N120" i="6"/>
  <c r="O120" i="6"/>
  <c r="F121" i="6"/>
  <c r="G121" i="6"/>
  <c r="H121" i="6"/>
  <c r="I121" i="6"/>
  <c r="J121" i="6"/>
  <c r="K121" i="6"/>
  <c r="L121" i="6"/>
  <c r="M121" i="6"/>
  <c r="N121" i="6"/>
  <c r="O121" i="6"/>
  <c r="F122" i="6"/>
  <c r="G122" i="6"/>
  <c r="H122" i="6"/>
  <c r="I122" i="6"/>
  <c r="J122" i="6"/>
  <c r="K122" i="6"/>
  <c r="L122" i="6"/>
  <c r="M122" i="6"/>
  <c r="N122" i="6"/>
  <c r="O122" i="6"/>
  <c r="F123" i="6"/>
  <c r="G123" i="6"/>
  <c r="H123" i="6"/>
  <c r="I123" i="6"/>
  <c r="J123" i="6"/>
  <c r="K123" i="6"/>
  <c r="L123" i="6"/>
  <c r="M123" i="6"/>
  <c r="N123" i="6"/>
  <c r="O123" i="6"/>
  <c r="F124" i="6"/>
  <c r="G124" i="6"/>
  <c r="H124" i="6"/>
  <c r="I124" i="6"/>
  <c r="J124" i="6"/>
  <c r="K124" i="6"/>
  <c r="L124" i="6"/>
  <c r="M124" i="6"/>
  <c r="N124" i="6"/>
  <c r="O124" i="6"/>
  <c r="F125" i="6"/>
  <c r="G125" i="6"/>
  <c r="H125" i="6"/>
  <c r="I125" i="6"/>
  <c r="J125" i="6"/>
  <c r="K125" i="6"/>
  <c r="L125" i="6"/>
  <c r="M125" i="6"/>
  <c r="N125" i="6"/>
  <c r="O125" i="6"/>
  <c r="F126" i="6"/>
  <c r="G126" i="6"/>
  <c r="H126" i="6"/>
  <c r="I126" i="6"/>
  <c r="J126" i="6"/>
  <c r="K126" i="6"/>
  <c r="L126" i="6"/>
  <c r="M126" i="6"/>
  <c r="N126" i="6"/>
  <c r="O126" i="6"/>
  <c r="F127" i="6"/>
  <c r="G127" i="6"/>
  <c r="H127" i="6"/>
  <c r="I127" i="6"/>
  <c r="J127" i="6"/>
  <c r="K127" i="6"/>
  <c r="L127" i="6"/>
  <c r="M127" i="6"/>
  <c r="N127" i="6"/>
  <c r="O127" i="6"/>
  <c r="F128" i="6"/>
  <c r="G128" i="6"/>
  <c r="H128" i="6"/>
  <c r="I128" i="6"/>
  <c r="J128" i="6"/>
  <c r="K128" i="6"/>
  <c r="L128" i="6"/>
  <c r="M128" i="6"/>
  <c r="N128" i="6"/>
  <c r="O128" i="6"/>
  <c r="F129" i="6"/>
  <c r="G129" i="6"/>
  <c r="H129" i="6"/>
  <c r="I129" i="6"/>
  <c r="J129" i="6"/>
  <c r="K129" i="6"/>
  <c r="L129" i="6"/>
  <c r="M129" i="6"/>
  <c r="N129" i="6"/>
  <c r="O129" i="6"/>
  <c r="F130" i="6"/>
  <c r="G130" i="6"/>
  <c r="H130" i="6"/>
  <c r="I130" i="6"/>
  <c r="J130" i="6"/>
  <c r="K130" i="6"/>
  <c r="L130" i="6"/>
  <c r="M130" i="6"/>
  <c r="N130" i="6"/>
  <c r="O130" i="6"/>
  <c r="F131" i="6"/>
  <c r="G131" i="6"/>
  <c r="H131" i="6"/>
  <c r="I131" i="6"/>
  <c r="J131" i="6"/>
  <c r="K131" i="6"/>
  <c r="L131" i="6"/>
  <c r="M131" i="6"/>
  <c r="N131" i="6"/>
  <c r="O131" i="6"/>
  <c r="F132" i="6"/>
  <c r="G132" i="6"/>
  <c r="H132" i="6"/>
  <c r="I132" i="6"/>
  <c r="J132" i="6"/>
  <c r="K132" i="6"/>
  <c r="L132" i="6"/>
  <c r="M132" i="6"/>
  <c r="N132" i="6"/>
  <c r="O132" i="6"/>
  <c r="F133" i="6"/>
  <c r="G133" i="6"/>
  <c r="H133" i="6"/>
  <c r="I133" i="6"/>
  <c r="J133" i="6"/>
  <c r="K133" i="6"/>
  <c r="L133" i="6"/>
  <c r="M133" i="6"/>
  <c r="N133" i="6"/>
  <c r="O133" i="6"/>
  <c r="F134" i="6"/>
  <c r="G134" i="6"/>
  <c r="H134" i="6"/>
  <c r="I134" i="6"/>
  <c r="J134" i="6"/>
  <c r="K134" i="6"/>
  <c r="L134" i="6"/>
  <c r="M134" i="6"/>
  <c r="N134" i="6"/>
  <c r="O134" i="6"/>
  <c r="F135" i="6"/>
  <c r="G135" i="6"/>
  <c r="H135" i="6"/>
  <c r="I135" i="6"/>
  <c r="J135" i="6"/>
  <c r="K135" i="6"/>
  <c r="L135" i="6"/>
  <c r="M135" i="6"/>
  <c r="N135" i="6"/>
  <c r="O135" i="6"/>
  <c r="F136" i="6"/>
  <c r="G136" i="6"/>
  <c r="H136" i="6"/>
  <c r="I136" i="6"/>
  <c r="J136" i="6"/>
  <c r="K136" i="6"/>
  <c r="L136" i="6"/>
  <c r="M136" i="6"/>
  <c r="N136" i="6"/>
  <c r="O136" i="6"/>
  <c r="F137" i="6"/>
  <c r="G137" i="6"/>
  <c r="H137" i="6"/>
  <c r="I137" i="6"/>
  <c r="J137" i="6"/>
  <c r="K137" i="6"/>
  <c r="L137" i="6"/>
  <c r="M137" i="6"/>
  <c r="N137" i="6"/>
  <c r="O137" i="6"/>
  <c r="F138" i="6"/>
  <c r="G138" i="6"/>
  <c r="H138" i="6"/>
  <c r="I138" i="6"/>
  <c r="J138" i="6"/>
  <c r="K138" i="6"/>
  <c r="L138" i="6"/>
  <c r="M138" i="6"/>
  <c r="N138" i="6"/>
  <c r="O138" i="6"/>
  <c r="F139" i="6"/>
  <c r="G139" i="6"/>
  <c r="H139" i="6"/>
  <c r="I139" i="6"/>
  <c r="J139" i="6"/>
  <c r="K139" i="6"/>
  <c r="L139" i="6"/>
  <c r="M139" i="6"/>
  <c r="N139" i="6"/>
  <c r="O139" i="6"/>
  <c r="F140" i="6"/>
  <c r="G140" i="6"/>
  <c r="H140" i="6"/>
  <c r="I140" i="6"/>
  <c r="J140" i="6"/>
  <c r="K140" i="6"/>
  <c r="L140" i="6"/>
  <c r="M140" i="6"/>
  <c r="N140" i="6"/>
  <c r="O140" i="6"/>
  <c r="F141" i="6"/>
  <c r="G141" i="6"/>
  <c r="H141" i="6"/>
  <c r="I141" i="6"/>
  <c r="J141" i="6"/>
  <c r="K141" i="6"/>
  <c r="L141" i="6"/>
  <c r="M141" i="6"/>
  <c r="N141" i="6"/>
  <c r="O141" i="6"/>
  <c r="F142" i="6"/>
  <c r="G142" i="6"/>
  <c r="H142" i="6"/>
  <c r="I142" i="6"/>
  <c r="J142" i="6"/>
  <c r="K142" i="6"/>
  <c r="L142" i="6"/>
  <c r="M142" i="6"/>
  <c r="N142" i="6"/>
  <c r="O142" i="6"/>
  <c r="F143" i="6"/>
  <c r="G143" i="6"/>
  <c r="H143" i="6"/>
  <c r="I143" i="6"/>
  <c r="J143" i="6"/>
  <c r="K143" i="6"/>
  <c r="L143" i="6"/>
  <c r="M143" i="6"/>
  <c r="N143" i="6"/>
  <c r="O143" i="6"/>
  <c r="F144" i="6"/>
  <c r="G144" i="6"/>
  <c r="H144" i="6"/>
  <c r="I144" i="6"/>
  <c r="J144" i="6"/>
  <c r="K144" i="6"/>
  <c r="L144" i="6"/>
  <c r="M144" i="6"/>
  <c r="N144" i="6"/>
  <c r="O144" i="6"/>
  <c r="F145" i="6"/>
  <c r="G145" i="6"/>
  <c r="H145" i="6"/>
  <c r="I145" i="6"/>
  <c r="J145" i="6"/>
  <c r="K145" i="6"/>
  <c r="L145" i="6"/>
  <c r="M145" i="6"/>
  <c r="N145" i="6"/>
  <c r="O145" i="6"/>
  <c r="F146" i="6"/>
  <c r="G146" i="6"/>
  <c r="H146" i="6"/>
  <c r="I146" i="6"/>
  <c r="J146" i="6"/>
  <c r="K146" i="6"/>
  <c r="L146" i="6"/>
  <c r="M146" i="6"/>
  <c r="N146" i="6"/>
  <c r="O146" i="6"/>
  <c r="F147" i="6"/>
  <c r="G147" i="6"/>
  <c r="H147" i="6"/>
  <c r="I147" i="6"/>
  <c r="J147" i="6"/>
  <c r="K147" i="6"/>
  <c r="L147" i="6"/>
  <c r="M147" i="6"/>
  <c r="N147" i="6"/>
  <c r="O147" i="6"/>
  <c r="F148" i="6"/>
  <c r="G148" i="6"/>
  <c r="H148" i="6"/>
  <c r="I148" i="6"/>
  <c r="J148" i="6"/>
  <c r="K148" i="6"/>
  <c r="L148" i="6"/>
  <c r="M148" i="6"/>
  <c r="N148" i="6"/>
  <c r="O148" i="6"/>
  <c r="F149" i="6"/>
  <c r="G149" i="6"/>
  <c r="H149" i="6"/>
  <c r="I149" i="6"/>
  <c r="J149" i="6"/>
  <c r="K149" i="6"/>
  <c r="L149" i="6"/>
  <c r="M149" i="6"/>
  <c r="N149" i="6"/>
  <c r="O149" i="6"/>
  <c r="F150" i="6"/>
  <c r="G150" i="6"/>
  <c r="H150" i="6"/>
  <c r="I150" i="6"/>
  <c r="J150" i="6"/>
  <c r="K150" i="6"/>
  <c r="L150" i="6"/>
  <c r="M150" i="6"/>
  <c r="N150" i="6"/>
  <c r="O150" i="6"/>
  <c r="F151" i="6"/>
  <c r="G151" i="6"/>
  <c r="H151" i="6"/>
  <c r="I151" i="6"/>
  <c r="J151" i="6"/>
  <c r="K151" i="6"/>
  <c r="L151" i="6"/>
  <c r="M151" i="6"/>
  <c r="N151" i="6"/>
  <c r="O151" i="6"/>
  <c r="F152" i="6"/>
  <c r="G152" i="6"/>
  <c r="H152" i="6"/>
  <c r="I152" i="6"/>
  <c r="J152" i="6"/>
  <c r="K152" i="6"/>
  <c r="L152" i="6"/>
  <c r="M152" i="6"/>
  <c r="N152" i="6"/>
  <c r="O152" i="6"/>
  <c r="F153" i="6"/>
  <c r="G153" i="6"/>
  <c r="H153" i="6"/>
  <c r="I153" i="6"/>
  <c r="J153" i="6"/>
  <c r="K153" i="6"/>
  <c r="L153" i="6"/>
  <c r="M153" i="6"/>
  <c r="N153" i="6"/>
  <c r="O153" i="6"/>
  <c r="F154" i="6"/>
  <c r="G154" i="6"/>
  <c r="H154" i="6"/>
  <c r="I154" i="6"/>
  <c r="J154" i="6"/>
  <c r="K154" i="6"/>
  <c r="L154" i="6"/>
  <c r="M154" i="6"/>
  <c r="N154" i="6"/>
  <c r="O154" i="6"/>
  <c r="F155" i="6"/>
  <c r="G155" i="6"/>
  <c r="H155" i="6"/>
  <c r="I155" i="6"/>
  <c r="J155" i="6"/>
  <c r="K155" i="6"/>
  <c r="L155" i="6"/>
  <c r="M155" i="6"/>
  <c r="N155" i="6"/>
  <c r="O155" i="6"/>
  <c r="F156" i="6"/>
  <c r="G156" i="6"/>
  <c r="H156" i="6"/>
  <c r="I156" i="6"/>
  <c r="J156" i="6"/>
  <c r="K156" i="6"/>
  <c r="L156" i="6"/>
  <c r="M156" i="6"/>
  <c r="N156" i="6"/>
  <c r="O156" i="6"/>
  <c r="F157" i="6"/>
  <c r="G157" i="6"/>
  <c r="H157" i="6"/>
  <c r="I157" i="6"/>
  <c r="J157" i="6"/>
  <c r="K157" i="6"/>
  <c r="L157" i="6"/>
  <c r="M157" i="6"/>
  <c r="N157" i="6"/>
  <c r="O157" i="6"/>
  <c r="F158" i="6"/>
  <c r="G158" i="6"/>
  <c r="H158" i="6"/>
  <c r="I158" i="6"/>
  <c r="J158" i="6"/>
  <c r="K158" i="6"/>
  <c r="L158" i="6"/>
  <c r="M158" i="6"/>
  <c r="N158" i="6"/>
  <c r="O158" i="6"/>
  <c r="F159" i="6"/>
  <c r="G159" i="6"/>
  <c r="H159" i="6"/>
  <c r="I159" i="6"/>
  <c r="J159" i="6"/>
  <c r="K159" i="6"/>
  <c r="L159" i="6"/>
  <c r="M159" i="6"/>
  <c r="N159" i="6"/>
  <c r="O159" i="6"/>
  <c r="F160" i="6"/>
  <c r="G160" i="6"/>
  <c r="H160" i="6"/>
  <c r="I160" i="6"/>
  <c r="J160" i="6"/>
  <c r="K160" i="6"/>
  <c r="L160" i="6"/>
  <c r="M160" i="6"/>
  <c r="N160" i="6"/>
  <c r="O160" i="6"/>
  <c r="F161" i="6"/>
  <c r="G161" i="6"/>
  <c r="H161" i="6"/>
  <c r="I161" i="6"/>
  <c r="J161" i="6"/>
  <c r="K161" i="6"/>
  <c r="L161" i="6"/>
  <c r="M161" i="6"/>
  <c r="N161" i="6"/>
  <c r="O161" i="6"/>
  <c r="F162" i="6"/>
  <c r="G162" i="6"/>
  <c r="H162" i="6"/>
  <c r="I162" i="6"/>
  <c r="J162" i="6"/>
  <c r="K162" i="6"/>
  <c r="L162" i="6"/>
  <c r="M162" i="6"/>
  <c r="N162" i="6"/>
  <c r="O162" i="6"/>
  <c r="F163" i="6"/>
  <c r="G163" i="6"/>
  <c r="H163" i="6"/>
  <c r="I163" i="6"/>
  <c r="J163" i="6"/>
  <c r="K163" i="6"/>
  <c r="L163" i="6"/>
  <c r="M163" i="6"/>
  <c r="N163" i="6"/>
  <c r="O163" i="6"/>
  <c r="F164" i="6"/>
  <c r="G164" i="6"/>
  <c r="H164" i="6"/>
  <c r="I164" i="6"/>
  <c r="J164" i="6"/>
  <c r="K164" i="6"/>
  <c r="L164" i="6"/>
  <c r="M164" i="6"/>
  <c r="N164" i="6"/>
  <c r="O164" i="6"/>
  <c r="F165" i="6"/>
  <c r="G165" i="6"/>
  <c r="H165" i="6"/>
  <c r="I165" i="6"/>
  <c r="J165" i="6"/>
  <c r="K165" i="6"/>
  <c r="L165" i="6"/>
  <c r="M165" i="6"/>
  <c r="N165" i="6"/>
  <c r="O165" i="6"/>
  <c r="F166" i="6"/>
  <c r="G166" i="6"/>
  <c r="H166" i="6"/>
  <c r="I166" i="6"/>
  <c r="J166" i="6"/>
  <c r="K166" i="6"/>
  <c r="L166" i="6"/>
  <c r="M166" i="6"/>
  <c r="N166" i="6"/>
  <c r="O166" i="6"/>
  <c r="F167" i="6"/>
  <c r="G167" i="6"/>
  <c r="H167" i="6"/>
  <c r="I167" i="6"/>
  <c r="J167" i="6"/>
  <c r="K167" i="6"/>
  <c r="L167" i="6"/>
  <c r="M167" i="6"/>
  <c r="N167" i="6"/>
  <c r="O167" i="6"/>
  <c r="F168" i="6"/>
  <c r="G168" i="6"/>
  <c r="H168" i="6"/>
  <c r="I168" i="6"/>
  <c r="J168" i="6"/>
  <c r="K168" i="6"/>
  <c r="L168" i="6"/>
  <c r="M168" i="6"/>
  <c r="N168" i="6"/>
  <c r="O168" i="6"/>
  <c r="F169" i="6"/>
  <c r="G169" i="6"/>
  <c r="H169" i="6"/>
  <c r="I169" i="6"/>
  <c r="J169" i="6"/>
  <c r="K169" i="6"/>
  <c r="L169" i="6"/>
  <c r="M169" i="6"/>
  <c r="N169" i="6"/>
  <c r="O169" i="6"/>
  <c r="F170" i="6"/>
  <c r="G170" i="6"/>
  <c r="H170" i="6"/>
  <c r="I170" i="6"/>
  <c r="J170" i="6"/>
  <c r="K170" i="6"/>
  <c r="L170" i="6"/>
  <c r="M170" i="6"/>
  <c r="N170" i="6"/>
  <c r="O170" i="6"/>
  <c r="F171" i="6"/>
  <c r="G171" i="6"/>
  <c r="H171" i="6"/>
  <c r="I171" i="6"/>
  <c r="J171" i="6"/>
  <c r="K171" i="6"/>
  <c r="L171" i="6"/>
  <c r="M171" i="6"/>
  <c r="N171" i="6"/>
  <c r="O171" i="6"/>
  <c r="F172" i="6"/>
  <c r="G172" i="6"/>
  <c r="H172" i="6"/>
  <c r="I172" i="6"/>
  <c r="J172" i="6"/>
  <c r="K172" i="6"/>
  <c r="L172" i="6"/>
  <c r="M172" i="6"/>
  <c r="N172" i="6"/>
  <c r="O172" i="6"/>
  <c r="F173" i="6"/>
  <c r="G173" i="6"/>
  <c r="H173" i="6"/>
  <c r="I173" i="6"/>
  <c r="J173" i="6"/>
  <c r="K173" i="6"/>
  <c r="L173" i="6"/>
  <c r="M173" i="6"/>
  <c r="N173" i="6"/>
  <c r="O173" i="6"/>
  <c r="F174" i="6"/>
  <c r="G174" i="6"/>
  <c r="H174" i="6"/>
  <c r="I174" i="6"/>
  <c r="J174" i="6"/>
  <c r="K174" i="6"/>
  <c r="L174" i="6"/>
  <c r="M174" i="6"/>
  <c r="N174" i="6"/>
  <c r="O174" i="6"/>
  <c r="F175" i="6"/>
  <c r="G175" i="6"/>
  <c r="H175" i="6"/>
  <c r="I175" i="6"/>
  <c r="J175" i="6"/>
  <c r="K175" i="6"/>
  <c r="L175" i="6"/>
  <c r="M175" i="6"/>
  <c r="N175" i="6"/>
  <c r="O175" i="6"/>
  <c r="F176" i="6"/>
  <c r="G176" i="6"/>
  <c r="H176" i="6"/>
  <c r="I176" i="6"/>
  <c r="J176" i="6"/>
  <c r="K176" i="6"/>
  <c r="L176" i="6"/>
  <c r="M176" i="6"/>
  <c r="N176" i="6"/>
  <c r="O176" i="6"/>
  <c r="F177" i="6"/>
  <c r="G177" i="6"/>
  <c r="H177" i="6"/>
  <c r="I177" i="6"/>
  <c r="J177" i="6"/>
  <c r="K177" i="6"/>
  <c r="L177" i="6"/>
  <c r="M177" i="6"/>
  <c r="N177" i="6"/>
  <c r="O177" i="6"/>
  <c r="F178" i="6"/>
  <c r="G178" i="6"/>
  <c r="H178" i="6"/>
  <c r="I178" i="6"/>
  <c r="J178" i="6"/>
  <c r="K178" i="6"/>
  <c r="L178" i="6"/>
  <c r="M178" i="6"/>
  <c r="N178" i="6"/>
  <c r="O178" i="6"/>
  <c r="F179" i="6"/>
  <c r="G179" i="6"/>
  <c r="H179" i="6"/>
  <c r="I179" i="6"/>
  <c r="J179" i="6"/>
  <c r="K179" i="6"/>
  <c r="L179" i="6"/>
  <c r="M179" i="6"/>
  <c r="N179" i="6"/>
  <c r="O179" i="6"/>
  <c r="F180" i="6"/>
  <c r="G180" i="6"/>
  <c r="H180" i="6"/>
  <c r="I180" i="6"/>
  <c r="J180" i="6"/>
  <c r="K180" i="6"/>
  <c r="L180" i="6"/>
  <c r="M180" i="6"/>
  <c r="N180" i="6"/>
  <c r="O180" i="6"/>
  <c r="F181" i="6"/>
  <c r="G181" i="6"/>
  <c r="H181" i="6"/>
  <c r="I181" i="6"/>
  <c r="J181" i="6"/>
  <c r="K181" i="6"/>
  <c r="L181" i="6"/>
  <c r="M181" i="6"/>
  <c r="N181" i="6"/>
  <c r="O181" i="6"/>
  <c r="F182" i="6"/>
  <c r="G182" i="6"/>
  <c r="H182" i="6"/>
  <c r="I182" i="6"/>
  <c r="J182" i="6"/>
  <c r="K182" i="6"/>
  <c r="L182" i="6"/>
  <c r="M182" i="6"/>
  <c r="N182" i="6"/>
  <c r="O182" i="6"/>
  <c r="F183" i="6"/>
  <c r="G183" i="6"/>
  <c r="H183" i="6"/>
  <c r="I183" i="6"/>
  <c r="J183" i="6"/>
  <c r="K183" i="6"/>
  <c r="L183" i="6"/>
  <c r="M183" i="6"/>
  <c r="N183" i="6"/>
  <c r="O183" i="6"/>
  <c r="F184" i="6"/>
  <c r="G184" i="6"/>
  <c r="H184" i="6"/>
  <c r="I184" i="6"/>
  <c r="J184" i="6"/>
  <c r="K184" i="6"/>
  <c r="L184" i="6"/>
  <c r="M184" i="6"/>
  <c r="N184" i="6"/>
  <c r="O184" i="6"/>
  <c r="F185" i="6"/>
  <c r="G185" i="6"/>
  <c r="H185" i="6"/>
  <c r="I185" i="6"/>
  <c r="J185" i="6"/>
  <c r="K185" i="6"/>
  <c r="L185" i="6"/>
  <c r="M185" i="6"/>
  <c r="N185" i="6"/>
  <c r="O185" i="6"/>
  <c r="F186" i="6"/>
  <c r="G186" i="6"/>
  <c r="H186" i="6"/>
  <c r="I186" i="6"/>
  <c r="J186" i="6"/>
  <c r="K186" i="6"/>
  <c r="L186" i="6"/>
  <c r="M186" i="6"/>
  <c r="N186" i="6"/>
  <c r="O186" i="6"/>
  <c r="F187" i="6"/>
  <c r="G187" i="6"/>
  <c r="H187" i="6"/>
  <c r="I187" i="6"/>
  <c r="J187" i="6"/>
  <c r="K187" i="6"/>
  <c r="L187" i="6"/>
  <c r="M187" i="6"/>
  <c r="N187" i="6"/>
  <c r="O187" i="6"/>
  <c r="F188" i="6"/>
  <c r="G188" i="6"/>
  <c r="H188" i="6"/>
  <c r="I188" i="6"/>
  <c r="J188" i="6"/>
  <c r="K188" i="6"/>
  <c r="L188" i="6"/>
  <c r="M188" i="6"/>
  <c r="N188" i="6"/>
  <c r="O188" i="6"/>
  <c r="F189" i="6"/>
  <c r="G189" i="6"/>
  <c r="H189" i="6"/>
  <c r="I189" i="6"/>
  <c r="J189" i="6"/>
  <c r="K189" i="6"/>
  <c r="L189" i="6"/>
  <c r="M189" i="6"/>
  <c r="N189" i="6"/>
  <c r="O189" i="6"/>
  <c r="F190" i="6"/>
  <c r="G190" i="6"/>
  <c r="H190" i="6"/>
  <c r="I190" i="6"/>
  <c r="J190" i="6"/>
  <c r="K190" i="6"/>
  <c r="L190" i="6"/>
  <c r="M190" i="6"/>
  <c r="N190" i="6"/>
  <c r="O190" i="6"/>
  <c r="F191" i="6"/>
  <c r="G191" i="6"/>
  <c r="H191" i="6"/>
  <c r="I191" i="6"/>
  <c r="J191" i="6"/>
  <c r="K191" i="6"/>
  <c r="L191" i="6"/>
  <c r="M191" i="6"/>
  <c r="N191" i="6"/>
  <c r="O191" i="6"/>
  <c r="F192" i="6"/>
  <c r="G192" i="6"/>
  <c r="H192" i="6"/>
  <c r="I192" i="6"/>
  <c r="J192" i="6"/>
  <c r="K192" i="6"/>
  <c r="L192" i="6"/>
  <c r="M192" i="6"/>
  <c r="N192" i="6"/>
  <c r="O192" i="6"/>
  <c r="F193" i="6"/>
  <c r="G193" i="6"/>
  <c r="H193" i="6"/>
  <c r="I193" i="6"/>
  <c r="J193" i="6"/>
  <c r="K193" i="6"/>
  <c r="L193" i="6"/>
  <c r="M193" i="6"/>
  <c r="N193" i="6"/>
  <c r="O193" i="6"/>
  <c r="F194" i="6"/>
  <c r="G194" i="6"/>
  <c r="H194" i="6"/>
  <c r="I194" i="6"/>
  <c r="J194" i="6"/>
  <c r="K194" i="6"/>
  <c r="L194" i="6"/>
  <c r="M194" i="6"/>
  <c r="N194" i="6"/>
  <c r="O194" i="6"/>
  <c r="F195" i="6"/>
  <c r="G195" i="6"/>
  <c r="H195" i="6"/>
  <c r="I195" i="6"/>
  <c r="J195" i="6"/>
  <c r="K195" i="6"/>
  <c r="L195" i="6"/>
  <c r="M195" i="6"/>
  <c r="N195" i="6"/>
  <c r="O195" i="6"/>
  <c r="F196" i="6"/>
  <c r="G196" i="6"/>
  <c r="H196" i="6"/>
  <c r="I196" i="6"/>
  <c r="J196" i="6"/>
  <c r="K196" i="6"/>
  <c r="L196" i="6"/>
  <c r="M196" i="6"/>
  <c r="N196" i="6"/>
  <c r="O196" i="6"/>
  <c r="F197" i="6"/>
  <c r="G197" i="6"/>
  <c r="H197" i="6"/>
  <c r="I197" i="6"/>
  <c r="J197" i="6"/>
  <c r="K197" i="6"/>
  <c r="L197" i="6"/>
  <c r="M197" i="6"/>
  <c r="N197" i="6"/>
  <c r="O197" i="6"/>
  <c r="F198" i="6"/>
  <c r="G198" i="6"/>
  <c r="H198" i="6"/>
  <c r="I198" i="6"/>
  <c r="J198" i="6"/>
  <c r="K198" i="6"/>
  <c r="L198" i="6"/>
  <c r="M198" i="6"/>
  <c r="N198" i="6"/>
  <c r="O198" i="6"/>
  <c r="F199" i="6"/>
  <c r="G199" i="6"/>
  <c r="H199" i="6"/>
  <c r="I199" i="6"/>
  <c r="J199" i="6"/>
  <c r="K199" i="6"/>
  <c r="L199" i="6"/>
  <c r="M199" i="6"/>
  <c r="N199" i="6"/>
  <c r="O199" i="6"/>
  <c r="F200" i="6"/>
  <c r="G200" i="6"/>
  <c r="H200" i="6"/>
  <c r="I200" i="6"/>
  <c r="J200" i="6"/>
  <c r="K200" i="6"/>
  <c r="L200" i="6"/>
  <c r="M200" i="6"/>
  <c r="N200" i="6"/>
  <c r="O200" i="6"/>
  <c r="F201" i="6"/>
  <c r="G201" i="6"/>
  <c r="H201" i="6"/>
  <c r="I201" i="6"/>
  <c r="J201" i="6"/>
  <c r="K201" i="6"/>
  <c r="L201" i="6"/>
  <c r="M201" i="6"/>
  <c r="N201" i="6"/>
  <c r="O201" i="6"/>
  <c r="F202" i="6"/>
  <c r="G202" i="6"/>
  <c r="H202" i="6"/>
  <c r="I202" i="6"/>
  <c r="J202" i="6"/>
  <c r="K202" i="6"/>
  <c r="L202" i="6"/>
  <c r="M202" i="6"/>
  <c r="N202" i="6"/>
  <c r="O202" i="6"/>
  <c r="F203" i="6"/>
  <c r="G203" i="6"/>
  <c r="H203" i="6"/>
  <c r="I203" i="6"/>
  <c r="J203" i="6"/>
  <c r="K203" i="6"/>
  <c r="L203" i="6"/>
  <c r="M203" i="6"/>
  <c r="N203" i="6"/>
  <c r="O203" i="6"/>
  <c r="F204" i="6"/>
  <c r="G204" i="6"/>
  <c r="H204" i="6"/>
  <c r="I204" i="6"/>
  <c r="J204" i="6"/>
  <c r="K204" i="6"/>
  <c r="L204" i="6"/>
  <c r="M204" i="6"/>
  <c r="N204" i="6"/>
  <c r="O204" i="6"/>
  <c r="F205" i="6"/>
  <c r="G205" i="6"/>
  <c r="H205" i="6"/>
  <c r="I205" i="6"/>
  <c r="J205" i="6"/>
  <c r="K205" i="6"/>
  <c r="L205" i="6"/>
  <c r="M205" i="6"/>
  <c r="N205" i="6"/>
  <c r="O205" i="6"/>
  <c r="F206" i="6"/>
  <c r="G206" i="6"/>
  <c r="H206" i="6"/>
  <c r="I206" i="6"/>
  <c r="J206" i="6"/>
  <c r="K206" i="6"/>
  <c r="L206" i="6"/>
  <c r="M206" i="6"/>
  <c r="N206" i="6"/>
  <c r="O206" i="6"/>
  <c r="F207" i="6"/>
  <c r="G207" i="6"/>
  <c r="H207" i="6"/>
  <c r="I207" i="6"/>
  <c r="J207" i="6"/>
  <c r="K207" i="6"/>
  <c r="L207" i="6"/>
  <c r="M207" i="6"/>
  <c r="N207" i="6"/>
  <c r="O207" i="6"/>
  <c r="F208" i="6"/>
  <c r="G208" i="6"/>
  <c r="H208" i="6"/>
  <c r="I208" i="6"/>
  <c r="J208" i="6"/>
  <c r="K208" i="6"/>
  <c r="L208" i="6"/>
  <c r="M208" i="6"/>
  <c r="N208" i="6"/>
  <c r="O208" i="6"/>
  <c r="F209" i="6"/>
  <c r="G209" i="6"/>
  <c r="H209" i="6"/>
  <c r="I209" i="6"/>
  <c r="J209" i="6"/>
  <c r="K209" i="6"/>
  <c r="L209" i="6"/>
  <c r="M209" i="6"/>
  <c r="N209" i="6"/>
  <c r="O209" i="6"/>
  <c r="F210" i="6"/>
  <c r="G210" i="6"/>
  <c r="H210" i="6"/>
  <c r="I210" i="6"/>
  <c r="J210" i="6"/>
  <c r="K210" i="6"/>
  <c r="L210" i="6"/>
  <c r="M210" i="6"/>
  <c r="N210" i="6"/>
  <c r="O210" i="6"/>
  <c r="F211" i="6"/>
  <c r="G211" i="6"/>
  <c r="H211" i="6"/>
  <c r="I211" i="6"/>
  <c r="J211" i="6"/>
  <c r="K211" i="6"/>
  <c r="L211" i="6"/>
  <c r="M211" i="6"/>
  <c r="N211" i="6"/>
  <c r="O211" i="6"/>
  <c r="F212" i="6"/>
  <c r="G212" i="6"/>
  <c r="H212" i="6"/>
  <c r="I212" i="6"/>
  <c r="J212" i="6"/>
  <c r="K212" i="6"/>
  <c r="L212" i="6"/>
  <c r="M212" i="6"/>
  <c r="N212" i="6"/>
  <c r="O212" i="6"/>
  <c r="F213" i="6"/>
  <c r="G213" i="6"/>
  <c r="H213" i="6"/>
  <c r="I213" i="6"/>
  <c r="J213" i="6"/>
  <c r="K213" i="6"/>
  <c r="L213" i="6"/>
  <c r="M213" i="6"/>
  <c r="N213" i="6"/>
  <c r="O213" i="6"/>
  <c r="F214" i="6"/>
  <c r="G214" i="6"/>
  <c r="H214" i="6"/>
  <c r="I214" i="6"/>
  <c r="J214" i="6"/>
  <c r="K214" i="6"/>
  <c r="L214" i="6"/>
  <c r="M214" i="6"/>
  <c r="N214" i="6"/>
  <c r="O214" i="6"/>
  <c r="F215" i="6"/>
  <c r="G215" i="6"/>
  <c r="H215" i="6"/>
  <c r="I215" i="6"/>
  <c r="J215" i="6"/>
  <c r="K215" i="6"/>
  <c r="L215" i="6"/>
  <c r="M215" i="6"/>
  <c r="N215" i="6"/>
  <c r="O215" i="6"/>
  <c r="F216" i="6"/>
  <c r="G216" i="6"/>
  <c r="H216" i="6"/>
  <c r="I216" i="6"/>
  <c r="J216" i="6"/>
  <c r="K216" i="6"/>
  <c r="L216" i="6"/>
  <c r="M216" i="6"/>
  <c r="N216" i="6"/>
  <c r="O216" i="6"/>
  <c r="F217" i="6"/>
  <c r="G217" i="6"/>
  <c r="H217" i="6"/>
  <c r="I217" i="6"/>
  <c r="J217" i="6"/>
  <c r="K217" i="6"/>
  <c r="L217" i="6"/>
  <c r="M217" i="6"/>
  <c r="N217" i="6"/>
  <c r="O217" i="6"/>
  <c r="F218" i="6"/>
  <c r="G218" i="6"/>
  <c r="H218" i="6"/>
  <c r="I218" i="6"/>
  <c r="J218" i="6"/>
  <c r="K218" i="6"/>
  <c r="L218" i="6"/>
  <c r="M218" i="6"/>
  <c r="N218" i="6"/>
  <c r="O218" i="6"/>
  <c r="F219" i="6"/>
  <c r="G219" i="6"/>
  <c r="H219" i="6"/>
  <c r="I219" i="6"/>
  <c r="J219" i="6"/>
  <c r="K219" i="6"/>
  <c r="L219" i="6"/>
  <c r="M219" i="6"/>
  <c r="N219" i="6"/>
  <c r="O219" i="6"/>
  <c r="F220" i="6"/>
  <c r="G220" i="6"/>
  <c r="H220" i="6"/>
  <c r="I220" i="6"/>
  <c r="J220" i="6"/>
  <c r="K220" i="6"/>
  <c r="L220" i="6"/>
  <c r="M220" i="6"/>
  <c r="N220" i="6"/>
  <c r="O220" i="6"/>
  <c r="F221" i="6"/>
  <c r="G221" i="6"/>
  <c r="H221" i="6"/>
  <c r="I221" i="6"/>
  <c r="J221" i="6"/>
  <c r="K221" i="6"/>
  <c r="L221" i="6"/>
  <c r="M221" i="6"/>
  <c r="N221" i="6"/>
  <c r="O221" i="6"/>
  <c r="F222" i="6"/>
  <c r="G222" i="6"/>
  <c r="H222" i="6"/>
  <c r="I222" i="6"/>
  <c r="J222" i="6"/>
  <c r="K222" i="6"/>
  <c r="L222" i="6"/>
  <c r="M222" i="6"/>
  <c r="N222" i="6"/>
  <c r="O222" i="6"/>
  <c r="F223" i="6"/>
  <c r="G223" i="6"/>
  <c r="H223" i="6"/>
  <c r="I223" i="6"/>
  <c r="J223" i="6"/>
  <c r="K223" i="6"/>
  <c r="L223" i="6"/>
  <c r="M223" i="6"/>
  <c r="N223" i="6"/>
  <c r="O223" i="6"/>
  <c r="F224" i="6"/>
  <c r="G224" i="6"/>
  <c r="H224" i="6"/>
  <c r="I224" i="6"/>
  <c r="J224" i="6"/>
  <c r="K224" i="6"/>
  <c r="L224" i="6"/>
  <c r="M224" i="6"/>
  <c r="N224" i="6"/>
  <c r="O224" i="6"/>
  <c r="F225" i="6"/>
  <c r="G225" i="6"/>
  <c r="H225" i="6"/>
  <c r="I225" i="6"/>
  <c r="J225" i="6"/>
  <c r="K225" i="6"/>
  <c r="L225" i="6"/>
  <c r="M225" i="6"/>
  <c r="N225" i="6"/>
  <c r="O225" i="6"/>
  <c r="F226" i="6"/>
  <c r="G226" i="6"/>
  <c r="H226" i="6"/>
  <c r="I226" i="6"/>
  <c r="J226" i="6"/>
  <c r="K226" i="6"/>
  <c r="L226" i="6"/>
  <c r="M226" i="6"/>
  <c r="N226" i="6"/>
  <c r="O226" i="6"/>
  <c r="F227" i="6"/>
  <c r="G227" i="6"/>
  <c r="H227" i="6"/>
  <c r="I227" i="6"/>
  <c r="J227" i="6"/>
  <c r="K227" i="6"/>
  <c r="L227" i="6"/>
  <c r="M227" i="6"/>
  <c r="N227" i="6"/>
  <c r="O227" i="6"/>
  <c r="F228" i="6"/>
  <c r="G228" i="6"/>
  <c r="H228" i="6"/>
  <c r="I228" i="6"/>
  <c r="J228" i="6"/>
  <c r="K228" i="6"/>
  <c r="L228" i="6"/>
  <c r="M228" i="6"/>
  <c r="N228" i="6"/>
  <c r="O228" i="6"/>
  <c r="F229" i="6"/>
  <c r="G229" i="6"/>
  <c r="H229" i="6"/>
  <c r="I229" i="6"/>
  <c r="J229" i="6"/>
  <c r="K229" i="6"/>
  <c r="L229" i="6"/>
  <c r="M229" i="6"/>
  <c r="N229" i="6"/>
  <c r="O229" i="6"/>
  <c r="F230" i="6"/>
  <c r="G230" i="6"/>
  <c r="H230" i="6"/>
  <c r="I230" i="6"/>
  <c r="J230" i="6"/>
  <c r="K230" i="6"/>
  <c r="L230" i="6"/>
  <c r="M230" i="6"/>
  <c r="N230" i="6"/>
  <c r="O230" i="6"/>
  <c r="F231" i="6"/>
  <c r="G231" i="6"/>
  <c r="H231" i="6"/>
  <c r="I231" i="6"/>
  <c r="J231" i="6"/>
  <c r="K231" i="6"/>
  <c r="L231" i="6"/>
  <c r="M231" i="6"/>
  <c r="N231" i="6"/>
  <c r="O231" i="6"/>
  <c r="F232" i="6"/>
  <c r="G232" i="6"/>
  <c r="H232" i="6"/>
  <c r="I232" i="6"/>
  <c r="J232" i="6"/>
  <c r="K232" i="6"/>
  <c r="L232" i="6"/>
  <c r="M232" i="6"/>
  <c r="N232" i="6"/>
  <c r="O232" i="6"/>
  <c r="F233" i="6"/>
  <c r="G233" i="6"/>
  <c r="H233" i="6"/>
  <c r="I233" i="6"/>
  <c r="J233" i="6"/>
  <c r="K233" i="6"/>
  <c r="L233" i="6"/>
  <c r="M233" i="6"/>
  <c r="N233" i="6"/>
  <c r="O233" i="6"/>
  <c r="F234" i="6"/>
  <c r="G234" i="6"/>
  <c r="H234" i="6"/>
  <c r="I234" i="6"/>
  <c r="J234" i="6"/>
  <c r="K234" i="6"/>
  <c r="L234" i="6"/>
  <c r="M234" i="6"/>
  <c r="N234" i="6"/>
  <c r="O234" i="6"/>
  <c r="F235" i="6"/>
  <c r="G235" i="6"/>
  <c r="H235" i="6"/>
  <c r="I235" i="6"/>
  <c r="J235" i="6"/>
  <c r="K235" i="6"/>
  <c r="L235" i="6"/>
  <c r="M235" i="6"/>
  <c r="N235" i="6"/>
  <c r="O235" i="6"/>
  <c r="F236" i="6"/>
  <c r="G236" i="6"/>
  <c r="H236" i="6"/>
  <c r="I236" i="6"/>
  <c r="J236" i="6"/>
  <c r="K236" i="6"/>
  <c r="L236" i="6"/>
  <c r="M236" i="6"/>
  <c r="N236" i="6"/>
  <c r="O236" i="6"/>
  <c r="F237" i="6"/>
  <c r="G237" i="6"/>
  <c r="H237" i="6"/>
  <c r="I237" i="6"/>
  <c r="J237" i="6"/>
  <c r="K237" i="6"/>
  <c r="L237" i="6"/>
  <c r="M237" i="6"/>
  <c r="N237" i="6"/>
  <c r="O237" i="6"/>
  <c r="F238" i="6"/>
  <c r="G238" i="6"/>
  <c r="H238" i="6"/>
  <c r="I238" i="6"/>
  <c r="J238" i="6"/>
  <c r="K238" i="6"/>
  <c r="L238" i="6"/>
  <c r="M238" i="6"/>
  <c r="N238" i="6"/>
  <c r="O238" i="6"/>
  <c r="F239" i="6"/>
  <c r="G239" i="6"/>
  <c r="H239" i="6"/>
  <c r="I239" i="6"/>
  <c r="J239" i="6"/>
  <c r="K239" i="6"/>
  <c r="L239" i="6"/>
  <c r="M239" i="6"/>
  <c r="N239" i="6"/>
  <c r="O239" i="6"/>
  <c r="F240" i="6"/>
  <c r="G240" i="6"/>
  <c r="H240" i="6"/>
  <c r="I240" i="6"/>
  <c r="J240" i="6"/>
  <c r="K240" i="6"/>
  <c r="L240" i="6"/>
  <c r="M240" i="6"/>
  <c r="N240" i="6"/>
  <c r="O240" i="6"/>
  <c r="F241" i="6"/>
  <c r="G241" i="6"/>
  <c r="H241" i="6"/>
  <c r="I241" i="6"/>
  <c r="J241" i="6"/>
  <c r="K241" i="6"/>
  <c r="L241" i="6"/>
  <c r="M241" i="6"/>
  <c r="N241" i="6"/>
  <c r="O241" i="6"/>
  <c r="F242" i="6"/>
  <c r="G242" i="6"/>
  <c r="H242" i="6"/>
  <c r="I242" i="6"/>
  <c r="J242" i="6"/>
  <c r="K242" i="6"/>
  <c r="L242" i="6"/>
  <c r="M242" i="6"/>
  <c r="N242" i="6"/>
  <c r="O242" i="6"/>
  <c r="F243" i="6"/>
  <c r="G243" i="6"/>
  <c r="H243" i="6"/>
  <c r="I243" i="6"/>
  <c r="J243" i="6"/>
  <c r="K243" i="6"/>
  <c r="L243" i="6"/>
  <c r="M243" i="6"/>
  <c r="N243" i="6"/>
  <c r="O243" i="6"/>
  <c r="F244" i="6"/>
  <c r="G244" i="6"/>
  <c r="H244" i="6"/>
  <c r="I244" i="6"/>
  <c r="J244" i="6"/>
  <c r="K244" i="6"/>
  <c r="L244" i="6"/>
  <c r="M244" i="6"/>
  <c r="N244" i="6"/>
  <c r="O244" i="6"/>
  <c r="F245" i="6"/>
  <c r="G245" i="6"/>
  <c r="H245" i="6"/>
  <c r="I245" i="6"/>
  <c r="J245" i="6"/>
  <c r="K245" i="6"/>
  <c r="L245" i="6"/>
  <c r="M245" i="6"/>
  <c r="N245" i="6"/>
  <c r="O245" i="6"/>
  <c r="F246" i="6"/>
  <c r="G246" i="6"/>
  <c r="H246" i="6"/>
  <c r="I246" i="6"/>
  <c r="J246" i="6"/>
  <c r="K246" i="6"/>
  <c r="L246" i="6"/>
  <c r="M246" i="6"/>
  <c r="N246" i="6"/>
  <c r="O246" i="6"/>
  <c r="F247" i="6"/>
  <c r="G247" i="6"/>
  <c r="H247" i="6"/>
  <c r="I247" i="6"/>
  <c r="J247" i="6"/>
  <c r="K247" i="6"/>
  <c r="L247" i="6"/>
  <c r="M247" i="6"/>
  <c r="N247" i="6"/>
  <c r="O247" i="6"/>
  <c r="F248" i="6"/>
  <c r="G248" i="6"/>
  <c r="H248" i="6"/>
  <c r="I248" i="6"/>
  <c r="J248" i="6"/>
  <c r="K248" i="6"/>
  <c r="L248" i="6"/>
  <c r="M248" i="6"/>
  <c r="N248" i="6"/>
  <c r="O248" i="6"/>
  <c r="F249" i="6"/>
  <c r="G249" i="6"/>
  <c r="H249" i="6"/>
  <c r="I249" i="6"/>
  <c r="J249" i="6"/>
  <c r="K249" i="6"/>
  <c r="L249" i="6"/>
  <c r="M249" i="6"/>
  <c r="N249" i="6"/>
  <c r="O249" i="6"/>
  <c r="F250" i="6"/>
  <c r="G250" i="6"/>
  <c r="H250" i="6"/>
  <c r="I250" i="6"/>
  <c r="J250" i="6"/>
  <c r="K250" i="6"/>
  <c r="L250" i="6"/>
  <c r="M250" i="6"/>
  <c r="N250" i="6"/>
  <c r="O250" i="6"/>
  <c r="F251" i="6"/>
  <c r="G251" i="6"/>
  <c r="H251" i="6"/>
  <c r="I251" i="6"/>
  <c r="J251" i="6"/>
  <c r="K251" i="6"/>
  <c r="L251" i="6"/>
  <c r="M251" i="6"/>
  <c r="N251" i="6"/>
  <c r="O251" i="6"/>
  <c r="F252" i="6"/>
  <c r="G252" i="6"/>
  <c r="H252" i="6"/>
  <c r="I252" i="6"/>
  <c r="J252" i="6"/>
  <c r="K252" i="6"/>
  <c r="L252" i="6"/>
  <c r="M252" i="6"/>
  <c r="N252" i="6"/>
  <c r="O252" i="6"/>
  <c r="F253" i="6"/>
  <c r="G253" i="6"/>
  <c r="H253" i="6"/>
  <c r="I253" i="6"/>
  <c r="J253" i="6"/>
  <c r="K253" i="6"/>
  <c r="L253" i="6"/>
  <c r="M253" i="6"/>
  <c r="N253" i="6"/>
  <c r="O253" i="6"/>
  <c r="F254" i="6"/>
  <c r="G254" i="6"/>
  <c r="H254" i="6"/>
  <c r="I254" i="6"/>
  <c r="J254" i="6"/>
  <c r="K254" i="6"/>
  <c r="L254" i="6"/>
  <c r="M254" i="6"/>
  <c r="N254" i="6"/>
  <c r="O254" i="6"/>
  <c r="F255" i="6"/>
  <c r="G255" i="6"/>
  <c r="H255" i="6"/>
  <c r="I255" i="6"/>
  <c r="J255" i="6"/>
  <c r="K255" i="6"/>
  <c r="L255" i="6"/>
  <c r="M255" i="6"/>
  <c r="N255" i="6"/>
  <c r="O255" i="6"/>
  <c r="F256" i="6"/>
  <c r="G256" i="6"/>
  <c r="H256" i="6"/>
  <c r="I256" i="6"/>
  <c r="J256" i="6"/>
  <c r="K256" i="6"/>
  <c r="L256" i="6"/>
  <c r="M256" i="6"/>
  <c r="N256" i="6"/>
  <c r="O256" i="6"/>
  <c r="F257" i="6"/>
  <c r="G257" i="6"/>
  <c r="H257" i="6"/>
  <c r="I257" i="6"/>
  <c r="J257" i="6"/>
  <c r="K257" i="6"/>
  <c r="L257" i="6"/>
  <c r="M257" i="6"/>
  <c r="N257" i="6"/>
  <c r="O257" i="6"/>
  <c r="F258" i="6"/>
  <c r="G258" i="6"/>
  <c r="H258" i="6"/>
  <c r="I258" i="6"/>
  <c r="J258" i="6"/>
  <c r="K258" i="6"/>
  <c r="L258" i="6"/>
  <c r="M258" i="6"/>
  <c r="N258" i="6"/>
  <c r="O258" i="6"/>
  <c r="F259" i="6"/>
  <c r="G259" i="6"/>
  <c r="H259" i="6"/>
  <c r="I259" i="6"/>
  <c r="J259" i="6"/>
  <c r="K259" i="6"/>
  <c r="L259" i="6"/>
  <c r="M259" i="6"/>
  <c r="N259" i="6"/>
  <c r="O259" i="6"/>
  <c r="F260" i="6"/>
  <c r="G260" i="6"/>
  <c r="H260" i="6"/>
  <c r="I260" i="6"/>
  <c r="J260" i="6"/>
  <c r="K260" i="6"/>
  <c r="L260" i="6"/>
  <c r="M260" i="6"/>
  <c r="N260" i="6"/>
  <c r="O260" i="6"/>
  <c r="F261" i="6"/>
  <c r="G261" i="6"/>
  <c r="H261" i="6"/>
  <c r="I261" i="6"/>
  <c r="J261" i="6"/>
  <c r="K261" i="6"/>
  <c r="L261" i="6"/>
  <c r="M261" i="6"/>
  <c r="N261" i="6"/>
  <c r="O261" i="6"/>
  <c r="F262" i="6"/>
  <c r="G262" i="6"/>
  <c r="H262" i="6"/>
  <c r="I262" i="6"/>
  <c r="J262" i="6"/>
  <c r="K262" i="6"/>
  <c r="L262" i="6"/>
  <c r="M262" i="6"/>
  <c r="N262" i="6"/>
  <c r="O262" i="6"/>
  <c r="F263" i="6"/>
  <c r="G263" i="6"/>
  <c r="H263" i="6"/>
  <c r="I263" i="6"/>
  <c r="J263" i="6"/>
  <c r="K263" i="6"/>
  <c r="L263" i="6"/>
  <c r="M263" i="6"/>
  <c r="N263" i="6"/>
  <c r="O263" i="6"/>
  <c r="F264" i="6"/>
  <c r="G264" i="6"/>
  <c r="H264" i="6"/>
  <c r="I264" i="6"/>
  <c r="J264" i="6"/>
  <c r="K264" i="6"/>
  <c r="L264" i="6"/>
  <c r="M264" i="6"/>
  <c r="N264" i="6"/>
  <c r="O264" i="6"/>
  <c r="F265" i="6"/>
  <c r="G265" i="6"/>
  <c r="H265" i="6"/>
  <c r="I265" i="6"/>
  <c r="J265" i="6"/>
  <c r="K265" i="6"/>
  <c r="L265" i="6"/>
  <c r="M265" i="6"/>
  <c r="N265" i="6"/>
  <c r="O265" i="6"/>
  <c r="F266" i="6"/>
  <c r="G266" i="6"/>
  <c r="H266" i="6"/>
  <c r="I266" i="6"/>
  <c r="J266" i="6"/>
  <c r="K266" i="6"/>
  <c r="L266" i="6"/>
  <c r="M266" i="6"/>
  <c r="N266" i="6"/>
  <c r="O266" i="6"/>
  <c r="F267" i="6"/>
  <c r="G267" i="6"/>
  <c r="H267" i="6"/>
  <c r="I267" i="6"/>
  <c r="J267" i="6"/>
  <c r="K267" i="6"/>
  <c r="L267" i="6"/>
  <c r="M267" i="6"/>
  <c r="N267" i="6"/>
  <c r="O267" i="6"/>
  <c r="F268" i="6"/>
  <c r="G268" i="6"/>
  <c r="H268" i="6"/>
  <c r="I268" i="6"/>
  <c r="J268" i="6"/>
  <c r="K268" i="6"/>
  <c r="L268" i="6"/>
  <c r="M268" i="6"/>
  <c r="N268" i="6"/>
  <c r="O268" i="6"/>
  <c r="F269" i="6"/>
  <c r="G269" i="6"/>
  <c r="H269" i="6"/>
  <c r="I269" i="6"/>
  <c r="J269" i="6"/>
  <c r="K269" i="6"/>
  <c r="L269" i="6"/>
  <c r="M269" i="6"/>
  <c r="N269" i="6"/>
  <c r="O269" i="6"/>
  <c r="F270" i="6"/>
  <c r="G270" i="6"/>
  <c r="H270" i="6"/>
  <c r="I270" i="6"/>
  <c r="J270" i="6"/>
  <c r="K270" i="6"/>
  <c r="L270" i="6"/>
  <c r="M270" i="6"/>
  <c r="N270" i="6"/>
  <c r="O270" i="6"/>
  <c r="F271" i="6"/>
  <c r="G271" i="6"/>
  <c r="H271" i="6"/>
  <c r="I271" i="6"/>
  <c r="J271" i="6"/>
  <c r="K271" i="6"/>
  <c r="L271" i="6"/>
  <c r="M271" i="6"/>
  <c r="N271" i="6"/>
  <c r="O271" i="6"/>
  <c r="F272" i="6"/>
  <c r="G272" i="6"/>
  <c r="H272" i="6"/>
  <c r="I272" i="6"/>
  <c r="J272" i="6"/>
  <c r="K272" i="6"/>
  <c r="L272" i="6"/>
  <c r="M272" i="6"/>
  <c r="N272" i="6"/>
  <c r="O272" i="6"/>
  <c r="F273" i="6"/>
  <c r="G273" i="6"/>
  <c r="H273" i="6"/>
  <c r="I273" i="6"/>
  <c r="J273" i="6"/>
  <c r="K273" i="6"/>
  <c r="L273" i="6"/>
  <c r="M273" i="6"/>
  <c r="N273" i="6"/>
  <c r="O273" i="6"/>
  <c r="F274" i="6"/>
  <c r="G274" i="6"/>
  <c r="H274" i="6"/>
  <c r="I274" i="6"/>
  <c r="J274" i="6"/>
  <c r="K274" i="6"/>
  <c r="L274" i="6"/>
  <c r="M274" i="6"/>
  <c r="N274" i="6"/>
  <c r="O274" i="6"/>
  <c r="F275" i="6"/>
  <c r="G275" i="6"/>
  <c r="H275" i="6"/>
  <c r="I275" i="6"/>
  <c r="J275" i="6"/>
  <c r="K275" i="6"/>
  <c r="L275" i="6"/>
  <c r="M275" i="6"/>
  <c r="N275" i="6"/>
  <c r="O275" i="6"/>
  <c r="F276" i="6"/>
  <c r="G276" i="6"/>
  <c r="H276" i="6"/>
  <c r="I276" i="6"/>
  <c r="J276" i="6"/>
  <c r="K276" i="6"/>
  <c r="L276" i="6"/>
  <c r="M276" i="6"/>
  <c r="N276" i="6"/>
  <c r="O276" i="6"/>
  <c r="F277" i="6"/>
  <c r="G277" i="6"/>
  <c r="H277" i="6"/>
  <c r="I277" i="6"/>
  <c r="J277" i="6"/>
  <c r="K277" i="6"/>
  <c r="L277" i="6"/>
  <c r="M277" i="6"/>
  <c r="N277" i="6"/>
  <c r="O277" i="6"/>
  <c r="F278" i="6"/>
  <c r="G278" i="6"/>
  <c r="H278" i="6"/>
  <c r="I278" i="6"/>
  <c r="J278" i="6"/>
  <c r="K278" i="6"/>
  <c r="L278" i="6"/>
  <c r="M278" i="6"/>
  <c r="N278" i="6"/>
  <c r="O278" i="6"/>
  <c r="F279" i="6"/>
  <c r="G279" i="6"/>
  <c r="H279" i="6"/>
  <c r="I279" i="6"/>
  <c r="J279" i="6"/>
  <c r="K279" i="6"/>
  <c r="L279" i="6"/>
  <c r="M279" i="6"/>
  <c r="N279" i="6"/>
  <c r="O279" i="6"/>
  <c r="F280" i="6"/>
  <c r="G280" i="6"/>
  <c r="H280" i="6"/>
  <c r="I280" i="6"/>
  <c r="J280" i="6"/>
  <c r="K280" i="6"/>
  <c r="L280" i="6"/>
  <c r="M280" i="6"/>
  <c r="N280" i="6"/>
  <c r="O280" i="6"/>
  <c r="F281" i="6"/>
  <c r="G281" i="6"/>
  <c r="H281" i="6"/>
  <c r="I281" i="6"/>
  <c r="J281" i="6"/>
  <c r="K281" i="6"/>
  <c r="L281" i="6"/>
  <c r="M281" i="6"/>
  <c r="N281" i="6"/>
  <c r="O281" i="6"/>
  <c r="F282" i="6"/>
  <c r="G282" i="6"/>
  <c r="H282" i="6"/>
  <c r="I282" i="6"/>
  <c r="J282" i="6"/>
  <c r="K282" i="6"/>
  <c r="L282" i="6"/>
  <c r="M282" i="6"/>
  <c r="N282" i="6"/>
  <c r="O282" i="6"/>
  <c r="F283" i="6"/>
  <c r="G283" i="6"/>
  <c r="H283" i="6"/>
  <c r="I283" i="6"/>
  <c r="J283" i="6"/>
  <c r="K283" i="6"/>
  <c r="L283" i="6"/>
  <c r="M283" i="6"/>
  <c r="N283" i="6"/>
  <c r="O283" i="6"/>
  <c r="F284" i="6"/>
  <c r="G284" i="6"/>
  <c r="H284" i="6"/>
  <c r="I284" i="6"/>
  <c r="J284" i="6"/>
  <c r="K284" i="6"/>
  <c r="L284" i="6"/>
  <c r="M284" i="6"/>
  <c r="N284" i="6"/>
  <c r="O284" i="6"/>
  <c r="F285" i="6"/>
  <c r="G285" i="6"/>
  <c r="H285" i="6"/>
  <c r="I285" i="6"/>
  <c r="J285" i="6"/>
  <c r="K285" i="6"/>
  <c r="L285" i="6"/>
  <c r="M285" i="6"/>
  <c r="N285" i="6"/>
  <c r="O285" i="6"/>
  <c r="F286" i="6"/>
  <c r="G286" i="6"/>
  <c r="H286" i="6"/>
  <c r="I286" i="6"/>
  <c r="J286" i="6"/>
  <c r="K286" i="6"/>
  <c r="L286" i="6"/>
  <c r="M286" i="6"/>
  <c r="N286" i="6"/>
  <c r="O286" i="6"/>
  <c r="F287" i="6"/>
  <c r="G287" i="6"/>
  <c r="H287" i="6"/>
  <c r="I287" i="6"/>
  <c r="J287" i="6"/>
  <c r="K287" i="6"/>
  <c r="L287" i="6"/>
  <c r="M287" i="6"/>
  <c r="N287" i="6"/>
  <c r="O287" i="6"/>
  <c r="F288" i="6"/>
  <c r="G288" i="6"/>
  <c r="H288" i="6"/>
  <c r="I288" i="6"/>
  <c r="J288" i="6"/>
  <c r="K288" i="6"/>
  <c r="L288" i="6"/>
  <c r="M288" i="6"/>
  <c r="N288" i="6"/>
  <c r="O288" i="6"/>
  <c r="F289" i="6"/>
  <c r="G289" i="6"/>
  <c r="H289" i="6"/>
  <c r="I289" i="6"/>
  <c r="J289" i="6"/>
  <c r="K289" i="6"/>
  <c r="L289" i="6"/>
  <c r="M289" i="6"/>
  <c r="N289" i="6"/>
  <c r="O289" i="6"/>
  <c r="F290" i="6"/>
  <c r="G290" i="6"/>
  <c r="H290" i="6"/>
  <c r="I290" i="6"/>
  <c r="J290" i="6"/>
  <c r="K290" i="6"/>
  <c r="L290" i="6"/>
  <c r="M290" i="6"/>
  <c r="N290" i="6"/>
  <c r="O290" i="6"/>
  <c r="F291" i="6"/>
  <c r="G291" i="6"/>
  <c r="H291" i="6"/>
  <c r="I291" i="6"/>
  <c r="J291" i="6"/>
  <c r="K291" i="6"/>
  <c r="L291" i="6"/>
  <c r="M291" i="6"/>
  <c r="N291" i="6"/>
  <c r="O291" i="6"/>
  <c r="F292" i="6"/>
  <c r="G292" i="6"/>
  <c r="H292" i="6"/>
  <c r="I292" i="6"/>
  <c r="J292" i="6"/>
  <c r="K292" i="6"/>
  <c r="L292" i="6"/>
  <c r="M292" i="6"/>
  <c r="N292" i="6"/>
  <c r="O292" i="6"/>
  <c r="F293" i="6"/>
  <c r="G293" i="6"/>
  <c r="H293" i="6"/>
  <c r="I293" i="6"/>
  <c r="J293" i="6"/>
  <c r="K293" i="6"/>
  <c r="L293" i="6"/>
  <c r="M293" i="6"/>
  <c r="N293" i="6"/>
  <c r="O293" i="6"/>
  <c r="F294" i="6"/>
  <c r="G294" i="6"/>
  <c r="H294" i="6"/>
  <c r="I294" i="6"/>
  <c r="J294" i="6"/>
  <c r="K294" i="6"/>
  <c r="L294" i="6"/>
  <c r="M294" i="6"/>
  <c r="N294" i="6"/>
  <c r="O294" i="6"/>
  <c r="F295" i="6"/>
  <c r="G295" i="6"/>
  <c r="H295" i="6"/>
  <c r="I295" i="6"/>
  <c r="J295" i="6"/>
  <c r="K295" i="6"/>
  <c r="L295" i="6"/>
  <c r="M295" i="6"/>
  <c r="N295" i="6"/>
  <c r="O295" i="6"/>
  <c r="F296" i="6"/>
  <c r="G296" i="6"/>
  <c r="H296" i="6"/>
  <c r="I296" i="6"/>
  <c r="J296" i="6"/>
  <c r="K296" i="6"/>
  <c r="L296" i="6"/>
  <c r="M296" i="6"/>
  <c r="N296" i="6"/>
  <c r="O296" i="6"/>
  <c r="F297" i="6"/>
  <c r="G297" i="6"/>
  <c r="H297" i="6"/>
  <c r="I297" i="6"/>
  <c r="J297" i="6"/>
  <c r="K297" i="6"/>
  <c r="L297" i="6"/>
  <c r="M297" i="6"/>
  <c r="N297" i="6"/>
  <c r="O297" i="6"/>
  <c r="F298" i="6"/>
  <c r="G298" i="6"/>
  <c r="H298" i="6"/>
  <c r="I298" i="6"/>
  <c r="J298" i="6"/>
  <c r="K298" i="6"/>
  <c r="L298" i="6"/>
  <c r="M298" i="6"/>
  <c r="N298" i="6"/>
  <c r="O298" i="6"/>
  <c r="F299" i="6"/>
  <c r="G299" i="6"/>
  <c r="H299" i="6"/>
  <c r="I299" i="6"/>
  <c r="J299" i="6"/>
  <c r="K299" i="6"/>
  <c r="L299" i="6"/>
  <c r="M299" i="6"/>
  <c r="N299" i="6"/>
  <c r="O299" i="6"/>
  <c r="F300" i="6"/>
  <c r="G300" i="6"/>
  <c r="H300" i="6"/>
  <c r="I300" i="6"/>
  <c r="J300" i="6"/>
  <c r="K300" i="6"/>
  <c r="L300" i="6"/>
  <c r="M300" i="6"/>
  <c r="N300" i="6"/>
  <c r="O300" i="6"/>
  <c r="F301" i="6"/>
  <c r="G301" i="6"/>
  <c r="H301" i="6"/>
  <c r="I301" i="6"/>
  <c r="J301" i="6"/>
  <c r="K301" i="6"/>
  <c r="L301" i="6"/>
  <c r="M301" i="6"/>
  <c r="N301" i="6"/>
  <c r="O301" i="6"/>
  <c r="F302" i="6"/>
  <c r="G302" i="6"/>
  <c r="H302" i="6"/>
  <c r="I302" i="6"/>
  <c r="J302" i="6"/>
  <c r="K302" i="6"/>
  <c r="L302" i="6"/>
  <c r="M302" i="6"/>
  <c r="N302" i="6"/>
  <c r="O302" i="6"/>
  <c r="F303" i="6"/>
  <c r="G303" i="6"/>
  <c r="H303" i="6"/>
  <c r="I303" i="6"/>
  <c r="J303" i="6"/>
  <c r="K303" i="6"/>
  <c r="L303" i="6"/>
  <c r="M303" i="6"/>
  <c r="N303" i="6"/>
  <c r="O303" i="6"/>
  <c r="F304" i="6"/>
  <c r="G304" i="6"/>
  <c r="H304" i="6"/>
  <c r="I304" i="6"/>
  <c r="J304" i="6"/>
  <c r="K304" i="6"/>
  <c r="L304" i="6"/>
  <c r="M304" i="6"/>
  <c r="N304" i="6"/>
  <c r="O304" i="6"/>
  <c r="F305" i="6"/>
  <c r="G305" i="6"/>
  <c r="H305" i="6"/>
  <c r="I305" i="6"/>
  <c r="J305" i="6"/>
  <c r="K305" i="6"/>
  <c r="L305" i="6"/>
  <c r="M305" i="6"/>
  <c r="N305" i="6"/>
  <c r="O305" i="6"/>
  <c r="F306" i="6"/>
  <c r="G306" i="6"/>
  <c r="H306" i="6"/>
  <c r="I306" i="6"/>
  <c r="J306" i="6"/>
  <c r="K306" i="6"/>
  <c r="L306" i="6"/>
  <c r="M306" i="6"/>
  <c r="N306" i="6"/>
  <c r="O306" i="6"/>
  <c r="F307" i="6"/>
  <c r="G307" i="6"/>
  <c r="H307" i="6"/>
  <c r="I307" i="6"/>
  <c r="J307" i="6"/>
  <c r="K307" i="6"/>
  <c r="L307" i="6"/>
  <c r="M307" i="6"/>
  <c r="N307" i="6"/>
  <c r="O307" i="6"/>
  <c r="F308" i="6"/>
  <c r="G308" i="6"/>
  <c r="H308" i="6"/>
  <c r="I308" i="6"/>
  <c r="J308" i="6"/>
  <c r="K308" i="6"/>
  <c r="L308" i="6"/>
  <c r="M308" i="6"/>
  <c r="N308" i="6"/>
  <c r="O308" i="6"/>
  <c r="F309" i="6"/>
  <c r="G309" i="6"/>
  <c r="H309" i="6"/>
  <c r="I309" i="6"/>
  <c r="J309" i="6"/>
  <c r="K309" i="6"/>
  <c r="L309" i="6"/>
  <c r="M309" i="6"/>
  <c r="N309" i="6"/>
  <c r="O309" i="6"/>
  <c r="F310" i="6"/>
  <c r="G310" i="6"/>
  <c r="H310" i="6"/>
  <c r="I310" i="6"/>
  <c r="J310" i="6"/>
  <c r="K310" i="6"/>
  <c r="L310" i="6"/>
  <c r="M310" i="6"/>
  <c r="N310" i="6"/>
  <c r="O310" i="6"/>
  <c r="F311" i="6"/>
  <c r="G311" i="6"/>
  <c r="H311" i="6"/>
  <c r="I311" i="6"/>
  <c r="J311" i="6"/>
  <c r="K311" i="6"/>
  <c r="L311" i="6"/>
  <c r="M311" i="6"/>
  <c r="N311" i="6"/>
  <c r="O311" i="6"/>
  <c r="F312" i="6"/>
  <c r="G312" i="6"/>
  <c r="H312" i="6"/>
  <c r="I312" i="6"/>
  <c r="J312" i="6"/>
  <c r="K312" i="6"/>
  <c r="L312" i="6"/>
  <c r="M312" i="6"/>
  <c r="N312" i="6"/>
  <c r="O312" i="6"/>
  <c r="F313" i="6"/>
  <c r="G313" i="6"/>
  <c r="H313" i="6"/>
  <c r="I313" i="6"/>
  <c r="J313" i="6"/>
  <c r="K313" i="6"/>
  <c r="L313" i="6"/>
  <c r="M313" i="6"/>
  <c r="N313" i="6"/>
  <c r="O313" i="6"/>
  <c r="F314" i="6"/>
  <c r="G314" i="6"/>
  <c r="H314" i="6"/>
  <c r="I314" i="6"/>
  <c r="J314" i="6"/>
  <c r="K314" i="6"/>
  <c r="L314" i="6"/>
  <c r="M314" i="6"/>
  <c r="N314" i="6"/>
  <c r="O314" i="6"/>
  <c r="F315" i="6"/>
  <c r="G315" i="6"/>
  <c r="H315" i="6"/>
  <c r="I315" i="6"/>
  <c r="J315" i="6"/>
  <c r="K315" i="6"/>
  <c r="L315" i="6"/>
  <c r="M315" i="6"/>
  <c r="N315" i="6"/>
  <c r="O315" i="6"/>
  <c r="F316" i="6"/>
  <c r="G316" i="6"/>
  <c r="H316" i="6"/>
  <c r="I316" i="6"/>
  <c r="J316" i="6"/>
  <c r="K316" i="6"/>
  <c r="L316" i="6"/>
  <c r="M316" i="6"/>
  <c r="N316" i="6"/>
  <c r="O316" i="6"/>
  <c r="F317" i="6"/>
  <c r="G317" i="6"/>
  <c r="H317" i="6"/>
  <c r="I317" i="6"/>
  <c r="J317" i="6"/>
  <c r="K317" i="6"/>
  <c r="L317" i="6"/>
  <c r="M317" i="6"/>
  <c r="N317" i="6"/>
  <c r="O317" i="6"/>
  <c r="F318" i="6"/>
  <c r="G318" i="6"/>
  <c r="H318" i="6"/>
  <c r="I318" i="6"/>
  <c r="J318" i="6"/>
  <c r="K318" i="6"/>
  <c r="L318" i="6"/>
  <c r="M318" i="6"/>
  <c r="N318" i="6"/>
  <c r="O318" i="6"/>
  <c r="F319" i="6"/>
  <c r="G319" i="6"/>
  <c r="H319" i="6"/>
  <c r="I319" i="6"/>
  <c r="J319" i="6"/>
  <c r="K319" i="6"/>
  <c r="L319" i="6"/>
  <c r="M319" i="6"/>
  <c r="N319" i="6"/>
  <c r="O319" i="6"/>
  <c r="F320" i="6"/>
  <c r="G320" i="6"/>
  <c r="H320" i="6"/>
  <c r="I320" i="6"/>
  <c r="J320" i="6"/>
  <c r="K320" i="6"/>
  <c r="L320" i="6"/>
  <c r="M320" i="6"/>
  <c r="N320" i="6"/>
  <c r="O320" i="6"/>
  <c r="F321" i="6"/>
  <c r="G321" i="6"/>
  <c r="H321" i="6"/>
  <c r="I321" i="6"/>
  <c r="J321" i="6"/>
  <c r="K321" i="6"/>
  <c r="L321" i="6"/>
  <c r="M321" i="6"/>
  <c r="N321" i="6"/>
  <c r="O321" i="6"/>
  <c r="F322" i="6"/>
  <c r="G322" i="6"/>
  <c r="H322" i="6"/>
  <c r="I322" i="6"/>
  <c r="J322" i="6"/>
  <c r="K322" i="6"/>
  <c r="L322" i="6"/>
  <c r="M322" i="6"/>
  <c r="N322" i="6"/>
  <c r="O322" i="6"/>
  <c r="F323" i="6"/>
  <c r="G323" i="6"/>
  <c r="H323" i="6"/>
  <c r="I323" i="6"/>
  <c r="J323" i="6"/>
  <c r="K323" i="6"/>
  <c r="L323" i="6"/>
  <c r="M323" i="6"/>
  <c r="N323" i="6"/>
  <c r="O323" i="6"/>
  <c r="F324" i="6"/>
  <c r="G324" i="6"/>
  <c r="H324" i="6"/>
  <c r="I324" i="6"/>
  <c r="J324" i="6"/>
  <c r="K324" i="6"/>
  <c r="L324" i="6"/>
  <c r="M324" i="6"/>
  <c r="N324" i="6"/>
  <c r="O324" i="6"/>
  <c r="F325" i="6"/>
  <c r="G325" i="6"/>
  <c r="H325" i="6"/>
  <c r="I325" i="6"/>
  <c r="J325" i="6"/>
  <c r="K325" i="6"/>
  <c r="L325" i="6"/>
  <c r="M325" i="6"/>
  <c r="N325" i="6"/>
  <c r="O325" i="6"/>
  <c r="F326" i="6"/>
  <c r="G326" i="6"/>
  <c r="H326" i="6"/>
  <c r="I326" i="6"/>
  <c r="J326" i="6"/>
  <c r="K326" i="6"/>
  <c r="L326" i="6"/>
  <c r="M326" i="6"/>
  <c r="N326" i="6"/>
  <c r="O326" i="6"/>
  <c r="F327" i="6"/>
  <c r="G327" i="6"/>
  <c r="H327" i="6"/>
  <c r="I327" i="6"/>
  <c r="J327" i="6"/>
  <c r="K327" i="6"/>
  <c r="L327" i="6"/>
  <c r="M327" i="6"/>
  <c r="N327" i="6"/>
  <c r="O327" i="6"/>
  <c r="F328" i="6"/>
  <c r="G328" i="6"/>
  <c r="H328" i="6"/>
  <c r="I328" i="6"/>
  <c r="J328" i="6"/>
  <c r="K328" i="6"/>
  <c r="L328" i="6"/>
  <c r="M328" i="6"/>
  <c r="N328" i="6"/>
  <c r="O328" i="6"/>
  <c r="F329" i="6"/>
  <c r="G329" i="6"/>
  <c r="H329" i="6"/>
  <c r="I329" i="6"/>
  <c r="J329" i="6"/>
  <c r="K329" i="6"/>
  <c r="L329" i="6"/>
  <c r="M329" i="6"/>
  <c r="N329" i="6"/>
  <c r="O329" i="6"/>
  <c r="F330" i="6"/>
  <c r="G330" i="6"/>
  <c r="H330" i="6"/>
  <c r="I330" i="6"/>
  <c r="J330" i="6"/>
  <c r="K330" i="6"/>
  <c r="L330" i="6"/>
  <c r="M330" i="6"/>
  <c r="N330" i="6"/>
  <c r="O330" i="6"/>
  <c r="F331" i="6"/>
  <c r="G331" i="6"/>
  <c r="H331" i="6"/>
  <c r="I331" i="6"/>
  <c r="J331" i="6"/>
  <c r="K331" i="6"/>
  <c r="L331" i="6"/>
  <c r="M331" i="6"/>
  <c r="N331" i="6"/>
  <c r="O331" i="6"/>
  <c r="F332" i="6"/>
  <c r="G332" i="6"/>
  <c r="H332" i="6"/>
  <c r="I332" i="6"/>
  <c r="J332" i="6"/>
  <c r="K332" i="6"/>
  <c r="L332" i="6"/>
  <c r="M332" i="6"/>
  <c r="N332" i="6"/>
  <c r="O332" i="6"/>
  <c r="F333" i="6"/>
  <c r="G333" i="6"/>
  <c r="H333" i="6"/>
  <c r="I333" i="6"/>
  <c r="J333" i="6"/>
  <c r="K333" i="6"/>
  <c r="L333" i="6"/>
  <c r="M333" i="6"/>
  <c r="N333" i="6"/>
  <c r="O333" i="6"/>
  <c r="F334" i="6"/>
  <c r="G334" i="6"/>
  <c r="H334" i="6"/>
  <c r="I334" i="6"/>
  <c r="J334" i="6"/>
  <c r="K334" i="6"/>
  <c r="L334" i="6"/>
  <c r="M334" i="6"/>
  <c r="N334" i="6"/>
  <c r="O334" i="6"/>
  <c r="F335" i="6"/>
  <c r="G335" i="6"/>
  <c r="H335" i="6"/>
  <c r="I335" i="6"/>
  <c r="J335" i="6"/>
  <c r="K335" i="6"/>
  <c r="L335" i="6"/>
  <c r="M335" i="6"/>
  <c r="N335" i="6"/>
  <c r="O335" i="6"/>
  <c r="F336" i="6"/>
  <c r="G336" i="6"/>
  <c r="H336" i="6"/>
  <c r="I336" i="6"/>
  <c r="J336" i="6"/>
  <c r="K336" i="6"/>
  <c r="L336" i="6"/>
  <c r="M336" i="6"/>
  <c r="N336" i="6"/>
  <c r="O336" i="6"/>
  <c r="F337" i="6"/>
  <c r="G337" i="6"/>
  <c r="H337" i="6"/>
  <c r="I337" i="6"/>
  <c r="J337" i="6"/>
  <c r="K337" i="6"/>
  <c r="L337" i="6"/>
  <c r="M337" i="6"/>
  <c r="N337" i="6"/>
  <c r="O337" i="6"/>
  <c r="F338" i="6"/>
  <c r="G338" i="6"/>
  <c r="H338" i="6"/>
  <c r="I338" i="6"/>
  <c r="J338" i="6"/>
  <c r="K338" i="6"/>
  <c r="L338" i="6"/>
  <c r="M338" i="6"/>
  <c r="N338" i="6"/>
  <c r="O338" i="6"/>
  <c r="F339" i="6"/>
  <c r="G339" i="6"/>
  <c r="H339" i="6"/>
  <c r="I339" i="6"/>
  <c r="J339" i="6"/>
  <c r="K339" i="6"/>
  <c r="L339" i="6"/>
  <c r="M339" i="6"/>
  <c r="N339" i="6"/>
  <c r="O339" i="6"/>
  <c r="F340" i="6"/>
  <c r="G340" i="6"/>
  <c r="H340" i="6"/>
  <c r="I340" i="6"/>
  <c r="J340" i="6"/>
  <c r="K340" i="6"/>
  <c r="L340" i="6"/>
  <c r="M340" i="6"/>
  <c r="N340" i="6"/>
  <c r="O340" i="6"/>
  <c r="F341" i="6"/>
  <c r="G341" i="6"/>
  <c r="H341" i="6"/>
  <c r="I341" i="6"/>
  <c r="J341" i="6"/>
  <c r="K341" i="6"/>
  <c r="L341" i="6"/>
  <c r="M341" i="6"/>
  <c r="N341" i="6"/>
  <c r="O341" i="6"/>
  <c r="F342" i="6"/>
  <c r="G342" i="6"/>
  <c r="H342" i="6"/>
  <c r="I342" i="6"/>
  <c r="J342" i="6"/>
  <c r="K342" i="6"/>
  <c r="L342" i="6"/>
  <c r="M342" i="6"/>
  <c r="N342" i="6"/>
  <c r="O342" i="6"/>
  <c r="F343" i="6"/>
  <c r="G343" i="6"/>
  <c r="H343" i="6"/>
  <c r="I343" i="6"/>
  <c r="J343" i="6"/>
  <c r="K343" i="6"/>
  <c r="L343" i="6"/>
  <c r="M343" i="6"/>
  <c r="N343" i="6"/>
  <c r="O343" i="6"/>
  <c r="F344" i="6"/>
  <c r="G344" i="6"/>
  <c r="H344" i="6"/>
  <c r="I344" i="6"/>
  <c r="J344" i="6"/>
  <c r="K344" i="6"/>
  <c r="L344" i="6"/>
  <c r="M344" i="6"/>
  <c r="N344" i="6"/>
  <c r="O344" i="6"/>
  <c r="F345" i="6"/>
  <c r="G345" i="6"/>
  <c r="H345" i="6"/>
  <c r="I345" i="6"/>
  <c r="J345" i="6"/>
  <c r="K345" i="6"/>
  <c r="L345" i="6"/>
  <c r="M345" i="6"/>
  <c r="N345" i="6"/>
  <c r="O345" i="6"/>
  <c r="F346" i="6"/>
  <c r="G346" i="6"/>
  <c r="H346" i="6"/>
  <c r="I346" i="6"/>
  <c r="J346" i="6"/>
  <c r="K346" i="6"/>
  <c r="L346" i="6"/>
  <c r="M346" i="6"/>
  <c r="N346" i="6"/>
  <c r="O346" i="6"/>
  <c r="F347" i="6"/>
  <c r="G347" i="6"/>
  <c r="H347" i="6"/>
  <c r="I347" i="6"/>
  <c r="J347" i="6"/>
  <c r="K347" i="6"/>
  <c r="L347" i="6"/>
  <c r="M347" i="6"/>
  <c r="N347" i="6"/>
  <c r="O347" i="6"/>
  <c r="F348" i="6"/>
  <c r="G348" i="6"/>
  <c r="H348" i="6"/>
  <c r="I348" i="6"/>
  <c r="J348" i="6"/>
  <c r="K348" i="6"/>
  <c r="L348" i="6"/>
  <c r="M348" i="6"/>
  <c r="N348" i="6"/>
  <c r="O348" i="6"/>
  <c r="F349" i="6"/>
  <c r="G349" i="6"/>
  <c r="H349" i="6"/>
  <c r="I349" i="6"/>
  <c r="J349" i="6"/>
  <c r="K349" i="6"/>
  <c r="L349" i="6"/>
  <c r="M349" i="6"/>
  <c r="N349" i="6"/>
  <c r="O349" i="6"/>
  <c r="F350" i="6"/>
  <c r="G350" i="6"/>
  <c r="H350" i="6"/>
  <c r="I350" i="6"/>
  <c r="J350" i="6"/>
  <c r="K350" i="6"/>
  <c r="L350" i="6"/>
  <c r="M350" i="6"/>
  <c r="N350" i="6"/>
  <c r="O350" i="6"/>
  <c r="F351" i="6"/>
  <c r="G351" i="6"/>
  <c r="H351" i="6"/>
  <c r="I351" i="6"/>
  <c r="J351" i="6"/>
  <c r="K351" i="6"/>
  <c r="L351" i="6"/>
  <c r="M351" i="6"/>
  <c r="N351" i="6"/>
  <c r="O351" i="6"/>
  <c r="F352" i="6"/>
  <c r="G352" i="6"/>
  <c r="H352" i="6"/>
  <c r="I352" i="6"/>
  <c r="J352" i="6"/>
  <c r="K352" i="6"/>
  <c r="L352" i="6"/>
  <c r="M352" i="6"/>
  <c r="N352" i="6"/>
  <c r="O352" i="6"/>
  <c r="F353" i="6"/>
  <c r="G353" i="6"/>
  <c r="H353" i="6"/>
  <c r="I353" i="6"/>
  <c r="J353" i="6"/>
  <c r="K353" i="6"/>
  <c r="L353" i="6"/>
  <c r="M353" i="6"/>
  <c r="N353" i="6"/>
  <c r="O353" i="6"/>
  <c r="F354" i="6"/>
  <c r="G354" i="6"/>
  <c r="H354" i="6"/>
  <c r="I354" i="6"/>
  <c r="J354" i="6"/>
  <c r="K354" i="6"/>
  <c r="L354" i="6"/>
  <c r="M354" i="6"/>
  <c r="N354" i="6"/>
  <c r="O354" i="6"/>
  <c r="F355" i="6"/>
  <c r="G355" i="6"/>
  <c r="H355" i="6"/>
  <c r="I355" i="6"/>
  <c r="J355" i="6"/>
  <c r="K355" i="6"/>
  <c r="L355" i="6"/>
  <c r="M355" i="6"/>
  <c r="N355" i="6"/>
  <c r="O355" i="6"/>
  <c r="F356" i="6"/>
  <c r="G356" i="6"/>
  <c r="H356" i="6"/>
  <c r="I356" i="6"/>
  <c r="J356" i="6"/>
  <c r="K356" i="6"/>
  <c r="L356" i="6"/>
  <c r="M356" i="6"/>
  <c r="N356" i="6"/>
  <c r="O356" i="6"/>
  <c r="F357" i="6"/>
  <c r="G357" i="6"/>
  <c r="H357" i="6"/>
  <c r="I357" i="6"/>
  <c r="J357" i="6"/>
  <c r="K357" i="6"/>
  <c r="L357" i="6"/>
  <c r="M357" i="6"/>
  <c r="N357" i="6"/>
  <c r="O357" i="6"/>
  <c r="F358" i="6"/>
  <c r="G358" i="6"/>
  <c r="H358" i="6"/>
  <c r="I358" i="6"/>
  <c r="J358" i="6"/>
  <c r="K358" i="6"/>
  <c r="L358" i="6"/>
  <c r="M358" i="6"/>
  <c r="N358" i="6"/>
  <c r="O358" i="6"/>
  <c r="F359" i="6"/>
  <c r="G359" i="6"/>
  <c r="H359" i="6"/>
  <c r="I359" i="6"/>
  <c r="J359" i="6"/>
  <c r="K359" i="6"/>
  <c r="L359" i="6"/>
  <c r="M359" i="6"/>
  <c r="N359" i="6"/>
  <c r="O359" i="6"/>
  <c r="F360" i="6"/>
  <c r="G360" i="6"/>
  <c r="H360" i="6"/>
  <c r="I360" i="6"/>
  <c r="J360" i="6"/>
  <c r="K360" i="6"/>
  <c r="L360" i="6"/>
  <c r="M360" i="6"/>
  <c r="N360" i="6"/>
  <c r="O360" i="6"/>
  <c r="F361" i="6"/>
  <c r="G361" i="6"/>
  <c r="H361" i="6"/>
  <c r="I361" i="6"/>
  <c r="J361" i="6"/>
  <c r="K361" i="6"/>
  <c r="L361" i="6"/>
  <c r="M361" i="6"/>
  <c r="N361" i="6"/>
  <c r="O361" i="6"/>
  <c r="F362" i="6"/>
  <c r="G362" i="6"/>
  <c r="H362" i="6"/>
  <c r="I362" i="6"/>
  <c r="J362" i="6"/>
  <c r="K362" i="6"/>
  <c r="L362" i="6"/>
  <c r="M362" i="6"/>
  <c r="N362" i="6"/>
  <c r="O362" i="6"/>
  <c r="F363" i="6"/>
  <c r="G363" i="6"/>
  <c r="H363" i="6"/>
  <c r="I363" i="6"/>
  <c r="J363" i="6"/>
  <c r="K363" i="6"/>
  <c r="L363" i="6"/>
  <c r="M363" i="6"/>
  <c r="N363" i="6"/>
  <c r="O363" i="6"/>
  <c r="F364" i="6"/>
  <c r="G364" i="6"/>
  <c r="H364" i="6"/>
  <c r="I364" i="6"/>
  <c r="J364" i="6"/>
  <c r="K364" i="6"/>
  <c r="L364" i="6"/>
  <c r="M364" i="6"/>
  <c r="N364" i="6"/>
  <c r="O364" i="6"/>
  <c r="F365" i="6"/>
  <c r="G365" i="6"/>
  <c r="H365" i="6"/>
  <c r="I365" i="6"/>
  <c r="J365" i="6"/>
  <c r="K365" i="6"/>
  <c r="L365" i="6"/>
  <c r="M365" i="6"/>
  <c r="N365" i="6"/>
  <c r="O365" i="6"/>
  <c r="F366" i="6"/>
  <c r="G366" i="6"/>
  <c r="H366" i="6"/>
  <c r="I366" i="6"/>
  <c r="J366" i="6"/>
  <c r="K366" i="6"/>
  <c r="L366" i="6"/>
  <c r="M366" i="6"/>
  <c r="N366" i="6"/>
  <c r="O366" i="6"/>
  <c r="F367" i="6"/>
  <c r="G367" i="6"/>
  <c r="H367" i="6"/>
  <c r="I367" i="6"/>
  <c r="J367" i="6"/>
  <c r="K367" i="6"/>
  <c r="L367" i="6"/>
  <c r="M367" i="6"/>
  <c r="N367" i="6"/>
  <c r="O367" i="6"/>
  <c r="F368" i="6"/>
  <c r="G368" i="6"/>
  <c r="H368" i="6"/>
  <c r="I368" i="6"/>
  <c r="J368" i="6"/>
  <c r="K368" i="6"/>
  <c r="L368" i="6"/>
  <c r="M368" i="6"/>
  <c r="N368" i="6"/>
  <c r="O368" i="6"/>
  <c r="F369" i="6"/>
  <c r="G369" i="6"/>
  <c r="H369" i="6"/>
  <c r="I369" i="6"/>
  <c r="J369" i="6"/>
  <c r="K369" i="6"/>
  <c r="L369" i="6"/>
  <c r="M369" i="6"/>
  <c r="N369" i="6"/>
  <c r="O369" i="6"/>
  <c r="F370" i="6"/>
  <c r="G370" i="6"/>
  <c r="H370" i="6"/>
  <c r="I370" i="6"/>
  <c r="J370" i="6"/>
  <c r="K370" i="6"/>
  <c r="L370" i="6"/>
  <c r="M370" i="6"/>
  <c r="N370" i="6"/>
  <c r="O370" i="6"/>
  <c r="F371" i="6"/>
  <c r="G371" i="6"/>
  <c r="H371" i="6"/>
  <c r="I371" i="6"/>
  <c r="J371" i="6"/>
  <c r="K371" i="6"/>
  <c r="L371" i="6"/>
  <c r="M371" i="6"/>
  <c r="N371" i="6"/>
  <c r="O371" i="6"/>
  <c r="F372" i="6"/>
  <c r="G372" i="6"/>
  <c r="H372" i="6"/>
  <c r="I372" i="6"/>
  <c r="J372" i="6"/>
  <c r="K372" i="6"/>
  <c r="L372" i="6"/>
  <c r="M372" i="6"/>
  <c r="N372" i="6"/>
  <c r="O372" i="6"/>
  <c r="F373" i="6"/>
  <c r="G373" i="6"/>
  <c r="H373" i="6"/>
  <c r="I373" i="6"/>
  <c r="J373" i="6"/>
  <c r="K373" i="6"/>
  <c r="L373" i="6"/>
  <c r="M373" i="6"/>
  <c r="N373" i="6"/>
  <c r="O373" i="6"/>
  <c r="F374" i="6"/>
  <c r="G374" i="6"/>
  <c r="H374" i="6"/>
  <c r="I374" i="6"/>
  <c r="J374" i="6"/>
  <c r="K374" i="6"/>
  <c r="L374" i="6"/>
  <c r="M374" i="6"/>
  <c r="N374" i="6"/>
  <c r="O374" i="6"/>
  <c r="F375" i="6"/>
  <c r="G375" i="6"/>
  <c r="H375" i="6"/>
  <c r="I375" i="6"/>
  <c r="J375" i="6"/>
  <c r="K375" i="6"/>
  <c r="L375" i="6"/>
  <c r="M375" i="6"/>
  <c r="N375" i="6"/>
  <c r="O375" i="6"/>
  <c r="F376" i="6"/>
  <c r="G376" i="6"/>
  <c r="H376" i="6"/>
  <c r="I376" i="6"/>
  <c r="J376" i="6"/>
  <c r="K376" i="6"/>
  <c r="L376" i="6"/>
  <c r="M376" i="6"/>
  <c r="N376" i="6"/>
  <c r="O376" i="6"/>
  <c r="F377" i="6"/>
  <c r="G377" i="6"/>
  <c r="H377" i="6"/>
  <c r="I377" i="6"/>
  <c r="J377" i="6"/>
  <c r="K377" i="6"/>
  <c r="L377" i="6"/>
  <c r="M377" i="6"/>
  <c r="N377" i="6"/>
  <c r="O377" i="6"/>
  <c r="F378" i="6"/>
  <c r="G378" i="6"/>
  <c r="H378" i="6"/>
  <c r="I378" i="6"/>
  <c r="J378" i="6"/>
  <c r="K378" i="6"/>
  <c r="L378" i="6"/>
  <c r="M378" i="6"/>
  <c r="N378" i="6"/>
  <c r="O378" i="6"/>
  <c r="F379" i="6"/>
  <c r="G379" i="6"/>
  <c r="H379" i="6"/>
  <c r="I379" i="6"/>
  <c r="J379" i="6"/>
  <c r="K379" i="6"/>
  <c r="L379" i="6"/>
  <c r="M379" i="6"/>
  <c r="N379" i="6"/>
  <c r="O379" i="6"/>
  <c r="F380" i="6"/>
  <c r="G380" i="6"/>
  <c r="H380" i="6"/>
  <c r="I380" i="6"/>
  <c r="J380" i="6"/>
  <c r="K380" i="6"/>
  <c r="L380" i="6"/>
  <c r="M380" i="6"/>
  <c r="N380" i="6"/>
  <c r="O380" i="6"/>
  <c r="F381" i="6"/>
  <c r="G381" i="6"/>
  <c r="H381" i="6"/>
  <c r="I381" i="6"/>
  <c r="J381" i="6"/>
  <c r="K381" i="6"/>
  <c r="L381" i="6"/>
  <c r="M381" i="6"/>
  <c r="N381" i="6"/>
  <c r="O381" i="6"/>
  <c r="F382" i="6"/>
  <c r="G382" i="6"/>
  <c r="H382" i="6"/>
  <c r="I382" i="6"/>
  <c r="J382" i="6"/>
  <c r="K382" i="6"/>
  <c r="L382" i="6"/>
  <c r="M382" i="6"/>
  <c r="N382" i="6"/>
  <c r="O382" i="6"/>
  <c r="F383" i="6"/>
  <c r="G383" i="6"/>
  <c r="H383" i="6"/>
  <c r="I383" i="6"/>
  <c r="J383" i="6"/>
  <c r="K383" i="6"/>
  <c r="L383" i="6"/>
  <c r="M383" i="6"/>
  <c r="N383" i="6"/>
  <c r="O383" i="6"/>
  <c r="F384" i="6"/>
  <c r="G384" i="6"/>
  <c r="H384" i="6"/>
  <c r="I384" i="6"/>
  <c r="J384" i="6"/>
  <c r="K384" i="6"/>
  <c r="L384" i="6"/>
  <c r="M384" i="6"/>
  <c r="N384" i="6"/>
  <c r="O384" i="6"/>
  <c r="O40" i="2"/>
  <c r="N40" i="2"/>
  <c r="M40" i="2"/>
  <c r="L40" i="2"/>
  <c r="K40" i="2"/>
  <c r="J40" i="2"/>
  <c r="I40" i="2"/>
  <c r="H40" i="2"/>
  <c r="G40" i="2"/>
  <c r="F40" i="2"/>
  <c r="L110" i="7" l="1"/>
  <c r="K110" i="7"/>
  <c r="N110" i="7"/>
  <c r="M110" i="7"/>
  <c r="J110" i="7"/>
  <c r="I110" i="7"/>
  <c r="H110" i="7"/>
  <c r="G110" i="7"/>
  <c r="N335" i="7"/>
  <c r="M335" i="7"/>
  <c r="L335" i="7"/>
  <c r="K335" i="7"/>
  <c r="J335" i="7"/>
  <c r="I335" i="7"/>
  <c r="H335" i="7"/>
  <c r="O13" i="2"/>
  <c r="B3" i="4"/>
  <c r="O3" i="2"/>
  <c r="E3" i="4" l="1"/>
  <c r="O12" i="2"/>
  <c r="O14" i="2" s="1"/>
  <c r="O2" i="2"/>
  <c r="O4" i="2" s="1"/>
</calcChain>
</file>

<file path=xl/sharedStrings.xml><?xml version="1.0" encoding="utf-8"?>
<sst xmlns="http://schemas.openxmlformats.org/spreadsheetml/2006/main" count="2671" uniqueCount="1536">
  <si>
    <t>rbhID</t>
  </si>
  <si>
    <t>rbhExternalCode</t>
  </si>
  <si>
    <t>rbaComment</t>
  </si>
  <si>
    <t>Experiencia en años de la empresa , debera adjuntar resolucion de Seremi de salud de la Provincia en donde quede claro la fecha de funcionamiento de la empresa. Se asignara el puntaje de acuerdo a lo siguiente: 10 Años y mas = 100 ptos. De 9 a 5 años: 50 pts. De 4 a 1 año: 30 pts. Estos seran multiplicados por el factor asignado y asi se obtendra el puntaje final. No adjunta fuera de bases.</t>
  </si>
  <si>
    <t>2105-834-LE14</t>
  </si>
  <si>
    <t>Mayor o igual a 10 años	100 puntos_x000D_
Entre 6 y 9 años	70 puntos_x000D_
Menor o igual a 5 años	50 puntos_x000D_
No indica	0 puntos</t>
  </si>
  <si>
    <t>DEBE ADJUNTAR CERTIFICADO DE INICIACION DE ACTIVIDADES, EL PROVEEDOR CON MAS DE 10 AÑOS DE EXPERIENCIA OBTENDRA EL PORCENTAJE TOTAL ASIGNADO A ESTE CRITERIO Y EL PROVEEDOR CON MENOS DE 10 AÑOS DE EXPERIENCIA OBTENDRA EL 50% DE ESTE CRITERIO</t>
  </si>
  <si>
    <t>5413-31-L114</t>
  </si>
  <si>
    <t>Se evaluará en base a la experiencia en el rubro de la contratación. se ponderará de la siguiente forma:_x000D_
(5 años) 3 puntos; (5 &lt;X ? 10) 5 puntos; (mayor a 10 años)10 puntos</t>
  </si>
  <si>
    <t xml:space="preserve">Nota 7: El oferente muestra experiencia pedagógica en capacitación en planificación y metodología en gestión cultural en ámbito público/privado o de gestión municipal de 8 años o más._x000D_
_x000D_
Nota 5: El oferente muestra experiencia pedagógica en capacitación en planificación y metodología en gestión cultural en ámbito público/privado o de gestión municipal de 5 a 8 años._x000D_
_x000D_
Nota 3: El oferente muestra experiencia pedagógica en capacitación en planificación y metodología en gestión cultural en ámbito público/privado o de gestión municipal de 5 años._x000D_
_x000D_
Nota 0: El oferente NO muestra experiencia pedagógica en capacitación en planificación y metodología en gestión cultural en ámbito público/privado o de gestión municipal_x000D_
</t>
  </si>
  <si>
    <t xml:space="preserve">Experiencia de uso en el Complejo Comprobables con documentos que lo certifiquen: Hasta 2 años = 0 Pts. Desde 2 hasta 5 años =6 Pts.(4%)Desde 5 hasta 7 años =9 Pts.(6%) Sobre 7 años =15 Pts.(10%)_x000D_
</t>
  </si>
  <si>
    <t>1405-1-L114</t>
  </si>
  <si>
    <t xml:space="preserve">a) Más de 10 años: 15 Ptos. b) Más de 8 y menos de 10 años: 10 Ptos. c) Más de 5 y menos de 8 años: 5 Ptos. d) Menos de 5 años: 0 Ptos. </t>
  </si>
  <si>
    <t xml:space="preserve">Evaluación: Años de Experiencia 	Puntaje_x000D_
•Mayor o igual a 10 años	100 puntos_x000D_
•Entre 6 y 9 años	70 puntos_x000D_
•Menor o igual a 5 años	50 puntos_x000D_
•No indica	0 puntos_x000D_
</t>
  </si>
  <si>
    <t>434-117-L114</t>
  </si>
  <si>
    <t>4686-5-LP14</t>
  </si>
  <si>
    <t xml:space="preserve">INDICADOR (PEM)	    PUNTAJE_x000D_
10 años o más=   	100_x000D_
Entre 6 y 9 años= 	50_x000D_
5 años o menos=  	20_x000D_
</t>
  </si>
  <si>
    <t>4259-2-L114</t>
  </si>
  <si>
    <t>10 años o mas= 10%_x000D_
5 a 9 años= 5%_x000D_
1 a 4 años = 0%</t>
  </si>
  <si>
    <t>1177-6-LE14</t>
  </si>
  <si>
    <t>Experiencia entre 3 a 6 años= 2 puntos; de 6.1 a 10 años= 5 puntos; mayor de 10.1 a más años=10 puntos</t>
  </si>
  <si>
    <t xml:space="preserve">c) Experiencia Oferente_x000D_
_x000D_
Considerando listado de trabajos realizados debidamente justificados, se considera: _x000D_
  20 puntos: Igual o más de 7 años de experiencia._x000D_
  10 puntos: entre  4  y 6 años de experiencia._x000D_
   5 puntos: entre 01 y 03 años de experiencia._x000D_
   0 puntos: Sin experiencia._x000D_
</t>
  </si>
  <si>
    <t>4880-24-L114</t>
  </si>
  <si>
    <t xml:space="preserve">Nota 7: El oferente acredita experiencia en gestión cultural en ámbito publica/privada o gestión municipal de al menos 6 años o más._x000D_
_x000D_
Nota 5: El oferente acredita experiencia en gestión cultural en ámbito publica/privada o gestión municipal de al menos 4 a 6 años o más._x000D_
_x000D_
Nota 3: El oferente acredita experiencia en gestión cultural en ámbito publica/privada o gestión municipal de al menos 4 años._x000D_
_x000D_
Nota 0: El oferente no acredita experiencia en gestión cultural publica/privada o gestión municipal._x000D_
</t>
  </si>
  <si>
    <t>EL PROVEEDOR CON MAS DE 10 AÑOS DE EXPERIENCIA EN EL RUBRO OBTENDRA EL PORCENTAJE TOTAL ASIGNADO A ESTE CRITERIO, EL PROVEEDOR CON MENOS DE 10 AÑOS DE EXPERIENCIA OBTENDRA EL 50% DE ESTE CRITERIO</t>
  </si>
  <si>
    <t>3909-29-LE14</t>
  </si>
  <si>
    <t>10 o más años=20%, 5 a 9 años=10%, 0 a 4 años= 5%. Comprobada.</t>
  </si>
  <si>
    <t>EXPERIENCIA MEDIANTE CERTIFICACIÒN COMPROBABLE, DE 1 a 10 Años, 05 ptos, Más de 11 Años 10 ptos; No indicar 0 puntos</t>
  </si>
  <si>
    <t>Más de 15 años en el Transporte Escolar100%,puntaje 30.- Entre 10 y 15 años en el Transporte Escolar75%,puntaje 22,5.- Entre 3 y 9 años en el Transporte Escolar45%,puntaje 13,5.- Menos a 2 años o no cumple o no información 0%,puntaje 0</t>
  </si>
  <si>
    <t xml:space="preserve">Experiencia de uso en el Complejo Comprobables con documentos que lo certifiquen: Entre 1 y 3 años de experiencia = 3 Pts. Entre 4 y 5 años de experiencia = 5 Pts. Entre 6 y 8 años de experiencia = 8 Pts. Entre 9 y más de 10 años de experiencia =10 Pts. </t>
  </si>
  <si>
    <t>Nota 5: Presenta más de 10 años de experiencia en la materia._x000D_
Nota 3: Presenta entre 9 y 4 años de experiencia en la materia._x000D_
Nota 0: Presenta entre 3 y 1 años o menos de experiencia en la materia.</t>
  </si>
  <si>
    <t>655-12-LE15</t>
  </si>
  <si>
    <t>Entre 01 y hasta 03 años,35 puntos; _x000D_
Entre 04 y hasta 07 años 50 puntos;_x000D_
Entre 08 y hasta 10 años 70 puntos; _x000D_
Más de 10 años 100 puntos_x000D_
No informa 0 puntos;_x000D_
Puntaje = Puntos * 0.20</t>
  </si>
  <si>
    <t>?	10 puntos si acredita 10 o más años de experiencia._x000D_
?	6 puntos si acredita entre 5 años y menos de 10 años de experiencia._x000D_
?	4 puntos si acredita experiencia inferior a 5 años._x000D_
?	0 punto si no acredita experiencia.</t>
  </si>
  <si>
    <t>INDICAR EXPERIENCIA ( EXPERIENCIA 1-7 AÑOS=5% + 7 AÑOS=15%, ACREDITAR CON DOCUMENTACION LEGAL LA EXPERIENCIA ( SOLO DOCTO. SII INICIO ACTIVIDADES )</t>
  </si>
  <si>
    <t xml:space="preserve">Acreditar tener Rol Junji y experiencia en el rubro IGUAL O superior a 06 años=100 puntos acredita Rol Junji y posee experiencia menor a 6 años=50 puntos, no acredita ROL JUNJI=0 PUNTOS. </t>
  </si>
  <si>
    <t>622789-2-LE14</t>
  </si>
  <si>
    <t xml:space="preserve">Experiencia comprobable en el rubro de mantención y reparación de equipos dentales ( no considera instalación)_x000D_
Según tabla:_x000D_
Experiencia Inferior a 5 años: 0 ptos._x000D_
Experiencia de 5 años a 9.9 años: 4 ptos._x000D_
Experiencia de 10 años a 15 años: 6 ptos._x000D_
Experiencia más de 15 años: 10 ptos. </t>
  </si>
  <si>
    <t>ENTRE 5 Y 10 AÑOS 10 PUNTOS_x000D_
ENTRE 3 Y 4 AÑOS 5 PUNTOS_x000D_
MENOS DE 3 AÑOS 0 PUNTOS</t>
  </si>
  <si>
    <t>ACREDITAR EXPERIENCIA DE LA EMPRESA, MAS DE 6 AÑOS DE EXPERIENCIA EN SERVICIOS SIMILARES, 100 PTOS; 4-5 AÑOS DE EXPERIENCIA, 60 PTOS; MENOS DE 3 AÑOS 20 PTOS, NO ACREDITA, 0 PTOS, ACREDITAR A TRAVES DE CERTIFICADOS, ORDENES DE COMPRA O FACTURAS.</t>
  </si>
  <si>
    <t>Se evaluará de acuerdo a eventos similares realizados con entidades públicas, para lo cual debe indicar Nº de la Orden de Compra de la licitación. - Igual o superior a 20 eventos similares 100 pts. - De 19 a 10 eventos similares 80 pts. -De 9 a 5 eventos similares 50 pts. -4 eventos similares 20 pts. - De 3 y menos 0 pts. -No indica 0 pts._x000D_
Evaluación de acuerdo a anexo Nº 2. -10 años y más en el rubro 100 pts. - Entre 9 y 8 años 80 pts. - Entre 7 y 5 años 50 pts. - Entre 4 y 3 años 30 pts. - Entre 2 y 1 año 10 pts. - No indica 0 pts</t>
  </si>
  <si>
    <t xml:space="preserve">Punto Nº 6.2.-, B.A.G., letra g._x000D_
1-5 AÑOS  =10%_x000D_
6-10 AÑOS = 20%_x000D_
11 O MAS  = 30%_x000D_
0% no acredita _x000D_
</t>
  </si>
  <si>
    <t>2204-58-LE15</t>
  </si>
  <si>
    <t xml:space="preserve">Fundamento	Puntaje_x000D_
10 o más años de experiencia 	100_x000D_
Entre 5 y 9 años de experiencia	70_x000D_
Entre 1 y 4 años de experiencia	40_x000D_
Menos de 1 año de experiencia	20_x000D_
No Informa y/o no Acredita	10_x000D_
</t>
  </si>
  <si>
    <t xml:space="preserve">Mayor experiencia en masoterapia mejor puntaje: De 1 a 3 años =10 puntos, de 4 a 6 años=20 puntos, de 7 y mas años =30 puntos. La experiencia no certificada o documentada no será considerada para evaluar. </t>
  </si>
  <si>
    <t xml:space="preserve">Nota 7: El oferente muestra  con currículum y documento, experiencia pedagógica en capacitación en planificación y metodología en gestión cultural en ámbito público/privado o de gestión municipal cultural de 6 años o más._x000D_
_x000D_
Nota 5: El oferente muestra con currículum y documento,  experiencia pedagógica en capacitación en planificación y metodología en gestión cultural en ámbito público/privado o de gestión municipal cultural entre 4 y 6 años._x000D_
_x000D_
Nota 3: El oferente muestra con currículum y documento,  experiencia pedagógica en capacitación en planificación y metodología en gestión cultural en ámbito público/privado o de gestión municipal cultural de menos de 4 años._x000D_
_x000D_
Nota 0: El oferente no muestra experiencia pedagógica en capacitación en planificación y metodología en gestión cultural en ámbito público/privado o de gestión municipal cultural._x000D_
</t>
  </si>
  <si>
    <t>1337-25-L116</t>
  </si>
  <si>
    <t xml:space="preserve">0-5 años = 05 puntos; 6-10 años = 10 puntos (acreditar) </t>
  </si>
  <si>
    <t>DEBE ADJUNTAR CERTIFICADO DE INICIACION DE ACTIVIDADES, EL PROVEEDOR CON MAS DE 10 AÑOS DE EXPERIENCIA EN EL RUBRO OBTENDRA EL PORCENTAJE TOTAL ASIGNADO A ESTE CRITERIO Y EL PROVEEDOR CON MENOS DE 10 AÑOS DE EXPERIENCIA OBTENDRA EL 50% DE ESTE CRITERIO, SI NO ADJUNTA CERTIFICADO DE INICIACION DE ACTIVIDADES OBTENDRA 0 PUNTAJE.</t>
  </si>
  <si>
    <t>A mayor experiencia con mas de 10 años, mayor puntaje.</t>
  </si>
  <si>
    <t>520149-10-LE14</t>
  </si>
  <si>
    <t>Este criterio de eval. considera los años y meses de exp. del téc. propuesto en la prestación de servicios de similar naturaleza.  Para determinar el ptje de cada oferta en este criterio, se utilizará la sgte escala:_x000D_
Exp. igual o superior a 6 años (100 ptos)_x000D_
Exp. inf. a 6 años e igual o superior a 4 (50 ptos)_x000D_
Exp. inf. a 4 años e igual o superior a 2 (25 ptos)_x000D_
Exp. inf. a 2 años (0 ptos)</t>
  </si>
  <si>
    <t>2736-80-R114</t>
  </si>
  <si>
    <t>2129-54-L114</t>
  </si>
  <si>
    <t xml:space="preserve">Trayectoria demostrable con iniciación de actividades. (Adjuntar certificado de SII.)_x000D_
_x000D_
        100 Pts.: 6 años y más_x000D_
50	Pts.: 4 años _x000D_
           10 Pts.: 2 años o menos._x000D_
</t>
  </si>
  <si>
    <t>2452-12-L117</t>
  </si>
  <si>
    <t xml:space="preserve">EXPERIENCIA DE LA EMPRESA (15%)_x000D_
Más de 15 años = 70 Puntos._x000D_
Entre 10 y 15 años = 35 Puntos._x000D_
Menor a 10 años = 10 Puntos._x000D_
No indica = 0 puntos._x000D_
</t>
  </si>
  <si>
    <t>2909-20-LE15</t>
  </si>
  <si>
    <t xml:space="preserve">c)	EXPERIENCIA: en este criterio se medirá los años de experiencia en el rubro de transporte _x000D_
Lo que se medirá de la siguiente forma   _x000D_
_x000D_
8 años y más                                            100 puntos_x000D_
Entre 6 y 7  años                                        70 puntos_x000D_
Entre 4 y 5  años                                         50 puntos_x000D_
Entre 2 y 3 años                                          30 puntos_x000D_
1 año                                                           20 puntos_x000D_
No informa o no se puede demostrar    0 puntos_x000D_
_x000D_
Esto se debe demostrar con documentación emitida por la entidad donde ha prestado servicios_x000D_
	30%_x000D_
					_x000D_
</t>
  </si>
  <si>
    <t>Mayor o igual a 20 años  	(100)_x000D_
Mayor o igual a 15 años y menor a 20 años	(70)_x000D_
Mayor o igual a 10  años y menor a 15 años	(40)_x000D_
Mayor o igual a 5 años y menor a 10 años	(20)_x000D_
Menor a 5 años	(5)_x000D_
No aplica 	(1)</t>
  </si>
  <si>
    <t>1497-26-L114</t>
  </si>
  <si>
    <t xml:space="preserve">Más de 15 años	100 puntos_x000D_
Entre 11 y hasta 15 años	70 puntos_x000D_
Entre 6 y hasta 10 años	50 puntos_x000D_
Entre 01 y hasta 05 años 	35 puntos_x000D_
No informa	0 puntos_x000D_
</t>
  </si>
  <si>
    <t xml:space="preserve">En este rubro se evalúa los años de experiencia que posee el proveedor en el rubro que postula: _x000D_
_x000D_
Nota 1: Al proveedor que cuente con 1 año o menos de experiencia. _x000D_
Nota 3: Al proveedor que cuente con 2-3 años de experiencia _x000D_
Nota 5: Al proveedor que cuente con 4-5 años de experiencia_x000D_
Nota 7: Al proveedor que cuente con 6-7 años de experiencia _x000D_
Nota 10: Al proveedor que cuente con 10 años o más de experiencia_x000D_
_x000D_
En el caso de oferentes que no hayan obtenido nota 10 y que tengan experiencia derivada de convenios de atención domiciliaria suscritos con otros servicios públicos, podrá asignarse la nota inmediatamente superior._x000D_
_x000D_
Para evaluar este factor, el oferente deberá adjuntar la información solicitada en la parte  C, punto 5. letra b), de las Bases Técnicas (fecha de inicio de actividades y años de experiencia en el o los rubros que ofrece)._x000D_
</t>
  </si>
  <si>
    <t>673331-12-LP14</t>
  </si>
  <si>
    <t xml:space="preserve">%): Se evaluará la experiencia de la empresa con Años de experiencia (50%) en el rubro y con empresas que entregan el Servicio de fotocopiado del sector público o privado (50%):_x000D_
?	Experiencia en Años_x000D_
100 Puntos     	Más de 5 años_x000D_
50 puntos       	Entre 3 a 4 años_x000D_
25 Puntos	Entre 1 a 2 años_x000D_
0 puntos  	No Informa_x000D_
 Esta información será válida mediante copia de certificado de iniciación de actividades extendido por   el S.I.I._x000D_
?	Cantidad de Empresa_x000D_
100 Puntos     	Que posea más de 6 Empresa o Servicios Públicos_x000D_
50 puntos       	Entre 3 a 6 años_x000D_
25 Puntos	Entre 1 a 2 años_x000D_
0 puntos  	No Informa_x000D_
Esta información será válida mediante órdenes de compra extendidos por la empresa o servicios públicos a la cual se le ha prestado los respectivos servicios._x000D_
</t>
  </si>
  <si>
    <t xml:space="preserve">-	100 puntos al oferente que acredite llevar 8 o más años de experiencia._x000D_
-	50 puntos al oferente que acredite 3 o más años y menos de 8 años de experiencia._x000D_
-	20 puntos al oferente que acredite menos de 3 años de experiencia._x000D_
-	0 puntos al oferente que no entregue ésta información._x000D_
</t>
  </si>
  <si>
    <t>Debe presentar certificado de iniciación de actividades. El proveedor con más de 10 años de experiencia obtendrá el 100% del porcentaje asignado a este criterio, el proveedor con menos de 10 años de experiencia obtendrá el 50% asignado a este criterio. El proveedor que no presente certificado de iniciación de actividades obtendrá 0 punto en este criterio.</t>
  </si>
  <si>
    <t>100 puntos a experiencia acreditada de 4 a 6 años._x000D_
70 puntos a experiencia acreditada de 2 a 4 años._x000D_
30 puntos a experiencia acreditada de 2 a 1 años._x000D_
0 puntos si no acredita experiencia.</t>
  </si>
  <si>
    <t>4314-131-L114</t>
  </si>
  <si>
    <t xml:space="preserve">        Se deberá certificar con documentos fidedignos contratos por obras o servicios de similar naturaleza, con servicios públicos._x000D_
_x000D_
		El criterio de evaluación de este punto se hará  de acuerdo a los siguientes parámetros:_x000D_
_x000D_
- 6 años y más de experiencia 		100  puntos_x000D_
- 4 años a 5 años 11 meses		  	  70  puntos_x000D_
- 2 años a 3 años 11 meses		  	  40  puntos	_x000D_
- Sin experiencia o menor a 2 años 	  10  puntos_x000D_
</t>
  </si>
  <si>
    <t>2583-215-L114</t>
  </si>
  <si>
    <t>8 AÑOS O MÁS=100 PUNTOS.,_x000D_
4 AÑOS A 7 AÑOS= 50 PUNTOS.,_x000D_
3 AÑOS O MENOS=10 PTOS.</t>
  </si>
  <si>
    <t>2902-27-LE15</t>
  </si>
  <si>
    <t>8 Años y superior 100 PTS; 7 Años a 5 años 70 PTS; 4 años a 2 años 40 PTS; Menos de 2 años 10 PTS.-</t>
  </si>
  <si>
    <t>Se debe acreditar mediante certificados de terceros, órdenes de compra y/o facturas. Entre 01 y hasta 03 años,35 puntos; Entre 04 y hasta 07 años 50 puntos; Entre 08 y hasta 10 años 70 puntos; Más de 10 años 100 puntos No informa 0 puntos; Puntaje = Puntos * 0.20</t>
  </si>
  <si>
    <t>2057-52-L114</t>
  </si>
  <si>
    <t>Se otorgará un 50% al oferente que tenga una experiencia superior a 10 años en el rubro, lo cual debe ser demostrado con antecedentes, de 3 a 5 años se asignará un porcentaje de 10%, y si el oferente no especifica la información se le asignara un porcentaje 0%</t>
  </si>
  <si>
    <t>2174-17-L114</t>
  </si>
  <si>
    <t>Se medirá experiencia en el desempeño profesional en las materias propias del servicio a contratar._x000D_
11 y más años, 100 puntos_x000D_
6 a 10 años, 70 puntos_x000D_
1 a 5 años, 50 puntos_x000D_
Menos de 1 año, 30 puntos_x000D_
Los criterios evaluados en años, se consideran de años enteros.</t>
  </si>
  <si>
    <t>564162-18-L114</t>
  </si>
  <si>
    <t xml:space="preserve">De 1 a 3 años: 0.05% De 3 a 6 años: 0.10% De 6 años y mas: 0.15% </t>
  </si>
  <si>
    <t>3686-25-LP18</t>
  </si>
  <si>
    <t>Se evaluará en este punto la experiencia de la Empresa Oferente en la contratación de servicios de construcción.  Esta evaluación se realizará en función de los M^2 construidos,   ejecutados por el oferente en los últimos 10 años, solo se aceptará la acreditación de la experiencia según indica el Anexo Nº 4.</t>
  </si>
  <si>
    <t>4408-15-LE19</t>
  </si>
  <si>
    <t xml:space="preserve">Experiencia de la Empresa en el Rubro  _x000D_
La Experiencia debe estar respaldada con Órdenes de Compra,  o Certificados vigentes (Sólo son válidos los certificados  ante Notario), Contratos, Facturas, documentos oficiales, vale decir, Iniciación de Actividades SII,  u otros que certifiquen oficialmente la trayectoria como transportista de escolares, si no presenta tales respaldos se considerará con el puntaje de  “0” puntos.   _x000D_
	_x000D_
_x000D_
_x000D_
_x000D_
_x000D_
_x000D_
_x000D_
_x000D_
_x000D_
_x000D_
_x000D_
  8 años y más en el rubro		100 Puntos_x000D_
4 años a 7 años en el rubro		50 Puntos_x000D_
2 años a 3 años en el rubro		30 Puntos_x000D_
Meses a 1 año en el rubro   		10 Puntos_x000D_
No informa		0 Puntos_x000D_
</t>
  </si>
  <si>
    <t>1 a 3 años 20 puntos._x000D_
4 a 6 años 50 puntos._x000D_
7 y más 100 puntos.</t>
  </si>
  <si>
    <t>Experiencia del profesional_x000D_
6 años evaluaciòn 100%_x000D_
3 años evaluaciòn 50%_x000D_
2 años evaluaciòn 30%</t>
  </si>
  <si>
    <t>2273-1196-L114</t>
  </si>
  <si>
    <t>0 A 1 AÑO DE EXPERIENCIA 0 PUNTOS_x000D_
2 A 10 AÑOS DE EXPERIENCIA 20 PUNTOS_x000D_
11 A 20 AÑOS DE EXPERIENCIA 30 PUNTOS_x000D_
21 AÑOS Y MAS DE EXPERIENCIA 40 PUNTOS_x000D_
DEBERA SER INDICADO EN OFERTA O ANEXOS</t>
  </si>
  <si>
    <t>DEBE INDICAR EXPERIENCIA EN AÑOS, EL PROVEEDOR CON MAS DE 10 AÑOS DE EXPERIENCIA OBTENDRA EL PORCENTAJE TOTAL ASIGNADO A ESTE CRITERIO Y EL PROVEEDOR CON MENOS DE 10 AÑOS DE EXPERIENCIA OBTENDRA EL 50% DE ESTE CRITERIO</t>
  </si>
  <si>
    <t>885-62-LP14</t>
  </si>
  <si>
    <t xml:space="preserve">?	10 puntos si acredita 10 o más años de experiencia._x000D_
?	6 puntos si acredita entre 5 años y menos de 10 años de experiencia._x000D_
?	4 puntos si acredita experiencia inferior a 5 años._x000D_
?	0 punto si no acredita experiencia._x000D_
</t>
  </si>
  <si>
    <t>1039-39-LE14</t>
  </si>
  <si>
    <t xml:space="preserve">Experiencia del conductor del vehículo_x000D_
10 años en adelante = 100 puntos_x000D_
5 a 9 años = 50 puntos_x000D_
2 a 4 años = 25 puntos_x000D_
Menos de 1 año = 0 punto_x000D_
</t>
  </si>
  <si>
    <t xml:space="preserve">Experiencia con entidades públicas de similares características	_x000D_
30%	En este componente, se privilegian a los oferentes postulantes que puedan demostrar experiencia comprobada en el rubro, mediante documentación que certifique la provisión de servicios similares con entidades públicas	Se considerará en el currículo de la empresa, puedan certificar contratos con entidades municipales._x000D_
_x000D_
Experiencia con entidades públicas de similares características	a)	Posee experiencia con entidades públicas similares por más de 7 años	100 puntos_x000D_
	b)	Posee experiencia con entidades púbicas entre 4 y 7 años	60 puntos_x000D_
	c)	Posee experiencia con entidades similares entre 1 y 3 años 12 meses	20 puntos_x000D_
</t>
  </si>
  <si>
    <t>608-1235-L115</t>
  </si>
  <si>
    <t>10 puntos por 5 años o mas años de experiencia. 8 puntos entre 4 años y 4,99 de experiencia, 6 puntos entre 3 años y 3,99 de experiencia, 4 puntos entre dos años y 2,99 años de experiencia, 2 puntos por 1 a 1.99 años de experiencia, menos de 1 año de experiencia corresponde 1 punto</t>
  </si>
  <si>
    <t>3587-17-L116</t>
  </si>
  <si>
    <t xml:space="preserve">Más de 10 años = 100 puntos - 5 a 10 años = 50 puntos - 3 a 5 años = 30 puntos - No indica = 0 puntos (el presente criterio se evaluará considerando el comprobante de Iniciación de Actividades solicitado, no se considerará otro documento) </t>
  </si>
  <si>
    <t xml:space="preserve">Años de Experiencia	Más de 10 años	6_x000D_
	Más de 5 y menor o igual a 10 años	3_x000D_
	Menor a 5 años	1_x000D_
Tipo de experiencia	Experiencia en el rubro y/o a fines	6_x000D_
	Experiencia en otros rubros	3_x000D_
	Sin experiencia	1_x000D_
</t>
  </si>
  <si>
    <t>3833-183-LP14</t>
  </si>
  <si>
    <t xml:space="preserve">Experiencia 30%: Se calculará estableciendo la siguiente tabla: Deberá anexar relación de servicio o carta de recomendación firmada y timbrada por empleador o institución donde realizó práctica profesional (para profesionales sin experiencia)._x000D_
_x000D_
_x000D_
Rangos	Puntos_x000D_
Sobre 15 años de experiencia acreditada en instituciones de salud pública (hospitales, CESFAM, CCR, etc.) a través de contratos titulares, plazo fijo u honorario. 	100 puntos_x000D_
Mayor a 10 y menor o igual a 15 años.	90 puntos_x000D_
Mayor a 7 y menor o igual a 10 años	70 puntos_x000D_
Mayor a 4 y menor o igual a 7 años	50 puntos_x000D_
Mayor a 2 y menor o igual a 4 años	30 puntos_x000D_
Menor o igual a 2 años	20 puntos_x000D_
No informa en formulario o no acredita experiencia	0 puntos_x000D_
 _x000D_
_x000D_
</t>
  </si>
  <si>
    <t>434-488-L114</t>
  </si>
  <si>
    <t xml:space="preserve">En este componente, se privilegiarán las entidades postulantes que puedan demostrar experiencia comprobada en el rubro, mediante documentación que certifique la provisión de servicios similares y currículo de la empresa, indicando su experiencia en años._x000D_
_x000D_
Se evaluarán los años de experiencia de los participantes, según el siguiente criterio:_x000D_
_x000D_
0 – a menos de 1 año	= 20 puntos;_x000D_
1 – a menos de 3 años	= 40 puntos;_x000D_
3 – a menos de 5 años	= 60 puntos;_x000D_
5 – a menos de 7años y más	= 80 puntos;_x000D_
7 años y más	= 100 puntos_x000D_
_x000D_
En caso de igualdad o similitud en la evaluación de la experiencia, entre uno o más proponentes, obtendrá el mayor puntaje el que acredite mayor experiencia._x000D_
_x000D_
En caso de diferencias notorias entre un oferente y otro, no necesariamente se le asignará el puntaje correspondiente al orden siguiente (por ejemplo, podría pasarse del 1 al 3 directamente)._x000D_
_x000D_
Este puntaje se ponderará por el porcentaje previamente establecido._x000D_
</t>
  </si>
  <si>
    <t>599-1-L114</t>
  </si>
  <si>
    <t>Entre 7 y 10 años :40_x000D_
Entre 3 y 6 años  :40_x000D_
Menos de 2 años   :20_x000D_
Menos de 1 año    :0</t>
  </si>
  <si>
    <t>2361-23-L114</t>
  </si>
  <si>
    <t>mAYOR A 10 AÑOS= 7 PTOS.; DE 7 A 9 AÑOS= 5 PTOS.= MENOR A 7 AÑOS= 3 PTOS.; NO INDICA= 0 PTOS.</t>
  </si>
  <si>
    <t>593649-5-L115</t>
  </si>
  <si>
    <t>menos de 5 años 20 ptos._x000D_
de 5 a 10 años 50 ptos._x000D_
mas de 10 años 100 ptos.</t>
  </si>
  <si>
    <t>DEFINICION: Se define como como la experiencia en años en el rubro  del oferente. _x000D_
De 0 a 2 años= 25 Ptos._x000D_
De 3 a 5 años= 50 Ptos._x000D_
De 6 a 8 años= 70 Ptos._x000D_
De 9 y más años=100 Ptos.</t>
  </si>
  <si>
    <t>EMPRESASS CON 0 A 10 AÑOS DE EXPERIENCIA 20 PUNTOS 11 A 20 AÑOS DE EXPERIENCIA 30 PUNTOS 21 AÑOS Y MAS DE EXPERIENCIA 40 PUNTOS.</t>
  </si>
  <si>
    <t>1497-34-L114</t>
  </si>
  <si>
    <t xml:space="preserve">Nota 7: El oferente acredita experiencia en gestión cultural en ámbito publica/privada o gestión municipal de al menos 6 años o más._x000D_
_x000D_
Nota 5: El oferente acredita experiencia en gestión cultural en ámbito publica/privada o gestión municipal de al menos 4 a 6 años o más._x000D_
_x000D_
Nota 3: El oferente acredita experiencia en gestión cultural en ámbito publica/privada o gestión municipal de al menos 4 años._x000D_
_x000D_
Nota 0: El oferente no acredita experiencia en gestión cultural publica/privada o gestión municipal_x000D_
</t>
  </si>
  <si>
    <t>2297-165-L115</t>
  </si>
  <si>
    <t xml:space="preserve">EXPERIENCIA EN EL MERCADO CON PRODUCTOS IGUALES  O SIMILARES _x000D_
0 - 2 AÑOS NOTA 4.0.-_x000D_
3 - 5 AÑOS NOTA 5.0.-_x000D_
6 - 8 AÑOS NOTA 6.0_x000D_
9 Y MAS NOTA 7.0_x000D_
ADJUNTAR FACTURAS, ORDENES DE COMPRA, ETC QUE ACREDITEN EXPERIENCIA </t>
  </si>
  <si>
    <t>- EXPERIENCIA 16 AÑOS Y MAS 30%_x000D_
- EXPERIENCIA 11 A 15 AÑOS 20%_x000D_
- EXPERIENCIA 5 A 10 AÑOS 10%_x000D_
- NO INFORMA 0%</t>
  </si>
  <si>
    <t>599-9-LP14</t>
  </si>
  <si>
    <t xml:space="preserve">En este rubro se evalúa la experiencia que posee el proveedor en la entrega de seguros colectivos de vida y complementario de salud,  similares a los requeridos a través de la presente licitación: _x000D_
_x000D_
Nota 1: Al proveedor que cuente con 1 año o menos de experiencia. _x000D_
Nota 3: Al proveedor que cuente con 2-3 años de experiencia. _x000D_
Nota 5: Al proveedor que cuente con 4-5 años de experiencia._x000D_
Nota 7: Al proveedor que cuente con 6-7 años de experiencia. _x000D_
Nota 10: Al proveedor que cuente con 10 años o más de experiencia._x000D_
_x000D_
Para evaluar este criterio, el oferente deberá adjuntar la información solicitada en el punto 8.3 letra B de las presentes bases administrativas.  _x000D_
</t>
  </si>
  <si>
    <t>4414-84-L119</t>
  </si>
  <si>
    <t xml:space="preserve">Años de Experiencia = X _x000D_
15% X &gt;=7 años_x000D_
12% X&lt;7 años y X&gt;=5 años_x000D_
8%   X &lt; 5 años y X&gt; = 3 años_x000D_
5%   X&lt; 3 años y X&gt;=1_x000D_
0 % X&lt; a 1 años o no informa_x000D_
Debe adjuntar documento que acredite experiencia, adjuntar iniciación de actividades._x000D_
</t>
  </si>
  <si>
    <t>2273-282-L114</t>
  </si>
  <si>
    <t>3888-20-LE14</t>
  </si>
  <si>
    <t xml:space="preserve">Para la evaluación de la Experiencia del Profesional, en la ejecución de proyectos similares, se calificará de acuerdo a la siguiente tabla, según experiencia debidamente acreditada : _x000D_
_x000D_
•	No acredita experiencia: 0 puntos._x000D_
•	Acredita experiencia 1-5 años: 40 puntos_x000D_
•	Acredita experiencia 6-9 años: 75 puntos_x000D_
•	Acredita experiencia 10 años o superior: 100 puntos_x000D_
</t>
  </si>
  <si>
    <t>1859-1-L116</t>
  </si>
  <si>
    <t xml:space="preserve">100 puntos más de 10 años experiencia. 50 puntos entre 4 y 9 años. 10 puntos menos de 3 años. </t>
  </si>
  <si>
    <t>979-69-LQ15</t>
  </si>
  <si>
    <t xml:space="preserve">La comisión evaluadora analizará las certificaciones de experiencia que presenten los oferentes, otorgándole puntaje al oferente de acuerdo a la siguiente tabla:_x000D_
_x000D_
Especificaciones	Puntaje_x000D_
Posee más de 10 años de experiencia en trabajos similares de instalación de balanzas, sistema WIM. Demostrable con certificados	100 Puntos_x000D_
Posee menos de 10 años de experiencia  en trabajos similares de instalación de balanzas,  sistema WIM. Demostrable con certificados   	30 Puntos_x000D_
No posee experiencia o no informa	0 Puntos_x000D_
_x000D_
La Dirección de Vialidad verificará la información entregada por los oferentes,  y sólo considerará como válida aquella que haya podido ser verificada, siendo por ende, esenciales los respectivos teléfonos de contacto entregados en un listado que complemente la oferta técnica de los participantes en la presente Licitación._x000D_
_x000D_
La Dirección de Vialidad se reserva, asimismo, el derecho de considerar o no un proyecto como similar, independiente de que el proyecto haya podido ser verificado._x000D_
</t>
  </si>
  <si>
    <t>1953-173-L115</t>
  </si>
  <si>
    <t xml:space="preserve">b)	En el caso del criterio de evaluación “Experiencia del oferente en el rubro”, el puntaje ponderado se determinará de la siguiente manera:_x000D_
_x000D_
 EXPERIENCIA DEL OFERENTE EN EL RUBRO	PUNTAJE_x000D_
Experiencia entre 05 Y 06 años o mas  	100 puntos_x000D_
Experiencia entre 04 hasta 05 años.	90 puntos_x000D_
Experiencia entre 01 hasta 03 años.	80 puntos_x000D_
Sin Experiencia 	30 puntos_x000D_
_x000D_
A su vez, en este criterio se deberá adjuntar en el Formulario N° 2; la Razón Social de la empresa y los servicios prestados a diferentes empresas e instituciones, nombrar el año que prestó el servicio y teléfonos de contacto para confirmar el dato.0_x000D_
</t>
  </si>
  <si>
    <t>434-34-L115</t>
  </si>
  <si>
    <t>434-317-L115</t>
  </si>
  <si>
    <t>DEBE ADJUNTAR CERYIFICADO DE INICIACION DE ACTIVIDADES, EL PROVEEDOR CON MAS DE 10 AÑOS DE EXPERIENCIA EN EL RUBRO OBTENDRA EL PORCENTAJE TOTAL ASIGNADO A ESTE CRITERIO Y EL PROVEEDOR CON MENOS DE 10 AÑOS DE EXPERIENCIA EN EL RUBRO OBTENDRA EL 50% DE ESTE CRITERIO</t>
  </si>
  <si>
    <t>3697-187-LE14</t>
  </si>
  <si>
    <t xml:space="preserve">Acreditar experiencia= 10 a 8 años (100 puntos), 7 a 5 años (80 puntos ), 4 a 2 años (50 puntos ),  1 a 0 años (30 puntos ) no informa = no se evaluará._x000D_
Formula=(puntos obtenidosx20% )=puntaje total obtenido en criterio de evaluación cercanía del servicio._x000D_
</t>
  </si>
  <si>
    <t>SE ASIGNARA PUNTAJE EN AÑOS DE EXPERIENCIA CORROBORABLE EN PROGRAMAS DE HABITABILIDAD O PROGRAMAS SOCIALES DE SIMILARES CARACTERISTICAS, COMO SIGUE: &lt; A 1 AÑO = 10PTS., MAS DE 1 - 2 AÑOS = 20 PTS., MAS DE DOS A 4 AÑOS = 40 PTS., MAS DE 4 AÑOS A 6 AÑOS = 60 PTS., MAS DE 6 AÑOS A 8 AÑOS = 80 PTS., MAS DE 8 AÑOS = 100 PTS.</t>
  </si>
  <si>
    <t>434-102-L115</t>
  </si>
  <si>
    <t>EL PROVEEDOR CON MAS DE 10 AÑOS DE EXPERIENCIA OBTENDRA EL PORCENTAJE TOTAL ASIGNADO A ESTE CRITERIO Y EL PROVEEDOR CON MENOS DE 10 AÑOS DE EXPERIENCIA OBTENDRA EL 560% DE ESTE CRITERIO</t>
  </si>
  <si>
    <t>Expericia de los oferentes superior a 10 años en eventos similares 100ptos._x000D_
Experiencia entre 5 a 10 años 50ptos._x000D_
Menor a 5 años o no indica 0ptos.</t>
  </si>
  <si>
    <t xml:space="preserve">10 o más años de experiencia		=		40 puntos_x000D_
5 a 9,99 años  de experiencia		=		20 puntos_x000D_
menos de 5 años de experiencia	=		10 puntos_x000D_
_x000D_
Para poder evaluar que el proponente posee la experiencia suficiente para asegurar el cumplimiento del objetivo de la prestación de servicios que se licita, deberá adjuntar currículo actualizado que dé cuenta de los trabajos realizados._x000D_
</t>
  </si>
  <si>
    <t>Experiencia en la materia de la licitacion:_x000D_
-10 o màs años=20 pts._x000D_
-5 a 9 años=10 pts._x000D_
-1 a 4 años=0 pts.</t>
  </si>
  <si>
    <t xml:space="preserve">Igual o superior a 12 años: 100 puntos_x000D_
	De 10 a 11 años:_x000D_
80 puntos_x000D_
	De 8 a 9 años: 50 puntos_x000D_
	De 5 a 7 años: 10 puntos_x000D_
	Igual o inferior a 4 años o no indica: 0 puntos._x000D_
</t>
  </si>
  <si>
    <t>2667-81-LP16</t>
  </si>
  <si>
    <t xml:space="preserve">Experiencia en servicios similares (Nº contratos, Nº personal, Montos asociados) 20 %, donde: FORMULAS Nº contratos en evaluación / &gt; Nº de contratos acreditados x7 + Nº cámaras implementadas en evaluación / &gt; Nº cámaras implementadas acreditadas x7 + Monto en evaluación / &gt; Monto contrato acreditado x6. NOTA: Como marco regulatorio, se evaluará hasta un máximo de 10 certificados acreditados y de los últimos 10 años.   </t>
  </si>
  <si>
    <t>2129-92-L116</t>
  </si>
  <si>
    <t>Adjuntar Currículum documentación/ referencias en formato adjunto._x000D_
100 puntos: 6 años y más_x000D_
50 puntos: 3 a 5 años_x000D_
10 puntos: 2 años o menos._x000D_
El mandante se reserva el derecho de solicitar información adicional, para efecto de realizar la evaluación de la oferta y comprobación de los antecedentes señalados en la propuesta._x000D_
VER BASES ADMINISTRATIVAS ADJUNTAS.</t>
  </si>
  <si>
    <t>2116-7-LE18</t>
  </si>
  <si>
    <t xml:space="preserve">20% experiencia en el rubro:_x000D_
100 PTOS. MAYOR A 20 AÑOS.- _x000D_
70   PTOS. MENOR 20 AÑOS Y MAYOR 10 AÑOS.- _x000D_
40   PTOS. MENOR A 10 AÑOS Y MAYOR A 5 AÑOS.-_x000D_
20   PTOS. MENOR A 5 AÑOS.-_x000D_
</t>
  </si>
  <si>
    <t xml:space="preserve">Experiencia en el Rubro, según Registros de Contratistas:_x000D_
			- Entre 0 a 5 años 					20 puntos._x000D_
			- Entre 5 a 8 años					40 puntos._x000D_
			- Entre 8 a 10 años					60 puntos._x000D_
			- Entre 10 y más años 				100 puntos._x000D_
_x000D_
El puntaje ponderado se determinará como: 20% x (1) _x000D_
</t>
  </si>
  <si>
    <t>5485-16-L116</t>
  </si>
  <si>
    <t>100 puntos = Ofertas que acrediten experiencia mínima de 15 y más años en la prestación de este servicio (pantallazo de SII de inicio de actividades)._x000D_
70 puntos = Ofertas que acrediten experiencia entre 10 y menos de 15 años en la prestación de este servicio (pantallazo de SII de inicio de actividades). _x000D_
50 puntos = Ofertas que acrediten experiencia entre 5 y menos de 10 años en la prestación de este servicio (pantallazo de SII de inicio de actividades)._x000D_
30 puntos = Ofertas que acrediten experiencia entre 1 y menos de 5 años en la prestación de este servicio (pantallazo de SII de inicio de actividades)._x000D_
0 puntos = Ofertas que acrediten experiencia de menos 1 año o que NO informan.</t>
  </si>
  <si>
    <t>2297-13-L117</t>
  </si>
  <si>
    <t xml:space="preserve"> 10 AÑOS DE EXPERIENCIA 100 PTOS_x000D_
MENOR A 10 AÑOS DE EXPERIENCIA 10 PTOS_x000D_
VALIDAR POR MEDIO DE ORDENES, FACTURAS, ETC</t>
  </si>
  <si>
    <t>564162-20-L114</t>
  </si>
  <si>
    <t xml:space="preserve">De 1 a 6 años: 0.01% De 7 a 10 años: 0.03% De 11 años y mas: 0.05% </t>
  </si>
  <si>
    <t>4886-38-L114</t>
  </si>
  <si>
    <t>2401-533-L115</t>
  </si>
  <si>
    <t xml:space="preserve">EXPERIENCIA CON MUNICIPIO EN TRASLADO DE LA COMUNIDAD_x000D_
NO ACREDITA  EXPERIENCIA CON MUNICIPIO   	0 pts_x000D_
EXPERIENCIA 1 A 2 AÑOS CON CERTIFICADO MUNICIPAL QUE ACREDITE UN BUEN SERVICIO 	20 pts_x000D_
EXPERIENCIA 3 A 4 AÑOS CON CERTIFICADO MUNICIPAL QUE ACREDITE UN BUEN SERVICIO 	40 pts_x000D_
EXPERIENCIA 5 A 6 AÑOS CON CERTIFICADO MUNICIPAL QUE ACREDITE UN BUEN SERVICIO 	60 pts_x000D_
EXPERIENCIA 7 A 8 AÑOS CON CERTIFICADO MUNICIPAL QUE ACREDITE UN BUEN SERVICIO	80 pts_x000D_
EXPERIENCIA 9 A MAS AÑOS CON CERTIFICADO MUNICIPAL QUE ACREDITE UN BUEN SERVICIO         	100 pts_x000D_
</t>
  </si>
  <si>
    <t xml:space="preserve">Se asignará:_x000D_
?	100%	: 6 años o más de  experiencia _x000D_
?	50%	: 3 años de  experiencia _x000D_
?	25%	: 1 año de  experiencia _x000D_
?	0%	: 0 de  experiencia _x000D_
_x000D_
Esto se demuestra con órdenes de compra, certificados u otros medios de acreditación._x000D_
</t>
  </si>
  <si>
    <t>622134-4-LE17</t>
  </si>
  <si>
    <t>Parámetros de puntaje: Igual a 10 años o más =100. Entre 6 y 9 años =75. Entre 1 y 5 años 025. No informa =0.</t>
  </si>
  <si>
    <t>3901-7-L116</t>
  </si>
  <si>
    <t xml:space="preserve">MAYOR PUNTAJE QUE TENGA MAYOR CANTIDAD DE AÑOS DE EXPERIENCIA EN LA PRESTACION DEL SERVICIO	-1 a 5 años=40 pts_x000D_
-6 a 10 años=70 pts_x000D_
-11 y más años=100 pts_x000D_
-no informa=0 pts_x000D_
</t>
  </si>
  <si>
    <t>4751-13-LE15</t>
  </si>
  <si>
    <t>Más de 10 años: 100 puntos_x000D_
Más de 6 años y hasta 10 años: 75 puntos_x000D_
Más de 1 año y hasta 5 años: 50 puntos_x000D_
Menos de 1 año : 10 puntos</t>
  </si>
  <si>
    <t>1004-68-LE14</t>
  </si>
  <si>
    <t>Contar a lo menos con dos personas con experiencia en las labores de aseo desde:_x000D_
De 10 a más años = 100 puntos_x000D_
De 5 a 9 años = 50 puntos_x000D_
de 0 a 4 años = 0 puntos</t>
  </si>
  <si>
    <t xml:space="preserve">Este criterio evalúa la experiencia del oferente en proyectos de igual índole o pertinencia. Su evaluación se realizará de la siguiente forma:_x000D_
_x000D_
Nota 0. No presenta ningún documento que acredite experiencia en la ejecución de proyectos similares, o presenta documentos adjuntos a las presentes bases con un contenido distinto al solicitado o incompleto._x000D_
_x000D_
Nota 3. Acredita más de 1 año de experiencia y hasta 6 años._x000D_
_x000D_
Nota 5. Acredita 6 años y hasta 10 años o más de experiencia, además comprueba trabajos realizados que satisfagan las experiencias del servicio brindado. _x000D_
</t>
  </si>
  <si>
    <t>2172-14-L116</t>
  </si>
  <si>
    <t xml:space="preserve">_x000D_
Más de 10 Años	100 puntos_x000D_
De 6 a 10 Años_x000D_
	60 puntos_x000D_
De  1 a 5  Años_x000D_
	30 puntos_x000D_
</t>
  </si>
  <si>
    <t>3955-26-L116</t>
  </si>
  <si>
    <t>958479-1-L118</t>
  </si>
  <si>
    <t>Se evaluara la Experiencia en el Rubro de acuerdo al formulario de Experiencia (adjunto), según lo siguiente: 10 años a más de experiencia: 30 puntos. De 6 a 9 años: 20 puntos. De 3 a 5 años: 10 puntos. De 2 a menos años de experiencia= 5 puntos. sin experiencia o no indica: 0 puntos.</t>
  </si>
  <si>
    <t>622134-48-LE14</t>
  </si>
  <si>
    <t xml:space="preserve">Como una medida del conocimiento del contratista en la materia, se evaluarán los años de experiencia en el mercado nacional, información que será proporcionada adjuntando en la oferta el correspondiente Registro de Comercio del oferente y/o con la fotocopia autorizada de la iniciación de actividades ante el Servicio de Impuestos Internos. Ambos deben ser ingresados al Portal en archivo PDF u otro similar (JPG) no modificable._x000D_
_x000D_
PARÁMETROS	PUNTAJE_x000D_
Igual a 10 años o más	100 puntos._x000D_
Entre 6 y 9 años	75 puntos._x000D_
Entre 1 y 5 años 	25 puntos._x000D_
Menos de 1 año o no informa	10 puntos._x000D_
</t>
  </si>
  <si>
    <t xml:space="preserve">EXPERIENCIA_x000D_
	PUNTAJE_x000D_
Experiencia Mayor o igual a 7 años	100_x000D_
Experiencia menor a 7 años y mayor o igual a 5 años	75_x000D_
Experiencia menor a 5 años y mayor o igual a 3 años	50_x000D_
Experiencia menor a 3 años y mayor o igual a 1 años	25_x000D_
Experiencia menor a 1 año o sin experiencia	0_x000D_
</t>
  </si>
  <si>
    <t>4640-83-LP15</t>
  </si>
  <si>
    <t xml:space="preserve">&gt;200puestos instalados: 100 pts._x000D_
] 150, 200] puestos instalados: 70 pts._x000D_
] 100, 150] puestos instalados: 40 pts._x000D_
? 100puestos instalados: 5 pts._x000D_
No indica : 0 Puntos_x000D_
_x000D_
Los puestos instalados totales serán el resultado de la suma de todos los puestos instalados incluido en los certificados que presentará cada proveedor._x000D_
_x000D_
Podrán acreditar con certificados emitidos por organismos públicos o privados vigencia últimos 10 años._x000D_
_x000D_
Cálculo puntaje: total puntos  x 0,20_x000D_
</t>
  </si>
  <si>
    <t>4846-72-L116</t>
  </si>
  <si>
    <t xml:space="preserve">DE 0 A 2 AÑOS = 10 _x000D_
MAS DE 2 AÑOS HASTA 6 AÑOS = 40_x000D_
MAS DE 6 AÑOS HASTA 10 AÑOS = 80_x000D_
MAS DE 10 AÑOS = 100 _x000D_
_x000D_
_x000D_
_x000D_
_x000D_
Garantía de los trabajos a realizar (10%)_x000D_
100 puntos: Garantía de 1 años o más_x000D_
0 puntos: Garantía menor a 1 año _x000D_
</t>
  </si>
  <si>
    <t>2709-2-LE15</t>
  </si>
  <si>
    <t>Experiencia =  Menor a 5 años = 25 puntos ; Menor a 10 años = 50 ;   Mayor a 10 años = 100 puntos</t>
  </si>
  <si>
    <t xml:space="preserve">DE 8 Y MAS AÑOS	20 puntos_x000D_
DE 4 A 7 AÑOS	15 puntos_x000D_
DE 1 A 3 AÑOS	10 puntos_x000D_
MENOS DE 1 AÑOS	5 puntos_x000D_
</t>
  </si>
  <si>
    <t xml:space="preserve">Menor a 1 año : 0 puntos_x000D_
1  a 5 años: 25 puntos_x000D_
5  a 10 años : 50 puntos_x000D_
Más de 10 años : 100 puntos_x000D_
Acreditar mediante certificado Iniciación de Actividades de Servicio Impuestos Internos._x000D_
</t>
  </si>
  <si>
    <t>655-2-LE16</t>
  </si>
  <si>
    <t xml:space="preserve">Con certificación de terceros que acrediten experiencia en atención al cliente y/o Digitación, de 0 a 2 año = 30 Puntos; &gt; a 2 y 4 años = 50 puntos; &gt; a 4 y 6 años = 70 Puntos; &gt; a 6 años y más = 100 puntos. Puntaje = Puntos * 0.25._x000D_
Se debe acreditar mediante certificados de empleador. </t>
  </si>
  <si>
    <t>434-375-L114</t>
  </si>
  <si>
    <t xml:space="preserve">DEBE ADJUNTAR CERTIFICADO DE INICIACION DE ACTIVIDADES, EL PROVEEDOR CON MAS DE 10 AÑOS DE EXPERIENCIA OBTENDRA EL PORCENTAJE TOTAL ASIGNADO A ESTE CRITERIO Y EL PROVEEDOR CON MENOS DE 10 AÑOS DE EXPERIENCIA OBTENDRA EL 50% DE ESTE CRITERIO. EL PROVEEDOR QUE NO PRESENTE CERTIFICADO DE INICIACION DE ACTIVIDADES OBTENDRA 0 PUNTO EN ESTE CRITERIO. </t>
  </si>
  <si>
    <t>MÁXIMO PUNTAJE A OFERENTES CON MAYOR ANTIGÜEDAD EN REGISTRO ATE (MÍNIMO 6 AÑOS) mayor antigüedad acreditada: X, antigüedad acreditada: Y, (Y*20/X)</t>
  </si>
  <si>
    <t>5558-9-L114</t>
  </si>
  <si>
    <t xml:space="preserve">_x000D_
_x000D_
Se evaluará de la siguiente manera:_x000D_
Contar con 1 año 10 puntos, con 2 años 20 puntos, con  3 años 30 puntos, con 4 años 40 puntos, con  5 años  50 puntos, con 6 años 60 puntos, con 7 años 70 puntos, con 8 años 80 puntos,  con 9 años 90 puntos, con 10 años y más 100 puntos._x000D_
</t>
  </si>
  <si>
    <t>4314-3-L115</t>
  </si>
  <si>
    <t>2273-377-L115</t>
  </si>
  <si>
    <t xml:space="preserve">1 A 4 AÑOS 40%_x000D_
5 A 6 AÑOS 60%_x000D_
7 A 8 AÑOS 80%_x000D_
9 A 10 AÑOS 100%_x000D_
</t>
  </si>
  <si>
    <t xml:space="preserve">Deberá acreditarlo mediante documentos fidedignos.( se evaluara de acuerdo al Curriculum o presentación de la empresa, este documento debe contar con una breve reseña histórica de esta y además Certificados o documento que acredite trabajos similares realizados, estos certificado deben ser emitidos a nombre de la empresa oferente para considerarse válidos.)_x000D_
_x000D_
Experiencia	Nota_x000D_
Menor a 1 año	1_x000D_
Más de 1 años Hasta 3 años	4_x000D_
Más de 3 años Hasta 6 años	8_x000D_
Más de 6 años	10_x000D_
</t>
  </si>
  <si>
    <t>2507-8-LP14</t>
  </si>
  <si>
    <t xml:space="preserve"> Este factor se evaluará considerando de acuerdo con lo informado por cada uno de los participantes de la licitación en el formulario Nº 4 “Experiencia del Proponente”, y según la siguiente tabla:_x000D_
_x000D_
_x000D_
Años de Experiencia	De 2 a 4 años_x000D_
	2   puntos_x000D_
Años de Experiencia	+ de 4 hasta 8  años_x000D_
	5   puntos_x000D_
Años de Experiencia	+ de 8 años_x000D_
	10  puntos_x000D_
_x000D_
_x000D_
</t>
  </si>
  <si>
    <t>4414-107-L114</t>
  </si>
  <si>
    <t>100 puntos mas de 8 años de experiencia en rubro de eventos infantiles, 70 puntos entre 4 y 8 años de experiencia en eventos infantiles, 40 puntos menos de 4 años de experiencia en eventos infantiles, 0 puntos no informa</t>
  </si>
  <si>
    <t>2129-33-L114</t>
  </si>
  <si>
    <t xml:space="preserve">De la productora de eventos. Trayectoria demostrable como productora de eventos  adjuntar Certificados y/o Órdenes de Compra, fotografías de Eventos realizados (adjuntar currículum)._x000D_
a)	Trayectoria: 30% (Adjuntar Currículum /referencias) _x000D_
              100 Pts: 6 años y más_x000D_
   50 Pts:   Más de 2 años  y menos de 6 años._x000D_
              10 Pts:   2 años o menos_x000D_
_x000D_
b)	Eventos realizados: 70%  (cantidad total de eventos realizados los últimos 2 años, Adjuntar Certificados u Órdenes de compra)                    _x000D_
               100 pts:   14 o más eventos realizados _x000D_
                 50 pts:    7 a 13 eventos realizados _x000D_
                 10 pts:    0 a 6 eventos realizados 	_x000D_
</t>
  </si>
  <si>
    <t>2273-1012-L116</t>
  </si>
  <si>
    <t>ADJUNTANDO CERTIFICADO DE INICIACION DE ACTIVIDADES EN SII. SE DARA 40 AL PROVEEDOR CON 10 AÑOS Y MAS. 30 AL PROVEEDOR DE 6 A 9 AÑOS 20 AL PROVEEDOR DE 3 A 5 AÑOS 0 AL PROVEEDOR QUE NO INDIQUE EXPERIENCIA.</t>
  </si>
  <si>
    <t>5418-8-LE14</t>
  </si>
  <si>
    <t xml:space="preserve">_x000D_
Años experiencia	Puntos_x000D_
Inferior a 3 años	0_x000D_
Entre 3 a menos de 6 años	60_x000D_
Entre 6 a menos de 9 años	80_x000D_
9 años y más	100_x000D_
_x000D_
Nota: La experiencia será medida por la iniciación de actividades, que debe adjuntar a su oferta vía portal www.mercadopublico.cl y completar Anexo N°4._x000D_
</t>
  </si>
  <si>
    <t>2564-50-LE18</t>
  </si>
  <si>
    <t>MAS DE 10 AÑOS DE EXPERIENCIA OBTIENE NOTA 7.0</t>
  </si>
  <si>
    <t xml:space="preserve">El oferente deberá adjuntar el Certificado de antigüedad de la empresa en el rubro “CERTIFICADO INICIACION DE ACTIVIDADES”._x000D_
_x000D_
	Se asignará puntaje según la siguiente escala: _x000D_
_x000D_
Escala	Puntaje_x000D_
más de 20 años	20 puntos_x000D_
menor o igual a 20 años y mayor a 5 años	10 puntos_x000D_
menor o igual a 5 años y mayor a 1 años	1	puntos_x000D_
</t>
  </si>
  <si>
    <t>2750-19-L114</t>
  </si>
  <si>
    <t xml:space="preserve">_x000D_
10 o más años de experiencia 10 pts                        3 a 9 años experiencia 4 pts.  Menos experiencia 1 pto.                                                                _x000D_
</t>
  </si>
  <si>
    <t>1376-183-LE16</t>
  </si>
  <si>
    <t xml:space="preserve">- Entre 0 a 5 años 20 puntos._x000D_
- Entre 5 a 8 años 40 puntos._x000D_
- Entre 8 a 10 años 60 puntos._x000D_
- Entre 10 y mas años 100 puntos._x000D_
El puntaje ponderado se determinará como: 30% x (1)_x000D_
_x000D_
</t>
  </si>
  <si>
    <t>Nota 5: Presenta más de 6 años de experiencia en la materia._x000D_
Nota 3: Presenta entre 5 y 3 años de experiencia en la materia._x000D_
Nota 0: Presenta entre 2 y 1 años o menos de experiencia en la materia.</t>
  </si>
  <si>
    <t xml:space="preserve">Ejecutor cuenta con experiencia en proyectos de mejora e implementación de bibliotecas y rincones infantiles_x000D_
_x000D_
Más de 10 años: 100_x000D_
Entre 7 y 10 años: 70_x000D_
Entre 4 y 6 años: 40_x000D_
Menos de 4 años: 10_x000D_
Menos de 1 año: 0_x000D_
_x000D_
</t>
  </si>
  <si>
    <t xml:space="preserve">Tiene una ponderación de un 20% y es calificado con el mayor porcentaje él o los oferentes que en su propuesta demuestren mayor experiencia en el rubro. _x000D_
_x000D_
Los interesados en ofertar, deberán acreditar su experiencia en la prestación de los servicios licitados en el área hospitalaria, mediante la presentación de Certificados de Cumplimiento Satisfactorio del Servicio otorgados por Instituciones con las cuales mantengan convenios vigentes, o haya prestado servicios en los últimos años. _x000D_
_x000D_
Para asignar puntaje en el criterio técnico experiencia, sólo se considerarán los años que cada cliente del oferente señale en el certificado de cumplimiento satisfactorio, debidamente informado en el Anexo N° 5._x000D_
_x000D_
Se utilizará la siguiente tabla para determinar el puntaje en el presente criterio:_x000D_
_x000D_
Experiencia en años	Porcentaje_x000D_
6 años o más de experiencia	20%_x000D_
Entre 3 años y menos de 6 años de experiencia	10%_x000D_
Entre 0 años y menos de 3 años de experiencia	0%_x000D_
</t>
  </si>
  <si>
    <t>3905-16-L117</t>
  </si>
  <si>
    <t xml:space="preserve">Entre 2 y 4 años	100 ptos_x000D_
Entre 0 y 1 años	80 ptos_x000D_
Más de 6 años	20 ptos_x000D_
</t>
  </si>
  <si>
    <t>1873-15-L117</t>
  </si>
  <si>
    <t xml:space="preserve">(Se debe acompañar Inicio de actividades y listado con detalle de clientes donde se indique nombre de la institución, servicio entregado, año (s) de prestación de servicio, nombre del contacto de institución, teléfono, correo electrónico, etc.) _x000D_
Entre 10 y 12 años	Nota 7_x000D_
Entre 6 y menos de 10 años	Nota 5_x000D_
Entre 2 y menos de 6 años	Nota 2_x000D_
Menos de 2 años o no informa	Queda fuera de evaluación_x000D_
</t>
  </si>
  <si>
    <t>5019-44-LE15</t>
  </si>
  <si>
    <t xml:space="preserve">2.	Experiencia (40%)_x000D_
Tiempo de Servicio	Puntaje_x000D_
Sobre 10 años	100_x000D_
3 a 10 años	60_x000D_
Menor a 3 años	20_x000D_
No indica	0_x000D_
% OBTENIDO = PUNTAJE EVALUACIÓN (X) PORCENTAJE ASIGNADO (/) 100_x000D_
</t>
  </si>
  <si>
    <t>4515-2-LE17</t>
  </si>
  <si>
    <t xml:space="preserve">experiencia en el rubro (15%)._x000D_
Para el cálculo de la experiencia en el rubro, los oferentes deben acreditar experiencia mediante órdenes de compra, contratos u otros instrumentos similares. La experiencia se calculará en años ocupando la siguiente formula:_x000D_
_x000D_
_x000D_
Años experiencia	_x000D_
_x000D_
10 o más años	100_x000D_
Más de 7 y menos de 10	_x000D_
_x000D_
Más de 4  y menos menor o igual a 7 años	40_x000D_
De 1 año a menor o igual a 4 años	20_x000D_
Menor a un año 	10_x000D_
_x000D_
</t>
  </si>
  <si>
    <t>1019-6-LE18</t>
  </si>
  <si>
    <t xml:space="preserve">Fórmula de cálculo: _x000D_
- Más de 10 años = 100 puntos._x000D_
- Más de 8 años y menos de 10 años= 60 puntos._x000D_
- Más de 5 años y hasta 8 años = 40 puntos. _x000D_
- Más de 2 años y hasta 5 años = 10 puntos. _x000D_
- Menos de 2 años = 0 punto._x000D_
_x000D_
-	La experiencia del proponente se calculará como el promedio de los años de trabajo personal en sedimentos del o los expertos en dichos temas._x000D_
</t>
  </si>
  <si>
    <t xml:space="preserve">_x000D_
1	_x000D_
Presencia en el mercado de 10 años o mas 	7.0_x000D_
_x000D_
2	_x000D_
Presencia en el mercado 9 a 7  años	5.0_x000D_
_x000D_
3	_x000D_
Presencia en el mercado 6 años o menos	3.0_x000D_
</t>
  </si>
  <si>
    <t xml:space="preserve">Evaluado de la siguiente forma:_x000D_
_x000D_
No Informa: 0 puntos_x000D_
De 0 a 4 años: 2 puntos_x000D_
Más de 4 y menos de 7 años: 4 puntos_x000D_
Más de 7 y menos de 9 años: 6 puntos_x000D_
Más de 9 años: 8 puntos_x000D_
</t>
  </si>
  <si>
    <t>1979-191-LE15</t>
  </si>
  <si>
    <t xml:space="preserve">_x000D_
Menor a 1 año	 Nota 1_x000D_
Más de 1 años Hasta 3 años	Nota 4_x000D_
Más de 3 años Hasta 6 años	Nota 8_x000D_
Más de 6 años	Nota 10_x000D_
</t>
  </si>
  <si>
    <t>620045-1-L116</t>
  </si>
  <si>
    <t xml:space="preserve">Mayor o igual a 15 años: 10 puntos_x000D_
						Menor a 15 años: 8 puntos_x000D_
						Menor a 9 años: 6 puntos_x000D_
						Menor a 6  años: 4 puntos_x000D_
						Menor a 3 años: 2 puntos_x000D_
						No acredita: 0 puntos_x000D_
</t>
  </si>
  <si>
    <t xml:space="preserve">Más de 07 Años                                                  4 Ptos_x000D_
Entre 5 y 6 años                                                   3 Ptos._x000D_
Entre 3 y 4 años                                                   2 Ptos._x000D_
Entre 1 y 2 años                                                   1 Ptos._x000D_
Menos de 1 año o No informa                          0 Pto_x000D_
</t>
  </si>
  <si>
    <t>3962-97-LE18</t>
  </si>
  <si>
    <t>673331-4-LE14</t>
  </si>
  <si>
    <t xml:space="preserve">?	El oferente tiene más de 10 Años de experiencia (100 pts.)_x000D_
?	El oferente tiene igual o más de 5 a 10 Años de experiencia (70 pts.)_x000D_
?	El oferente tiene menos de 5 Años de experiencia (40 pts.)_x000D_
		_x000D_
Presentar certificado de iniciación de actividades o fotocopia de él_x000D_
</t>
  </si>
  <si>
    <t>1019-92-LE14</t>
  </si>
  <si>
    <t xml:space="preserve">El puntaje de este criterio se obtendrá calculando el promedio de puntos del jefe de proyecto y analista._x000D_
_x000D_
a)	Jefe de Proyecto_x000D_
-	Experiencia en el servicio licitado de 10 años o superior: 100 puntos._x000D_
-	Experiencia en el servicio licitado igual o superior a 7 años y menor a 10 años: 70 puntos._x000D_
-	Experiencia en el servicio licitado igual o superior a 5 años y menor a 7 años: 50 puntos._x000D_
-	Experiencia en el servicio licitado de menos de 5 años: 0 punto._x000D_
_x000D_
b)	Analista_x000D_
_x000D_
-	Experiencia en el servicio licitado de 7 años o superior: 100 puntos._x000D_
-	Experiencia en el servicio licitado igual o superior a 5 años y menor a 7 años: 70 puntos._x000D_
-	Experiencia en el servicio licitado igual o superior a 3 años y menor a 5 años: 50 puntos._x000D_
-	Experiencia en el servicio licitado de menos de 3 años: 0 punto._x000D_
</t>
  </si>
  <si>
    <t>4103-12-L118</t>
  </si>
  <si>
    <t>15 años y más de experiencia = 100 ptos._x000D_
- Entre 8 años y menos de 15 años de experiencia = 70ptos._x000D_
- Menos de 8 años = 40 ptos._x000D_
- Sin experiencia o no acredita = 0 ptos._x000D_
La experiencia debe comprobarse a través de una orden de compra o factura que_x000D_
respalde la experiencia.</t>
  </si>
  <si>
    <t xml:space="preserve">9.2.- EXPERIENCIA 30% _x000D_
_x000D_
EXPERIENCIA	PUNTOS_x000D_
De 4 a 6 años	100 Puntos_x000D_
De 3 a 5 años	60 Puntos_x000D_
De 1 a 3 años	30 Puntos_x000D_
No indica	0 puntos_x000D_
_x000D_
</t>
  </si>
  <si>
    <t>2105-188-L115</t>
  </si>
  <si>
    <t>5657-13-LE16</t>
  </si>
  <si>
    <t>2013-18-L117</t>
  </si>
  <si>
    <t xml:space="preserve">_x000D_
1.	 Experiencia en servicios con presentación de antecedente que avalen 20 años de experiencia = 100 puntos._x000D_
2.	 Sin Experiencia en servicios con presentación de antecedente que avalen 10 años de experiencia = 50 puntos._x000D_
3.	 Experiencia en el rubro, menos de 4 años y sobre 2 año = 10 puntos._x000D_
4.	 Sin Experiencia en el rubro, menos de 2 años = 2 puntos._x000D_
</t>
  </si>
  <si>
    <t>3686-14-LE19</t>
  </si>
  <si>
    <t>Se evaluará en este punto la experiencia de la Empresa Oferente en la contratación de servicios de Alumbrado Público (AP) ejecutados.  Esta evaluación se realizará en función de la cantidad de Obras de alumbrado público,   ejecutados por el oferente en los últimos 10 años, solo se aceptará la acreditación de la experiencia con recepciones conformes de Organismos públicos, desde el año 2009 en adelante.</t>
  </si>
  <si>
    <t>1026727-9-LE18</t>
  </si>
  <si>
    <t xml:space="preserve">En esta etapa se evaluará el Curriculum y experiencia de los últimos 10 años debidamente acreditada del Supervisor del Contrato, contabilizando los certificados emitidos por el mandante o entidad licitante acreditando la experiencia informada en el Anexo N°5 – Formulario Experiencia del Supervisor del contrato de acuerdo a la siguiente puntuación: _x000D_
_x000D_
Experiencia del Supervisor del Contrato (10%)_x000D_
De 12 o más certificados	100 puntos_x000D_
De 8 a 11 certificados	75 puntos_x000D_
De 5 a 7 certificados	50 puntos_x000D_
Menos de 5 certificados.	25 puntos_x000D_
No presenta certificados.	0 puntos_x000D_
_x000D_
El puntaje obtenido por el oferente se multiplica por el factor 0.10._x000D_
</t>
  </si>
  <si>
    <t>Nota 0. El Oferente no presenta Anexo N.° 5 completo y firmado y/o no presenta los demás documentos solicitados para acreditar este criterio y/o no acredita experiencia._x000D_
Nota 1. El oferente presenta Anexo N° 5 completo y firmado y acredita la experiencia  en 1 “en estudio de Imagen de Marcas, Productos o eventos” en los últimos 10 años.                                                                                                                                                                       _x000D_
Nota 2. El oferente presenta Anexo N° 5 completo y firmado y acredita 2 o 3 “en estudio de Imagen de Marcas, Productos o eventos” en los últimos 10 años _x000D_
Nota 3. El oferente presenta Anexo N° 5 completo y firmado y acredita 4 o 5 “en estudio de Imagen de Marcas, Productos o eventos” en los últimos 10 años _x000D_
Nota 4. El oferente presenta Anexo N° 5 completo y firmado y  acredita 6 o 7 “en estudio de Imagen de Marcas, Productos o eventos” en los últimos 10 años _x000D_
Nota 5. El oferente presenta An</t>
  </si>
  <si>
    <t xml:space="preserve">10 o más AÑOS  100 PUNTOS      5 A 9 AÑOS 75 PUNTOS      2 A 4 AÑOS  50 PUNTOS          1 A 3 AÑOS  25 PUNTOS      MENOS DE UN AÑO 10 PUNTOS_x000D_
 _x000D_
   _x000D_
_x000D_
_x000D_
_x000D_
_x000D_
</t>
  </si>
  <si>
    <t>4767-4-LE18</t>
  </si>
  <si>
    <t>indica experiencia en más de 10 años 30 puntos, menos de 10 pero más de 5 años, 20 puntos, menos de 5 años pero más de 2 años, 10 puntos, no indica experiencia, 0 puntos.</t>
  </si>
  <si>
    <t>2273-60-L117</t>
  </si>
  <si>
    <t>EMPRESAS CON: 21 AÑOS O MAS DE EXPERIENCIA 30 PUNTOS; 11 A 20 AÑOS DE EXPERIENCIA 20 PUNTOS; 2 A 10 AÑOS DE EXPERIENCIA 10 PUNTOS; 0 A 1 AÑO DE EXPERIENCIA 0 PUNTOS.</t>
  </si>
  <si>
    <t>2450-98-L119</t>
  </si>
  <si>
    <t>ENTRE 5 A 10 AÑOS = 100 PUNTOS.;_x000D_
ENTRE 1 A 4 AÑOS = 50 PUNTOS.;_x000D_
NO INFORMA = 0 PUNTOS._x000D_
Se verificará en el  S.I.I., Iniciación de Actividades en el Rubro.</t>
  </si>
  <si>
    <t>760-40-LE14</t>
  </si>
  <si>
    <t xml:space="preserve">- Satisface completamente (6 a más años de experiencia = 100 puntos _x000D_
- Satisface con observaciones menores (3 - 6 años de experiencia)70 puntos _x000D_
- Satisface parcialmente (1-3 años de experiencia) = 40 puntos _x000D_
- No satisface; (menos de 1 año de experiencia) = 0 puntos </t>
  </si>
  <si>
    <t>3934-75-L114</t>
  </si>
  <si>
    <t xml:space="preserve">•	Experiencia Acreditada según anexo N°3 : 20%   Se evaluará de acuerdo al siguiente cuadro:_x000D_
10   ptos Menos de 3 años             _x000D_
40   ptos. Desde 3 años a 5 años _x000D_
70   ptos Más de 5 años a 10 años _x000D_
100 ptos  Más de 10 años    _x000D_
</t>
  </si>
  <si>
    <t>3246-523-LE18</t>
  </si>
  <si>
    <t>100PTS PROVEEDOR QUE TENGA MAS DE 10 AÑOS DE EXPERIENCIA EN EL RUBRO, 60PTS PROVEEDOR QUE TENGA ENTRE 5 Y 9 AÑOS DE EXPERIENCIA, 20PTS PROVEEDOR QUE TENGA ENTRE 1 Y 4 AÑOS DE EXPERIENCIA EN EL RUBRO.</t>
  </si>
  <si>
    <t>La experiencia solo puede acreditarse con copia inicio de actividades._x000D_
- Se asignarán los siguientes puntajes._x000D_
- 100 ptos. mas de 10 años_x000D_
- 60 ptos. menos de 10 y más de 5 años._x000D_
- 40 ptos. menos de 5 años._x000D_
- O ptos. si no señala.</t>
  </si>
  <si>
    <t>434-555-L114</t>
  </si>
  <si>
    <t>3545-77-L114</t>
  </si>
  <si>
    <t>•	Acredita 8 años de experiencia en mantención de equipos de kinesiología 50 PUNTOS_x000D_
•	Acredita entre 5 años  y 7 años, 11 meses  de experiencia en mantención de equipos de kinesiología 20 PUNTOS_x000D_
•	Acredita entre de 1 años y 4 años, 11 meses  de experiencia  de experiencia en mantención de equipos de kinesiología. 10 PUNTOS_x000D_
•	No acredita experiencia 0 PUNTOS</t>
  </si>
  <si>
    <t>740820-45-LQ15</t>
  </si>
  <si>
    <t xml:space="preserve">La experiencia de los profesionales se calificará en los siguientes aspectos:_x000D_
_x000D_
1.- Años de Experiencia como  especialista:_x000D_
_x000D_
Años de Experiencia	Más de 10	Hasta 8	Hasta 6	Hasta 4	Hasta 2	Hasta 1 o menos_x000D_
Puntos	40	30	20	15	10	0_x000D_
_x000D_
2.- Número de Cirugías de Cataratas realizadas: (en los últimos 6 años, hasta Julio 2015)_x000D_
_x000D_
Número de Cirugías realizadas	Más de 3.000	Hasta 2.000	Hasta 1500	 800 o menos_x000D_
Puntos	60	30	20	10_x000D_
</t>
  </si>
  <si>
    <t>1123-6-L115</t>
  </si>
  <si>
    <t xml:space="preserve">Criterio 1  – Experiencia del oferente en el rubro licitado (Ponderación 30%):_x000D_
_x000D_
Descripción	Puntaje_x000D_
El Oferente tiene una experiencia de  más de 6 años en servicios similares	100 puntos_x000D_
El Oferente tiene una experiencia  de 3  a 6 años en servicios similares	70 puntos_x000D_
El Oferente  tiene una experiencia   menos de 3 años en servicios similares	30 puntos_x000D_
No entrega información ni antecedentes / El oferente no tiene experiencia en  servicio similar.	0 punto_x000D_
</t>
  </si>
  <si>
    <t>2452-468-L115</t>
  </si>
  <si>
    <t>EXPERIENCIA DE LA EMPRESA (20%)_x000D_
MAS DE 10 AÑOS = 70 PÚNTOS. ENTRE 8 Y MENOR A 10 AÑOS = 50 PUNTOS. ENTRE 6 Y MENOR A 8 AÑOS = 30 PUNTOS. MENOR A 6 Y AÑOS = 10 PUNTOS,  NO INDICA = 0 PUNTOS.</t>
  </si>
  <si>
    <t>2013-19-LE19</t>
  </si>
  <si>
    <t xml:space="preserve">1. Experiencia en servicios con presentación de antecedentes que avalen 10 años de experiencia = 100 puntos._x000D_
2. Sin Experiencia en servicios, con presentación de antecedentes que avalen 10 años de experiencia = 50 puntos._x000D_
3. Experiencia en el rubro, menos de 10 años y sobre 5 años = 45 puntos._x000D_
4. Sin Experiencia en el rubro, menos de 5 años o No Indica= 0 puntos._x000D_
</t>
  </si>
  <si>
    <t>2446-560-LE15</t>
  </si>
  <si>
    <t xml:space="preserve">La Experiencia de los Oferentes será evaluada de mayor a menor experiencia, según la cantidad de años de experiencia de cada Oferente en la prestación de servicios de similares características (y respaldados) a los requeridos en esta propuesta, otorgando:_x000D_
•	Mayor a 25 años 	: 100 ptos._x000D_
•	De 15 a 24 años 	:   80 ptos._x000D_
•	De 10 a 14 años	:   50 ptos._x000D_
•	Menor a 10 años	:   20 ptos._x000D_
</t>
  </si>
  <si>
    <t>4090-6-L115</t>
  </si>
  <si>
    <t>Experiencia mayor a 10 años 100 puntos.  Entre 5 y 10 años 50 puntos.   Menor a 5 años 10 ptos.  No informa 0 ptos.</t>
  </si>
  <si>
    <t>2281-403-L114</t>
  </si>
  <si>
    <t>5561-1-L114</t>
  </si>
  <si>
    <t xml:space="preserve">Experiencia en año 	_x000D_
0 años 0%	_x000D_
1-2 años 2,5%	_x000D_
3-4 años 5%_x000D_
5-6 años  7,5%_x000D_
7 o más años 10%_x000D_
</t>
  </si>
  <si>
    <t xml:space="preserve">100 puntos igual o superior a 10 años de antigüedad._x000D_
  70 puntos entre 7 y 9 años de antigüedad._x000D_
  50 puntos entre 4 y 6 años de antigüedad._x000D_
  20 puntos entre 1 y 3 años de antigüedad._x000D_
    0 punto no presenta información antigüedad._x000D_
Para la comprobación de la antigüedad, los oferentes deberán presentar currículo de la Empresa y certificado de iniciación de actividades._x000D_
</t>
  </si>
  <si>
    <t>5694-7-L115</t>
  </si>
  <si>
    <t>Se evaluará de acuerdo a lo indicado en el Formulario de Experiencia, de acuerdo al siguiente parámetro: 7 o más años : 25 puntos; 4 – 6 años : 15 puntos; 1 – 3 años	: 5 puntos; 0 o no indica : 0  puntos.</t>
  </si>
  <si>
    <t>1973-13-LE16</t>
  </si>
  <si>
    <t xml:space="preserve">II.	EXPERIENCIA DEL OFERENTE (40%): Esta evaluación estará condicionada si la oferta es emitida por una persona natural o una persona jurídica, según el siguiente detalle:_x000D_
A.- Evaluación Oferente Persona Natural _x000D_
La experiencia será medida en años, acreditada como psicólogo organizacional, mediante certificados emitidos por instituciones públicas o privadas donde haya prestado servicios (Anexo 2).  Cuando corresponda, los meses de experiencia se considerarán como fracción de año. _x000D_
_x000D_
Se evaluará de acuerdo al puntaje obtenido en la siguiente tabla:_x000D_
_x000D_
Evaluación	Puntaje_x000D_
Acredita más de 8 años de experiencia en Psicología Organizacional	100_x000D_
Acredita menos de 8 años y más de 5 años de experiencia en Psicología Organizacional	70_x000D_
Acredita menos de 5 años y más de 2 años de experiencia en Psicología Organizacional 	30_x000D_
Acredita menos de 2 años o no informa experiencia en Psicología Organizacional	0_x000D_
_x000D_
En los casos que los años de experiencia se superpongan en más de una institución  dentro de un mismo periodo de tiempo, se considerará la experiencia en consideración a los años cronológicos._x000D_
En caso que obtenga 0 puntos en la experiencia del profesional ofertado, se considerará inadmisible la oferta._x000D_
B.- Evaluación Oferente Persona Jurídica_x000D_
En este caso el oferente deberá demostrar tanto su experiencia como empresa y experiencia del /los profesional (es) ofertado (s). _x000D_
Se evaluará de acuerdo a la siguiente descripción: _x000D_
_x000D_
a)	La experiencia de la Empresa (30%): debe ser acreditada mediante Anexo N°1 por las instituciones a las cuales ha prestado servicios de Psicología Organizacional. Este aspecto será evaluado de acuerdo la siguiente tabla:_x000D_
_x000D_
	Evaluación	Puntaje_x000D_
Experiencia de la empresa	Acredita más de 5 años de experiencia en asesorías organizacionales	100_x000D_
	Acredita entre 5 años y 2 años de experiencia en asesorías organizacionales	60_x000D_
	Acredita menos de 2 años de experiencia en asesorías organizacionales o no informa	0_x000D_
_x000D_
Cuando corresponda los meses de experiencia se considerarán como fracción de año.  En los casos que los años de experiencia se superpongan en más de una institución dentro de un mismo periodo de tiempo, se considerará la experiencia en consideración a los años cronológicos._x000D_
b) La experiencia laboral del/ los profesional(es) ofertado(s) (70%): será medida en años, acreditada como psicólogo organizacional, mediante certificados emitidos por instituciones públicas o privadas donde haya prestado servicios (Anexo 2).  Cuando corresponda los meses de experiencia se considerarán como fracción de año. Este aspecto será evaluado de acuerdo la siguiente tabla:_x000D_
Experiencia del/los profesional(es) ofertado	Evaluación	Puntaje_x000D_
	Acredita más de 8 años de experiencia en Psicología Organizacional	100_x000D_
	Acredita menos de 8 años y más de 5 años de experiencia en Psicología Organizacional	70_x000D_
	Acredita menos de 5 años y más de 2 años de experiencia en Psicología Organizacional 	30_x000D_
	Acredita menos de 2 años o no informa experiencia en Psicología Organizacional	0_x000D_
		_x000D_
		_x000D_
_x000D_
En los casos que los años de experiencia se superpongan en más de una institución, dentro de un mismo periodo de tiempo, se considerará la experiencia en consideración a los años cronológicos._x000D_
En caso que alguno de los profesional ofertado(s), obtenga puntaje igual a cero (0) dicho profesional se declara fuera de la evaluación y no podrá ser parte de los servicios ofertados._x000D_
En caso que la oferta presente profesional único y este profesional obtenga puntaje 0 (cero) se considerará inadmisible la oferta._x000D_
La calificación final para este criterio corresponderá a un promedio simple de los psicólogos organizacionales válidamente ofertados por el oferente en evaluación. _x000D_
Puntaje Total  experiencia persona jurídica= ((Puntaje de experiencia de la empresa x 0.30) + (Puntaje Experiencia de/los profesional (es) ofertado (s) x 0.70))*0.4.  _x000D_
</t>
  </si>
  <si>
    <t>3686-3-LP19</t>
  </si>
  <si>
    <t xml:space="preserve">Experiencia en docencia Universitaria de Pre y Postgrado_x000D_
Mayor a 8 años = 100 pts_x000D_
Entre 8 y 4 años= 50 pts._x000D_
Entre 4 a 1 años= 30 pts._x000D_
Sin experiencia= 0 pts _x000D_
</t>
  </si>
  <si>
    <t>4494-75-L115</t>
  </si>
  <si>
    <t>2105-18-LQ16</t>
  </si>
  <si>
    <t xml:space="preserve"> Evaluación: Años de Experiencia 	Puntaje_x000D_
•	Mayor o igual a 10 años	100 puntos_x000D_
•	Entre 7 y 5 años	70 puntos_x000D_
•	Menor o igual a 4 años	50 puntos_x000D_
•	No indica	0 puntos_x000D_
_x000D_
</t>
  </si>
  <si>
    <t>3064-7-L115</t>
  </si>
  <si>
    <t xml:space="preserve">Experiencia de profesionales en soporte Power Builder 				_x000D_
	-	Adjuntar Currículum Vitae de los profesionales de Soporte._x000D_
	-	Se promediará los años del Titular y Suplente con mayor experiencia._x000D_
_x000D_
				   NOTA_x000D_
	- Experiencia de 10 años y más.				4_x000D_
	-.Experiencia desde más de 6 hasta  9 años				3_x000D_
	- Experiencia desde más de 3 hasta 5 años.				2_x000D_
	- Experiencia desde 1 hasta 2 años.				1_x000D_
	- Experiencia de menos de 1 año.				0_x000D_
_x000D_
</t>
  </si>
  <si>
    <t>3653-156-L115</t>
  </si>
  <si>
    <t xml:space="preserve">100 puntos a oferente con experiencia demostrable en el rubro igual o superior a 8 años; 80 puntos a oferente con experiencia demostrable en el rubro entre 5 y 8 años; 60 puntos a oferente con experiencia demostrable en el rubro entre 3 y 5 años; 0 punto restantes. </t>
  </si>
  <si>
    <t xml:space="preserve">Más de 6 años.                           100 puntos_x000D_
Más de 4 años, hasta 6 años.     80 puntos_x000D_
Más de 2 años, hasta 4 años.     50 puntos_x000D_
2 años                                            0 puntos_x000D_
</t>
  </si>
  <si>
    <t>2105-254-L115</t>
  </si>
  <si>
    <t xml:space="preserve">Completar y adjuntar en formulario N°8_x000D_
•Mayor o igual a 10 años	30 puntos_x000D_
•Entre 6 y 9 años	20 puntos_x000D_
•Menor o igual a 5 años	10 puntos_x000D_
•No indica	0	puntos_x000D_
_x000D_
</t>
  </si>
  <si>
    <t>4847-102-L117</t>
  </si>
  <si>
    <t xml:space="preserve">Más de 1  años  hasta 3 años                                               	10_x000D_
De 3.1 años hasta 5 años                                                  	40_x000D_
De 5.1 años  hasta  7 años                                                                       	70_x000D_
Más de 7 años	100_x000D_
</t>
  </si>
  <si>
    <t>Se considerarán los contratos con ID de Licitación,  contratada, en Servicio de Mantención de Cementerios, de los últimos ocho años,   validadas por la Comisión Evaluadora._x000D_
-Igual o superior a 8 años: 100 puntos._x000D_
-Menor a 8 años y hasta 6 años: 75 puntos._x000D_
-Menor a 6 años y hasta 2 años: 50 puntos._x000D_
-Menos de 2 año o no cuenta: 20 puntos.</t>
  </si>
  <si>
    <t>3735-32-LQ17</t>
  </si>
  <si>
    <t>Ponderación nota 1 a 7, en este criterio se considerará la experiencia del personal manipulador de alimentos que trabajará en la atención de las raciones a contratar, para lo cual se deberá adjuntar curriculum para su evaluación. La nota por experiencia será la siguiente: 8 a años o más =7; 7 años =6; 6 años =5, 5 años =4, 4 años =3; 3 años =2; 1 año =1.</t>
  </si>
  <si>
    <t>2109-100-LQ15</t>
  </si>
  <si>
    <t xml:space="preserve">El oferente deberá señalar en el Anexo Nº 5 la experiencia en el servicio a licitar y su puntaje se calculará de acuerdo a la siguiente tabla:_x000D_
 _x000D_
Años experiencia	Puntaje_x000D_
Menor a 3 años	3_x000D_
3 a 6 años	5_x000D_
Mayor a 6 años	7_x000D_
Fórmula = puntaje* 15%_x000D_
</t>
  </si>
  <si>
    <t>4375-399-LE16</t>
  </si>
  <si>
    <t xml:space="preserve">(experiencia ofrecida/experiencia máxima (10 años))x 15. Se considerará un máximo de 10 años. Si número de orden de compra es &gt;=10 se ponderará con el puntaje máximo (15 ptos). </t>
  </si>
  <si>
    <t>4494-112-LE16</t>
  </si>
  <si>
    <t>4161-17-LE16</t>
  </si>
  <si>
    <t>4080-8-LE16</t>
  </si>
  <si>
    <t xml:space="preserve">Puntaje Ponderado Experiencia = 0.40 * Puntaje Experiencia._x000D_
Experiencia (Oferente X)= Experiencia Oferente X * 100 / Experiencia (mayor entre los Oferentes)._x000D_
Nota: Indicar experiencia en; Asesoría a la Inspección Técnica, Inspección Técnica de Obras o como Profesional Residente de Obras, servicios prestados en los últimos 7 años a Empresa Públicas o Privadas en Obras de Urbanización. Para efectos de la evaluación de las ofertas, se cuantificará los m2 de los servicios prestados y que cuenten con la debida certificación comprobable. Sólo servirá como medio de certificación de la experiencia Certificados emitidos por los respectivos Mandante, no se considerará Orden de Compra, Contratos  y otros que no correspondan a Certificados. _x000D_
En caso de no tener experiencia o no certificarla según lo indicado, será evaluado con 0 puntos_x000D_
</t>
  </si>
  <si>
    <t>652-71-LE18</t>
  </si>
  <si>
    <t xml:space="preserve">Para el subcriterio Años de Representación con la Marca Se evaluará a través del formulario ANEXO     Nº 9 A de estas bases._x000D_
_x000D_
Años de Representación con la Marca	Puntaje_x000D_
Mayor o igual a 10 años	100 pts._x000D_
Mayor o igual a 6 y menor a 10 años	   75 pts._x000D_
Mayor o igual a 3 y menor a 6 años	   50 pts._x000D_
Menor a 3 Años	      0 pts._x000D_
_x000D_
•	El puntaje resultante de la siguiente tabla se multiplicará por el ponderador 10 %_x000D_
_x000D_
Para el subcriterio Post Venta Se evaluará a través del formulario ANEXO Nº 9 B de estas bases._x000D_
_x000D_
_x000D_
•	(Nº CERTIFICADOS POST VENTA/MAYOR CANTIDAD DE Certificados OFERTADA) *10%_x000D_
_x000D_
Su resultado se sumaran los dos resultados que dará un ponderador final del 20%_x000D_
</t>
  </si>
  <si>
    <t>741-48-L117</t>
  </si>
  <si>
    <t xml:space="preserve">El Oferente tiene una experiencia mayor a 15 años	100 puntos_x000D_
El Oferente tiene una experiencia de 10 a 15 años	70 puntos_x000D_
El Oferente tiene una experiencia menor de 10 años	30 puntos_x000D_
No entrega información 	10 puntos_x000D_
</t>
  </si>
  <si>
    <t>218-96-LE17</t>
  </si>
  <si>
    <t>2328-337-LE17</t>
  </si>
  <si>
    <t>2927-40-L118</t>
  </si>
  <si>
    <t>mas de 10 años = 100 pts_x000D_
entre 9 y 7 años = 80 pts_x000D_
entre 6 y 4 años = 50 pts_x000D_
menor a 4 años = 30 pts_x000D_
no indica = 0 pts</t>
  </si>
  <si>
    <t>1898-7-R116</t>
  </si>
  <si>
    <t>2273-453-L116</t>
  </si>
  <si>
    <t>0-1 AÑO DE EXPERIENCIA =0; 2 A 10 AÑOS DE EXPERIENCIA =10; 11 A 20 AÑOS DE EXPERIENCIA =20;21 AÑOS Y MAS =30;</t>
  </si>
  <si>
    <t>Experiencia de la Empresa: Más de 8 años = 100 puntos - 8 años y más de 5 años = 80 puntos - 5 años y mas de 2 = 50 puntos  - 2 años = 20 puntos - menos de 2 años, sin experiencia o no acredita = 0 ptos. _x000D_
LA ACREDITACIÓN SE CONSIDERARÁ TENIENDO EN CUENTA EL COMPROBANTE DE INICIACIÓN DE ACTIVIDADES EMITIDO POR EL SII SUBIDO POR EL OFERENTE</t>
  </si>
  <si>
    <t>PUNTAJE= igual o mayor a 6 años: 20 puntos; entre 3 a 5 años: 15 ptos.; 1 a 2 años: 10 puntos</t>
  </si>
  <si>
    <t>2273-1090-L116</t>
  </si>
  <si>
    <t>50 al que indique experiencia igual o superior a 19 años 30 al que indique de  10 a 18 años 0 al que indique menos de 10 años o no indique.</t>
  </si>
  <si>
    <t>4515-5-LE19</t>
  </si>
  <si>
    <t xml:space="preserve">b)	La Experiencia en traslado de Alumnos deberá ser acreditada por certificados entregados por municipios, DAEM o bien adjuntando copia de contratos de servicios además de certificados de conformidad por los servicios prestados (20%)._x000D_
Experiencia en traslado de Alumnos	Puntaje_x000D_
10 años o más	100_x000D_
De 4 a menos de 10 años	60_x000D_
De 3 a menos de 4 años	50_x000D_
De 2 a menos de 3 años	35_x000D_
De 1 a menos de 2 años	20_x000D_
menos de 1 año	0_x000D_
</t>
  </si>
  <si>
    <t>673333-1-LP15</t>
  </si>
  <si>
    <t>_x000D_
B.	30% Experiencia de los Oferentes:_x000D_
El presente criterio de evaluación, cuyo nombre es coincidente con el factor respectivo, se evaluará de acuerdo al análisis de la experiencia de los oferentes, los cuales se medirá de acuerdo a los años de experiencia, de acuerdo a la siguiente tabla de ponderación: _x000D_
_x000D_
?	Mayor a 15 años 	100 Pts. _x000D_
?	Entre 9 y 15 años 	  50 Pts._x000D_
?	Menor a 9 años 		  30 Pts._x000D_
?	No informa 		    0 Pts._x000D_
	_x000D_
Para esta evaluación deberán presentar los oferentes el certificado de iniciación de actividades o copia de ésta, dentro del rubro licitado en cuestión.</t>
  </si>
  <si>
    <t xml:space="preserve">Corresponde a la experiencia acreditable mediante documentos sobre la experiencia del proveedor en el rubro_x000D_
15 puntos: más de 7 años_x000D_
10 puntos : de 5 a 7 años_x000D_
5 puntos: de  3 a 5 años_x000D_
3 puntos : menos de 3 años </t>
  </si>
  <si>
    <t>2164-65-LE18</t>
  </si>
  <si>
    <t xml:space="preserve">? a 1 año y &lt; a 3 años	10 %_x000D_
? a 3 años y &lt; a 6 años	15 %_x000D_
? a 6 años	25 %_x000D_
</t>
  </si>
  <si>
    <t>697-4-LE18</t>
  </si>
  <si>
    <t>JEFE DE EQUIPO:_x000D_
_x000D_
Se otorgará un máximo de 10% al jefe de equipo que acredite 10 o más años de experiencia en aplicación de encuestas._x000D_
Se otorgará un 5% al jefe de equipo que acredite menos de 10 años y hasta 5 años de experiencia en aplicación de encuestas._x000D_
Se otorgará un 3% al jefe de equipo que acredite menos de 5 años de experiencia en aplicación de encuestas._x000D_
Se otorgará un 0% a los oferentes que no acrediten la experiencia del jefe de equipo._x000D_
ANALISTA (mínimo 2):_x000D_
_x000D_
Se otorgará un máximo de 10% al analista que acredite 10 o más años de experiencia en aplicación de encuestas._x000D_
Se otorgará un 5% al analista que acredite menos de 10 años y hasta 5 años de experiencia en aplicación de encuestas._x000D_
Se otorgará un 3% al analista que acredite menos de 5 años de experiencia en aplicación de encuestas_x000D_
Se otorgará un 0% a los oferentes que no acrediten la experiencia del analista._x000D_
EQUIPO DE CAMPO:_x000D_
_x000D_
Se otorgará un máximo de 10% a la oferta con el equipo de campo que acredite 10 o más años de expe</t>
  </si>
  <si>
    <t>4847-40-LE15</t>
  </si>
  <si>
    <t xml:space="preserve"> 10 años y más de experiencia	10 puntos_x000D_
6 a 9 años de experiencia	7 puntos_x000D_
2 a 5 años de experiencia	5 puntos_x000D_
Menos de 2 años o no indica	0 puntos_x000D_
</t>
  </si>
  <si>
    <t xml:space="preserve">Experiencia de los oferentes con servicios publicos de : 50 a 40 años =100 ptos/De 30 a 20 años=80 ptos/De 10 a 6 años = 50ptos/De 5 a 1 años=30ptos/ no indica =0 ptos.- _x000D_
</t>
  </si>
  <si>
    <t>3131-11-L115</t>
  </si>
  <si>
    <t>660-1-L116</t>
  </si>
  <si>
    <t xml:space="preserve">Permite calificar a los oferentes de acuerdo a la cantidad de años en el mercado, según información detallada en el anexo n° 4._x000D_
_x000D_
Experiencia  más de 15 años                        =  100 puntos_x000D_
Experiencia  entre 10 a 14 años                    =  80   puntos_x000D_
Experiencia  entre 5 a 9 años                       =  50 puntos_x000D_
Experiencia menor a 5 años                         =  15 puntos_x000D_
Sin experiencia  o no informa                       =  0 puntos_x000D_
_x000D_
El puntaje final para este criterio estará dado por la siguiente formula :_x000D_
 Puntaje* ponderación(0.20)= Puntaje Obtenido_x000D_
</t>
  </si>
  <si>
    <t>717503-14-L114</t>
  </si>
  <si>
    <t>1979-108-LE14</t>
  </si>
  <si>
    <t>más de 7 años, 10 puntos;_x000D_
menor o igual a 7 años y mayor a 5 años, 6 puntos;_x000D_
menor o igual a 5 años y mayor a 3 años, 4 puntos;_x000D_
menor o igual a 3 años y mayor a 1 año, 1 puntos;_x000D_
Menor o igual a 1 año, 0 puntos</t>
  </si>
  <si>
    <t>2273-783-L114</t>
  </si>
  <si>
    <t>EMPRESAS CON: 0 A 10 AÑOS DE EXPERIENCIA =20 PTS.; 11 A 20 AÑOS DE EXPERIENCIA =30 pTOS.; 21 Y MAS AÑOS DE ECPERIENCIA =40 PTOS.,</t>
  </si>
  <si>
    <t>4375-648-LE15</t>
  </si>
  <si>
    <t xml:space="preserve">Indicar en años la experiencia en mantención en áreas relacionadas, se aplicará la siguiente fórmula_x000D_
(Tiempo experiencia analizado/Tiempo máximo (10 años)) x 20_x000D_
</t>
  </si>
  <si>
    <t>1457-5-L117</t>
  </si>
  <si>
    <t xml:space="preserve">01 a   10 años= 5%_x000D_
11 a   20 años=	10%_x000D_
Más    20 años=	20%_x000D_
</t>
  </si>
  <si>
    <t>2583-436-L117</t>
  </si>
  <si>
    <t xml:space="preserve">Experiencia de la empresa en Mantención y Construcción de Redes de Alcantarillado_x000D_
Mayor o igual a 10 años: 100 puntos_x000D_
Mayor a 5 hasta 9 años: 50 puntos_x000D_
Menor o igual a 5 años: 30 puntos _x000D_
No informa: 0 puntos_x000D_
</t>
  </si>
  <si>
    <t>1642-28-LE17</t>
  </si>
  <si>
    <t xml:space="preserve">Se otorgarán los siguientes puntajes:_x000D_
_x000D_
Sin años de experiencia: 0 PUNTOS_x000D_
Desde 1 a 6 años de experiencia: 50 PUNTOS_x000D_
Desde 6 y más años de experiencia: 100 PUNTOS_x000D_
</t>
  </si>
  <si>
    <t>577332-13-L116</t>
  </si>
  <si>
    <t xml:space="preserve">•1-3 años_x000D_
•4- 5 años _x000D_
•6-10 años_x000D_
•10 y más años._x000D_
•No indica (Se rechaza la oferta)_x000D_
Los años se consideran desde los 8 meses.  (ej: 1 año y 8 meses equivalen a 2 años, 1 año y 6 meses equivale solo a 1 año)._x000D_
_x000D_
Se establecerá una escala de puntaje mediante la aplicación de la formula:_x000D_
( cantidad ofertada)   X 100_x000D_
  (mejor oferta )_x000D_
</t>
  </si>
  <si>
    <t>4061-4-LE17</t>
  </si>
  <si>
    <t>1001-5-LE16</t>
  </si>
  <si>
    <t>Rango	Puntaje_x000D_
16 más años	100 puntos_x000D_
11 a 15 años	50 puntos_x000D_
6 a 10 años	25 puntos_x000D_
De 0 a 5 años	0 puntos</t>
  </si>
  <si>
    <t>3747-1-R118</t>
  </si>
  <si>
    <t xml:space="preserve">_x000D_
Factor A:_x000D_
Experiencia en la Prestación de Servicios (35%)	_x000D_
Entre 1 y 2 años	35 Puntos_x000D_
Entre 3 y 4 años	50 Puntos_x000D_
Entre 5 y 7años	80 Puntos_x000D_
Más de 7 años	100 Puntos_x000D_
No informa	0 Puntos_x000D_
</t>
  </si>
  <si>
    <t xml:space="preserve">De 7 años y más: 100_x000D_
4 a 6 años : 60_x000D_
Inferior a 4 años: 30_x000D_
</t>
  </si>
  <si>
    <t>3260-12-L117</t>
  </si>
  <si>
    <t>Se evaluara la cantidad de años de experiencia en el rubro. Tramos:  entre 01 y hasta 05 años 35 puntos, entre 06 y hasta 10 años 70 puntos, Mas de 11 años 100 puntos, No informa 0 puntos.</t>
  </si>
  <si>
    <t>2446-398-LE18</t>
  </si>
  <si>
    <t xml:space="preserve">1 a 3 años: 50 Pts._x000D_
3 a 6 años: 80 Pts._x000D_
6 a 10 años: 100 Pts._x000D_
</t>
  </si>
  <si>
    <t>218-78-LE19</t>
  </si>
  <si>
    <t>En este componente, se privilegiarán las entidades postulantes que puedan demostrar experiencia comprobada en el rubro, mediante Certificados de Recepción Conforme de Servicios iguales o similares a los licitados, indicando su experiencia en años._x000D_
_x000D_
Se evaluarán los años de experiencia de los participantes, según el siguiente criterio:_x000D_
_x000D_
 Años de Experiencia_x000D_
0 – a menos de 1 año	= 20 puntos;_x000D_
1 – a menos de 3 años	= 40 puntos;_x000D_
3 – a menos de 5 años	= 60 puntos;_x000D_
5 – a menos de 7 años	= 80 puntos;_x000D_
7 –años y más	= 100 puntos;_x000D_
_x000D_
En caso de igualdad o similitud en la evaluación de la experiencia, entre uno o más proponentes, estos obtendrán el mismo puntaje._x000D_
_x000D_
En caso de diferencias notorias entre un oferente y otro, no necesariamente se le asignará el puntaje correspondiente al orden siguiente (por ejemplo, podría pasarse del 1 al 3 directamente)._x000D_
_x000D_
Este puntaje se ponderará por el porcentaje previamente establecido._x000D_
_x000D_
En el caso de empresas postulantes se homologará la experiencia de los profesi</t>
  </si>
  <si>
    <t>3587-31-L118</t>
  </si>
  <si>
    <t>1650-35-LE19</t>
  </si>
  <si>
    <t xml:space="preserve">a mayor experiencia en años, mayor puntaje. _x000D_
7 años y 1 día o más = 40 pts._x000D_
5 años y 1 día a 7 años = 20 pts._x000D_
3 años y 1 día a 5 años = 10 pts_x000D_
Inferior a 3 años = 5 pts._x000D_
Sin experiencia = 0 pto_x000D_
Se deberá acreditar mediante documentos, certificados de conformidad o satisfacción, u otro similar._x000D_
</t>
  </si>
  <si>
    <t xml:space="preserve">En este componente se evaluará la experiencia en años en la prestación de servicios de Alojamiento, Producción y Mantención de Canal de Televisión por Internet, acreditada mediante certificados de experiencia, según la siguiente tabla.   _x000D_
 _x000D_
_x000D_
Años de Experiencia, contados desde la fecha de publicación de la licitación en el portal mercadopublico.cl.  	Puntos_x000D_
8 años y más 	100_x000D_
6 años - menos de 8 años 	80_x000D_
4 años - menos de 6 años 	60_x000D_
2 año   - menos de 4 años	40_x000D_
1 año    - menos de  2 año	20_x000D_
Menos de 1 año	0_x000D_
_x000D_
_x000D_
Este puntaje se ponderará por el porcentaje previamente establecido. _x000D_
</t>
  </si>
  <si>
    <t>564162-3-L114</t>
  </si>
  <si>
    <t>De 1 a 3 años: 0.05%_x000D_
De 3 a 6 años: 0.10%_x000D_
De 6 años y mas: 0.20%_x000D_
No indica: 0.00%</t>
  </si>
  <si>
    <t>1754-19-L114</t>
  </si>
  <si>
    <t>2200-2-LE15</t>
  </si>
  <si>
    <t>Se evaluará de acuerdo a la siguiente tabla :_x000D_
Sobre 5 años : 10 puntos_x000D_
Entre 01 a 03 años : 05 puntos_x000D_
Más de 10 años  :  10 puntos</t>
  </si>
  <si>
    <t>434-23-L114</t>
  </si>
  <si>
    <t xml:space="preserve">EXPERIENCIA PROMEDIO DEL OFERENTE	Puntaje_x000D_
Menos de 5 años	1 Punto_x000D_
Mayor o igual a 5 años y menor a 10 años	5 Puntos_x000D_
Mayor o igual a 10 años y menor a 15 años	10 Puntos_x000D_
Mayor o igual a 15 años	15 Puntos_x000D_
No informa experiencia	Oferta Indamisible, debido a que el personal técnico y la empresa debe contar con conocimientos acreditables para intervenir los equipos._x000D_
</t>
  </si>
  <si>
    <t>Experiencias significativas del organismo Capacitador, ya sea en el área temática requerida o en programas semejantes en cuanto a su envergadura, enfoque metodológico u otra característica importante para lo cual debe adjuntar antecedentes que acrediten este aspecto, tales como nomina de Clientes, Certificados que acrediten experiencia y evaluación: - 14 años o más: 5 Puntos. -10 a 13 años: 4 Puntos. - 6 a 9 años: 3 Puntos. -1 a 5 años: 2 Puntos.  - No informa: 1 Punto.</t>
  </si>
  <si>
    <t>4733-25-LP19</t>
  </si>
  <si>
    <t>Se evaluarán obras de igual o mejor magnitud (Construcción de viviendas sociales, particulares últimos 10 años) Contemplando metros cuadrados y montos._x000D_
Mas de 10 obras	100_x000D_
9 obras	90_x000D_
8 obras	80_x000D_
7 obras	70_x000D_
6 obras	60_x000D_
5 obras	50_x000D_
4 obras	40_x000D_
3 obras	30_x000D_
2 obras	20_x000D_
1 obra	10_x000D_
Sin experiencia	0_x000D_
Según anexo nro. 3, Adjuntar certificado de experiencia debidamente acreditado a cada obra mencionada.</t>
  </si>
  <si>
    <t>885-108-LE15</t>
  </si>
  <si>
    <t xml:space="preserve">-	Presenta profesional (es) con más de 10 años de experiencia en conjunto: 10 puntos._x000D_
-	Presenta profesional (es) con más de 5 y hasta 10 años de experiencia en conjunto: 7 puntos._x000D_
-	Presenta profesional (es) con 1 y hasta 5 años de experiencia en conjunto: 5 puntos._x000D_
-	Presenta profesional (es) con menos de un año de experiencia en conjunto: 0 puntos._x000D_
-Los años de experiencia se contarán desde el año de titulación._x000D_
-Se debe adjuntar certificado de título, sino no se considerará para la evaluación._x000D_
-Los títulos profesionales que se aceptarán serán: Ingeniero Civil, Arquitecto, Constructor Civil, o Ingeniero Constructor. _x000D_
_x000D_
-El equipo de trabajo deberá poseer un profesional como mínimo, si no la oferta no será considerada._x000D_
Anexo N°5._x000D_
</t>
  </si>
  <si>
    <t>Para este criterio _x000D_
se deberá acreditar experiencia mediante certificados, ordenes de compra o facturas relacionadas con el servicio, todos adjuntos en un mismo archivo para facilitar su lectura y evaluación._x000D_
FORMULA:_x000D_
más de 6 años  = 100 puntos;  de 4 y  hasta 5 años = 75 puntos;  de 2 y hasta 3 años = 50 puntos; 1 año =  25 puntos; no indica experiencia= 0 puntos</t>
  </si>
  <si>
    <t>1376-162-LP15</t>
  </si>
  <si>
    <t>1973-21-L114</t>
  </si>
  <si>
    <t xml:space="preserve">II.	EXPERIENCIA DEL OFERENTE (EO) 30%: Tendrá 100 puntos la empresa con a lo menos 10 años o más de experiencia en el mercado con contratos de similar naturaleza, de preferencia en Hospitales o Centros de salud similares al CRSCO, en tanto las demás ofertas obtendrán un puntaje de acuerdo a lo señalado en la siguiente tabla._x000D_
_x000D_
Años  de experiencia	Puntaje_x000D_
5 años o más de experiencia 	100_x000D_
Entre 3 y menor a 5 años  	75_x000D_
Entre 1 y menor 3 años 	50_x000D_
Menor a 1 año 	25_x000D_
</t>
  </si>
  <si>
    <t>3743-65-LE19</t>
  </si>
  <si>
    <t xml:space="preserve">_x000D_
_x000D_
Se evaluará a los docentes propuestos para la capacitación, el organismo oferente que tenga más años de experiencia en la materia (relatoría, docencia, investigaciones, asesorías, publicaciones).	Puntaje máximo 10 puntos_x000D_
Entre 0 a dos años	1 punto_x000D_
Desde tres a cinco años 	7 puntos_x000D_
Desde 6 años a más	10 puntos_x000D_
Para evaluar este ítem los oferentes deberán adjuntar en su oferta, los currículos vitae de cada miembro del equipo y documentos que acrediten o certifiquen los años de experiencia en la materia objeto de esta licitación.	Puntaje Especifico;_x000D_
Será asignado según calificación propuesta con mayor N° de años experiencia._x000D_
</t>
  </si>
  <si>
    <t>501-23-LE14</t>
  </si>
  <si>
    <t xml:space="preserve">El puntaje por la evaluación respecto a la Experiencia de los Oferentes se calcula para toda la oferta de acuerdo a los antecedentes entregados por el Oferente en Descripción de la Oferta según la siguiente fórmula:_x000D_
_x000D_
1.- 20 años o más								  100 Puntos._x000D_
2.- Entre 10 y 19 años							   50 Puntos._x000D_
3.- Entre 3 y 9 años						            	   20 Puntos._x000D_
4.- menos de 2 años						    	    5 Punto._x000D_
</t>
  </si>
  <si>
    <t>3710-106-L116</t>
  </si>
  <si>
    <t>2133-103-LQ19</t>
  </si>
  <si>
    <t>1979-50-LE14</t>
  </si>
  <si>
    <t>De 0 a 3 años	4; Más de 3 años Hasta 6 años	6;_x000D_
Más de 7 años Hasta 10 años	8;Más de 10 años	10</t>
  </si>
  <si>
    <t>2793-63-L114</t>
  </si>
  <si>
    <t>En esta variable, se privilegiarán a los oferentes que puedan demostrar experiencia comprobada en el rubro, mediante certificados emitidos por entidades públicas o privadas, usando como formato el Anexo Nº4 (Formulario Detalle de Experiencia). Cada estudio señalado en este Anexo, tendrá que estar respaldado con el respectivo certificado suscrito y emitido por el mandante respectivo._x000D_
_x000D_
_x000D_
Para asignar el puntaje se considerará el certificado de experiencia con una antigüedad máxima de 10 años, donde el Oferente haya realizado  Estudios de similar naturaleza, (indicados en los Términos de Referencia), entregándole el puntaje según el siguiente criterio: _x000D_
_x000D_
_x000D_
_x000D_
i.	Experiencia en metros2      15%_x000D_
_x000D_
_x000D_
_x000D_
Puntaje	=         (15) x                                       ? Mts2 Experiencia del oferente 	a evaluar	 			                                           ? Mts2 Experiencia del oferente con mayor Experiencia _x000D_
_x000D_
_x000D_
_x000D_
_x000D_
ii.	Inscripción en Registro MINVU  o MOP  20%:_x000D_
Este sub criterio conside</t>
  </si>
  <si>
    <t>5067-82-L114</t>
  </si>
  <si>
    <t xml:space="preserve">COMPLETAR ANEXO ADJUNTO "EXPERIENCIA DEL OFERENTE".                                                              10 O MAS AÑOS DE EXPERIENCIA=0,25; O9 A 6 AÑOS DE EXPERIENCIA=0,15; MENOS DE 3 AÑOS DE EXPERIENCIA=0,1; NO INDICA AÑOS EXPERIENCIA=0 </t>
  </si>
  <si>
    <t>2502-7-L115</t>
  </si>
  <si>
    <t>desde 0 a 5 años   =10%_x000D_
desde 6 a 10 años = 20%_x000D_
desde 11 y mas     = 30%_x000D_
Acreditar dicha experiencia, numero telefonico de persona contacto para acreditar dicha experiencia.</t>
  </si>
  <si>
    <t>2146-55-L115</t>
  </si>
  <si>
    <t>4464-86-LE14</t>
  </si>
  <si>
    <t xml:space="preserve">La experiencia de la empresa se evaluará según la información entregada en anexo nº 1 adjunto en la presente base. La evaluación se hará de acuerdo a una escala establecida en el siguiente orden: Experiencia mayor o igual a 10 años, 8 puntos; igual o mayor a 7 años y menor a 10 años, 6 puntos; igual o mayor a 5 años y menor a 7 años, 4 puntos; mayor o igual a 3 y  menor a 5 años, 2 puntos; menor a 3 años, 1 punto. </t>
  </si>
  <si>
    <t>4560-118-L115</t>
  </si>
  <si>
    <t>2387-74-LE18</t>
  </si>
  <si>
    <t xml:space="preserve">Fórmula de Cálculo para obtener puntaje:	_x000D_
_x000D_
Tramo	Puntaje_x000D_
10 años o más	100 puntos_x000D_
No informa o no se puede demostrar o es menor a 10 años. 	0 puntos_x000D_
</t>
  </si>
  <si>
    <t>1039-2-LE14</t>
  </si>
  <si>
    <t xml:space="preserve">Más de 15 años	100 ptos-_x000D_
Más de 7 años	50 ptos-_x000D_
Mas de 3 años	25 ptos-_x000D_
Menos de 3 años o no indica	0 pto_x000D_
</t>
  </si>
  <si>
    <t>2793-5-LP14</t>
  </si>
  <si>
    <t xml:space="preserve">En esta variable, se privilegiarán a los oferentes que puedan demostrar experiencia en el rubro, mediante certificados emitidos por entidades públicas o privadas, usando como formato el Anexo Nº4 (Formulario Detalle de Experiencia). Cada obra ejecutada y  señalada en este Anexo, tendrá que estar respaldado con el respectivo certificado suscrito y emitido por el mandante._x000D_
Para asignar el puntaje se considerará el certificado de experiencia con una antigüedad máxima de 10 años, donde el Oferente haya realizado obras de edificación que no constituyan viviendas (indicados en las  Bases Técnicas)._x000D_
_x000D_
i.	Experiencia del Oferente  15%:_x000D_
_x000D_
_x000D_
Puntaje=  (15)   x                         Monto ($) de Obras Ejecutadas por Oferente a Calificar        ._x000D_
                                          Monto ($) de obras ejecutadas del oferente con mayor experiencia _x000D_
_x000D_
_x000D_
_x000D_
ii.	Inscripción en Registro MINVU  o MOP (20%):_x000D_
Este sub criterio considerará Inscripción en Registro de Consultores MINVU o MOP, la evaluación de este criterio contemplará la asignación de puntaje al oferente que acredite inscripción vigente en Registro MINVU o MOP según categoría. No considera la asignación de puntajes parciales a quienes carezcan de la referida inscripción o a quienes acrediten inscripción en otros registros, como señala a continuación: _x000D_
_x000D_
REGISTROS	CATEGORIA	PUNTAJE_x000D_
MOP	6  O.C.	 	1ª  	100_x000D_
		 	2ª	50_x000D_
		 	3ª A ó B	25_x000D_
MINVU	A 2                 		3ª o superior 	100_x000D_
			4ª	50_x000D_
	C3 letra r		1ª  ó 2ª	100_x000D_
			3ª  ó 4ª	50_x000D_
Otras Categorías o  Registros	25_x000D_
Sin Registros	0_x000D_
Puntaje = Puntaje Obtenido x 20%_x000D_
_x000D_
_x000D_
</t>
  </si>
  <si>
    <t>1562-8-LP15</t>
  </si>
  <si>
    <t>2408-1021-L115</t>
  </si>
  <si>
    <t>20% EXPERIENCIA DE 5 A 7 AÑOS, 10% EXPERIENCIA DE 3 A 4 AÑOS,5% EXPERIENCIA DE 1 A 3 AÑOS, 0% NO INFORMA</t>
  </si>
  <si>
    <t>El oferente debe indicar experiencia en el rubro. Obtendra nota 7.0 quien tenga mas  de 10 años de experiencia, nota 6.0 de 5 a 10 años, nota 5.0 de 3 a 4 años, quien tenga menos de 3 años obtendra nota 4. Es indispensable para este punto presentar al menos 3 certificados emitidos por trabajos realizados(certif de no mas de 3 años de antiguedad) La nota de cada oferente se ponderará en un 25%</t>
  </si>
  <si>
    <t>3908-61-LQ18</t>
  </si>
  <si>
    <t xml:space="preserve">Se evaluará la participación de los profesionales en la elaboración de estudios terminados idénticos o similares al requerido en la presente propuesta pública. Solo se contabilizará aquellas participaciones que sean acreditadas mediante Certificado emitidos por Entidades Públicas del país en los últimos 10 años:_x000D_
_x000D_
EXPERIENCIA PROFESIONALES	PUNTAJE_x000D_
0 participaciones 	0_x000D_
01 a 45 participaciones 	3_x000D_
31 a 90 participaciones 	6_x000D_
61 a 135 participaciones 	9_x000D_
91 a 180 participaciones 	12_x000D_
Más de 180 participaciones	15_x000D_
_x000D_
</t>
  </si>
  <si>
    <t>2452-348-L116</t>
  </si>
  <si>
    <t>Experiencia de la institución en el curso solicitado. 10 años o más= 70 puntos, menos de 10 años=30 puntos.</t>
  </si>
  <si>
    <t>2157-152-LE16</t>
  </si>
  <si>
    <t>Sera Evaluado como sigue: + 10 años = 15 puntos; de 5 a 10 años = 10 puntos; - 5 años = 5 puntos, N/I. = 0 puntos.</t>
  </si>
  <si>
    <t>837-23-LE14</t>
  </si>
  <si>
    <t>747064-35-L114</t>
  </si>
  <si>
    <t>Se ponderara con un máximo de 100 puntos al proveedor que tenga mayor experiencia en el rubro considerando sea mayor a 10 años; entre 9 y 5 años con 80 puntos; entre 4 y 2 años con 60 puntos; menos de 2 años 40 puntos; NO indican años de experiencia: 0 puntos.</t>
  </si>
  <si>
    <t xml:space="preserve">experiencia de 3 a 5 años 25 puntos, de 6 a 8 años 50 puntos, de 9 años y mas 100 puntos. Los oferentes deben comprobar experiencia con certificado que acredite. </t>
  </si>
  <si>
    <t>2060-205-L114</t>
  </si>
  <si>
    <t>1647-1189-L115</t>
  </si>
  <si>
    <t>1 a 5 años   20 puntos._x000D_
6 a 10 años  50 puntos._x000D_
11 y más 100 puntos.</t>
  </si>
  <si>
    <t>2164-75-LE18</t>
  </si>
  <si>
    <t xml:space="preserve">CON EL RUBRO INDUSTRIAL	PONDERACION _x000D_
1 a ? 3 años	10%_x000D_
&gt; 3 a ? 6 años	15%_x000D_
&gt; 6 años	20%_x000D_
</t>
  </si>
  <si>
    <t>3425-1-LE16</t>
  </si>
  <si>
    <t>DEBERÁ ADJUNTAR CERTIFICADO QUE ACREDITE LA EXPERIENCIA EN EL RUBRO. AÑOS. SE EVALUARA CONFORME A LA SIGUIENTE TABLA 01 A 03 AÑOS NOTA 1; DE 4 A 6 AÑOS NOTA 2; DE 7 A 9 AÑOS NOTA 3; DE 10 A 12 AÑOS NOTA 4; DE 13 A 15 AÑOS NOTA 5; DE 16 A 18 AÑOS NOTA 6 Y SUPERIOR A 18 AÑOS NOTA 7, ADJUNTAR CERTIFICADO, NO ACREDITA NOTA 0</t>
  </si>
  <si>
    <t xml:space="preserve">1) Acreditación Especialidad (considera certificación de conacem, universidades chilenas reconocidas o superintendencia  de salud) y certificación de competencias del personal disponible (certificados de capacitación formal: 80 puntos._x000D_
Para  verificar la acreditación de la especialidad, se deben anexar los certificados como adjunto  en los anexos  técnicos de la oferta._x000D_
2) Experiencia Laboral como especialista o docente en hospitales, se evaluará según la siguiente tabla._x000D_
0-5 años : 5 puntos_x000D_
6 a 10 años : 10 puntos_x000D_
11 y más : 20 puntos _x000D_
Para verificar  la experiencia laboral se deben enviar un curriculum en formato simple, se deben anexar como adjunto a la oferta como antecedentes técnicos_x000D_
</t>
  </si>
  <si>
    <t>1540-84-LE18</t>
  </si>
  <si>
    <t xml:space="preserve">Se asignará puntaje según la siguiente escala _x000D_
_x000D_
Escala	Puntaje_x000D_
más de 20 años	10 puntos_x000D_
menor o igual a 10 años y mayor a 5 años	5 puntos_x000D_
menor o igual a 5 años y mayor a 1 años	1 puntos_x000D_
</t>
  </si>
  <si>
    <t>1019-45-LP19</t>
  </si>
  <si>
    <t>La experiencia corresponderá al Jefe de Obra, en los últimos 10 años, demostrable a través del currículo vitae, incluyendo por ejemplo trabajos, expediciones a montañas y terrenos nevados, navegaciones efectuadas, certificaciones de montaña y navegación. Se debe adjuntar copia de eventuales certificaciones.</t>
  </si>
  <si>
    <t>2727-2-LE17</t>
  </si>
  <si>
    <t xml:space="preserve">EXPERIENCIA DEL JARDÍN 25%_x000D_
Experiencia del jardín en el cuidado de los niños 25%	Puntaje_x000D_
Mayor o igual a 6 años	7_x000D_
Mayor o igual a 5 y menor a 6 años	6_x000D_
Mayor o igual a 4 y menor a 5 años	4_x000D_
Mayor o igual 2 años y menor a 4 años	1_x000D_
Menor a 1 año	OFERTA INADMISIBLE_x000D_
</t>
  </si>
  <si>
    <t>3017-1034-L114</t>
  </si>
  <si>
    <t xml:space="preserve">EXPERIENCIA  ADJUNTAR ANTECEDENTES  QUE ACREDITE  EXPERIENCIA  EN EL RUBRO  (ORDEN DE COMPRA , FACTURA) MAS DE 10 AÑOS:30 PUNTOS; 5 AÑOS A 10 AÑOS:20 PUNTOS: MENOS DE 5 AÑOS:10 PUNTOS, SIN EXPERIENCIA:O PUNTO. _x000D_
_x000D_
</t>
  </si>
  <si>
    <t xml:space="preserve">Experiencia en la Prestación de Servicios	_x000D_
Entre 1 y 2 años	35 Puntos_x000D_
Entre 3 y 4 años	50 Puntos_x000D_
Entre 5 y 7años	80 Puntos_x000D_
Más de 7 años	100 Puntos_x000D_
No informa	0 Puntos_x000D_
</t>
  </si>
  <si>
    <t>3753-12-L119</t>
  </si>
  <si>
    <t>Como sigue:_x000D_
10 o mas años de experiencia en el rubro=10%_x000D_
Menos de 10 años de experiencia= 5%_x000D_
Demostrar con contratos, Órdenes de Trabajo, Iniciación de Actividades Etc.</t>
  </si>
  <si>
    <t>2800-8-LE19</t>
  </si>
  <si>
    <t xml:space="preserve">•	EXPERIENCIA 10%_x000D_
_x000D_
Se requiere acreditar experiencia en servicios del mismo tipo, en los cuales el proveedor haya participado durante los últimos años._x000D_
_x000D_
Para evaluar la experiencia se realizará evaluación de los siguientes antecedentes:_x000D_
_x000D_
_x000D_
EXPERIENCIA	Factor de Ponderación	10%_x000D_
	AÑOS DE ANTIGUEDAD	Puntaje alcanzado_x000D_
AÑOS	Más de 10 años  	100_x000D_
	Entre 7 y 9 años 	80_x000D_
	Entre 4 y 6 años 	60_x000D_
	Entre 2 y  4 años	40_x000D_
	Con 2 o menos años	20_x000D_
	No acredita 	0_x000D_
_x000D_
</t>
  </si>
  <si>
    <t>2273-1038-L114</t>
  </si>
  <si>
    <t>40% AL PROVEEDOR CON 10 AÑOS O MAS. 30% AL PROVEEDOR CON 6 AÑOS 20% AL PROVEEDOR CON 3 AÑOS 0 AL PROVEEDOR QUE NO INDIQUE EXPERIENCIA.</t>
  </si>
  <si>
    <t>3945-142-LE14</t>
  </si>
  <si>
    <t xml:space="preserve">SE DEBERÁ ACREDITAR EXPERIENCIA EN EL RUBRO: entre 10 y mas años: 5 puntos; _x000D_
- entre 7 y 9 años: 4 puntos; _x000D_
- entre 4 y 6 años: 3 puntos; _x000D_
- entre 1 y 3 años: 2 puntos;_x000D_
- no entrega información: 0 puntos.  _x000D_
</t>
  </si>
  <si>
    <t>218-67-L115</t>
  </si>
  <si>
    <t>En este componente, se privilegiarán las entidades postulantes que puedan demostrar experiencia comprobada en el rubro, mediante documentación que certifique la provisión de servicios similares y currículo de la empresa, indicando su experiencia en años._x000D_
_x000D_
Se evaluarán los años de experiencia de los participantes, según el siguiente  criterio:_x000D_
_x000D_
 Años de Experiencia_x000D_
0 – a menos de 1 año	=  20 puntos;_x000D_
1 – a menos de 3 años	=  40 puntos;_x000D_
3 – a menos de 5 años	=  60 puntos;_x000D_
5 – a menos de 7 años	=  80 puntos;_x000D_
7 –años y más	=  100 puntos;_x000D_
_x000D_
En caso de igualdad o similitud en la evaluación de la experiencia, entre uno o más proponentes, estos obtendrán el mismo puntaje._x000D_
_x000D_
En caso de diferencias notorias entre un oferente y otro, no necesariamente se le asignará el puntaje correspondiente al orden siguiente (por ejemplo, podría pasarse del 1 al 3 directamente)._x000D_
_x000D_
Este puntaje se ponderará por el porcentaje previamente establecido._x000D_
_x000D_
En el caso de empresas postu</t>
  </si>
  <si>
    <t>2408-275-L114</t>
  </si>
  <si>
    <t>2296-167-L116</t>
  </si>
  <si>
    <t xml:space="preserve">Años de experiencia_x000D_
_x000D_
0 a menos de 1 año: 0 puntos_x000D_
1 a menos de dos años: 30 puntos_x000D_
2 a menos de 5 años: 50 puntos_x000D_
5 a menos de 10 años: 80 puntos_x000D_
10 años y más: 100 _x000D_
</t>
  </si>
  <si>
    <t>4852-1-LE14</t>
  </si>
  <si>
    <t xml:space="preserve">La evaluación de este criterio se basará en la información presentada en el Anexo Nº 5. _x000D_
_x000D_
Criterio	Factor	Ponderación_x000D_
Experiencia de la empresa en servicios similares realizados en los últimos 7 años._x000D_
	7  o más contratos en trabajos en los servicios similares a los requeridos,  	15%_x000D_
	Entre 5 y 6 contratos en trabajos en los servicios similares a los requeridos	10%_x000D_
	Entre 3 y 4 contratos en trabajos en los servicios similares a los requeridos	5%_x000D_
	1 ó 2 contratos en trabajos en los servicios similares a los requeridos	1%_x000D_
	No ha realizado trabajos en los servicios similares a los requeridos, no informa o no presenta Anexo Nº 5.	0%_x000D_
</t>
  </si>
  <si>
    <t>1540-112-LE19</t>
  </si>
  <si>
    <t>3947-61-L115</t>
  </si>
  <si>
    <t>SE ASIGNARA PUNTAJE EN AÑOS DE EXPERIENCIA CORROBORABLE EN PROGRAMAS DE HABITABILIDAD O PROGRAMAS SOCIALES DE SIMILARES CARACTERISTICAS, COMO SIGUE: _x000D_
&lt; A 1 AÑO = 10PTS.,_x000D_
MAS DE 1 - 2 AÑOS = 20 PTS.,_x000D_
MAS DE DOS A 4 AÑOS = 40 PTS.,_x000D_
MAS DE 4 AÑOS A 6 AÑOS = 60 PTS.,_x000D_
MAS DE 6 AÑOS A 8 AÑOS = 80 PTS.,_x000D_
MAS DE 8 AÑOS  = 100 PTS.</t>
  </si>
  <si>
    <t xml:space="preserve">Experiencia demostrable de trabajos realizados en Establecimientos de Salud_x000D_
10 o más años Nota 7_x000D_
Entre 5 y 9 años Nota 5_x000D_
Entre 3 y 4 años Nota 3_x000D_
Menor a 3 Nota 1_x000D_
</t>
  </si>
  <si>
    <t>564162-15-L116</t>
  </si>
  <si>
    <t xml:space="preserve">Más de 20 años: 5%_x000D_
Entre 10 a 20 años: 3%_x000D_
Menos de 10 años: 1%_x000D_
No indica: 0%_x000D_
(Adjuntar anexo Nº2 "Experiencia del oferente")_x000D_
</t>
  </si>
  <si>
    <t>1979-79-LQ19</t>
  </si>
  <si>
    <t xml:space="preserve">Deberá acreditarlo mediante documentos fidedignos. (se evaluara de acuerdo al Curriculum o presentación de la empresa, este documento debe contar con una breve reseña histórica de esta y además Certificados o documento que acredite trabajos similares realizados, estos certificado deben ser emitidos a nombre de la empresa oferente para considerarse válidos.)_x000D_
_x000D_
•	Más de 6 años, nota 10_x000D_
•	Más de 3 años y menos de 6, nota 8_x000D_
•	Más de 1 año y menos de 3, nota 4_x000D_
•	Menos a 1 año, nota 1_x000D_
</t>
  </si>
  <si>
    <t>2105-134-LE18</t>
  </si>
  <si>
    <t xml:space="preserve">experiencia comercializando los Insumos Ofertados 5%:_x000D_
Mayor o igual a 10 años: 30 puntos_x000D_
Entre 6 y 9 años: 20 puntos_x000D_
Menor o igual a 5 años: 10 puntos_x000D_
No indica: 0 puntos_x000D_
_x000D_
Hospitales y/o clínicas en donde se comercializo los Insumos 5%_x000D_
Mayor o igual a 10 clientes: 30 puntos_x000D_
Entre 6 y 9 clientes: 20 puntos_x000D_
Menor o igual a 5 clientes: 10 puntos_x000D_
No indica: 0 puntos_x000D_
_x000D_
</t>
  </si>
  <si>
    <t>4515-42-LE15</t>
  </si>
  <si>
    <t xml:space="preserve">Experiencia Demostrable por medio de currículo detallado del equipo de trabajo que presente el oferente, en el cual se medirán los años de experiencia en servicios de alimentación y de similares a las características del servicio requerido en este proceso_x000D_
_x000D_
_x000D_
_x000D_
_x000D_
Puntaje	Concepto asociado	_x000D_
Descripción del Concepto_x000D_
100	Alto	Posee una experiencia igual o superior a 10 años de Servicio de Alimentación_x000D_
75	Bueno	Posee una experiencia entre 5 y 8 años de Servicio de Alimentación._x000D_
50	Regular	Posee una experiencia entre 1 y 4 años de Servicio de Alimentación_x000D_
25	Bajo	No posee experiencia de Servicio de Alimentación  ó no presenta u omite antecedentes suficientes para evaluar._x000D_
</t>
  </si>
  <si>
    <t>3947-86-L115</t>
  </si>
  <si>
    <t>2273-926-L115</t>
  </si>
  <si>
    <t>EMPRESAS CON _x000D_
0 A 1 AÑO DE EXPERIENCIA 0_x000D_
2 A 10 AÑOS DE EXPERIENCIA 10_x000D_
11 A 20 AÑOS DE EXPERIENCIA 20_x000D_
21 AÑOS Y MAS 40_x000D_
DEBERA SER INDICADO EN OFERTAS O ANEXOS</t>
  </si>
  <si>
    <t>1647-1688-L114</t>
  </si>
  <si>
    <t>618923-22-LE19</t>
  </si>
  <si>
    <t xml:space="preserve">PARÁMETROS	ASIGNACIÓN DE PUNTAJE_x000D_
20 años o mas	100_x000D_
15 a 20 años	85_x000D_
10 a 15 años	70_x000D_
5 a 9 años	55_x000D_
3 a 5 años	40_x000D_
Menos de 3 años	25_x000D_
</t>
  </si>
  <si>
    <t>3911-11-LE19</t>
  </si>
  <si>
    <t>10 años y más obtiene nota 7,0 5 años a 8 años obtiene nota 4,0 0 a 4 años obtiene nota 2,0</t>
  </si>
  <si>
    <t>4103-31-L116</t>
  </si>
  <si>
    <t>3129-14-LE15</t>
  </si>
  <si>
    <t xml:space="preserve">10 años o más                            4 Ptos._x000D_
08 a 09 años                               3 Ptos._x000D_
06 a 07 años                               2 Ptos.   _x000D_
04 a 05 años                               1 Pto._x000D_
01 a 03 años                               0 Pto_x000D_
</t>
  </si>
  <si>
    <t>4706-25-LE17</t>
  </si>
  <si>
    <t xml:space="preserve">Antigüedad de la Empresa (SII)_x000D_
Documento es obligatorio para efectos de adjudicación	10%	0 = Menos de 1 año_x000D_
		3 = Desde 1 y menor 3 años_x000D_
		6 = Desde 3 incluido y menor a 6 años_x000D_
		10 =  6 o más_x000D_
</t>
  </si>
  <si>
    <t>No informa	0,_x000D_
Entre 01 y 03 años	25,_x000D_
Entre 03 y 06 años	50,_x000D_
Más de 06 años	100.</t>
  </si>
  <si>
    <t>732907-3-L118</t>
  </si>
  <si>
    <t>2359-38-L116</t>
  </si>
  <si>
    <t>3246-124-LE16</t>
  </si>
  <si>
    <t>EMPRESAS QUE TENGAN MAS DE 21 AÑOS DE EXPERIENCIA EN EL RUBRO SERA EVALUADA CON NOTA 7 DE 17 A 20 AÑOS CON NOTA 6 DE 14 A 16 AÑOS CON NOTA 5 DE 11 A 13 AÑOS CON NOTA 4 DE 7 A 10 AÑOS CON NOTA 3 DE 4 A 6 AÑOS CON NOTA 2 DE 0 A 3 AÑOS CON NOTA 1</t>
  </si>
  <si>
    <t>_x000D_
EXPERIENCIA: ADJUNTAR ANTECEDENTES QUE ACREDITE EXPERIENCIA EN EL RUBRO (ORDENES DE COMPRA, FACTURAS, BOLETAS. MAS DE 10 AÑOS :40, 5 AÑO : 20, DE 5 AÑOS A MENOS :10.    ADEMÁS DEBE ADJUNTAR EL TITULO Y CURRICULUM DEL PROFESIONAL</t>
  </si>
  <si>
    <t>2709-107-LE14</t>
  </si>
  <si>
    <t>4880-25-L114</t>
  </si>
  <si>
    <t>2446-801-LE14</t>
  </si>
  <si>
    <t>(Experiencia Ofertada Acreditada /Mayor Experiencia Ofertada Acreditada) x 100. Sobre 30 años 100 puntos; Entre 20 y 29 años 70 puntos; Entre 10 y 19 años 50 puntos; Resto 30 puntos.</t>
  </si>
  <si>
    <t>4451-18-L115</t>
  </si>
  <si>
    <t>Se otorgará nota 7 al oferente que posea 10 o más años de experiencia, nota 4 al oferente que tenga entre 5 y 10 años de experiencia y nota 2 al oferente que tenga menos de 5 años de experiencia.</t>
  </si>
  <si>
    <t>355-6-LE17</t>
  </si>
  <si>
    <t>0-5  años (0%)_x000D_
5-10 años (5%)_x000D_
10 a más años (10%)</t>
  </si>
  <si>
    <t>2268-7-LQ17</t>
  </si>
  <si>
    <t>655-8-LP17</t>
  </si>
  <si>
    <t>Se evaluará la experiencia acreditada en base a casos exitosos de instalación de Cámaras de Frío y climatización, en los últimos 7 años, considerando los documentos adjuntos que acrediten experiencia en el rubro presentados por el oferente (Anexo Nº6-A, N°6-B FORMATO PRESENTACIÓN EXPERIENCIA DE LA EMPRESA)._x000D_
_x000D_
El informe de evaluación será entregado por ITO, se evaluara de forma independiente la experiencia en la instalación de cámaras de frío y proyectos de climatización, de acuerdo a la siguiente tabla:_x000D_
_x000D_
Factor	Definición Subfactor	Puntaje máximo 100 puntos_x000D_
_x000D_
_x000D_
_x000D_
_x000D_
Acreditación de experiencia empresa en Cámaras de Frío 	Se evaluará entregando 100 puntos al oferente que cuente con 7 o más implementaciones de Cámaras de Frío.	70	100_x000D_
	Se evaluará entregando 70 puntos al oferente que cuente con 5 o más implementaciones de Cámaras de Frío.		70_x000D_
	Se evaluará entregando 40 puntos al oferente que cuente con 3 o más implementaciones de Cámaras de Frío.		40_x000D_
	Se evaluará entregando 20 puntos al oferen</t>
  </si>
  <si>
    <t>3558-48-L114</t>
  </si>
  <si>
    <t>5571-3-L115</t>
  </si>
  <si>
    <t>3413-11-L117</t>
  </si>
  <si>
    <t>3285-19-LE18</t>
  </si>
  <si>
    <t>5908-6-LQ19</t>
  </si>
  <si>
    <t>Puntaje B= (P1x0,6 + P2x0,3 + P3x0,1)x ponderación Experiencia del oferente monto total adjudicado en M$ en los últimos 6 años= P1------- Experiencia del profesional de obras= P2---Certificado de potencias ejecutadas por el oferente en los últimos 6 años= P3---- Ver detalle en las BAG.</t>
  </si>
  <si>
    <t>1845-11-LE19</t>
  </si>
  <si>
    <t xml:space="preserve">_x000D_
Experiencia en Convenios Institucionales de similares características de aseo con instituciones públicas o privadas._x000D_
	Puntaje	Valor del criterio	Ponderación del Criterio_x000D_
(Puntaje X valor Criterio)_x000D_
Mayor o igual a 10 años.	100 puntos.	30%	100 x (30%)=    30_x000D_
Mayor o igual a 7 años y menor a 10 años.	75 puntos.	30%	       75 x (30%)=   22,5_x000D_
Mayor o igual a 4 años y menor a 7 años.	  50 puntos.	30%	    50 x 30%)=    15_x000D_
Mayor o igual a 1 años y menor a 4 años.	  25 puntos.	30%	      25 x (30%)=    7,5_x000D_
No Presenta.	    0 puntos.	30%	                        0 x (30%)=    0_x000D_
</t>
  </si>
  <si>
    <t>2116-21-LE18</t>
  </si>
  <si>
    <t xml:space="preserve">Esta sera medida en años de experiencia que tiene la empresa en gestiones de cobranza externa, demostrable con certificados extendidos por instituciones tanto publicas como privadas, donde haya prestado servicios._x000D_
EXPERIENCIA INFERIOR A 2 AÑOS : 20 PUNTOS_x000D_
 _x000D_
EXPERIENCIA DE 3 A 5 AÑOS: 50 PUNTOS EXPERIENCIA MAYOR A 6 AÑOS :100 PUNTOS_x000D_
_x000D_
</t>
  </si>
  <si>
    <t>4596-54-L118</t>
  </si>
  <si>
    <t xml:space="preserve">1	El oferente tiene ? a 7 años de experiencia el en Hospitales Públicos y/o privados	7_x000D_
2	El oferente tiene entre ? 3 años y &lt; de 7 años de experiencia en Hospitales Públicos y/o privados	3_x000D_
3	El oferente tiene ? a 1 año y &lt; de 3 años de experiencia en Hospitales Públicos y/o privados	1_x000D_
4	El Oferente no tiene Experiencia en Hospitales Públicos y/o privados	0_x000D_
	Puntaje máximo del criterio experiencia en el mercado	7_x000D_
</t>
  </si>
  <si>
    <t>885-170-LP15</t>
  </si>
  <si>
    <t>3665-20-L118</t>
  </si>
  <si>
    <t>Igual o más de 6 Años= 100 Ptos._x000D_
De 2 a 5 años= 80 Ptos._x000D_
No indica Experiencia o tiene 1 año= 0 Ptos.</t>
  </si>
  <si>
    <t>4726-3-LE17</t>
  </si>
  <si>
    <t>2826-73-LQ16</t>
  </si>
  <si>
    <t>10 a mas años = 100%; 5-9 años = 60%; 0-4 años = 30%</t>
  </si>
  <si>
    <t>3962-27-LE16</t>
  </si>
  <si>
    <t>4103-20-L117</t>
  </si>
  <si>
    <t>2429-122-L117</t>
  </si>
  <si>
    <t>mas de 6 años 100 puntos_x000D_
entre 4 a 5 años 60 puntos_x000D_
entre 1 a 3 años 35 puntos_x000D_
no indica 0 puntos_x000D_
para su evalucion enviar certificado,ordenes de compra o factura que acredita la informacion</t>
  </si>
  <si>
    <t xml:space="preserve">Se evaluará de la siguiente manera:_x000D_
Contar con 1 año 10 puntos, con  2 años 20 puntos, contar con 3 años 30 puntos, contar con 4 años 40 puntos, con  5 años 50 puntos, con 6 años 60 puntos, con 7 años 70 puntos, con 8 años 80 puntos,  con 9 años 90 puntos, con 10 años y más 100 puntos._x000D_
</t>
  </si>
  <si>
    <t>5416-55-LE17</t>
  </si>
  <si>
    <t xml:space="preserve">3.- CALIDAD Y EXPERIENCIA TÉCNICA DE LA EMPRESA O CONSULTOR Y EQUIPO CONSULTOR:_x000D_
Este criterio tiene por objetivo evaluar la   experiencia del consultor o empresa y la calidad técnica individual de los miembros del equipo, teniendo siempre como referencia los trabajos en que hayan tenido participación. Además de la metodología y plan de trabajo propuesto para el desarrollo del estudio. _x000D_
El criterio evaluará los siguientes factores:_x000D_
3.1.- Evaluación Curricular (60%)_x000D_
3.1.1.- Currículo de la empresa consultora o consultor (40%) _x000D_
Este factor evalúa la experiencia general de la empresa o consultor. Esta experiencia considera los trabajos que hayan realizado en los últimos 10 años, respecto de estudios similares al de la presente licitación, acreditados con antecedentes fidedignos ingresados en el portal de mercado público. Son antecedentes fidedignos aquellos emitidos por terceros ajenos a la empresa y que permitan a los evaluadores verificar fehacientemente los trabajos realizados. _x000D_
Sólo se considerarán para el cómputo la cantidad de estudios completos, que conste con certificado de aceptación del cliente._x000D_
_x000D_
Este factor se evaluará conforme a la siguiente tabla:_x000D_
_x000D_
EXPERIENCIA TÉCNICA ACREDITADA	PUNTUACIÓN _x000D_
Empresa o consultor con 10 o más estudios.	100 puntos_x000D_
Empresa o consultor con experiencia de 7 a 9  estudios.	80 puntos_x000D_
Empresa o consultor con experiencia  de 4 a 6  estudios.	60 puntos_x000D_
Empresa o consultor con  experiencia de 1 a 3 estudios.	40 puntos_x000D_
Empresa o consultor sin experiencia	10 puntos_x000D_
 _x000D_
3.1.2.- Currículo de los profesionales participantes en el proyecto (40%) _x000D_
Este factor evalúa exclusivamente la experiencia de los profesionales que forman parte del consultor o empresa consultora, que presten servicios para ella o vayan a prestarlos para el desarrollo de este proyecto. Esta experiencia considera los trabajos que hayan realizado estos profesionales, tanto como parte de la empresa o consultora, como parte de otras empresas o consultoras del rubro o en el ejercicio libre de sus profesiones, en los últimos 10 años, respecto de estudios similares al de la presente licitación, acreditados con antecedentes fidedignos ingresados en el portal de mercado público.  _x000D_
Son antecedentes fidedignos aquellos emitidos por terceros ajenos a la empresa y que permitan a los evaluadores verificar fehacientemente los trabajos realizados. _x000D_
Sólo se considerarán para el cómputo la cantidad de estudios completos. Para el cálculo de la experiencia de los profesionales del equipo, no se considerara la experiencia del profesional jefe del proyecto, toda vez que este será evaluado de manera individual en el punto 3.1.3. _x000D_
Las experiencias de los profesionales se promediaran y se evaluaran conforme a la siguiente tabla:_x000D_
EXPERIENCIA TÉCNICA ACREDITADA	PUNTUACIÓN_x000D_
Equipo Profesional con 10 o más estudios.	100 puntos_x000D_
Equipo Profesional con experiencia de 7 a 9  estudios.	80 puntos_x000D_
Equipo Profesional con experiencia  de 4 a 6  estudios.	60 puntos_x000D_
Equipo Profesional con  experiencia de 1 a 3 estudios.	40 puntos_x000D_
Equipo Profesional sin experiencia	10 puntos_x000D_
_x000D_
3.1.3.- Experiencia del Jefe del Proyecto (20%) _x000D_
Este factor evalúa exclusiva e individualmente la experiencia del profesional, jefe del proyecto._x000D_
Esta experiencia considera los trabajos que haya  realizado este  profesional, tanto como parte de la empresa o consultora,  como parte de otras empresas o consultoras del rubro o en el ejercicio libre de sus profesiones, en los últimos 10 años, respecto de estudios similares al de la presente licitación, acreditados con antecedentes fidedignos ingresados en el portal de mercado público. Son antecedentes fidedignos, aquellos emitidos por terceros ajenos a la empresa y que permitan a los evaluadores verificar fehacientemente los trabajos realizados. _x000D_
Sólo se considerarán para el cómputo la cantidad de estudios completos._x000D_
La experiencia del profesional jefe del proyecto se evaluara conforme a la siguiente tabla:_x000D_
_x000D_
_x000D_
EXPERIENCIA TÉCNICA ACREDITADA	PUNTUACIÓN_x000D_
Profesional con 10 o más estudios.	100 puntos_x000D_
Profesional con experiencia de 7 a 9  estudios.	80 puntos_x000D_
Profesional con experiencia  de 4 a 6  estudios.	60 puntos_x000D_
Profesional con  experiencia de 3 o menos  estudios.	40 puntos_x000D_
Profesional sin experiencia	10 puntos_x000D_
_x000D_
Los profesionales participantes en el proceso de licitación quedan comprometidos para la ejecución del estudio y podrán ser cambiados solo en condiciones de fuerza mayor debidamente acreditada y comprobable._x000D_
_x000D_
_x000D_
3.2 Metodología y plan de trabajo propuesto para el desarrollo del estudio (40%) _x000D_
Este factor contempla la evaluación que realice la comisión de la metodología y plan de trabajo propuesto por el oferente para el desarrollo del estudio. Se considerará aspectos tales como la coherencia de las actividades planteadas con los productos a desarrollar, los hitos y plazos asignados para las distintas actividades, la programación de etapas, subetapas y la definición de actividades críticas a desarrollar para el cumplimiento de los plazos._x000D_
_x000D_
Las ofertas se evaluarán conforme a la siguiente tabla: _x000D_
_x000D_
Porcentaje de Ponderación 	Productos a Evaluar 	Puntaje de cumplimiento por producto a evaluar_x000D_
		100	75	50	25	0_x000D_
25%	La metodología organiza lógicamente la obtención de los productos en función de los objetivos 	 	 	 	 	 _x000D_
10%	La metodología se ajusta a los tiempos ofertado por el proveedor. Sin superar el plazo disponible según Bases 	 	 	 	 	 _x000D_
25%	La propuesta explicita claramente los mecanismos de validación de productos y sub productos 	 	 	 	 	 _x000D_
25%	La Propuesta de organización del equipo de trabajo se realiza en función de los productos	 	 	 	 	 _x000D_
15%	La Programación de las actividades planificadas  se establece en formato Carta Gantt y es coherente con las etapas definidas y los plazos propuestos.	 	 	 	 	 _x000D_
_x000D_
* La determinación del puntaje se medirá en relación al nivel de cumplimiento del producto ofrecido. _x000D_
* Se considerará 100 puntos al cumplimiento satisfactorio del producto a evaluar_x000D_
* Se considerará 0 puntos en caso de no presentar información en la propuesta._x000D_
_x000D_
</t>
  </si>
  <si>
    <t>4726-6-LE16</t>
  </si>
  <si>
    <t>4560-45-L116</t>
  </si>
  <si>
    <t>845-14-L116</t>
  </si>
  <si>
    <t xml:space="preserve">Inferior a 1 año  			0		_x000D_
De 1.1 hasta 2 años de experiencia	5_x000D_
De 2.1 años hasta 3 años		10		_x000D_
Más de 3.1 años hasta 5 años		15		_x000D_
Más de 5.1 años hasta 7 años		20_x000D_
Más de 7.1 años hasta 10 años		25_x000D_
Más de 10 años				30_x000D_
_x000D_
</t>
  </si>
  <si>
    <t xml:space="preserve">En cuanto a la experiencia de la empresa, esta se evaluará, de acuerdo a un rango de 0 a 20%. Se aclara que ningún oferente queda fuera de la posibilidad de presentar oferta, ya que la pauta de evaluación otorga un puntaje, tenga o no experiencia. Para este parámetro se utilizará:_x000D_
0 - 2 años: 5%_x000D_
2 años y un día - 5 años: 10%_x000D_
5 años y un día - 8 años: 15%_x000D_
8 años y un día - más años: 20%_x000D_
</t>
  </si>
  <si>
    <t>2792-109-LE18</t>
  </si>
  <si>
    <t xml:space="preserve">Se medirá la experiencia del oferente en la adquisición, implementación y puesta en marcha de equipos ecógrafo, según lo indicado en Anexo N°6, confirmado a través de certificados extendidos por terceros, contratos y/u órdenes de compras. Se utilizará la siguiente escala:_x000D_
Años de Experiencia	Puntaje_x000D_
Más de 10 años	35 puntos_x000D_
Entre 5 y 9 años	20 puntos_x000D_
Entre 3 y 4 años	10 puntos_x000D_
Sin experiencia 	0 puntos_x000D_
</t>
  </si>
  <si>
    <t>Se evaluará según los años certificados de experiencia en el Programa Odontológico que presente de ésta u otras comunas. Se asignarán según el siguiente detalle:_x000D_
_x000D_
º 8 o más años: 100 puntos._x000D_
º 4 a 7 años: 60 puntos._x000D_
º 1 a 3 años: 30 puntos._x000D_
º 0 años:: 0 puntos.</t>
  </si>
  <si>
    <t>2211-48-L118</t>
  </si>
  <si>
    <t>958479-30-L118</t>
  </si>
  <si>
    <t xml:space="preserve">Este criterio será evaluado con trabajos realizados en los rubros solicitados en el área de construcción, para lo cual los proveedores deben completar formulario N° 3 de acuerdo a estas bases administrativas, el cual obligatoriamente deberá ser acreditado mediante certificado del mandante, orden de compra, factura o boleta de honorarios, durante los últimos 10 años contados desde la fecha de cierre de ofertas (En caso de no ser acreditado, no se considerará el trabajo informado). Se otorgará puntaje de acuerdo a la siguiente tabla:_x000D_
_x000D_
Más de 10 trabajos, 100 puntos._x000D_
Menor o igual a 10 y mayor a 7 trabajos, 75 puntos._x000D_
Menor o igual a 7 y mayor a 4 trabajos, 50 puntos._x000D_
Menor o igual a 3, 25 puntos._x000D_
No señala o no acredita los trabajos, 0 puntos._x000D_
</t>
  </si>
  <si>
    <t>2109-33-LR16</t>
  </si>
  <si>
    <t xml:space="preserve">_x000D_
El oferente deberá señalar en el Anexo Nº5 la experiencia en el servicio a licitar y su puntaje se calculará de acuerdo a la siguiente tabla:_x000D_
Años experiencia	Puntaje_x000D_
Menor a 3 años	1_x000D_
3 a 6 años	4_x000D_
Mayor a 6 años	7_x000D_
_x000D_
Fórmula = puntaje* 5%_x000D_
</t>
  </si>
  <si>
    <t>5693-17-L117</t>
  </si>
  <si>
    <t xml:space="preserve">Se evaluara de acuerdo a la Experiencia en el Rubro de acuerdo al certificado de inicio de actividades (Documento Mi Información Tributaria), emitido por el SII de acuerdo a lo siguiente: 10 años a más de experiencia: 20 puntos. De 6 a 9 años: 10 puntos. De 3 a 5 años: 5 puntos. De 2 a menos años de experiencia o no indica: 0 puntos </t>
  </si>
  <si>
    <t>1301-3-LE18</t>
  </si>
  <si>
    <t xml:space="preserve">15 o más años  = 100 Ptos._x000D_
De 8 a 14 años = 75 Ptos. _x000D_
De 1 a 7 años   = 50 Ptos. _x000D_
No indica          = 0 Ptos._x000D_
</t>
  </si>
  <si>
    <t>2359-65-L118</t>
  </si>
  <si>
    <t>10 o más años 100 ptos._x000D_
7 a 9 años 50 ptos._x000D_
4 a 6 años 25 ptos._x000D_
1 a 3 años 10 ptos._x000D_
No certifica 0 ptos._x000D_
servicios complementarios se explican en los archivos adjuntos en las bases</t>
  </si>
  <si>
    <t>2564-80-LE17</t>
  </si>
  <si>
    <t>2826-123-L116</t>
  </si>
  <si>
    <t>11 años o mas = 10%; 6-10 años = 6%; 1-5 años = 3%; 0 años = 0%</t>
  </si>
  <si>
    <t>1979-23-LE17</t>
  </si>
  <si>
    <t>2273-82-L117</t>
  </si>
  <si>
    <t>SE DARA EL 701% AL QUE INDIQUE EXPERIENCIA IGUAL O SUPERIOR A 19 AÑOS, SE DARA EL 40% AL QUE INDIQUE ENTRE 18 Y 10 AÑOS, Y SE DARA 0% AL QUE INDIQUE MENOS DE 10 AÑOS O NO MENCIONE EXPERIENCIA. EL OFERENTE DEBERA ACREDITAR LOS AÑOS DE EXPERIENCIA CON CERTIFICADO DE INICIACION DE ACTIVIDADES</t>
  </si>
  <si>
    <t>434-267-L115</t>
  </si>
  <si>
    <t>1953-10-L116</t>
  </si>
  <si>
    <t xml:space="preserve">_x000D_
b)	En el caso del criterio de evaluación “Experiencia del oferente en el rubro”, el puntaje ponderado se determinará de la siguiente manera:_x000D_
_x000D_
Experiencia del Oferente en el rubro	PUNTAJE ASIGNADO_x000D_
Experiencia demostrable de 08 y más años	100 Puntos_x000D_
Experiencia demostrable más 04 y menos de 07 años	90 Puntos_x000D_
Experiencia demostrable de 01 a 03 años	80 Puntos_x000D_
_x000D_
Acreditable por medio de certificaciones de proyectos emitidos por órganos públicos o privados._x000D_
</t>
  </si>
  <si>
    <t>3850-42-L119</t>
  </si>
  <si>
    <t>3946-78-L119</t>
  </si>
  <si>
    <t>Para acreditar la experiencia en el rubro deberá adjuntar certificados o cartas de recomendación de entidades públicas y/ privadas y se valorizara de acuerdo a lo siguiente:_x000D_
Años de experiencia_x000D_
Puntaje_x000D_
Entre 6 y más de 20 años_x000D_
100_x000D_
Entre 5 y 3 años_x000D_
50_x000D_
Menos de 3 años_x000D_
0</t>
  </si>
  <si>
    <t>2255-1-L117</t>
  </si>
  <si>
    <t>MAYOR A 6 AÑOS (DEMOSTRABLE): 100 PUNTOS_x000D_
MENOS A 6 AÑOS: 0 PUNTOS</t>
  </si>
  <si>
    <t>835727-16-LE18</t>
  </si>
  <si>
    <t xml:space="preserve">Con 7 a más años de experiencia	100_x000D_
Con 5 a 7 años de experiencia	85_x000D_
 Con 3 a 5 años de experiencia	70_x000D_
Con 2 Años de experiencia	55_x000D_
Con 1 año de experiencia	40_x000D_
_x000D_
Sin experiencia	0_x000D_
</t>
  </si>
  <si>
    <t>3968-81-L117</t>
  </si>
  <si>
    <t>si tiene mas de 20 años=7,de 15 a 19 años=5,de 10 a 14 años =3 menos de 5 años=1</t>
  </si>
  <si>
    <t>3595-82-L117</t>
  </si>
  <si>
    <t>4623-7-L115</t>
  </si>
  <si>
    <t>2482-69-L118</t>
  </si>
  <si>
    <t>Cantidad de Contratos similares 10%. Mas de 10, 100 Pts._x000D_
Entre 6 y 10, 80 Pts. Entre 3 y 5, 60 Pts. Menos de 3, 30 Pts. No acredita contratos, 0 Pts._x000D_
Años de experiencia 10%._x000D_
Mayor a 6 años, 100 Pts._x000D_
Entre 4 y 6 años 80 Pts._x000D_
Entre 1 y 3 años 60 Pts._x000D_
Menor a 1 año 40 Pts.</t>
  </si>
  <si>
    <t>100 PUNTOS AL DE MAYOR EXPERIENCIA DE 6 AÑOS O MAS; 50 PUNTOS CON EXPERENCIA DE 5 A 4 AÑOS, Y 25 PUNTOS AL CON MENOS DE 3 AÑOS DE EXPERIENCIA.</t>
  </si>
  <si>
    <t>2803-6-LE17</t>
  </si>
  <si>
    <t>2273-625-L117</t>
  </si>
  <si>
    <t>EMPRESAS CON : 5 O 7 AÑOS DE EXPERIENCIA = 20; 2 A 4 AÑOS DE EXPERIENCIA  = 10;  0 A 1 AÑO DE EXPERIENCIA = 0; DEBERA SER INFORMADO EN OFERTAS  O ANEXOS</t>
  </si>
  <si>
    <t>2164-127-LE18</t>
  </si>
  <si>
    <t>4283-15-L118</t>
  </si>
  <si>
    <t>Mayor o igual a 10 años 100  PUNTOS; 5 - 9 años 50  PUNTOS; 2 - 4 años 20 PUNTOS</t>
  </si>
  <si>
    <t>3129-4-L117</t>
  </si>
  <si>
    <t>2172-12-L115</t>
  </si>
  <si>
    <t xml:space="preserve">Menos de 1 años	20 ptos_x000D_
Entre 1 y 2 años	40 ptos_x000D_
Más de 3 años y hasta 4 años	60 ptos_x000D_
Más de 5 años y hasta 9 años	80 ptos_x000D_
Más de 10 años	100 ptos_x000D_
</t>
  </si>
  <si>
    <t>4359-3-L118</t>
  </si>
  <si>
    <t>898438-1-LE19</t>
  </si>
  <si>
    <t xml:space="preserve">Esta debe ser comprobada mediante documentación solicitada en el punto 4, además de certificados, órdenes de compra que acrediten su formación o experiencia, el que representa un 20% del puntaje total de la evaluación y cada oferente obtendrá lo que le corresponda según la siguiente ponderación: _x000D_
	_x000D_
TRAMOS	PUNTOS_x000D_
ENTRE 0 Y 5 AÑOS	20 PUNTOS_x000D_
ENTRE 6 Y 10 AÑOS	30 PUNTOS_x000D_
MAS DE 11 AÑOS	50 PUNTOS_x000D_
_x000D_
En este caso deberá acreditarlo adjuntando archivos a su oferta, con certificados, otros documentos emitidos por quienes les hubiesen prestado servicios anteriormente, y en el caso de Órdenes de Compra vía portal www.mercadopublico.cl, debe adjuntar la nómina de números de Ordenes de Compras._x000D_
_x000D_
El puntaje máximo de obtener por Propuesta Técnica es de 100 puntos ponderados. Calificarán técnicamente aquellas que tengan un puntaje mínimo de 70 puntos ponderados y aquellas que no cumplan con dicho puntaje, serán descalificadas del proceso._x000D_
</t>
  </si>
  <si>
    <t>5571-36-L116</t>
  </si>
  <si>
    <t>4880-30-L114</t>
  </si>
  <si>
    <t>5697-11-L114</t>
  </si>
  <si>
    <t>4190-78-LE16</t>
  </si>
  <si>
    <t xml:space="preserve">Años Puntaje 5 a 10 años 100 ptos 3 a 4 años 70 ptos 2 años 40 ptos 1 año 20 ptos No Experiencia o No informa 0 ptos. De acuerdo a lo estipulado en el articulo 10, letra C, de las Bases Administrativas y Técnicas.- </t>
  </si>
  <si>
    <t>1959-52-L115</t>
  </si>
  <si>
    <t>4831-11-LE18</t>
  </si>
  <si>
    <t xml:space="preserve">La experiencia en obras será evaluada los certificados de obras recepcionadas ejecutadas por el oferente en los últimos 7 años._x000D_
100 puntos mayor m2_x000D_
75 puntos segundo lugar_x000D_
50 puntos tercer lugar_x000D_
25 puntos cuarto lugar_x000D_
10 puntos quinto lugar y menos_x000D_
</t>
  </si>
  <si>
    <t>5558-19-LE15</t>
  </si>
  <si>
    <t xml:space="preserve">Se evaluará de la siguiente manera:_x000D_
_x000D_
Contar con 1 año 10 puntos, _x000D_
con  2 años 20 puntos, _x000D_
contar con 3 años 30 puntos, _x000D_
contar con 4 años 40 puntos, _x000D_
con  5 años 50 puntos, _x000D_
con 6 años 60 puntos, _x000D_
con 7 años 70 puntos, _x000D_
con 8 años 80 puntos,  con 9 años 90 puntos, _x000D_
con 10 años y más 100 puntos._x000D_
</t>
  </si>
  <si>
    <t>2164-115-LQ18</t>
  </si>
  <si>
    <t xml:space="preserve">Años de Experiencia	Puntaje_x000D_
Cero (0) años	0 Ptos._x000D_
&lt; de 3 años	10 Ptos._x000D_
? a 3 y &lt; a 7 años	15 Ptos._x000D_
? a 8 años	20 Ptos._x000D_
_x000D_
</t>
  </si>
  <si>
    <t>916-2-L118</t>
  </si>
  <si>
    <t>La experiencia será acreditada revisando en la página del SII con el RUT de la empresa el año en que ésta inició actividades. Se evaluará: Más de 10 años = 10% Entre 3 y menos de 10 años = 6% Menos de 3 años = 2%</t>
  </si>
  <si>
    <t>3636-17-LE18</t>
  </si>
  <si>
    <t>2566-52-L116</t>
  </si>
  <si>
    <t>MAS DE 6 AÑOS PUNTAJE 7.0_x000D_
DE 4-5 AÑOS PUNTAJE 6.0_x000D_
DE 2-3 AÑOS PUNTAJE 5.0_x000D_
MENOS DE 2 AÑOS PUNTAJE 4.0</t>
  </si>
  <si>
    <t>2307-71-L115</t>
  </si>
  <si>
    <t>&gt; 10 AÑOS = 100 PTS._x000D_
ENTRE 5 A 9 AÑOS = 50 PTS._x000D_
MENOR DE 4 AÑOS = 25 PTS._x000D_
NO SEÑALA = 0 PT.</t>
  </si>
  <si>
    <t>3653-113-L116</t>
  </si>
  <si>
    <t>100 PUNTOS EXPERIENCIA DEMOSTRABLE EN EL RUBRO IGUAL O SUPERIOR A 6 AÑOS; 80 PUNTOS ENTRE 4 Y MENOR A 6 AÑOS; 60 PUNTOS ENTRE 2 Y MENOR A 4 AÑOS; 0 PUNTO RESTANTES.</t>
  </si>
  <si>
    <t xml:space="preserve">Acreditar prestación de servicios a institución pública o privada, de servicios similares a los referidos en esta licitación, mediante copias de contratos, órdenes de compra y/o Facturas desde el año 2010., incorporando identificación clara de cliente tratante y/o empresa tratante de referencia.    _x000D_
Cantidad de tiempo	Ponderación_x000D_
Mayor a 8 años	20 puntos_x000D_
Entre 4 a 7 años	15 puntos_x000D_
De 1 a 4 años	10 puntos_x000D_
Menor a 1 año|	5	puntos_x000D_
</t>
  </si>
  <si>
    <t>4832-18-LE14</t>
  </si>
  <si>
    <t xml:space="preserve">100 Puntos 5 a 10 años de experiencia o más._x000D_
50 Puntos de 5 a 2 Años._x000D_
0    Puntos 1 año o no indique._x000D_
</t>
  </si>
  <si>
    <t>4610-134-LP19</t>
  </si>
  <si>
    <t xml:space="preserve">10 años de experiencia comprobable o más de empresa consultora en proyectos similares	_x000D_
20_x000D_
Entre 5 a 9 años de experiencia comprobable en proyectos similares	_x000D_
10_x000D_
0 a 4 años de experiencia de empresa consultora en proyectos similares	_x000D_
5_x000D_
</t>
  </si>
  <si>
    <t>3909-103-L119</t>
  </si>
  <si>
    <t>4378-5-LE19</t>
  </si>
  <si>
    <t xml:space="preserve">CRITERIOS DE EVALUACIÓN	PUNTAJE MAXIMO_x000D_
1.	Mayor o igual a 10 años de experiencia	10_x000D_
2.	Mayor o igual a 7 años y menor a 10 años de experiencia                      	6_x000D_
3.	Mayor o igual a 4 años y menor a 7 años de experiencia                      	3_x000D_
4.	Mayor o igual a 1 año y menor a 4 años de experiencia                      	2_x000D_
5.	Menor a 1 año de experiencia                      	1_x000D_
6.	No presenta experiencia 	0_x000D_
</t>
  </si>
  <si>
    <t>3017-503-L114</t>
  </si>
  <si>
    <t>3561-85-LE17</t>
  </si>
  <si>
    <t>4768-34-LE18</t>
  </si>
  <si>
    <t>100 pts=10 años y mas_x000D_
50 pts= 6 a 10 años_x000D_
30 pts=1 a 5 años</t>
  </si>
  <si>
    <t>5276-17-LE15</t>
  </si>
  <si>
    <t xml:space="preserve">La experiencia se evalúa según: Si es Mayor o igual a 10 años con un 7 Si es Mayor a 5 años y menor a 10 años con un 4 Si es Menor a 5 años con un 0 </t>
  </si>
  <si>
    <t>2429-21-L116</t>
  </si>
  <si>
    <t>Debe señalar Historial de labores similares realizadas, adjuntando los certificados y/o facturas que acrediten su ejecución._x000D_
+ 6 años  =  100 puntos_x000D_
5 - 6 años = 75 puntos_x000D_
3 - 4 años  = 50 puntos_x000D_
1 - 2 años  = 25 puntos_x000D_
no presenta cero puntos_x000D_
FORMULA : Puntaje obtenido x 20%</t>
  </si>
  <si>
    <t>3285-8-LE14</t>
  </si>
  <si>
    <t xml:space="preserve">Experiencia 	_x000D_
30%	En este componente, se privilegian a los oferentes postulantes que puedan demostrar experiencia comprobada en el rubro, mediante documentación que certifique la provisión de servicios 	Se considerará en certificados emitidos por el oferente_x000D_
_x000D_
Experiencia 	a)	Posee experiencia por más de 7 años	100 puntos_x000D_
	b)	Posee experiencia entre 4 y 7 años	60 puntos_x000D_
	c)	Posee experiencia 1 y 3 años 12 meses	20 puntos_x000D_
</t>
  </si>
  <si>
    <t>2328-486-L116</t>
  </si>
  <si>
    <t xml:space="preserve">El oferente deberá acreditar experiencia en el tipo de servicio solicitado, con certificados emitidos por terceros. El puntaje será: _x000D_
100 puntos, experiencia de 10 años o más, _x000D_
60 puntos, experiencia entre 4 y 9 años, _x000D_
10 puntos, experiencia menor a 4 años y mayor a 1 año. _x000D_
0 puntos, si no indica o es menor o igual a 1 año_x000D_
_x000D_
</t>
  </si>
  <si>
    <t>655-17-LE19</t>
  </si>
  <si>
    <t>Se debe acreditar mediante certificados de terceros, órdenes de compra y/o facturas.De acuerdo a lo exigido en anexo N°2._x000D_
Entre 01 y hasta 02 años,35 puntos; Entre 03 y hasta 04 años 50 puntos; Entre 05 y hasta 06 años 70 puntos; Más de 7 años 100 puntos No informa 0 puntos; Puntaje = Puntos * 0.20</t>
  </si>
  <si>
    <t xml:space="preserve">La Experiencia de los Oferentes será evaluada de mayor a menor experiencia, según la cantidad de años de experiencia de cada Oferente en la prestación de servicios de similares características (y respaldados) a los requeridos en esta propuesta, otorgándole 100 puntos al oferente que presente mayor experiencia y en forma proporcional a ésta el puntaje de las demás propuestas:_x000D_
_x000D_
•	Sobre 30 años		: 100 ptos._x000D_
•	Entre 20 y 29 años	:   70 ptos._x000D_
•	Entre 10 y 19		:   50 ptos._x000D_
•	Resto 			:   30 ptos._x000D_
_x000D_
La fórmula será:_x000D_
_x000D_
 (Experiencia Ofertada Acreditada/Mayor Experiencia Ofertada Acreditada) x 100_x000D_
_x000D_
El puntaje para este criterio se obtendrá multiplicando el puntaje obtenido de la aplicación de la formula anterior, por 10%._x000D_
</t>
  </si>
  <si>
    <t>3182-17-L114</t>
  </si>
  <si>
    <t>15 AÑOS O MAS= 4 PTOS._x000D_
10 A 14 AÑOS= 3 PTOS._x000D_
05 A 09 AÑOS= 2 PTOS._x000D_
00 A 04 AÑOS= 1 PTO._x000D_
NO INFORMA= 0 PTO.</t>
  </si>
  <si>
    <t>3064-6-L114</t>
  </si>
  <si>
    <t>Antecedentes de la empresa, experiencia, capacitación y certificación:_x000D_
									_x000D_
- Experiencia de más 10 años en capacitación y certificación.	Nota	4_x000D_
-.Experiencia de 6 a 10 años en capacitación y certificación.	Nota	3_x000D_
- Experiencia de 3 a 5 años en capacitación y certificación.  Nota	2_x000D_
- Experiencia de 1 a 2 años en capacitación y certificación.	Nota	1_x000D_
- Experiencia de menos de 1 año en capacitación y certificación.	0</t>
  </si>
  <si>
    <t>916-1-L116</t>
  </si>
  <si>
    <t>4414-17-LE14</t>
  </si>
  <si>
    <t>100 puntos mas de 10 años en el rubro de transporte, 70 puntos entre 5 y 9 años en rubro de transporte, 40 puntos entre 1 y 4 años, 10 puntos menos de un año o sin experiencia, 0 puntos no informa</t>
  </si>
  <si>
    <t>2574-3-LE16</t>
  </si>
  <si>
    <t>10 o más años de experiencia  100x30%_x000D_
Entre 5 y 9 años de experiencia  100x15%_x000D_
Menor a 5 años de experiencia  100x0%</t>
  </si>
  <si>
    <t>4733-22-LP19</t>
  </si>
  <si>
    <t xml:space="preserve">Experiencia de los oferentes.	Puntaje máximo 100 puntos	 Se evaluarán obras de igual o mejor magnitud (Construcción o reparación de infraestructuras públicas dentro de los últimos 10 años) Contemplando metros cuadrados y montos._x000D_
Mas de 10 obras	100	Según anexo nro. 3, Adjuntar certificado de experiencia debidamente acreditado a cada obra mencionada._x000D_
_x000D_
_x000D_
9 obras	90	_x000D_
8 obras	80	_x000D_
7 obras	70	_x000D_
6 obras	60	_x000D_
5 obras	50	_x000D_
4 obras	40	_x000D_
3 obras	30	_x000D_
2 obras	20	_x000D_
1 obra	10	_x000D_
Sin experiencia	0	_x000D_
</t>
  </si>
  <si>
    <t>3712-61-LE19</t>
  </si>
  <si>
    <t xml:space="preserve">Se medirá mediante años de experiencia según anexo N°8. y será en relación a la siguiente tabla:_x000D_
Mayor o igual a 15 años. Certificado con documentos.	10%_x000D_
Menor a 15 y mayor a 10 años. Certificado con documentos.	8%_x000D_
Menor a 10 y mayor a 5 años. Certificado con documentos. 	5%_x000D_
Menor a 5 años. O sin documentos que acrediten experiencia.	0%_x000D_
</t>
  </si>
  <si>
    <t xml:space="preserve">Experiencia en Relatorias minimo de 6 años= 10%. Comprobado con documentación. Los Oferentes que no indiquen o no cumplan con estos puntos obtendrán 0%. </t>
  </si>
  <si>
    <t>4990-3-LE17</t>
  </si>
  <si>
    <t xml:space="preserve">EXPERIENCIA DE LOS OFERENTES	PUNTAJE_x000D_
Más de 10 años	20 ptos._x000D_
Entre 5 y  10 años	10 ptos._x000D_
Entre 1 y 4 años	05 ptos._x000D_
</t>
  </si>
  <si>
    <t>5324-5-L115</t>
  </si>
  <si>
    <t xml:space="preserve">Criterio de calificación 	Puntaje_x000D_
Entre 10 y 14 años de experiencia como instructor o similar ecuestre_x000D_
	100_x000D_
Entre 5 y 9 años de experiencia como instructor o similor ecuestre_x000D_
	50_x000D_
Entre 1 a 4 años de experiencia 	25_x000D_
	0_x000D_
 No indica  experiencia o cuentan con experiencia menor a un año	_x000D_
</t>
  </si>
  <si>
    <t>2211-105-L114</t>
  </si>
  <si>
    <t>Mas de 10 años: 6 puntos_x000D_
Entre 9 y 7 años: 5 puntos_x000D_
Entre 6 y 4 años: 4 puntos_x000D_
Entre 3 y 2 años: 3 puntos_x000D_
1 año: 2 puntos_x000D_
No acredita: 0 puntos</t>
  </si>
  <si>
    <t>2128-24-LP18</t>
  </si>
  <si>
    <t>218-89-LP18</t>
  </si>
  <si>
    <t xml:space="preserve"> En este componente se privilegiará a los oferentes que puedan demostrar experiencia comprobada en el rubro, referente a traslado de pasajeros en Instituciones Públicas o equivalentes, mediante documentación que certifique la provisión de servicios, indicando su experiencia en años. _x000D_
 	 _x000D_
	Se evaluarán los años de experiencia de los participantes, según el siguiente criterio: _x000D_
 	 _x000D_
	 Años de Experiencia _x000D_
_x000D_
Menos de 1                         = 0 Puntos_x000D_
De 1 – menos de 2 año      = 20 Puntos_x000D_
De 2 – menos de 3 años    = 40 Puntos_x000D_
De 3 – menos 5 años         = 60 Puntos _x000D_
De  5 – menos de 10 años = 80 Puntos_x000D_
De  10 a más años             = 100 Puntos  _x000D_
</t>
  </si>
  <si>
    <t>4832-13-LE17</t>
  </si>
  <si>
    <t>100 Puntos 5 a 10 años de experiencia o más._x000D_
50   Puntos de 5 a 2 Años._x000D_
0     Puntos 1 año o no indique.</t>
  </si>
  <si>
    <t>4726-8-LE16</t>
  </si>
  <si>
    <t>2105-181-LE15</t>
  </si>
  <si>
    <t xml:space="preserve">COMPLETAR Y ADUNTAR EN FORMULARIO Nº8_x000D_
•Mayor o igual a 10 años	30 puntos_x000D_
•Entre 5 y 9 años	20 puntos_x000D_
•Menor o igual a 4 años	10 puntos_x000D_
•No indica	0 puntos_x000D_
</t>
  </si>
  <si>
    <t>612228-7-LE15</t>
  </si>
  <si>
    <t xml:space="preserve">Experiencia de él/la o los profesionales en meteorología y/o monitoreo atmosférico (0 a 100 puntos)_x000D_
Se evaluará la experiencia y años de trabajo en materias de meteorología y/o monitoreo atmosférico_x000D_
Años de Experiencia en grupos de especies objeto de la licitación (promedio si es más de un especialista):_x000D_
100 puntos = Mayor a 8 años_x000D_
60 puntos = Entre 5 y  8 años_x000D_
30 puntos = Entre 2  y menor a 5 años_x000D_
0 punto= Menos de 2 Años_x000D_
</t>
  </si>
  <si>
    <t>3950-33-L115</t>
  </si>
  <si>
    <t>2657-6-LQ16</t>
  </si>
  <si>
    <t xml:space="preserve">30% a mayor experiencia certificada 100 puntos (contratos firmados, con Municipios u organismos públicos)._x000D_
0 años:                              0 puntos_x000D_
&lt; 1 año:                          20 puntos_x000D_
2 – 5 años:                      70 puntos_x000D_
6– 10 años:                    90 puntos_x000D_
&gt;Mayor a 10 años:      100 puntos_x000D_
5% oferentes que indiquen, pero no acrediten experiencia_x000D_
</t>
  </si>
  <si>
    <t>5089-13-LE16</t>
  </si>
  <si>
    <t>4644-41-LE19</t>
  </si>
  <si>
    <t xml:space="preserve">100 puntos: 10 o más años de experiencia acreditable en formulación e instalación de sistemas de riego._x000D_
50 puntos: Entre 5 y 10 años de experiencia acreditable._x000D_
20 puntos: Entre 0 y 5 años de experiencia acreditable._x000D_
0 puntos: no presenta experiencia acreditable._x000D_
</t>
  </si>
  <si>
    <t>826-4-LE17</t>
  </si>
  <si>
    <t>4738-9-LE18</t>
  </si>
  <si>
    <t>2359-15-L118</t>
  </si>
  <si>
    <t>PUNTAJE= puntos x 0,30; DETALLES  de mes de servicios efectuad; 6 años ó más=100;  5 años =90; 4 años =70; 3 años =50; 2 años =30; 1 año =10;</t>
  </si>
  <si>
    <t>5382-6-LP17</t>
  </si>
  <si>
    <t xml:space="preserve">EXPERIENCIA DEL OFERENTE: _x000D_
_x000D_
La comisión evaluadora considerará los siguientes aspectos: Currículum  de  la  empresa  o  persona  natural  que  ofrece  sus  servicios,  se  debe especificar  la  experiencia  en  la  prestación  de  Servicios . En caso de una referencia deficiente como prestador de servicio, se considerará puntaje mínimo._x000D_
•	Mayor  a 7 años          ?  100 puntos _x000D_
•	7&gt;años &gt;=3                ?    70 puntos_x000D_
•	3&gt;años                       ?    40 puntos_x000D_
_x000D_
Formula: Puntos * % Ponderación._x000D_
</t>
  </si>
  <si>
    <t>3747-13-LE17</t>
  </si>
  <si>
    <t>4487-18-L118</t>
  </si>
  <si>
    <t>4810-9-LE18</t>
  </si>
  <si>
    <t xml:space="preserve">•	Experiencia de 0 a 3 años: 		    0 pts._x000D_
•	Superior a 3  e inferior a 6 años: 	   50 pts. _x000D_
•	Superior a 6 años:			   100 pts. _x000D_
</t>
  </si>
  <si>
    <t>1650-36-L115</t>
  </si>
  <si>
    <t>4562-76-L115</t>
  </si>
  <si>
    <t>1395-96-LE16</t>
  </si>
  <si>
    <t xml:space="preserve">15.2.-  Experiencia de la Empresa (24%): En este criterio  se evaluará lo indicado en Formulario N°6 adjuntando en él la experiencia en cursos similares, además de Curriculum del equipo de trabajo y de la empresa. Al no adjuntar estos requisitos, no será considerado para la evaluación (se calculará un promedio entre la experiencia del equipo de trabajo y la trayectoria de la empresa consultora en cursos similares). Se evaluará de acuerdo al siguiente detalle:_x000D_
_x000D_
_x000D_
_x000D_
_x000D_
Experiencia de la Empresa	Puntaje_x000D_
Más de 10 años de experiencia en cursos similares.	100 puntos_x000D_
Más de 8 años y hasta 10 años de experiencia en cursos similares.	75 puntos_x000D_
Más de 7 años y hasta 8 años de experiencia en cursos similares.	50 puntos_x000D_
Entre 5 años y hasta 7 años de experiencia en cursos similares.	25 puntos_x000D_
Menos de 5 años de experiencia en cursos similares.	0 puntos_x000D_
_x000D_
_x000D_
</t>
  </si>
  <si>
    <t>1987-7-LE19</t>
  </si>
  <si>
    <t xml:space="preserve">El máximo de puntaje será para el oferente que demuestre mayor experiencia en cuanto a años prestados en el rubro producto de la licitación, (Acreditable con el Certificado de Inicio de Actividades otorgado por el SII)._x000D_
_x000D_
_x000D_
Sub criterio Experiencia_x000D_
•	8 años o más	: 100 puntos_x000D_
•	Entre 5 a 7 años	: 80 puntos_x000D_
•	Entre 2 a 4 años	: 60 puntos_x000D_
•	Menor a 2 años	: 40 puntos_x000D_
•	No informa experiencia	: 0 puntos _x000D_
</t>
  </si>
  <si>
    <t>4114-44-L119</t>
  </si>
  <si>
    <t xml:space="preserve">7 a 10 años: 100 ptos_x000D_
4 a 6 años: 50 ptos_x000D_
1 a 3 años: 25 ptos_x000D_
&lt; de 1 año: 0 ptos_x000D_
La experiencia de contabiliza desde la fecha de Iniciación de Actividades._x000D_
</t>
  </si>
  <si>
    <t>885-171-LP16</t>
  </si>
  <si>
    <t>4559-74-LE18</t>
  </si>
  <si>
    <t>4515-11-LP19</t>
  </si>
  <si>
    <t xml:space="preserve">Experiencia mayor a 20 años desde su iniciación de actividades =100 pts._x000D_
Experiencia mayor a 15 años y menor a 20 años desde su iniciación de actividades =60 pts._x000D_
Experiencia mayor a 10 años y menor a 15 años desde su iniciación de actividades = 40 pts._x000D_
Experiencia mayor a 5 años y menor a 10 años desde su iniciación de actividades = 20 pts._x000D_
Experiencia igual o menor a 5 años desde su iniciación de actividades =10 pts._x000D_
</t>
  </si>
  <si>
    <t>4610-125-LP19</t>
  </si>
  <si>
    <t>2328-609-L115</t>
  </si>
  <si>
    <t>1673-39-LE16</t>
  </si>
  <si>
    <t>1632-4-LR17</t>
  </si>
  <si>
    <t>610181-2-LE19</t>
  </si>
  <si>
    <t xml:space="preserve">Se evaluará la experiencia y años de trabajo en investigación y/o monitoreo de mamíferos silvestres terrestres, para lo cual el oferente deberá adjuntar el respectivo currículum y completar el Anexo A, indicando la o las funciones de cada profesional._x000D_
(promedio si es más de un especialista):_x000D_
100 puntos = Mayor a 6 años_x000D_
60 puntos = Entre 4 y menos de 6 años_x000D_
30 puntos = Entre 2  y menos de 4 años_x000D_
0 puntos= Menos de 2 Años_x000D_
</t>
  </si>
  <si>
    <t>2429-104-L115</t>
  </si>
  <si>
    <t>2446-582-LE15</t>
  </si>
  <si>
    <t>2885-63-LE17</t>
  </si>
  <si>
    <t xml:space="preserve">Más de 10 años = 100 puntos_x000D_
6 a 10 años = 60 puntos_x000D_
1 a 5 años = 30 puntos_x000D_
Sin experiencia = 0 puntos _x000D_
</t>
  </si>
  <si>
    <t>2157-284-LE18</t>
  </si>
  <si>
    <t>3850-55-L117</t>
  </si>
  <si>
    <t>3021-159-LP19</t>
  </si>
  <si>
    <t>3962-101-LE17</t>
  </si>
  <si>
    <t>2211-86-L116</t>
  </si>
  <si>
    <t>3833-17-L118</t>
  </si>
  <si>
    <t>SERA EVALUADO EN CANTIDAD DE CONTRATOS U ORDENES DE COMPRA CON ORGANISMOS PUBLICOS EN LOS ULTIMOS 7 AÑOS._x000D_
12 O MAS: 30%_x000D_
6 A 11 : 20%_x000D_
0 A 5 : 10%</t>
  </si>
  <si>
    <t>1106-13-LQ18</t>
  </si>
  <si>
    <t>3565-79-LP19</t>
  </si>
  <si>
    <t>655-25-LE18</t>
  </si>
  <si>
    <t>Se debe acreditar mediante certificados de terceros, órdenes de compra y/o facturas.De acuerdo a lo exigido en anexo N°2._x000D_
Entre 01 y hasta 02 años,35 puntos; Entre 03 y hasta 04 años 50 puntos; Entre 05 y hasta 06 años 70 puntos; Más de 7 años 100 puntos No informa 0 puntos; Puntaje = Puntos * 0.10</t>
  </si>
  <si>
    <t>218-17-LE19</t>
  </si>
  <si>
    <t>2452-95-L117</t>
  </si>
  <si>
    <t xml:space="preserve">Años de experiencia de la empresa 20%_x000D_
14 o más años = 70 puntos._x000D_
Entre 12 y menos de 14 años = 45 puntos._x000D_
Entre 10 y menos de 12 años = 25 puntos._x000D_
Menos de 10 años = 0 puntos._x000D_
</t>
  </si>
  <si>
    <t>1003247-6-LE19</t>
  </si>
  <si>
    <t xml:space="preserve">Para realizar la evaluación de este criterio se verificarán los años de experiencia informados por el oferente según lo siguiente: _x000D_
Rangos	Puntaje_x000D_
8 a más años trabajos realizados	100_x000D_
5 a 7 años  trabajos realizados	75_x000D_
2 a 4 años	50_x000D_
Sin experiencia	0_x000D_
_x000D_
La cantidad de documentos subidos al portal deberá indicar en el anexo N° 6. _x000D_
Nota: Para efectos de contabilizar los trabajos realizados se considerará como fecha de referencia todos los trabajos realizados con anterioridad al 31 de diciembre de 2018. _x000D_
Para verificar y validar el criterio los oferentes deberán subir al portal como anexos complementarios, contratos, órdenes de compra, certificados, o cualquier otro documento que acredite la experiencia en trabajos realizados._x000D_
</t>
  </si>
  <si>
    <t>1545-234-LE17</t>
  </si>
  <si>
    <t xml:space="preserve">Experiencia 1: Permanencia _x000D_
_x000D_
&gt; = 10 años_x000D_
	100 puntos_x000D_
&lt; 10 años 	50 puntos_x000D_
No informa	0 punto_x000D_
</t>
  </si>
  <si>
    <t>3850-2-LQ19</t>
  </si>
  <si>
    <t>5558-6-L114</t>
  </si>
  <si>
    <t>3754-10-L118</t>
  </si>
  <si>
    <t xml:space="preserve">CRITERIO N°3  Experiencia	 _x000D_
 	 _x000D_
Nota: Se evaluara la experiencia de la Empresa  cantidad de años realizando este tipo de servicios .-_x000D_
_x000D_
	_x000D_
NOTA 	              _x000D_
2.	No  Menciona_x000D_
3	2 Años _x000D_
4.	3 a 5 Años _x000D_
5.	 6 a 7 Años _x000D_
6.	8 a 9 Años _x000D_
7..	10 Años  y  mas _x000D_
</t>
  </si>
  <si>
    <t>3881-2-LE19</t>
  </si>
  <si>
    <t>DE 1 A 9 AÑOS=10 PUNTOS POR AÑO; 10 AÑOS Y MAS= 100 PUNTOS</t>
  </si>
  <si>
    <t>4515-13-LE19</t>
  </si>
  <si>
    <t xml:space="preserve">experiencia en el rubro (15%)._x000D_
Para el cálculo de la experiencia en el rubro, los oferentes deben acreditar experiencia mediante órdenes de compra, contratos u otros instrumentos similares. La experiencia se calculará en años ocupando la siguiente formula:_x000D_
_x000D_
Años experiencia	_x000D_
_x000D_
10 o más años	100_x000D_
Más de 7 y menos de 10	_x000D_
_x000D_
Más de 4  y menos menor o igual a 7 años	40_x000D_
De 1 año a menor o igual a 4 años	20_x000D_
Menor a un año 	10_x000D_
</t>
  </si>
  <si>
    <t>2452-201-L116</t>
  </si>
  <si>
    <t>AÑOS DE EXPERIENCIA DE LA EMPRESA (15%). MAS DE 20 AÑOS = 70 PUNTOS. ENTRE 17 Y MENOS DE 20 AÑOS = 50 PUNTOS. ENTRE 15 Y MENOS DE 17 AÑOS = 30 PUNTOS. MENOS DE 15 AÑOS = 10 PUNTOS. NO INDICA = 0 PUNTOS.</t>
  </si>
  <si>
    <t>3017-233-L117</t>
  </si>
  <si>
    <t>EXPERIENCIA: ADJUNTAR ANTECEDENTES QUE ACREDITE EXPERIENCIA EN EL RUBRO (ORDEN DE COMPRA, FACTURA, CONTRATO, CERTIFICADO, ETC.) MAS DE 10 AÑOS 40 PUNTOS; 9 AÑO A 5 AÑOS 20 PUNTO; 4 AÑOS A 1 AÑO: 10 PUNTOS; MENOR DE 1 AÑO:  5 PUNTOS, SIN EXPERIENCIA O NO LO INDICA: 0 PUNTO.</t>
  </si>
  <si>
    <t>3892-55-LE14</t>
  </si>
  <si>
    <t>2387-188-L115</t>
  </si>
  <si>
    <t>Evaluación años de experiencia del equipo técnico humano homologador._x000D_
? 7 o más años de experiencia, 100 pts._x000D_
? 3 a 7 años de experiencia, 50 pts._x000D_
? 1 a 3 años de experiencia, 30 pts._x000D_
? Menor a un año, o pts.</t>
  </si>
  <si>
    <t>K</t>
  </si>
  <si>
    <t>p</t>
  </si>
  <si>
    <t>q</t>
  </si>
  <si>
    <t>N</t>
  </si>
  <si>
    <t>e</t>
  </si>
  <si>
    <t>Revisión</t>
  </si>
  <si>
    <t>ok</t>
  </si>
  <si>
    <t>Aleatorio</t>
  </si>
  <si>
    <t>num</t>
  </si>
  <si>
    <t>den</t>
  </si>
  <si>
    <t>Resultado</t>
  </si>
  <si>
    <t>no</t>
  </si>
  <si>
    <t>okok</t>
  </si>
  <si>
    <t>okkk</t>
  </si>
  <si>
    <t>Falsos Positivos</t>
  </si>
  <si>
    <t>Psotivos Reales</t>
  </si>
  <si>
    <t>% de falsos positivos</t>
  </si>
  <si>
    <t>FALSOS POSITIVOS</t>
  </si>
  <si>
    <t>FALSOS NEGATIVOS</t>
  </si>
  <si>
    <t>SEGUN BASES</t>
  </si>
  <si>
    <t>SEGUN BASES ADJUNTAS</t>
  </si>
  <si>
    <t>SEGUN BASES ADMINISTRATIVAS</t>
  </si>
  <si>
    <t>Falsos Negativos</t>
  </si>
  <si>
    <t>º</t>
  </si>
  <si>
    <t>Con la finalidad de efectuar una mejor coordinaci&amp;oacute;n y control del correcto cumplimiento de los bienes contratados, el Servicio designar&amp;aacute; a un funcionario (s), que cumplir&amp;aacute; (n) las funciones de Contraparte T&amp;eacute;cnica y Administrador de Contrato, quien cumpliendo con las labores de Contraparte, adem&amp;aacute;s tendr&amp;aacute;n al efecto las siguientes facultades-responsabilidades: 1) Fiscalizar el estricto y oportuno cumplimiento del contrato; 2) Aprobar el pago, considerando los descuentos y/o multas a que hubiere lugar por atraso en los tiempos de respuesta comprometidos; 3) Solicitar aplicaci&amp;oacute;n de multas en los casos definidos en el contrato o la orden de compra; 4) Cuando correspondan boletas de garant&amp;iacute;a de fiel cumplimiento deber&amp;aacute; velar que durante el tiempo de ejecuci&amp;oacute;n del contrato se mantengan vigentes; 5) Velar porque el prestador del servicio contratado mantenga al d&amp;iacute;a las cotizaciones previsionales de sus trabajadores, solicitando mensualmente los comprobantes del pago de &amp;eacute;stas; 6) Confeccionar el documento que d&amp;eacute; cuenta de la recepci&amp;oacute;n conforme del servicio; 7) En general, desarrollar todas las acciones referidas de control y de gesti&amp;oacute;n que faciliten la ejecuci&amp;oacute;n del contrato. Asimismo, el adjudicatario deber&amp;aacute; designar un Coordinador T&amp;eacute;cnico que se relacionar&amp;aacute; con el Administrador del Contrato para todos los efectos se&amp;ntilde;alados. Todas las definiciones adoptadas por el Administrador del Contrato y el Coordinador T&amp;eacute;cnico, deber&amp;aacute;n constar en Actas firmadas por ambos. Para estos efectos la Administraci&amp;oacute;n del contrato recaer&amp;aacute; en un Profesional de la Unidad de Recursos F&amp;iacute;sicos&amp;nbsp;del SML, su subrogante en caso de ausencia o delegado mediante correo electr&amp;oacute;nico.</t>
  </si>
  <si>
    <t>VII.- INSPECTOR TÉCNICO - ADMINISTRADOR</t>
  </si>
  <si>
    <t>El oferente declara que, por el s&amp;oacute;lo hecho de participar en la presente licitaci&amp;oacute;n, acepta expresamente el presente pacto de integridad, oblig&amp;aacute;ndose a cumplir con todas y cada una de las estipulaciones que contenidas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 &lt;br /&gt;1.- El oferente se compromete a respetar los derechos fundamentales de sus trabajadores, entendi&amp;eacute;ndose por &amp;eacute;stos los consagrados en la Constituci&amp;oacute;n Pol&amp;iacute;tica de la Rep&amp;uacute;blica en su art&amp;iacute;culo 19, n&amp;uacute;meros 1&amp;ordm;, 4&amp;ordm;, 5&amp;ordm;, 6&amp;ordm;, 12&amp;ordm;, y 16&amp;ordm;, en conformidad al art&amp;iacute;culo 485 del c&amp;oacute;digo del trabajo.  Asimismo, el oferente se compromete a respetar los derechos humanos, lo que significa que debe evitar dar lugar o contribuir a efectos adversos en los derechos humanos mediante sus actividades, productos o servicios, y subsanar esos efectos cuando se produzcan, de acuerdo a los Principios Rectores de Derechos Humanos y Empresas de Naciones Unidas.&lt;br /&gt;2.-El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deriven.&lt;br /&gt;3.- El oferente se obliga a no intentar ni efectuar acuerdos o realizar negociaciones, actos o conductas que tengan por objeto influir o afectar de cualquier forma la libre competencia, cualquiera fuese la conducta o acto espec&amp;iacute;fico, y especialmente, aquellos acuerdos, negociaciones, actos o conductas de tipo o naturaleza colusiva, en cualquier de sus tipos o formas.&lt;br /&gt;4.-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 El oferente se obliga a ajustar su actuar y cumplir con los principios de legalidad, &amp;eacute;tica, moral, buenas costumbres y transparencia en el presente proceso licitatorio. El oferente manifiesta, garantiza y acepta que conoce y respetar&amp;aacute; las reglas y condiciones establecidas en las bases de licitaci&amp;oacute;n, sus documentos integrantes y &amp;eacute;l o los contratos que de ellos se derivase.&lt;br /&gt;7.- El oferente se obliga y acepta asumir, las consecuencias y sanciones previstas en estas bases de licitaci&amp;oacute;n, as&amp;iacute; como en la legislaci&amp;oacute;n y normativa que sean aplicables a la misma.&lt;br /&gt;8.-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ofertadas.&lt;br /&gt;9.-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incluidos sus subcontratistas, haci&amp;eacute;ndose plenamente responsable de las consecuencias de su infracci&amp;oacute;n, sin perjuicio de las responsabilidades individuales que tambi&amp;eacute;n procediesen y/o fuesen determinadas por los organismos correspondientes.</t>
  </si>
  <si>
    <t>Pacto de integridad</t>
  </si>
  <si>
    <t>El oferente declara que, por el s&amp;oacute;lo hecho de participar en la presente licitaci&amp;oacute;n, acepta expresamente el presente pacto de integridad, oblig&amp;aacute;ndose a cumplir con todas y cada una de las estipulaciones que contenidas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compromisos:1.- 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deriven.2.- El oferente se obliga a no intentar ni efectuar acuerdos o realizar negociaciones, actos o conductas que tengan por objeto influ&amp;iacute;r o afectar de cualquier forma la libre competencia, cualquiera fuese la conducta o acto espec&amp;iacute;fico, y especialmente, aquellos acuerdos, negociaciones, actos o conductas de tipo o naturaleza colusiva, en cualquier de sus tipos o formas.3.-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misma.4.- El oferente se obliga a ajustar su actuar y cumplir con los principios de legalidad, &amp;eacute;tica, moral, buenas costumbres y transparencia en el presente proceso licitatorio.5.- El oferente manifiesta, garantiza y acepta que conoce y respetar&amp;aacute; las reglas y condiciones establecidas en las bases de licitaci&amp;oacute;n, sus documentos integrantes y &amp;eacute;l o los contratos que de ellos se derivase.6.- El oferente se obliga y acepta asumir, las consecuencias y sanciones previstas en estas bases de licitaci&amp;oacute;n, as&amp;iacute; como en la legislaci&amp;oacute;n y normativa que sean aplicables a la misma.7.-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ofertadas.8.-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inclu&amp;iacute;dos sus subcontratistas, haci&amp;eacute;ndose plenamente responsable de las consecuencias de su infracci&amp;oacute;n, sin perjuicio de las responsabilidades individuales que tambi&amp;eacute;n procediesen y/o fuesen determinadas por los organismos correspondientes.</t>
  </si>
  <si>
    <t>El oferente declara que, por el s&amp;oacute;lo hecho de participar en la presente licitaci&amp;oacute;n, acepta expresamente el presente pacto de integridad, oblig&amp;aacute;ndose a cumplir con todas y cada una de las estipulaciones que contenidas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compromisos:1.- 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deriven.2.- El oferente se obliga a no intentar ni efectuar acuerdos o realizar negociaciones, actos o conductas que tengan por objeto influ&amp;iacute;r o afectar de cualquier forma la libre competencia, cualquiera fuese la conducta o acto espec&amp;iacute;fico, y especialmente, aquellos acuerdos, negociaciones, actos o conductas de tipo o naturaleza colusiva, en cualquier de sus tipos o formas.3.-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misma.4.- El oferente se obliga a ajustar su actuar y cumplir con los principios de legalidad, &amp;eacute;tica, moral, buenas costumbres y transparencia en el presente proceso licitatorio.5.- El oferente manifiesta, garantiza y acepta que conoce y respetar&amp;aacute; las reglas y condiciones establecidas en las bases de licitaci&amp;oacute;n, sus documentos integrantes y &amp;eacute;l o los contratos que de ellos se derivase.6.- El oferente se obliga y acepta asumir, las consecuencias y sanciones previstas en estas bases de licitaci&amp;oacute;n, as&amp;iacute; como en la legislaci&amp;oacute;n y normativa que sean aplicables a la misma.7.-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ofertadas.8.-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inclu&amp;iacute;dos sus subcontratistas, haci&amp;eacute;ndose plenamente responsable de las consecuencias de su infracci&amp;oacute;n, sin perjuicio de las responsabilidades individuales que tambi&amp;eacute;n procediesen y/o fuesen determinadas por los organismos correspondientes.</t>
  </si>
  <si>
    <t>11.1	Este Centro Clínico Militar se reserva el derecho de rechazar las ofertas que no correspondan a lo solicitado, de aceptar cualquiera de las ofertas presentadas que cumplan con las condiciones establecidas en las bases, reducirlas o rechazarlas todas, declarando en su caso desierta la propuesta.11.2	El CCM “Valdivia” podrá solicitar a los oferentes que aclaren sus ofertas mediante “aclaración de ofertas” una vez que se esté en el período de evaluación con el fin de aclarar y no modificar la oferta presentada de acuerdo al artículo 39 del Reglamento de la Ley 19.886.11.3	Para efectos de evaluación se considerarán hasta un decimal  y si este es superior a 5 se aproximará al entero superior y el menor a 5 se aproximará al entero inferior.11.4	Para adjudicar se evaluarán las ofertas recibidas conforme a una matriz de decisión, de acuerdo a los antecedentes que se soliciten, además deben considerar los siguientes parámetros ponderados  conforme a los porcentajes que a continuación se expresan.CRITERIOSNº	ITEM	PONDERACIÓ1.	Oferta Económica	403.	Capacitación	354.	Condiciones Laborales 	25TOTAL PONDERACION	100%DEFINICIÓNOFERTA ECÓNOMICA 40%Se evaluará por el total del listado del Anexo N°1, el proveedor debe completar con el precio unitario por kilo y neto. Se tiene que presentar la oferta en moneda nacional, aplicando la siguiente fórmula:Ej. Oferta mín. * 100    Precio Oferente    CAPACITACIÓN 35%En este criterio se otorgará mayor puntaje a aquellos oferentes que presenten un plan de capacitación para el personal de las unidades que recibirán el servicio.CONDICIONES LABORALES 25%En este criterio los participantes deberán acreditar situación laboral y previsional de sus trabajadores con un certificado emitido por la Dirección del Trabajo (Formulario F.  N°30)   Criterio	Factores	Ponderación	PuntajOferta Económic40%	Precio 40(Resultado *40/100)	Oferta mín. * 100    Precio Oferente    	Técnico60%	Capacitación 35%Presenta plan de capacitación para el personal (Resultado *35/100)	Presenta plan de capacitación 	100 pts		No posee o no presenta plan de capacitación    	0 pts													Condiciones laborales 25%Situación de antecedentes laborales y previsionales (Formulario F-30)Resultado*25/100	Presenta Certificado de antecedentes y previsiones sin registro (multas u otras sanciones pendientes)         	100 pts		No presenta Certificado de antecedentes y previsiones o presenta con  registro de deuda o condena multas o sanciones pendientes    	0 pts. TABLA DE RESULTADO PARA ADJUDICAR O DECLARAR DESIERT		ADJUDICACION 	: 60 a 100 puntoDESERCION	: menor a 60 punto</t>
  </si>
  <si>
    <t>11.	EVALUACION DE LAS PROPUESTAS</t>
  </si>
  <si>
    <t xml:space="preserve">El monto de las multas, será calculado en valores netos y se aplicará sobre el monto total en las facturas o boletas más próximas, y, de no ser suficiente este monto o en caso de no existir pagos pendientes, se realizará la cobranza directamente al proveedor. Los montos percibidos por concepto de multas ingresarán al presupuesto de la respectiva entidad licitadora. </t>
  </si>
  <si>
    <t>COBRO DE LA MULTA</t>
  </si>
  <si>
    <t>&lt;p style=text-align: justify;&gt;&lt;span style=text-decoration: underline; font-family: verdana, sans-serif; color: black; letter-spacing: 0pt;&gt;Para el primer estado de pago se &lt;/span&gt;&lt;span style=text-decoration: underline; font-family: verdana, sans-serif; color: black; letter-spacing: 0pt;&gt;podr&amp;aacute;&lt;/span&gt;&lt;span style=text-decoration: underline; font-family: verdana, sans-serif; color: black; letter-spacing: 0pt;&gt; requerir al prestador, en caso de que el primer per&amp;iacute;odo de pago sea inferior a un per&amp;iacute;odo previsional mensual, la entrega de Declaraci&amp;oacute;n Jurada ante Notario en que se d&amp;eacute; cuenta del cumplimiento de las obligaciones laborales y previsionales con los trabajadores de la prestaci&amp;oacute;n durante el per&amp;iacute;odo que se paga. Asimismo, se deber&amp;aacute; requerir al adjudicado un listado de todos sus trabajadores y copia de los contratos de trabajo de todos ellos&lt;/span&gt;&lt;span style=font-family: verdana, sans-serif; color: black; letter-spacing: 0pt;&gt;.&lt;/span&gt;&lt;/p&gt;&lt;p style=text-align: justify;&gt;&lt;span style=font-family: verdana, sans-serif; color: black; letter-spacing: 0pt;&gt;&amp;nbsp;&lt;/span&gt;&lt;/p&gt;&lt;p style=text-align: justify;&gt;&lt;span style=font-family: verdana, sans-serif; color: black; letter-spacing: 0pt;&gt;El servicio se pagar&amp;aacute; salvo el caso se&amp;ntilde;alado en el encabezado del p&amp;aacute;rrafo anterior-, previa entrega de los informes, certificado de la Inspecci&amp;oacute;n del Trabajo que indique el pago de las imposiciones, y dem&amp;aacute;s antecedentes que sean solicitados por el Inspector Fiscal.&lt;/span&gt; &lt;/p&gt;</t>
  </si>
  <si>
    <t>Acreditación de cumplimiento de remuneraciones o cotizaciones de seguridad social</t>
  </si>
  <si>
    <t>&lt;span style=font-size: 12px; font-style: normal; font-variant: normal; font-weight: normal; letter-spacing: normal; line-height: 18px; text-align: start; text-indent: 0px; text-transform: none; white-space: normal; word-spacing: 0px; display: inline ! important; float: none; background-color: #f7f7f7; font-family: verdana; color: #333333;&gt;El oferente declara que, por el s&amp;oacute;lo hecho de participar en la presente licitaci&amp;oacute;n, acepta expresamente el presente pacto de integridad, oblig&amp;aacute;ndose a cumplir con todas y cada una de las estipulaciones que contenidas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compromisos:1.- 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deriven.2.- El oferente se obliga a no intentar ni efectuar acuerdos o realizar negociaciones, actos o conductas que tengan por objeto influ&amp;iacute;r o afectar de cualquier forma la libre competencia, cualquiera fuese la conducta o acto espec&amp;iacute;fico, y especialmente, aquellos acuerdos, negociaciones, actos o conductas de tipo o naturaleza colusiva, en cualquier de sus tipos o formas.3.-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misma.4.- El oferente se obliga a ajustar su actuar y cumplir con los principios de legalidad, &amp;eacute;tica, moral, buenas costumbres y transparencia en el presente proceso licitatorio.5.- El oferente manifiesta, garantiza y acepta que conoce y respetar&amp;aacute; las reglas y condiciones establecidas en las bases de licitaci&amp;oacute;n, sus documentos integrantes y &amp;eacute;l o los contratos que de ellos se derivase.6.- El oferente se obliga y acepta asumir, las consecuencias y sanciones previstas en estas bases de licitaci&amp;oacute;n, as&amp;iacute; como en la legislaci&amp;oacute;n y normativa que sean aplicables a la misma.7.-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ofertadas.8.-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inclu&amp;iacute;dos sus subcontratistas, haci&amp;eacute;ndose plenamente responsable de las consecuencias de su infracci&amp;oacute;n, sin perjuicio de las responsabilidades individuales que tambi&amp;eacute;n procediesen y/o fuesen determinadas por los organismos correspondientes.&lt;/span&gt;</t>
  </si>
  <si>
    <t>En caso de celebrar el Contratista un contrato de factoring, este deber&amp;aacute; notificar a la municipalidad de su celebraci&amp;oacute;n, junto con el estado de pago respectivo, indicando la empresa de factoring a la que se debe hacer efectivo el cobro de la factura. Para este efecto, deber&amp;aacute; adjuntar una copia certificada ante notario, del respectivo contrato y solicitarlo expresamente por escrito, en la carta que adjunte la factura. En ning&amp;uacute;n caso la Municipalidad se obliga al pago del factoring de existir obligaciones y/o multas pendientes del Contratista.</t>
  </si>
  <si>
    <t>Factorización</t>
  </si>
  <si>
    <t>Carabineros de Chile podr&amp;aacute; aplicar las siguientes multas, y por las siguientes causales: 1. No cumplimiento de las prestaciones obligadas por contrato yque no fueron correctamente realizadas y/o cuya solicitud hayan sido reiteradas por escrito por la contraparte (Responsable del contrato) a lo menos dos veces. El valor de esta multa ser&amp;aacute; de 1 (una) Unidad de Fomento en cada oportunidad. 2. Atraso en la entrega o ejecuci&amp;oacute;n, a partir de lo comprometido por el adjudicatario en su oferta. El valor de esta multa ser&amp;aacute; de 1 (una) Unidad de Fomento por cada d&amp;iacute;a h&amp;aacute;bil de atraso no justificado. Las multas se aplicar&amp;aacute;n administrativamente, descont&amp;aacute;ndose el valor correspondiente en el pago del servicio y/o producto, seg&amp;uacute;n lo determine el responsable del contrato y ratificado por el Jefe de II Zona Antofagasta de Carabineros de Chile. Para determinar el monto en pesos de las respectivas multas se considerara el valor de la UF del &amp;uacute;ltimo d&amp;iacute;a del mes en que se origin&amp;oacute; la multa respectiva. Cuando el c&amp;aacute;lculo del monto de la respectiva multa convertido en pesos chilenos, resulte un n&amp;uacute;mero con decimales, este se redondear&amp;aacute; al n&amp;uacute;mero entero m&amp;aacute;s cercano. Las multas se aplicaran sin perjuicio del derecho de Carabineros de Chile de recurrir ante los Tribunales Ordinarios de Justicia, a fin de hacer valer la responsabilidad del contratante incumplidor.</t>
  </si>
  <si>
    <t>5.- SANCIONES</t>
  </si>
  <si>
    <t>Art. 75. La ANEPE y el proveedor no serán responsables en caso de demora o tardanza en la ejecución de sus obligaciones contractuales debido a hechos independientes de su voluntad, considerados como fuerza mayor o caso fortuito, definidos como tales en el artículo 45° del Código Civil.La parte afectada notificará, por escrito, a la otra parte, dentro de los 02 (dos) primeros días de acaecido el hecho, explicando lo ocurrido. Si transcurrieren más de 02 (dos) días desde el momento que se produjo alguno de los hechos indicados sin que se efectúe la comunicación y aporte de antecedentes ala ANEPE, los días de exceso sobre los dos señalados para efectuar la comunicación, estarán afectos a la multa por atraso.La solicitud de prórroga, deberá contener los fundamentos y antecedentes en que consten los hechos que constituyen la fuerza mayor o caso fortuito invocado, acompañando los correspondientes documentos y/o certificados de respaldo, para mejor resolver.La calificación de la fuerza mayor o caso fortuito, corresponderá resolverla, mediante resolución fundada, a la ANEPE, en base a los antecedentes que, oportunamente, le proporcione el proveedor y/o aquellos otros que obtenga de terceros, o sean de conocimiento público.La parte que no pudiere cumplir con sus obligaciones procurará atenuar los daños y cumplirá con aquellas tan pronto como finalicen los hechos que dieron lugar a la causa de fuerza mayor. El plazo de realización de los servicios se entenderá suspendido por el tiempo que dure tal evento.En estos casos no regirá la aplicación de multas ni cobro de la garantía de fiel cumplimient</t>
  </si>
  <si>
    <t>Fuerza mayor.</t>
  </si>
  <si>
    <t>&lt;p style=margin-top: 0cm; line-height: 10.35pt; text-align: justify; background: #f7f7f7;&gt;&lt;span style=font-size: 10pt; font-family: arial, sans-serif;&gt;Loproductos defectuosos o da&amp;ntilde;ados o que no cumplan con las especificaciones dadaen la licitaci&amp;oacute;n deber&amp;aacute;n ser canjeados por el proveedor. El proveedoadjudicado deber&amp;aacute; cambiar o canjear los productos si despacha:&lt;/span&gt;&lt;span style=font-size: 9pt; font-family: verdana, sans-serif;&gt;&lt;o:p&gt;&lt;/o:p&gt;&lt;/span&gt;&lt;/p&gt;&lt;p style=line-height: 10.35pt; text-align: justify; background: #f7f7f7;&gt;&lt;span style=font-size: 10pt; font-family: arial, sans-serif;&gt;&amp;bull; Productos coempaques da&amp;ntilde;ados y defectuosos.&lt;/span&gt;&lt;span style=font-size: 9pt; font-family: verdana, sans-serif;&gt;&lt;o:p&gt;&lt;/o:p&gt;&lt;/span&gt;&lt;/p&gt;&lt;p style=line-height: 10.35pt; text-align: justify; background: #f7f7f7;&gt;&lt;span style=font-size: 10pt; font-family: arial, sans-serif;&gt;&amp;bull; Productoadulterados o mal rotulados.&lt;/span&gt;&lt;span style=font-size: 9pt; font-family: verdana, sans-serif;&gt;&lt;o:p&gt;&lt;/o:p&gt;&lt;/span&gt;&lt;/p&gt;&lt;p style=line-height: 10.35pt; text-align: justify; background: #f7f7f7;&gt;&lt;span style=font-size: 10pt; font-family: arial, sans-serif;&gt;&amp;bull; Producto ddistinta procedencia y/o marca a la adjudicada.&lt;/span&gt;&lt;span style=font-size: 9pt; font-family: verdana, sans-serif;&gt;&lt;o:p&gt;&lt;/o:p&gt;&lt;/span&gt;&lt;/p&gt;&lt;p style=line-height: 10.35pt; text-align: justify; background: #f7f7f7;&gt;&lt;span style=font-size: 10pt; font-family: arial, sans-serif;&gt;&amp;bull; Producto coproblemas de calidad (cambio de fabricaci&amp;oacute;n, tipo de material).&lt;/span&gt;&lt;span style=font-size: 9pt; font-family: verdana, sans-serif;&gt;&lt;o:p&gt;&lt;/o:p&gt;&lt;/span&gt;&lt;/p&gt;&lt;p style=line-height: 10.35pt; text-align: justify; background: #f7f7f7;&gt;&lt;span style=font-size: 10pt; font-family: arial, sans-serif;&gt;Para llevar a cabo ecanje o cambio de producto la persona encargada de bodega de Accesorios Equipamiento se comunicar&amp;aacute; con la persona encargada del proveedor o erepresentante para solicitar el cambio o canje. Este procedimiento no deber&amp;aacutedemorar m&amp;aacute;s de 5 d&amp;iacute;as h&amp;aacute;biles desde que se notifica al Proveedor que debrealizar el cambio sino se har&amp;aacute;n efectivas multas por retraso en la entrega deproducto.&lt;/span&gt;&lt;span style=font-size: 9pt; font-family: verdana, sans-serif;&gt;&lt;o:p&gt;&lt;/o:p&gt;&lt;/span&gt;&lt;/p&gt;</t>
  </si>
  <si>
    <t>CAMBIO Y/O CANJE DE PRODUCTOS</t>
  </si>
  <si>
    <t>34.1	De las modificacionesEl Hospital podr&amp;aacute; modificar el contrato por mutuo acuerdo entre los contratantes, no pudiendo alterar la aplicaci&amp;oacute;n de los principios de estricta sujeci&amp;oacute;n a las bases y de igualdad de los oferentes, as&amp;iacute; como tampoco podr&amp;aacute; aumentarse el monto del contrato m&amp;aacute;s all&amp;aacute; de un 30% del monto originalmente pactado (Art. 77 del Reglamento)34.2	Del T&amp;eacute;rmino Anticipado del ContratoPor otro lado, el HGGB, previo procedimiento administrativo, declarar&amp;aacute; el t&amp;eacute;rmino del contrato por alguna de las siguientes causales1.	Que el proveedor, en los casos en que procediere, fuere multado por el acto administrativo  correspondientea)	Tres veces por Faltas Levesb)	Dos veces por Faltas Graves; o por una Falta Grave, habi&amp;eacute;ndose aplicado anteriormente m&amp;aacute;s de una multa por Falta Levec)	Por una Falta Grav&amp;iacute;sima2.	Que el proveedor fuese declarado en quiebra o en estado de notoria insolvencia, a menos que mejoren las cauciones entregadas o las existentes sean suficientes para garantizar el cumplimiento del contrato3.	Registrar saldos insolutos de remuneraciones o cotizaciones de seguridad social con sus actuales trabajadores o con trabajadores contratados en los &amp;uacute;ltimos dos a&amp;ntilde;os, a la mitad del per&amp;iacute;odo de ejecuci&amp;oacute;n del contrato, con un m&amp;aacute;ximo de seis meses4.	En caso de t&amp;eacute;rmino de giro, liquidaci&amp;oacute;n o disoluci&amp;oacute;n de la sociedad ejecutora5.	Si cede o transfiere en forma alguna, total o parcialmente, los derechos y obligaciones que nacen del desarrollo de la presente licitaci&amp;oacute;n, y en especial los establecidos en la Resoluci&amp;oacute;n y/o Contrato definitivo6.	Por exigirlo el inter&amp;eacute;s p&amp;uacute;blico o la seguridad nacional7.	Incumplir el pacto de integridad u obligaci&amp;oacute;n de confidencialidad, en lo que a la ejecuci&amp;oacute;n del contrato se refiere8.	En el caso de la Unidad Temporal del Proveedores (UTP), ser&amp;aacute; causal de t&amp;eacute;rmino anticipado en los siguientes casosa)	La constataci&amp;oacute;n de que los integrantes de la UTP constituyeron dicha figura con el objeto de vulnerar la libre competencia.  De verificarse tal circunstancia, se remitir&amp;aacute;n los antecedentes pertinentes a la Fiscal&amp;iacute;a Nacional Econ&amp;oacute;micab)	Si uno de los integrantes de la UTP se retira de &amp;eacute;sta, y dicho integrante reuniese una o m&amp;aacute;s caracter&amp;iacute;sticas objeto de la evaluaci&amp;oacute;n de la ofertac)	Ocultar informaci&amp;oacute;n relevante para ejecutar el contrato, que afecte a cualquiera de sus miembrosd)	Inhabilidad sobreviniente de alguno de sus integrantes, en la medida que la UTP no pueda continuar ejecutando el contrato con los restantes miembros, en los mismos t&amp;eacute;rminos adjudicadose)	Disoluci&amp;oacute;n de la UTP9.	Resciliaci&amp;oacute;n o mutuo acuerdo entre los contratanteo	No proceder&amp;aacute; el pago de indemnizaci&amp;oacute;n alguna a favor del contratistao	Las partes fijar&amp;aacute;n de mutuo acuerdo en el contrato que suscriban, el resto de las condiciones de resciliaci&amp;oacute;n.</t>
  </si>
  <si>
    <t>DE LAS MODIFICACIONES Y TÉRMINO ANTICIPADO DEL CONTRATO</t>
  </si>
  <si>
    <t>&lt;p style=margin-right: -14.15pt;&gt;&lt;span&gt;ARTICULO N&amp;ordm; 29 &amp;ndash; PACTO DE INTEGRIDAD&amp;nbsp;&lt;/span&gt;&lt;/p&gt;&lt;p&gt;&amp;nbsp;&lt;span style=font-family: arial;&gt;El oferente declara que, por el s&amp;oacute;lo hecho de participar en la presente licitaci&amp;oacute;n, acepta expresamente el presente pacto de integridad, oblig&amp;aacute;ndose a cumplir con todas y cada una de las estipulaciones que contenidas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compromisos:&lt;/span&gt;&lt;/p&gt;&lt;p&gt;&amp;nbsp;&lt;span style=font-family: arial;&gt;1.- 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deriven.&lt;/span&gt;&lt;/p&gt;&lt;p&gt;&amp;nbsp;2&lt;span style=font-family: arial;&gt;.- El oferente se obliga a no intentar ni efectuar acuerdos o realizar negociaciones, actos o conductas que tengan por objeto influir o afectar de cualquier forma la libre competencia, cualquiera fuese la conducta o acto espec&amp;iacute;fico, y especialmente, aquellos acuerdos, negociaciones, actos o conductas de tipo o naturaleza colusiva, en cualquier de sus tipos o formas.&lt;/span&gt;&lt;/p&gt;&lt;p&gt;&amp;nbsp;&lt;span style=font-family: arial;&gt;3.-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misma.&lt;/span&gt;&lt;/p&gt;&lt;p&gt;&amp;nbsp;&lt;span style=font-family: arial;&gt;4.- El oferente se obliga a ajustar su actuar y cumplir con los principios de legalidad, &amp;eacute;tica, moral, buenas costumbres y transparencia en el presente proceso licitatorio.&lt;/span&gt;&lt;/p&gt;&lt;p&gt;&amp;nbsp;&lt;span style=font-family: arial;&gt;5.- El oferente manifiesta, garantiza y acepta que conoce y respetar&amp;aacute; las reglas y condiciones establecidas en las bases de licitaci&amp;oacute;n, sus documentos integrantes y &amp;eacute;l o los contratos que de ellos se derivase.&lt;/span&gt;&lt;/p&gt;&lt;p&gt;&amp;nbsp;&lt;span style=font-family: arial;&gt;6.- El oferente se obliga y acepta asumir, las consecuencias y sanciones previstas en estas bases de licitaci&amp;oacute;n, as&amp;iacute; como en la legislaci&amp;oacute;n y normativa que sean aplicables a la misma.&lt;/span&gt;&lt;/p&gt;&lt;p&gt;&amp;nbsp;&lt;span style=font-family: arial;&gt;7.-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ofertadas.&lt;/span&gt;&lt;/p&gt;&lt;p&gt;&amp;nbsp;&lt;span style=line-height: 102%; font-family: arial;&gt;8.-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incluidos sus subcontratistas, haci&amp;eacute;ndose plenamente responsable de las consecuencias de su infracci&amp;oacute;n, sin perjuicio de las responsabilidades individuales que tambi&amp;eacute;n procediesen y/o fuesen determinadas por los organismos correspondientes.&lt;/span&gt;&lt;/p&gt;</t>
  </si>
  <si>
    <t>&lt;p style=line-height: 13.5pt; text-align: justify;&gt;&lt;/p&gt;&lt;p style=line-height: 13.5pt; text-align: justify;&gt;&lt;span style=font-family: arial, sans-serif; color: #333333;&gt;El oferente declara que, por el s&amp;oacute;lo hecho de participar en la presente licitaci&amp;oacute;n, acepta expresamente el presente pacto de integridad, oblig&amp;aacute;ndose a cumplir con todas y cada una de las estipulaciones que contenidas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compromisos:&lt;br /&gt;&lt;br /&gt;1.- 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deriven.&lt;/span&gt;&lt;/p&gt;&lt;p style=line-height: 13.5pt; text-align: justify;&gt;&lt;span style=font-family: arial, sans-serif; color: #333333;&gt;2.- El oferente se obliga a no intentar ni efectuar acuerdos o realizar negociaciones, actos o conductas que tengan por objeto influ&amp;iacute;r o afectar de cualquier forma la libre competencia, cualquiera fuese la conducta o acto espec&amp;iacute;fico, y especialmente, aquellos acuerdos, negociaciones, actos o conductas de tipo o naturaleza colusiva, en cualquier de sus tipos o formas.&lt;/span&gt;&lt;/p&gt;&lt;p style=line-height: 13.5pt; text-align: justify;&gt;&lt;span style=font-family: arial, sans-serif; color: #333333;&gt;3.-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misma.&lt;/span&gt;&lt;/p&gt;&lt;p style=line-height: 13.5pt; text-align: justify;&gt;&lt;span style=font-family: arial, sans-serif; color: #333333;&gt;4.- El oferente se obliga a ajustar su actuar y cumplir con los principios de legalidad, &amp;eacute;tica, moral, buenas costumbres y transparencia en el presente proceso licitatorio.&lt;/span&gt;&lt;/p&gt;&lt;p style=line-height: 13.5pt; text-align: justify;&gt;&lt;span style=font-family: arial, sans-serif; color: #333333;&gt;5.- El oferente manifiesta, garantiza y acepta que conoce y respetar&amp;aacute; las reglas y condiciones establecidas en las bases de licitaci&amp;oacute;n, sus documentos integrantes y &amp;eacute;l o los contratos que de ellos se derivase.&lt;br /&gt;6.- El oferente se obliga y acepta asumir, las consecuencias y sanciones previstas en estas bases de licitaci&amp;oacute;n, as&amp;iacute; como en la legislaci&amp;oacute;n y normativa que sean aplicables a la misma.&lt;br /&gt;7.-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ofertadas.&lt;/span&gt;&lt;/p&gt;&lt;p style=text-align: justify;&gt;&lt;span style=font-family: arial, sans-serif; color: #333333;&gt;8.-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inclu&amp;iacute;dos sus subcontratistas, haci&amp;eacute;ndose plenamente responsable de las consecuencias de su infracci&amp;oacute;n, sin perjuicio de las responsabilidades individuales que tambi&amp;eacute;n procediesen y/o fuesen determinadas por los organismos correspondientes.&lt;/span&gt;&lt;/p&gt;&lt;p&gt;&lt;br /&gt;&lt;/p&gt;</t>
  </si>
  <si>
    <t>El oferente declara que, por el sólo hecho de participar en la presente licitación, acepta expresamente el presente pacto de integridad, obligándose a cumplir con todas y cada una de las estipulaciones que contenidas el mismo, sin perjuicio de las que se señalen en el resto de las bases de licitación y demás documentos integrantes. Especialmente, el oferente acepta el suministrar toda la información y documentación que sea considerada necesaria y exigida de acuerdo a las presentes bases de licitación, asumiendo expresamente los siguientes compromisos:1.- El oferente se obliga a no ofrecer ni conceder, ni intentar ofrecer o conceder, sobornos, regalos, premios, dádivas o pagos, cualquiera fuese su tipo, naturaleza y/o monto, a ningún funcionario público en relación con su oferta, con el proceso de licitación pública, ni con la ejecución de él o los contratos que eventualmente se deriven de la misma, ni tampoco a ofrecerlas o concederlas a terceras personas que pudiesen influir directa o indirectamente en el proceso licitatorio, en su toma de decisiones o en la posterior adjudicación y ejecución del o los contratos que de ello se deriven.2.- El oferente se obliga a no intentar ni efectuar acuerdos o realizar negociaciones, actos o conductas que tengan por objeto influír o afectar de cualquier forma la libre competencia, cualquiera fuese la conducta o acto específico, y especialmente, aquellos acuerdos, negociaciones, actos o conductas de tipo o naturaleza colusiva, en cualquier de sus tipos o formas.3.- El oferente se obliga a revisar y verificar toda la información y documentación, que deba presentar para efectos del presente proceso licitatorio, tomando todas las medidas que sean necesarias para asegurar la veracidad, integridad, legalidad, consistencia, precisión y vigencia de la misma.4.- El oferente se obliga a ajustar su actuar y cumplir con los principios de legalidad, ética, moral, buenas costumbres y transparencia en el presente proceso licitatorio.5.- El oferente manifiesta, garantiza y acepta que conoce y respetará las reglas y condiciones establecidas en las bases de licitación, sus documentos integrantes y él o los contratos que de ellos se derivase.6.- El oferente se obliga y acepta asumir, las consecuencias y sanciones previstas en estas bases de licitación, así como en la legislación y normativa que sean aplicables a la misma.7.- El oferente reconoce y declara que la oferta presentada en el proceso licitatorio es una propuesta seria, con información fidedigna y en términos técnicos y económicos ajustados a la realidad, que aseguren la posibilidad de cumplir con la misma en las condiciones y oportunidad ofertadas.8.- El oferente se obliga a tomar todas las medidas que fuesen necesarias para que las obligaciones anteriormente señaladas sean asumidas y cabalmente cumplidas por sus empleados y/o dependientes y/o asesores y/o agentes y en general, todas las personas con que éste o éstos se relacionen directa o indirectamente en virtud o como efecto de la presente licitación, incluídos sus subcontratistas, haciéndose plenamente responsable de las consecuencias de su infracción, sin perjuicio de las responsabilidades individuales que también procediesen y/o fuesen determinadas por los organismos correspondientes.</t>
  </si>
  <si>
    <t xml:space="preserve">&lt;p style=margin-top: 6pt; text-align: justify;&gt;&lt;strong&gt;&lt;span style=font-size: 11pt; font-family: calibri, sans-serif;&gt;1.-&amp;nbsp;&amp;nbsp;&amp;nbsp;&amp;nbsp;&amp;nbsp;&amp;nbsp;&amp;nbsp;&amp;nbsp;&amp;nbsp; Objetivo de la Licitaci&amp;oacute;n.&lt;/span&gt;&lt;/strong&gt;&lt;/p&gt;&lt;p style=margin-top: 6pt; text-align: justify;&gt;&lt;strong&gt;&lt;span style=font-size: 11pt; font-family: calibri, sans-serif;&gt;&amp;nbsp;&lt;/span&gt;&lt;/strong&gt;&lt;/p&gt;&lt;p class=p1 style=text-align: justify;&gt;&lt;span style=font-size: 11pt; font-family: calibri, sans-serif;&gt;El Hospital Base San Jos&amp;eacute; de Osorno, en adelante tambi&amp;eacute;n el &amp;ldquo;Hospital&amp;rdquo;, llama a licitaci&amp;oacute;n p&amp;uacute;blica para contrato de mantenci&amp;oacute;n equipos ventilaci&amp;oacute;n mec&amp;aacute;nica&lt;/span&gt;&lt;span style=font-size: 11pt; font-family: calibri, sans-serif;&gt;.&lt;/span&gt; &lt;/p&gt;&lt;p style=margin-top: 6pt; text-align: justify;&gt;&lt;span style=font-size: 11pt; font-family: calibri, sans-serif; color: red;&gt;&amp;nbsp;&lt;/span&gt;&lt;/p&gt;&lt;p style=margin-top: 6pt; text-align: justify;&gt;&lt;strong&gt;&lt;span style=font-size: 11pt; font-family: calibri, sans-serif;&gt;2.-&amp;nbsp;&amp;nbsp;&amp;nbsp;&amp;nbsp;&amp;nbsp;&amp;nbsp;&amp;nbsp;&amp;nbsp;&amp;nbsp; Bases. &lt;/span&gt;&lt;/strong&gt;&lt;/p&gt;&lt;p style=margin-top: 6pt; text-align: justify;&gt;&lt;span style=font-size: 11pt; font-family: calibri, sans-serif;&gt;Estas Bases se encuentran conformadas por los siguientes cuerpos o apartados normativos:&lt;/span&gt;&lt;/p&gt;&lt;ol&gt;    &lt;li&gt;Bases Administrativas&lt;/li&gt;    &lt;li&gt;Bases Econ&amp;oacute;micas&lt;/li&gt;    &lt;li&gt;Bases T&amp;eacute;cnicas&lt;/li&gt;    &lt;li&gt;Formularios&lt;/li&gt;&lt;/ol&gt;&lt;p style=margin: 6pt 0cm 0.0001pt 36pt; text-align: justify;&gt;&lt;span style=font-size: 11pt; font-family: calibri, sans-serif; color: red;&gt;&amp;nbsp;&lt;/span&gt;&lt;/p&gt;&lt;p style=margin-top: 6pt; text-align: justify;&gt;&lt;strong&gt;&lt;span style=font-size: 11pt; font-family: calibri, sans-serif;&gt;3.-&amp;nbsp;&amp;nbsp;&amp;nbsp;&amp;nbsp;&amp;nbsp;&amp;nbsp;&amp;nbsp;&amp;nbsp;&amp;nbsp; Normativa y Orden de Precedencia de los documentos.&lt;/span&gt;&lt;/strong&gt;&lt;/p&gt;&lt;p style=margin-top: 6pt; text-align: justify;&gt;&lt;span style=font-size: 11pt; font-family: calibri, sans-serif;&gt;Sin perjuicio de la normativa legal vigente, esta licitaci&amp;oacute;n, y contrato respectivo a que pudiere dar lugar, se regir&amp;aacute;n por los siguientes documentos, cuyo orden de precedencia, en caso de existir discrepancia entre ellos, ser&amp;aacute; el que a continuaci&amp;oacute;n se indica: &lt;/span&gt;&lt;/p&gt;&lt;p style=margin: 6pt 0cm 0.0001pt 36pt; text-indent: -18pt; text-align: justify;&gt;&lt;span style=font-size: 11pt; font-family: wingdings;&gt;&amp;uuml;&lt;span style=font-variant-numeric: normal; font-stretch: normal; font-size: 7pt; font-family: &amp;quot;times new roman&amp;quot;;&gt;&amp;nbsp; &lt;/span&gt;&lt;/span&gt;&lt;span style=font-size: 11pt; font-family: calibri, sans-serif;&gt;Bases Administrativas, T&amp;eacute;cnicas y sus formularios, Condiciones, Contractuales y Resoluci&amp;oacute;n Aprobatoria.&lt;/span&gt;&lt;/p&gt;&lt;p style=margin: 6pt 0cm 0.0001pt 36pt; text-indent: -18pt; text-align: justify;&gt;&lt;span style=font-size: 11pt; font-family: wingdings;&gt;&amp;uuml;&lt;span style=font-variant-numeric: normal; font-stretch: normal; font-size: 7pt; font-family: &amp;quot;times new roman&amp;quot;;&gt;&amp;nbsp; &lt;/span&gt;&lt;/span&gt;&lt;span style=font-size: 11pt; font-family: calibri, sans-serif;&gt;Aclaraciones, Respuestas y Modificaciones a las Bases si las hubiere.&lt;/span&gt;&lt;/p&gt;&lt;p style=margin: 6pt 0cm 0.0001pt 36pt; text-indent: -18pt; text-align: justify;&gt;&lt;span style=font-size: 11pt; font-family: wingdings;&gt;&amp;uuml;&lt;span style=font-variant-numeric: normal; font-stretch: normal; font-size: 7pt; font-family: &amp;quot;times new roman&amp;quot;;&gt;&amp;nbsp; &lt;/span&gt;&lt;/span&gt;&lt;span style=font-size: 11pt; font-family: calibri, sans-serif;&gt;Oferta de &amp;eacute;l o los Adjudicatarios respectivos.&lt;/span&gt;&lt;/p&gt;&lt;p style=margin: 6pt 0cm 0.0001pt 36pt; text-indent: -18pt; text-align: justify;&gt;&lt;span style=font-size: 11pt; font-family: wingdings;&gt;&amp;uuml;&lt;span style=font-variant-numeric: normal; font-stretch: normal; font-size: 7pt; font-family: &amp;quot;times new roman&amp;quot;;&gt;&amp;nbsp; &lt;/span&gt;&lt;/span&gt;&lt;span style=font-size: 11pt; font-family: calibri, sans-serif;&gt;Resoluci&amp;oacute;n Adjudicataria.&lt;/span&gt;&lt;/p&gt;&lt;p style=margin: 6pt 0cm 0.0001pt 36pt; text-indent: -18pt; text-align: justify;&gt;&lt;span style=font-size: 11pt; font-family: wingdings;&gt;&amp;uuml;&lt;span style=font-variant-numeric: normal; font-stretch: normal; font-size: 7pt; font-family: &amp;quot;times new roman&amp;quot;;&gt;&amp;nbsp; &lt;/span&gt;&lt;/span&gt;&lt;span style=font-size: 11pt; font-family: calibri, sans-serif;&gt;Contrato&lt;/span&gt;&lt;/p&gt;&lt;p style=margin: 6pt 0cm 0.0001pt 36pt; text-indent: -18pt; text-align: justify;&gt;&lt;span style=font-size: 11pt; font-family: wingdings;&gt;&amp;uuml;&lt;span style=font-variant-numeric: normal; font-stretch: normal; font-size: 7pt; font-family: &amp;quot;times new roman&amp;quot;;&gt;&amp;nbsp; &lt;/span&gt;&lt;/span&gt;&lt;span style=font-size: 11pt; font-family: calibri, sans-serif;&gt;&amp;Oacute;rdenes de Compra&lt;/span&gt;&lt;/p&gt;&lt;p style=margin-top: 6pt; text-align: justify;&gt;&lt;span style=font-size: 11pt; font-family: calibri, sans-serif;&gt;&amp;nbsp;&lt;/span&gt;&lt;/p&gt;&lt;p style=margin-top: 6pt; text-align: justify;&gt;&lt;strong&gt;&lt;span style=font-size: 11pt; font-family: calibri, sans-serif;&gt;4.-&amp;nbsp;&amp;nbsp;&amp;nbsp;&amp;nbsp;&amp;nbsp;&amp;nbsp;&amp;nbsp;&amp;nbsp;&amp;nbsp; Modificaciones a las Bases&lt;/span&gt;&lt;/strong&gt; &lt;/p&gt;&lt;p style=margin-top: 6pt; text-align: justify;&gt;&lt;span style=font-size: 11pt; font-family: calibri, sans-serif;&gt;Se podr&amp;aacute;n modificar las presentes bases y sus anexos, ya sea por iniciativa propia o en atenci&amp;oacute;n a una aclaraci&amp;oacute;n solicitada por alguno de los oferentes durante el proceso de la propuesta, hasta antes del vencimiento del plazo para presentar ofertas.&lt;/span&gt;&lt;/p&gt;&lt;p style=margin-top: 6pt; text-align: justify;&gt;&lt;span style=font-size: 11pt; font-family: calibri, sans-serif;&gt;Las modificaciones que se lleven a cabo, ser&amp;aacute;n informadas a trav&amp;eacute;s del sitio&amp;nbsp; web &lt;/span&gt;&lt;span&gt;&lt;a href=http://www.mercadopublico.cl/&gt;&lt;span style=font-size: 11pt; text-decoration-line: none; font-family: calibri, sans-serif; color: windowtext;&gt;www.mercadopublico.cl&lt;/span&gt;&lt;/a&gt;&lt;/span&gt;&lt;span style=font-size: 11pt; font-family: calibri, sans-serif;&gt;. Estas modificaciones formar&amp;aacute;n parte integral de las bases. Las modificaciones de bases estar&amp;aacute;n vigentes desde la total tramitaci&amp;oacute;n del acto administrativo que las apruebe. &lt;/span&gt;&lt;/p&gt;&lt;p style=margin-top: 6pt; text-align: justify;&gt;&lt;span style=font-size: 11pt; font-family: calibri, sans-serif;&gt;Junto con aprobar la modificaci&amp;oacute;n, se podr&amp;aacute; establecer un nuevo plazo prudencial para el cierre o recepci&amp;oacute;n de las propuestas, a fin de que los potenciales oferentes puedan adecuar sus ofertas. &lt;/span&gt;&lt;/p&gt;&lt;p style=margin-top: 6pt; text-align: justify;&gt;&lt;span style=font-size: 11pt; font-family: calibri, sans-serif;&gt;En todos los casos ser&amp;aacute; obligaci&amp;oacute;n del oferente, revisar peri&amp;oacute;dicamente el proceso de licitaci&amp;oacute;n por medio del portal de compras p&amp;uacute;blicas y atender toda modificaci&amp;oacute;n solicitada por el Hospital Base Osorno.&lt;/span&gt;&lt;/p&gt;&lt;p style=margin-top: 6pt; text-align: justify;&gt;&lt;span style=font-size: 11pt; font-family: calibri, sans-serif; color: red;&gt;&amp;nbsp;&lt;/span&gt;&lt;/p&gt;&lt;p style=margin-top: 6pt; text-align: justify;&gt;&lt;strong&gt;&lt;span style=font-size: 11pt; font-family: calibri, sans-serif;&gt;5.-&amp;nbsp;&amp;nbsp;&amp;nbsp;&amp;nbsp;&amp;nbsp;&amp;nbsp;&amp;nbsp;&amp;nbsp;&amp;nbsp; Plazos.&lt;/span&gt;&lt;/strong&gt;&lt;/p&gt;&lt;p style=margin-top: 6pt; text-align: justify;&gt;&lt;span style=font-size: 11pt; font-family: calibri, sans-serif;&gt;La presente licitaci&amp;oacute;n se desarrollar&amp;aacute; conforme a los plazos establecidos en las bases, (ficha del portal mercadopublico.cl)&lt;/span&gt;&lt;/p&gt;&lt;p style=margin-top: 6pt; text-align: justify;&gt;&lt;span style=font-size: 11pt; font-family: calibri, sans-serif;&gt;La fecha de adjudicaci&amp;oacute;n podr&amp;aacute; modificarse en caso que los tiempos asociados a la evaluaci&amp;oacute;n de las ofertas pueda demorase m&amp;aacute;s all&amp;aacute; de lo previsto, sin embargo, en ning&amp;uacute;n caso podr&amp;aacute; superar en m&amp;aacute;s de 60 d&amp;iacute;as desde la fecha de cierre de ofertas.&lt;/span&gt;&lt;/p&gt;&lt;p style=margin-top: 6pt; text-align: justify;&gt;&lt;strong&gt;&lt;span style=font-size: 11pt; font-family: calibri, sans-serif;&gt;&amp;nbsp;&amp;nbsp;&amp;nbsp;&amp;nbsp;&amp;nbsp;&amp;nbsp;&amp;nbsp;&amp;nbsp;&amp;nbsp;&amp;nbsp;&amp;nbsp;&amp;nbsp;&amp;nbsp;&amp;nbsp;&amp;nbsp; &lt;/span&gt;&lt;/strong&gt; &lt;/p&gt;&lt;p style=margin-top: 6pt; text-align: justify;&gt;&lt;strong&gt;&lt;span style=font-size: 11pt; font-family: calibri, sans-serif;&gt;6.-&amp;nbsp;&amp;nbsp;&amp;nbsp;&amp;nbsp;&amp;nbsp;&amp;nbsp;&amp;nbsp;&amp;nbsp;&amp;nbsp; Domicilio y Jurisdicci&amp;oacute;n.&lt;/span&gt;&lt;/strong&gt;&lt;/p&gt;&lt;p style=margin-top: 6pt; text-align: justify;&gt;&lt;span style=font-size: 11pt; font-family: calibri, sans-serif;&gt;Para los efectos de esta licitaci&amp;oacute;n, los oferentes fijan domicilio en la comuna de Osorno y se someten a la jurisdicci&amp;oacute;n de sus Tribunales de Justicia.&lt;strong&gt;&amp;nbsp;&amp;nbsp;&amp;nbsp;&amp;nbsp;&amp;nbsp; &lt;/strong&gt;&lt;/span&gt;&lt;/p&gt;&lt;p class=Articulo2 style=margin: 6pt 0cm 0.0001pt; text-indent: 0cm;&gt;&lt;span style=font-size: 11pt; font-family: calibri, sans-serif; color: red;&gt;&amp;nbsp;&lt;/span&gt;&lt;/p&gt;&lt;p style=margin-top: 6pt; text-align: justify;&gt;&lt;strong&gt;&lt;span style=font-size: 11pt; font-family: calibri, sans-serif;&gt;7.-&amp;nbsp;&amp;nbsp;&amp;nbsp;&amp;nbsp;&amp;nbsp;&amp;nbsp;&amp;nbsp;&amp;nbsp;&amp;nbsp; Notificaciones.&lt;/span&gt;&lt;/strong&gt;&lt;/p&gt;&lt;p style=margin-top: 6pt; text-align: justify;&gt;&lt;span style=font-size: 11pt; font-family: calibri, sans-serif;&gt;Todas las notificaciones que hayan de efectuarse con ocasi&amp;oacute;n del presente proceso de licitaci&amp;oacute;n se entender&amp;aacute;n realizadas luego de transcurridas 24 horas desde que el Hospital publique en el Sistema de Informaci&amp;oacute;n www.mercadopublico.cl el documento, acto o resoluci&amp;oacute;n objeto de la notificaci&amp;oacute;n.&lt;strong&gt;&amp;nbsp;&amp;nbsp;&amp;nbsp;&amp;nbsp;&amp;nbsp;&amp;nbsp;&amp;nbsp;&amp;nbsp; &lt;/strong&gt;&lt;/span&gt;&lt;/p&gt;&lt;p style=margin-top: 6pt; text-align: justify;&gt;&lt;strong&gt;&lt;span style=font-size: 11pt; font-family: calibri, sans-serif;&gt;8.-&amp;nbsp;&amp;nbsp;&amp;nbsp;&amp;nbsp;&amp;nbsp;&amp;nbsp;&amp;nbsp;&amp;nbsp;&amp;nbsp; Requisitos de los participantes.&lt;/span&gt;&lt;/strong&gt;&lt;/p&gt;&lt;p style=margin-top: 6pt; text-align: justify;&gt;&lt;span style=font-size: 11pt; font-family: calibri, sans-serif;&gt;Podr&amp;aacute;n participar en esta propuesta p&amp;uacute;blica &lt;span style=text-decoration: underline;&gt;las&lt;strong&gt; &lt;/strong&gt;personas naturales o jur&amp;iacute;dicas&lt;/span&gt; &lt;span style=text-decoration: underline;&gt;o uniones temporales de proveedores,&lt;/span&gt; que cumplan con lo siguiente:&lt;/span&gt;&lt;/p&gt;&lt;p style=margin: 6pt 0cm 0.0001pt 36pt; text-indent: -18pt; text-align: justify;&gt;&lt;span style=font-size: 11pt; font-family: wingdings;&gt;&amp;uuml;&lt;span style=font-variant-numeric: normal; font-stretch: normal; font-size: 7pt; font-family: &amp;quot;times new roman&amp;quot;;&gt;&amp;nbsp; &lt;/span&gt;&lt;/span&gt;&lt;span style=font-size: 11pt; font-family: calibri, sans-serif;&gt;No estar afecto a alguna de las inhabilidades del art&amp;iacute;culo 4&amp;deg; de la Ley 19.886 de Compras P&amp;uacute;blicas.&lt;/span&gt;&lt;strong&gt; &lt;/strong&gt;&lt;/p&gt;&lt;p style=margin: 6pt 0cm 0.0001pt 36pt; text-indent: -18pt; text-align: justify;&gt;&lt;span style=font-size: 11pt; font-family: wingdings;&gt;&amp;uuml;&lt;span style=font-variant-numeric: normal; font-stretch: normal; font-size: 7pt; font-family: &amp;quot;times new roman&amp;quot;;&gt;&amp;nbsp; &lt;/span&gt;&lt;/span&gt;&lt;span style=font-size: 11pt; font-family: calibri, sans-serif;&gt;En caso de las personas jur&amp;iacute;dicas, no estar afecto a alguna de las inhabilidades de la Ley 20.393.- &lt;/span&gt;&lt;strong&gt; &lt;/strong&gt;&lt;/p&gt;&lt;p style=margin-top: 6pt; text-align: justify;&gt;&lt;strong&gt;&lt;span style=font-size: 11pt; font-family: calibri, sans-serif;&gt;&amp;nbsp;&amp;nbsp;&amp;nbsp;&amp;nbsp;&amp;nbsp;&amp;nbsp;&amp;nbsp;&amp;nbsp;&amp;nbsp;&amp;nbsp;&amp;nbsp;&amp;nbsp;&amp;nbsp;&amp;nbsp;&amp;nbsp; &lt;/span&gt;&lt;/strong&gt; &lt;/p&gt;&lt;p style=margin-top: 6pt; text-align: justify;&gt;&lt;strong&gt;&lt;span style=font-size: 11pt; font-family: calibri, sans-serif;&gt;9.-&amp;nbsp;&amp;nbsp;&amp;nbsp;&amp;nbsp;&amp;nbsp;&amp;nbsp;&amp;nbsp;&amp;nbsp;&amp;nbsp; Consultas, aclaraciones y modificaciones.&lt;/span&gt;&lt;/strong&gt;&lt;/p&gt;&lt;p style=margin-top: 6pt; text-align: justify;&gt;&lt;span style=font-size: 11pt; font-family: calibri, sans-serif;&gt;Los proponentes podr&amp;aacute;n formular, consultas o solicitar aclaraciones respecto de las presentes Bases, las que deber&amp;aacute;n ser realizadas a trav&amp;eacute;s del Foro electr&amp;oacute;nico del Sistema de Informaci&amp;oacute;n dentro del plazo establecido.&lt;/span&gt;&lt;/p&gt;&lt;p style=margin-top: 6pt; text-align: justify;&gt;&lt;span style=font-size: 11pt; font-family: calibri, sans-serif;&gt;No ser&amp;aacute;n admitidas las consultas o aclaraciones formuladas fuera de plazo o por un conducto diferente al se&amp;ntilde;alado.&lt;/span&gt;&lt;/p&gt;&lt;p style=margin-top: 6pt; text-align: justify;&gt;&lt;span style=font-size: 11pt; font-family: calibri, sans-serif;&gt;El Hospital realizar&amp;aacute; las aclaraciones a las Bases comunicando las respuestas a trav&amp;eacute;s del Sistema de Informaci&amp;oacute;n.&lt;/span&gt;&lt;/p&gt;&lt;p style=margin-top: 6pt; text-align: justify;&gt;&lt;span style=font-size: 11pt; font-family: calibri, sans-serif;&gt;Las aclaraciones, derivadas de este proceso de consultas, formar&amp;aacute;n parte integrante de las Bases, teni&amp;eacute;ndose por conocidas y aceptadas por todos los participantes, aun cuando el oferente no las hubiere solicitado, por lo que los proponentes no podr&amp;aacute;n alegar desconocimiento de las mismas.&lt;/span&gt;&lt;/p&gt;&lt;p style=margin-top: 6pt; text-align: justify;&gt;&lt;span style=font-size: 11pt; font-family: calibri, sans-serif;&gt;Hasta el vencimiento del plazo para la publicaci&amp;oacute;n de las respuestas, el Hospital podr&amp;aacute; efectuar las aclaraciones a las Bases que estime pertinentes. &lt;/span&gt;&lt;/p&gt;&lt;p style=margin-top: 6pt; text-align: justify;&gt;&lt;span style=font-size: 11pt; font-family: calibri, sans-serif;&gt;Asimismo, y hasta antes del cierre de recepci&amp;oacute;n de ofertas, el Hospital podr&amp;aacute; modificar las presentes Bases si estima que ello resulta esencial para los fines y/o correcto desarrollo del proceso licitatorio. Toda modificaci&amp;oacute;n deber&amp;aacute; cumplir con las mismas formalidades del acto administrativo que regule el proceso de licitaci&amp;oacute;n y contemplar la ficha portal electr&amp;oacute;nico para que los proponentes puedan conocer y adecuar sus ofertas a las modificaciones introducidas. Lo anterior sin perjuicio de que la realizaci&amp;oacute;n de dichas modificaciones sea comunicada a los participantes a trav&amp;eacute;s del Sistema de Informaci&amp;oacute;n (sitio http://www.mercadop&amp;uacute;blico.cl).&lt;strong&gt; &lt;/strong&gt;&lt;/span&gt;&lt;/p&gt;&lt;p style=margin-top: 6pt;&gt;&lt;strong&gt;&lt;span style=font-size: 11pt; font-family: calibri, sans-serif;&gt;&amp;nbsp;&lt;/span&gt;&lt;/strong&gt;&lt;/p&gt;&lt;p style=margin-top: 6pt;&gt;&lt;strong&gt;&lt;span style=font-size: 11pt; font-family: calibri, sans-serif;&gt;10.-&amp;nbsp;&amp;nbsp;&amp;nbsp;&amp;nbsp;&amp;nbsp;&amp;nbsp;&amp;nbsp; &lt;/span&gt;&lt;/strong&gt;&lt;strong&gt;&lt;span style=font-size: 11pt; font-family: calibri, sans-serif;&gt;Validez de las propuestas.&lt;/span&gt;&lt;/strong&gt;&lt;/p&gt;&lt;p style=margin-top: 6pt; text-align: justify;&gt;&lt;span style=font-size: 11pt; font-family: calibri, sans-serif;&gt;Las ofertas tendr&amp;aacute;n una validez de 60 d&amp;iacute;as contados desde la fecha de apertura electr&amp;oacute;nica de la licitaci&amp;oacute;n. Si dentro de ese plazo no se puede efectuar la adjudicaci&amp;oacute;n, el Hospital podr&amp;aacute; solicitar a los proponentes la pr&amp;oacute;rroga de las propuestas.&lt;/span&gt;&lt;/p&gt;&lt;p style=margin-top: 6pt; text-align: justify;&gt;&lt;span style=font-size: 11pt; font-family: calibri, sans-serif;&gt;&amp;nbsp;&lt;/span&gt;&lt;/p&gt;&lt;p style=margin-top: 6pt; text-align: justify;&gt;&lt;strong&gt;&lt;span style=font-size: 11pt; font-family: calibri, sans-serif;&gt;11.-&amp;nbsp;&amp;nbsp;&amp;nbsp;&amp;nbsp;&amp;nbsp;&amp;nbsp;&amp;nbsp; Presentaci&amp;oacute;n de las propuestas.&lt;/span&gt;&lt;/strong&gt;&lt;/p&gt;&lt;p style=margin-top: 6pt; text-align: justify;&gt;&lt;span style=font-size: 11pt; font-family: calibri, sans-serif;&gt;La entrega de las propuestas solo deber&amp;aacute; efectuarse a trav&amp;eacute;s del Sistema de Informaci&amp;oacute;n (digital) en el plazo previsto para la presentaci&amp;oacute;n de ofertas. &lt;/span&gt;&lt;/p&gt;&lt;p style=margin-top: 6pt; text-align: justify;&gt;&lt;span style=font-size: 11pt; font-family: calibri, sans-serif;&gt;Los antecedentes requeridos para la postulaci&amp;oacute;n, tanto legal como t&amp;eacute;cnica, deber&amp;aacute;n ser entregados solamente mediante el portal mercadopublico.cl, es decir se deber&amp;aacute;n entregar en forma digital y se deben ingresar de la siguiente manera.&lt;/span&gt;&lt;/p&gt;&lt;p style=margin: 6pt 0cm 0.0001pt 36pt; text-align: justify;&gt;&lt;strong&gt;&lt;span style=font-size: 11pt; font-family: calibri, sans-serif;&gt;&amp;nbsp;&lt;/span&gt;&lt;/strong&gt;&lt;/p&gt;&lt;p style=margin: 6pt 0cm 0.0001pt 36pt; text-indent: -18pt; text-align: justify;&gt;&lt;span style=font-size: 11pt; font-family: wingdings;&gt;&amp;uuml;&lt;span style=font-variant-numeric: normal; font-stretch: normal; font-size: 7pt; font-family: &amp;quot;times new roman&amp;quot;;&gt;&amp;nbsp; &lt;/span&gt;&lt;/span&gt;&lt;strong&gt;&lt;span style=font-size: 11pt; font-family: calibri, sans-serif;&gt;Oferta Documentos Administrativos. &lt;/span&gt;&lt;/strong&gt;&lt;/p&gt;&lt;ul&gt;    &lt;li&gt;Aceptaci&amp;oacute;n de las Bases y Conocimiento de la Ley de contrataci&amp;oacute;n p&amp;uacute;blica (Formulario N&amp;ordm; 1). Este documento debe ser anexado en los antecedentes administrativos, de lo contrario el proveedor quedar&amp;aacute; fuera del proceso de evaluaci&amp;oacute;n. REQUISITO EXCLUYENTE.&lt;/li&gt;    &lt;li&gt;Declaraci&amp;oacute;n Coordinador T&amp;eacute;cnico (Formulario N&amp;ordm; 2).&lt;/li&gt;    &lt;li&gt;Garant&amp;iacute;a de seriedad de la oferta. Esta garant&amp;iacute;a deber&amp;aacute; ser escaneada y subida al portal, adem&amp;aacute;s de entregada en un sobre cerrado debidamente identificado con el n&amp;uacute;mero de la &amp;ldquo;ID&amp;rdquo; y nombre de la licitaci&amp;oacute;n, as&amp;iacute; como nombre, direcci&amp;oacute;n y tel&amp;eacute;fono del proponente, en Oficina de Partes del Hospital Base Osorno, con plazo hasta la fecha de&amp;nbsp; cierre&amp;nbsp; de&amp;nbsp; recepci&amp;oacute;n de las ofertas. REQUISITO EXCLUYENTE    &lt;ul&gt;        &lt;li&gt;Declaraci&amp;oacute;n jurada que indique que el oferente no se encuentra afecto a alguna de las prohibiciones para contratar con la Administraci&amp;oacute;n del Estado reguladas en el art&amp;iacute;culo 4&amp;ordm; de la ley n&amp;ordm; 19.886 (Formulario N&amp;deg;10).&lt;/li&gt;        &lt;li&gt;Para la firma de contrato se solicita la siguiente documentaci&amp;oacute;n        &lt;ul&gt;            &lt;li&gt;Declaraci&amp;oacute;n jurada que indique el oferente no se encuentra afecto a alguna de las inhabilidades para contratar con la Administraci&amp;oacute;n del Estado, reguladas en el art&amp;iacute;culo 8&amp;ordm; y 10&amp;ordm; de la ley n&amp;ordm; 20.393 sobre responsabilidad penal de las personas jur&amp;iacute;dicas (Formulario N&amp;ordm;9).&lt;/li&gt;            &lt;li&gt;Garant&amp;iacute;a de Fiel y Oportuno Cumplimiento del Contrato extendida de acuerdo al punto n&amp;ordm; 24 de estas bases.&lt;/li&gt;        &lt;/ul&gt;        &lt;/li&gt;    &lt;/ul&gt;    &lt;/li&gt;&lt;/ul&gt;&lt;p style=margin: 6pt 0cm 0.0001pt 72pt; text-align: justify;&gt;&lt;span style=font-size: 11pt; font-family: calibri, sans-serif;&gt;&amp;nbsp;&lt;/span&gt;&lt;/p&gt;&lt;p style=margin-top: 6pt; text-align: justify;&gt;&lt;span style=font-size: 11pt; font-family: calibri, sans-serif;&gt;La referida&amp;nbsp; documentaci&amp;oacute;n deber&amp;aacute; ser colocada en los anexos Administrativos, manteniendo el orden y numeraci&amp;oacute;n se&amp;ntilde;alado.&lt;/span&gt;&lt;/p&gt;&lt;p style=margin: 6pt 0cm 0.0001pt 36pt; text-align: justify;&gt;&lt;strong&gt;&lt;span style=font-size: 11pt; font-family: calibri, sans-serif;&gt;&amp;nbsp;&lt;/span&gt;&lt;/strong&gt;&lt;/p&gt;&lt;p style=margin: 6pt 0cm 0.0001pt 36pt; text-indent: -18pt; text-align: justify;&gt;&lt;span style=font-size: 11pt; font-family: wingdings;&gt;&amp;uuml;&lt;span style=font-variant-numeric: normal; font-stretch: normal; font-size: 7pt; font-family: &amp;quot;times new roman&amp;quot;;&gt;&amp;nbsp; &lt;/span&gt;&lt;/span&gt;&lt;strong&gt;&lt;span style=font-size: 11pt; font-family: calibri, sans-serif;&gt;Oferta Documentos T&amp;eacute;cnicos.&lt;/span&gt;&lt;/strong&gt;&lt;/p&gt;&lt;ul&gt;    &lt;li&gt;Experiencia de la Empresa (Formulario N&amp;ordm; 3) Debe acreditar adjuntando contratos.&lt;/li&gt;    &lt;li&gt;Especificaciones t&amp;eacute;cnicas, tiempo de respuesta atenci&amp;oacute;n urgencia y garant&amp;iacute;a de trabajo (Formulario N&amp;ordm; 5)&lt;/li&gt;    &lt;li&gt;Certificaci&amp;oacute;n de la vigencia de su calidad de Servicio T&amp;eacute;cnico autorizado, por el fabricante del equipo o por el distribuidor autorizado por el fabricante.&lt;/li&gt;    &lt;li&gt;N&amp;oacute;mina de los integrantes del servicio t&amp;eacute;cnico (Formulario 6)&lt;/li&gt;    &lt;li&gt;Protocolo de Revisi&amp;oacute;n (Formulario 7)&lt;/li&gt;    &lt;li&gt;Representatividad de la marca (Formulario 8)&lt;/li&gt;&lt;/ul&gt;&lt;p style=margin-top: 6pt; text-align: justify;&gt;&lt;span style=font-size: 11pt; font-family: calibri, sans-serif;&gt;La referida documentaci&amp;oacute;n deber&amp;aacute; ser colocada en los anexos t&amp;eacute;cnicos, manteniendo el orden y numeraci&amp;oacute;n se&amp;ntilde;alado. Cada anexo debe ser grabado con una identificaci&amp;oacute;n clara para buscarlo f&amp;aacute;cilmente durante el proceso de licitaci&amp;oacute;n.&lt;/span&gt;&lt;/p&gt;&lt;p style=margin-top: 6pt; text-align: justify;&gt;&lt;span style=font-size: 11pt; font-family: calibri, sans-serif; color: red;&gt;&amp;nbsp;&lt;/span&gt;&lt;/p&gt;&lt;p style=margin: 6pt 0cm 0.0001pt 36pt; text-indent: -18pt; text-align: justify;&gt;&lt;span style=font-size: 11pt; font-family: wingdings;&gt;&amp;uuml;&lt;span style=font-variant-numeric: normal; font-stretch: normal; font-size: 7pt; font-family: &amp;quot;times new roman&amp;quot;;&gt;&amp;nbsp; &lt;/span&gt;&lt;/span&gt;&lt;strong&gt;&lt;span style=font-size: 11pt; font-family: calibri, sans-serif;&gt;Oferta Documentos Econ&amp;oacute;micos. &lt;/span&gt;&lt;/strong&gt; &lt;/p&gt;&lt;p style=margin-top: 6pt; text-align: justify;&gt;&lt;span style=font-size: 11pt; font-family: calibri, sans-serif;&gt;Para ello el oferente deber&amp;aacute; completar y enviar en forma electr&amp;oacute;nica su oferta. Los precios ofertados para los servicios deber&amp;aacute;n registrarse en valores netos (sin IVA), en miles de pesos y sin decimales. Si existiese alguna condici&amp;oacute;n excepcional detallar en oferta econ&amp;oacute;mica.&lt;/span&gt;&lt;/p&gt;&lt;p style=margin-top: 6pt; text-align: justify;&gt;&lt;span style=font-size: 11pt; font-family: calibri, sans-serif;&gt;Los oferentes deber&amp;aacute;n completar el formulario econ&amp;oacute;mico dispuesto para aquello (Formulario n&amp;ordm;4) de acuerdo a las instrucciones. Firmado por el Oferente y/o Representante Legal.&lt;/span&gt;&lt;/p&gt;&lt;p style=margin-top: 6pt; text-align: justify;&gt;&lt;strong&gt;&lt;span style=font-size: 11pt; font-family: calibri, sans-serif;&gt;&amp;nbsp;&lt;/span&gt;&lt;/strong&gt;&lt;/p&gt;&lt;p style=margin-top: 6pt; text-align: justify;&gt;&lt;strong&gt;&lt;span style=font-size: 11pt; font-family: calibri, sans-serif;&gt;12.-&amp;nbsp;&amp;nbsp;&amp;nbsp;&amp;nbsp;&amp;nbsp;&amp;nbsp;&amp;nbsp; &lt;/span&gt;&lt;/strong&gt;&lt;strong&gt;&lt;span style=font-size: 11pt; font-family: calibri, sans-serif;&gt;Garant&amp;iacute;a de seriedad de la oferta.&lt;/span&gt;&lt;/strong&gt;&lt;/p&gt;&lt;p style=margin-top: 6pt; text-align: justify;&gt;&lt;strong&gt;&lt;span style=font-size: 11pt; font-family: calibri, sans-serif;&gt;&amp;nbsp;&lt;/span&gt;&lt;/strong&gt;&lt;/p&gt;&lt;table border=1 cellspacing=0 cellpadding=0 style=border-collapse: collapse; border: none;&gt;    &lt;tbody&gt;        &lt;tr&gt;            &lt;td colspan=2 valign=top style=width: 460.2pt; border: 1pt solid windowtext; background: #dbe5f1; padding: 0cm 5.4pt;&gt;            &lt;p style=margin-top: 6pt; text-align: center;&gt;&lt;strong&gt;&lt;span style=font-size: 8pt; font-family: calibri, sans-serif;&gt;CARACTERISTICAS&lt;/span&gt;&lt;/strong&gt;&lt;/p&gt;            &lt;/td&gt;        &lt;/tr&gt;        &lt;tr&gt;            &lt;td valign=top style=width: 124.2pt; border-right: 1pt solid windowtext; border-bottom: 1pt solid windowtext; border-left: 1pt solid windowtext; border-image: initial; border-top: none; background: #dbe5f1; padding: 0cm 5.4pt;&gt;            &lt;p style=margin-top: 6pt; text-align: justify;&gt;&lt;strong&gt;&lt;span style=font-size: 8pt; font-family: calibri, sans-serif;&gt;Tipo de Garant&amp;iacute;a&lt;/span&gt;&lt;/strong&gt;&lt;/p&gt;            &lt;/td&gt;            &lt;td valign=top style=width: 336pt; border-top: none; border-left: none; border-bottom: 1pt solid windowtext; border-right: 1pt solid windowtext; padding: 0cm 5.4pt;&gt;            &lt;p style=margin-top: 6pt; text-align: justify;&gt;&lt;span style=font-size: 8pt; font-family: calibri, sans-serif;&gt;Garant&amp;iacute;a de seriedad de la oferta.&lt;/span&gt;&lt;/p&gt;            &lt;/td&gt;        &lt;/tr&gt;        &lt;tr&gt;            &lt;td valign=top style=width: 124.2pt; border-right: 1pt solid windowtext; border-bottom: 1pt solid windowtext; border-left: 1pt solid windowtext; border-image: initial; border-top: none; background: #dbe5f1; padding: 0cm 5.4pt;&gt;            &lt;p style=margin-top: 6pt; text-align: justify;&gt;&lt;strong&gt;&lt;span style=font-size: 8pt; font-family: calibri, sans-serif;&gt;Exigibilidad&lt;/span&gt;&lt;/strong&gt;&lt;/p&gt;            &lt;/td&gt;            &lt;td valign=top style=width: 336pt; border-top: none; border-left: none; border-bottom: 1pt solid windowtext; border-right: 1pt solid windowtext; padding: 0cm 5.4pt;&gt;            &lt;p style=margin-top: 6pt; text-align: justify;&gt;&lt;span style=font-size: 8pt; font-family: calibri, sans-serif;&gt;Ser&amp;aacute; obligatoria su entrega para todos los oferentes de la licitaci&amp;oacute;n. La no entrega en el plazo se&amp;ntilde;alado ser&amp;aacute; causal de rechazo de la oferta. &lt;/span&gt;&lt;/p&gt;            &lt;/td&gt;        &lt;/tr&gt;        &lt;tr&gt;            &lt;td style=width: 124.2pt; border-right: 1pt solid windowtext; border-bottom: 1pt solid windowtext; border-left: 1pt solid windowtext; border-image: initial; border-top: none; background: #dbe5f1; padding: 0cm 5.4pt;&gt;            &lt;p style=text-align: justify;&gt;&lt;strong&gt;&lt;span style=font-size: 8pt; font-family: calibri, sans-serif;&gt;Tipo de documento&lt;/span&gt;&lt;/strong&gt;&lt;/p&gt;            &lt;/td&gt;            &lt;td valign=top style=width: 336pt; border-top: none; border-left: none; border-bottom: 1pt solid windowtext; border-right: 1pt solid windowtext; padding: 0cm 5.4pt;&gt;            &lt;h2&gt;&lt;span style=font-size: 8pt; font-family: calibri, sans-serif;&gt;Podr&amp;aacute; ser cualquier instrumento que asegure el pago de la garant&amp;iacute;a de manera r&amp;aacute;pida y efectiva.&lt;/span&gt; &lt;/h2&gt;            &lt;/td&gt;        &lt;/tr&gt;        &lt;tr&gt;            &lt;td valign=top style=width: 124.2pt; border-right: 1pt solid windowtext; border-bottom: 1pt solid windowtext; border-left: 1pt solid windowtext; border-image: initial; border-top: none; background: #dbe5f1; padding: 0cm 5.4pt;&gt;            &lt;p style=margin-top: 6pt; text-align: justify;&gt;&lt;strong&gt;&lt;span style=font-size: 8pt; font-family: calibri, sans-serif;&gt;Beneficiario&lt;/span&gt;&lt;/strong&gt;&lt;/p&gt;            &lt;/td&gt;            &lt;td valign=top style=width: 336pt; border-top: none; border-left: none; border-bottom: 1pt solid windowtext; border-right: 1pt solid windowtext; padding: 0cm 5.4pt;&gt;            &lt;p style=margin-top: 6pt; text-align: justify;&gt;&lt;span style=font-size: 8pt; font-family: calibri, sans-serif;&gt;Hospital Base San Jos&amp;eacute; de Osorno, Rut: 61.602.260-1&lt;/span&gt;&lt;/p&gt;            &lt;/td&gt;        &lt;/tr&gt;        &lt;tr&gt;            &lt;td valign=top style=width: 124.2pt; border-right: 1pt solid windowtext; border-bottom: 1pt solid windowtext; border-left: 1pt solid windowtext; border-image: initial; border-top: none; background: #dbe5f1; padding: 0cm 5.4pt;&gt;            &lt;p style=margin-top: 6pt; text-align: justify;&gt;&lt;strong&gt;&lt;span style=font-size: 8pt; font-family: calibri, sans-serif;&gt;Tomador&lt;/span&gt;&lt;/strong&gt;&lt;/p&gt;            &lt;/td&gt;            &lt;td valign=top style=width: 336pt; border-top: none; border-left: none; border-bottom: 1pt solid windowtext; border-right: 1pt solid windowtext; padding: 0cm 5.4pt;&gt;            &lt;p style=margin-top: 6pt; text-align: justify;&gt;&lt;span style=font-size: 8pt; font-family: calibri, sans-serif;&gt;Proveedor oferente deber&amp;aacute; ser el mismo &lt;strong&gt;RUT&lt;/strong&gt; del oferente. No se aceptar&amp;aacute;n garant&amp;iacute;as tomadas por terceros. &lt;/span&gt;&lt;/p&gt;            &lt;/td&gt;        &lt;/tr&gt;        &lt;tr&gt;            &lt;td valign=top style=width: 124.2pt; border-right: 1pt solid windowtext; border-bottom: 1pt solid windowtext; border-left: 1pt solid windowtext; border-image: initial; border-top: none; background: #dbe5f1; padding: 0cm 5.4pt;&gt;            &lt;p style=margin-top: 6pt; text-align: justify;&gt;&lt;strong&gt;&lt;span style=font-size: 8pt; font-family: calibri, sans-serif;&gt;Monto&lt;/span&gt;&lt;/strong&gt;&lt;/p&gt;            &lt;/td&gt;            &lt;td valign=top style=width: 336pt; border-top: none; border-left: none; border-bottom: 1pt solid windowtext; border-right: 1pt solid windowtext; padding: 0cm 5.4pt;&gt;            &lt;p style=margin-top: 6pt; text-align: justify;&gt;&lt;strong&gt;&lt;span style=font-size: 8pt; font-family: calibri, sans-serif;&gt;$500.000.-&lt;/span&gt;&lt;/strong&gt;&lt;/p&gt;            &lt;/td&gt;        &lt;/tr&gt;        &lt;tr&gt;            &lt;td valign=top style=width: 124.2pt; border-right: 1pt solid windowtext; border-bottom: 1pt solid windowtext; border-left: 1pt solid windowtext; border-image: initial; border-top: none; background: #dbe5f1; padding: 0cm 5.4pt;&gt;            &lt;p style=margin-top: 6pt; text-align: justify;&gt;&lt;strong&gt;&lt;span style=font-size: 8pt; font-family: calibri, sans-serif;&gt;Fecha de vencimiento&lt;/span&gt;&lt;/strong&gt;&lt;/p&gt;            &lt;/td&gt;            &lt;td valign=top style=width: 336pt; border-top: none; border-left: none; border-bottom: 1pt solid windowtext; border-right: 1pt solid windowtext; padding: 0cm 5.4pt;&gt;            &lt;p style=margin-top: 6pt; text-align: justify;&gt;&lt;span style=font-size: 8pt; font-family: calibri, sans-serif;&gt;90 d&amp;iacute;as corridos desde la fecha de cierre de recepci&amp;oacute;n de ofertas. &lt;/span&gt;&lt;/p&gt;            &lt;/td&gt;        &lt;/tr&gt;        &lt;tr&gt;            &lt;td valign=top style=width: 124.2pt; border-right: 1pt solid windowtext; border-bottom: 1pt solid windowtext; border-left: 1pt solid windowtext; border-image: initial; border-top: none; background: #dbe5f1; padding: 0cm 5.4pt;&gt;            &lt;p style=margin-top: 6pt; text-align: justify;&gt;&lt;strong&gt;&lt;span style=font-size: 8pt; font-family: calibri, sans-serif;&gt;Glosa&lt;/span&gt;&lt;/strong&gt;&lt;/p&gt;            &lt;/td&gt;            &lt;td valign=top style=width: 336pt; border-top: none; border-left: none; border-bottom: 1pt solid windowtext; border-right: 1pt solid windowtext; padding: 0cm 5.4pt;&gt;            &lt;p style=margin-top: 6pt; text-align: justify;&gt;&lt;strong&gt;&lt;span style=font-size: 8pt; font-family: calibri, sans-serif;&gt;Para garantizar la seriedad de la oferta por la contrataci&amp;oacute;n de la mantenci&amp;oacute;n equipos ventilaci&amp;oacute;n mec&amp;aacute;nica del Hospital Base Osorno.&lt;/span&gt;&lt;/strong&gt;&lt;/p&gt;            &lt;/td&gt;        &lt;/tr&gt;        &lt;tr&gt;            &lt;td valign=top style=width: 124.2pt; border-right: 1pt solid windowtext; border-bottom: 1pt solid windowtext; border-left: 1pt solid windowtext; border-image: initial; border-top: none; background: #dbe5f1; padding: 0cm 5.4pt;&gt;            &lt;p style=margin-top: 6pt; text-align: justify;&gt;&lt;strong&gt;&lt;span style=font-size: 8pt; font-family: calibri, sans-serif;&gt;Descripci&amp;oacute;n&lt;/span&gt;&lt;/strong&gt;&lt;/p&gt;            &lt;/td&gt;            &lt;td valign=top style=width: 336pt; border-top: none; border-left: none; border-bottom: 1pt solid windowtext; border-right: 1pt solid windowtext; padding: 0cm 5.4pt;&gt;            &lt;p style=margin-top: 6pt; text-align: justify;&gt;&lt;span style=font-size: 8pt; font-family: calibri, sans-serif;&gt;La garant&amp;iacute;a de seriedad de la oferta&amp;nbsp; ser&amp;aacute; cobrada por el Hospital Base San Jos&amp;eacute;&lt;strong&gt; &lt;/strong&gt;de Osorno en los siguientes casos:&lt;/span&gt;&lt;/p&gt;            &lt;ul&gt;                &lt;li&gt;Que el oferente adjudicado&amp;nbsp; no respetase los precios ofertados en portal.&lt;/li&gt;                &lt;li&gt;Que los antecedentes declarados en la oferta no sean verdaderos.&lt;/li&gt;            &lt;/ul&gt;            &lt;/td&gt;        &lt;/tr&gt;        &lt;tr&gt;            &lt;td valign=top style=width: 124.2pt; border-right: 1pt solid windowtext; border-bottom: 1pt solid windowtext; border-left: 1pt solid windowtext; border-image: initial; border-top: none; background: #dbe5f1; padding: 0cm 5.4pt;&gt;            &lt;p style=margin-top: 6pt; text-align: justify;&gt;&lt;strong&gt;&lt;span style=font-size: 8pt; font-family: calibri, sans-serif;&gt;Forma y momento de entrega&lt;/span&gt;&lt;/strong&gt;&lt;/p&gt;            &lt;/td&gt;            &lt;td valign=top style=width: 336pt; border-top: none; border-left: none; border-bottom: 1pt solid windowtext; border-right: 1pt solid windowtext; padding: 0cm 5.4pt;&gt;            &lt;p style=margin-top: 6pt; text-align: justify;&gt;&lt;span style=font-size: 8pt; font-family: calibri, sans-serif;&gt;La&amp;nbsp; garant&amp;iacute;a &amp;nbsp;podr&amp;aacute;&amp;nbsp;&amp;nbsp; ser&amp;nbsp;&amp;nbsp; aportada&amp;nbsp; electr&amp;oacute;nicamente&amp;nbsp; o&amp;nbsp; materialmente, seg&amp;uacute;n&amp;nbsp; la&amp;nbsp; naturaleza&amp;nbsp; del&amp;nbsp; documento. En&amp;nbsp; el&amp;nbsp; primer&amp;nbsp; caso y trat&amp;aacute;ndose&amp;nbsp;&amp;nbsp;&amp;nbsp;&amp;nbsp; de&amp;nbsp; documento al cual se puede&amp;nbsp; acceder&amp;nbsp;&amp;nbsp; digitalmente, &amp;nbsp;deber&amp;aacute; ser escaneado y subido al portal, &amp;nbsp;y&amp;nbsp; en el&amp;nbsp; segundo deber&amp;aacute;&amp;nbsp; e entregarlo en formato f&amp;iacute;sico en la Oficina de Partes del Hospital Base San Jos&amp;eacute; de Osorno, en una fecha igual o inferior a la de cierre de recepci&amp;oacute;n de ofertas. &lt;/span&gt;&lt;/p&gt;            &lt;/td&gt;        &lt;/tr&gt;        &lt;tr&gt;            &lt;td valign=top style=width: 124.2pt; border-right: 1pt solid windowtext; border-bottom: 1pt solid windowtext; border-left: 1pt solid windowtext; border-image: initial; border-top: none; background: #dbe5f1; padding: 0cm 5.4pt;&gt;            &lt;p style=margin-top: 6pt; text-align: justify;&gt;&lt;strong&gt;&lt;span style=font-size: 8pt; font-family: calibri, sans-serif;&gt;Forma y momento de restituci&amp;oacute;n. &lt;/span&gt;&lt;/strong&gt;&lt;/p&gt;            &lt;/td&gt;            &lt;td valign=top style=width: 336pt; border-top: none; border-left: none; border-bottom: 1pt solid windowtext; border-right: 1pt solid windowtext; padding: 0cm 5.4pt;&gt;  </t>
  </si>
  <si>
    <t xml:space="preserve">I.- BASES ADMINISTRATIVAS. </t>
  </si>
  <si>
    <t>En caso de presentarse un empate entre 2 o m&amp;aacute;s ofertas, ello se resolver&amp;aacute; adjudicando al oferente que hubiese obtenido el mayor puntaje en el criterio &amp;ldquo;PRECIO&amp;rdquo;. Si aplicando la f&amp;oacute;rmula anterior a&amp;uacute;n persiste el empate entre oferentes, dicha situaci&amp;oacute;n se resolver&amp;aacute; adjudicando al oferente que hubiese obtenido el mayor puntaje en el criterio &amp;ldquo;PLAZO DE ENTREGA&amp;rdquo;. De persistir el empate, se adjudicar&amp;aacute; al oferente que hubiese obtenido el mayor puntaje en el criterio RECARGO POR FLETE&amp;rdquo; y, finalmente, de continuar aun as&amp;iacute; empatados los oferentes, se adjudicar&amp;aacute; al oferente que CUMPLA CON TODOS LOS REQUERIMIENTO FORMALES DE LA LICITACION Y DESIGNE EL JEFE DEL DESAMU.-&amp;nbsp;</t>
  </si>
  <si>
    <t>Resolución de Empates</t>
  </si>
  <si>
    <t>&lt;p&gt;&lt;span style=font-family: century gothic;&gt;El oferente declara que, por el s&amp;oacute;lo hecho de participar en la presente licitaci&amp;oacute;n, acepta expresamente el presente pacto de integridad, oblig&amp;aacute;ndose a cumplir con todas y cada una de las estipulaciones contenidas en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compromisos:&lt;/span&gt;&lt;/p&gt;&lt;p&gt;&lt;span style=font-family: century gothic;&gt;&amp;nbsp;&lt;/span&gt;&lt;/p&gt;&lt;p&gt;&lt;b&gt;&lt;span&gt;&lt;span style=font-family: century gothic;&gt;a)&lt;/span&gt;&lt;span style=font: 7pt times new roman;&gt;&amp;nbsp;&amp;nbsp;&amp;nbsp; &lt;/span&gt;&lt;/span&gt;&lt;/b&gt;&lt;span style=font-family: century gothic;&gt;No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del o de los contratos que eventualmente se deriven de la misma, ni tampoco a ofrecerlas o concederlas a terceras personas que pudiesen influir directa o indirectamente en el proceso licitatorio, en su toma de decisiones o en la posterior adjudicaci&amp;oacute;n y ejecuci&amp;oacute;n del o de los contratos que de ello se deriven.&lt;/span&gt;&lt;/p&gt;&lt;p&gt;&lt;span style=font-family: century gothic;&gt;&amp;nbsp;&lt;/span&gt;&lt;/p&gt;&lt;p&gt;&lt;b&gt;&lt;span&gt;&lt;span style=font-family: century gothic;&gt;b)&lt;/span&gt;&lt;span style=font: 7pt times new roman;&gt;&amp;nbsp;&amp;nbsp;&amp;nbsp; &lt;/span&gt;&lt;/span&gt;&lt;/b&gt;&lt;span style=font-family: century gothic;&gt;No intentar ni efectuar acuerdos o realizar negociaciones, actos o conductas que tengan por objeto influir o afectar de cualquier forma la libre competencia, cualquiera fuese la conducta o acto espec&amp;iacute;fico, y especialmente, aquellos acuerdos, negociaciones, actos o conductas de tipo o naturaleza colusiva, en cualquier de sus tipos o formas.&lt;/span&gt;&lt;/p&gt;&lt;p&gt;&lt;b&gt;&lt;span&gt;&lt;span style=font-family: century gothic;&gt;c)&lt;/span&gt;&lt;span style=font: 7pt times new roman;&gt;&amp;nbsp;&amp;nbsp;&amp;nbsp; &lt;/span&gt;&lt;/span&gt;&lt;/b&gt;&lt;span style=font-family: century gothic;&gt;Revisar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misma.&lt;/span&gt;&lt;/p&gt;&lt;p&gt;&lt;span style=font-family: century gothic;&gt;&amp;nbsp;&lt;/span&gt;&lt;/p&gt;&lt;p&gt;&lt;b&gt;&lt;span&gt;&lt;span style=font-family: century gothic;&gt;d)&lt;/span&gt;&lt;span style=font: 7pt times new roman;&gt;&amp;nbsp;&amp;nbsp;&amp;nbsp; &lt;/span&gt;&lt;/span&gt;&lt;/b&gt;&lt;span style=font-family: century gothic;&gt;Ajustar su actuar y cumplir con los principios de legalidad, &amp;eacute;tica, moral, buenas costumbres y transparencia en el presente proceso licitatorio.&lt;/span&gt;&lt;/p&gt;&lt;p&gt;&lt;b&gt;&lt;span&gt;&lt;span style=font-family: century gothic;&gt;e)&lt;/span&gt;&lt;span style=font: 7pt times new roman;&gt;&amp;nbsp;&amp;nbsp;&amp;nbsp; &lt;/span&gt;&lt;/span&gt;&lt;/b&gt;&lt;span style=font-family: century gothic;&gt;Garantizar y aceptar que conoce y que respetar&amp;aacute; las reglas y condiciones establecidas en las bases de licitaci&amp;oacute;n, sus documentos integrantes y el o los contratos que de ellos se derivase.&lt;/span&gt;&lt;/p&gt;&lt;p&gt;&lt;span style=font-family: century gothic;&gt;&amp;nbsp;&lt;/span&gt;&lt;/p&gt;&lt;p&gt;&lt;b&gt;&lt;span&gt;&lt;span style=font-family: century gothic;&gt;f)&lt;/span&gt;&lt;span style=font: 7pt times new roman;&gt;&amp;nbsp;&amp;nbsp;&amp;nbsp;&amp;nbsp;&amp;nbsp; &lt;/span&gt;&lt;/span&gt;&lt;/b&gt;&lt;span style=font-family: century gothic;&gt;Aceptar y&amp;nbsp; asumir las consecuencias y sanciones previstas en estas bases de licitaci&amp;oacute;n, as&amp;iacute; como en la legislaci&amp;oacute;n y normativa que sean aplicables a la misma.&lt;/span&gt;&lt;/p&gt;&lt;p&gt;&lt;span style=font-family: century gothic;&gt;&amp;nbsp;&lt;/span&gt;&lt;/p&gt;&lt;p&gt;&lt;b&gt;&lt;span&gt;&lt;span style=font-family: century gothic;&gt;g)&lt;/span&gt;&lt;span style=font: 7pt times new roman;&gt;&amp;nbsp;&amp;nbsp;&amp;nbsp; &lt;/span&gt;&lt;/span&gt;&lt;/b&gt;&lt;span style=font-family: century gothic;&gt;Tomar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incluidos sus subcontratistas, haci&amp;eacute;ndose plenamente responsable de las consecuencias de su infracci&amp;oacute;n, sin perjuicio de las responsabilidades individuales que tambi&amp;eacute;n procediesen y/o fuesen determinadas por los organismos correspondientes.&lt;/span&gt;&lt;/p&gt;&lt;p&gt;&lt;span style=font-family: century gothic;&gt;&amp;nbsp;&lt;/span&gt;&lt;/p&gt;&lt;p&gt;&lt;span style=font-family: century gothic;&gt;Finalmente,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ofertadas.&lt;/span&gt;&lt;/p&gt;</t>
  </si>
  <si>
    <t>&lt;span style=font-family: arial;&gt;El oferente declara que, por el s&amp;oacute;lo hecho de participar en la presente licitaci&amp;oacute;n, acepta expresamente el presente pacto de integridad, oblig&amp;aacute;ndose a cumplir con todas y cada una de las estipulaciones que contenidas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compromisos:1.- 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deriven.2.- El oferente se obliga a no intentar ni efectuar acuerdos o realizar negociaciones, actos o conductas que tengan por objeto influ&amp;iacute;r o afectar de cualquier forma la libre competencia, cualquiera fuese la conducta o acto espec&amp;iacute;fico, y especialmente, aquellos acuerdos, negociaciones, actos o conductas de tipo o naturaleza colusiva, en cualquier de sus tipos o formas.3.-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misma.4.- El oferente se obliga a ajustar su actuar y cumplir con los principios de legalidad, &amp;eacute;tica, moral, buenas costumbres y transparencia en el presente proceso licitatorio.5.- El oferente manifiesta, garantiza y acepta que conoce y respetar&amp;aacute; las reglas y condiciones establecidas en las bases de licitaci&amp;oacute;n, sus documentos integrantes y &amp;eacute;l o los contratos que de ellos se derivase.6.- El oferente se obliga y acepta asumir, las consecuencias y sanciones previstas en estas bases de licitaci&amp;oacute;n, as&amp;iacute; como en la legislaci&amp;oacute;n y normativa que sean aplicables a la misma.7.-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ofertadas.8.-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inclu&amp;iacute;dos sus subcontratistas, haci&amp;eacute;ndose plenamente responsable de las consecuencias de su infracci&amp;oacute;n, sin perjuicio de las responsabilidades individuales que tambi&amp;eacute;n procediesen y/o fuesen determinadas por los organismos correspondientes.&lt;/span&gt;</t>
  </si>
  <si>
    <t>EL OFERENTE QUE HAYA INCURRIDO EN INCUMPLIMIENTO DE CONTRATO CON LA MUNICIPALIDAD, EN CUANTO AL NO DESPACHO DE LOS PRODUCTOS SOLICITADOS, INCUMPLIMINENTO DE LOS REQUISITOS T&amp;Eacute;CNICOS DEL SERVICIO ENCOMENDADO U &amp;Oacute;RDENES DE COMPRA RECHAZADAS LUEGO DE HABER SIDO ADJUDICADO EN ALGUNA LICITACI&amp;Oacute;N, O LA EMISI&amp;Oacute;N DE UN INFORME T&amp;Eacute;CNICO DE ALGUNA UNIDAD MUNICIPAL EN DONDE SE DEJE ESTABLECIDO  EL INCUMPLIMIENTO O INSATISFACCI&amp;Oacute;N CON ALGUN  SERVICIO ANTERIOR PRESTADO A NUESTRA ENTIDAD,  SER&amp;Aacute; SANCIONADO EN SU EVALUACI&amp;Oacute;N CON 20 PUNTOS MENOS</t>
  </si>
  <si>
    <t>CONDICIONES CONTRACTUALES</t>
  </si>
  <si>
    <t>&lt;p&gt;El contrato podr&amp;aacute; modificarse y terminarse anticipadamente por las siguientes causales, cuya enumeraci&amp;oacute;n no es taxativa: &lt;/p&gt;&lt;p&gt;1. Resciliaci&amp;oacute;n o mutuo acuerdo entre los contratantes&lt;br&gt;&lt;/br&gt;2. Incumplimiento grave de las obligaciones contra&amp;iacute;das por el contratante&lt;br&gt;&lt;/br&gt;3. Estado de notoria insolvencia del contratante, a menos que se mejoren las cauciones entregadas o las existentes sean suficientes para garantizar el cumplimiento del contrato&lt;br&gt;&lt;/br&gt;4. Por exigirlo el inter&amp;eacute;s p&amp;uacute;blico o la seguridad nacional&lt;br&gt;&lt;/br&gt;5. Registrar saldos insolutos de remuneraciones o cotizaciones de seguridad social con sus actuales trabajadores o con trabajadores contratados en los &amp;uacute;ltimos dos a&amp;ntilde;os, a la mitad del periodo de ejecuci&amp;oacute;n del contrato, con un m&amp;aacute;ximo de seis meses&lt;br&gt;&lt;/br&gt;6. Si el contratista es declarado en quiebra, solicita su quiebra o inicia proposiciones de convenio con sus acreedores&lt;br&gt;&lt;/br&gt;7. Si hay orden de ejecuci&amp;oacute;n y embargo de todo o parte de sus bienes&lt;br&gt;&lt;/br&gt;8. Si ha llegado a un arreglo de traspaso de todos o parte de sus bienes a favor de sus acreedores&lt;br&gt;&lt;/br&gt;9. Si ha acordado llevar el contrato a un comit&amp;eacute; de inspecci&amp;oacute;n de sus creedores&lt;br&gt;&lt;/br&gt;10. Si el contratista es una sociedad y va a su liquidaci&amp;oacute;n&lt;br&gt;&lt;/br&gt;11. Si al contratista le fuesen protestados documentos comerciales que mantuviere impagos durante 60 d&amp;iacute;as o no fueren debidamente aclarados dentro de dicho plazo&lt;br&gt;&lt;/br&gt;12. Si el contratista fuese sometido a proceso por alg&amp;uacute;n delito que merezca pena aflictiva, o alg&amp;uacute;n socio de ella, o si lo fuere, el gerente o alg&amp;uacute;n de los directores de dicha sociedad an&amp;oacute;nima&lt;br&gt;&lt;/br&gt;13. Haber sido condenado por cualquiera de los delitos de cohecho contemplados en el t&amp;iacute;tulo V del Libro Segundo del c&amp;oacute;digo Penal&lt;br&gt;&lt;/br&gt;14. Registrar una o m&amp;aacute;s deudas tributarias por un monto total superior a 500 UTM por m&amp;aacute;s de un a&amp;ntilde;o, o superior a 200 UTM e inferior a 500 UTM por un periodo superior a dos a&amp;ntilde;os, sin que exista un convenio de pago vigente. En caso de encontrarse pendiente juicio sobre la efectividad de la deuda, esta inhabilidad regir&amp;aacute; una vez que se encuentre firme y ejecutoriada la respectiva resoluci&amp;oacute;n&lt;br&gt;&lt;/br&gt;15. Registrar deudas previsionales o de salud por m&amp;aacute;s de tres meses por sus trabajadores dependientes, lo que se acreditar&amp;aacute; mediante certificado de la autoridad competente&lt;br&gt;&lt;/br&gt;16. Presentaci&amp;oacute;n al Registro Nacional de Proveedores de uno o m&amp;aacute;s documentos falsos, declarado as&amp;iacute; por sentencia judicial ejecutoriada&lt;br&gt;&lt;/br&gt;17. Haber sido eliminado o encontrarse suspendido del Registro Nacional de proveedores por resoluci&amp;oacute;n fundada de la Direcci&amp;oacute;n de compras&lt;br&gt;&lt;/br&gt;18Haber sido condenado por pr&amp;aacute;cticas antisindicales o infracci&amp;oacute;n a los derechos fundamentales del trabajo.&lt;/p&gt;</t>
  </si>
  <si>
    <t>Modificación y Término Anticipado del contrato</t>
  </si>
  <si>
    <t>El oferente declara que, por el s&amp;oacute;lo hecho de participar en la presente licitaci&amp;oacute;n, acepta expresamente el presente pacto de integridad, oblig&amp;aacute;ndose a cumplir con todas y cada una de las estipulaciones que contenidas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 &lt;br&gt;&lt;/br&gt;1.- El oferente se compromete a respetar los derechos fundamentales de sus trabajadores, entendi&amp;eacute;ndose por &amp;eacute;stos los consagrados en la Constituci&amp;oacute;n Pol&amp;iacute;tica de la Rep&amp;uacute;blica en su art&amp;iacute;culo 19, n&amp;uacute;meros 1&amp;ordm;, 4&amp;ordm;, 5&amp;ordm;, 6&amp;ordm;, 12&amp;ordm;, y 16&amp;ordm;, en conformidad al art&amp;iacute;culo 485 del c&amp;oacute;digo del trabajo.  Asimismo, el oferente se compromete a respetar los derechos humanos, lo que significa que debe evitar dar lugar o contribuir a efectos adversos en los derechos humanos mediante sus actividades, productos o servicios, y subsanar esos efectos cuando se produzcan, de acuerdo a los Principios Rectores de Derechos Humanos y Empresas de Naciones Unidas.&lt;br&gt;&lt;/br&gt;2.-El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deriven.&lt;br&gt;&lt;/br&gt;3.- El oferente se obliga a no intentar ni efectuar acuerdos o realizar negociaciones, actos o conductas que tengan por objeto influir o afectar de cualquier forma la libre competencia, cualquiera fuese la conducta o acto espec&amp;iacute;fico, y especialmente, aquellos acuerdos, negociaciones, actos o conductas de tipo o naturaleza colusiva, en cualquier de sus tipos o formas.&lt;br&gt;&lt;/br&gt;4.-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 El oferente se obliga a ajustar su actuar y cumplir con los principios de legalidad, &amp;eacute;tica, moral, buenas costumbres y transparencia en el presente proceso licitatorio. El oferente manifiesta, garantiza y acepta que conoce y respetar&amp;aacute; las reglas y condiciones establecidas en las bases de licitaci&amp;oacute;n, sus documentos integrantes y &amp;eacute;l o los contratos que de ellos se derivase.&lt;br&gt;&lt;/br&gt;7.- El oferente se obliga y acepta asumir, las consecuencias y sanciones previstas en estas bases de licitaci&amp;oacute;n, as&amp;iacute; como en la legislaci&amp;oacute;n y normativa que sean aplicables a la misma.&lt;br&gt;&lt;/br&gt;8.-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ofertadas.&lt;br&gt;&lt;/br&gt;9.-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incluidos sus subcontratistas, haci&amp;eacute;ndose plenamente responsable de las consecuencias de su infracci&amp;oacute;n, sin perjuicio de las responsabilidades individuales que tambi&amp;eacute;n procediesen y/o fuesen determinadas por los organismos correspondientes.</t>
  </si>
  <si>
    <t>El o los productos deberán ser entregados con Guía de Despacho para su recepción en Bodega Municipal o en el lugar que se haya establecido.La calidad  del o los productos que se aceptará deberá ajustarse estrictamente a las Especificaciones Técnicas señaladas en  las especificaciones técnicas señaladas en la Solicitud de Compra y/o aclaraciones, la cual será calificada a juicio exclusivo  de la Unidad Técnica Solicitante.                 Si en la recepción  del o los productos la Unidad Técnica Solicitante determina que éstos adolecen  de defectos, no los recepcionará y fijará un plazo para que el adjudicatario realice el cambio, el plazo adicional otorgado por la Unidad Técnica no podrá exceder  al plazo de entrega y no estará afecto a multasUna vez subsanadas las observaciones dentro del plazo establecido, se procederá  a la recepción dejando constancia  del cumplimiento de las correcciones ordenadas, y de la fecha de entrega conforme  lo cual quedará estipulado en un acta de Recepción Conforme,  la que será extendida por la Unidad técnica Municipal. Si el adjudicatario hubiere excedido el plazo otorgado por la Unidad Técnica,  esos días adicionales estarán afectos a multas de acuerdo al punto Nº 16 de las presentes bases</t>
  </si>
  <si>
    <t xml:space="preserve">17.- RECEPCIÓN. </t>
  </si>
  <si>
    <t>ANEXO N&amp;deg; 3&amp;nbsp;&lt;br /&gt;&lt;br /&gt;DECLARACI&amp;Oacute;N JURADA &lt;br /&gt;NOMBRE PROPUESTA P&amp;Uacute;BLICA: El proponente, abajo firmante, por el s&amp;oacute;lo hecho de presentar su oferta, declara y acepta expl&amp;iacute;citamente lo siguiente: &lt;br /&gt;1. Haber estudiado todos los antecedentes de la propuesta y verificado la concordancia entre ellos. Haber revisado los t&amp;eacute;rminos de la presente licitaci&amp;oacute;n: las Bases, formularios de presentaci&amp;oacute;n de la oferta y reglamentaci&amp;oacute;n sobre la materia. &lt;br /&gt;2. Estar conforme con las condiciones generales de la propuesta, aceptar las condiciones y procedimientos, tanto en lo administrativo como en lo t&amp;eacute;cnico, establecidos en las Bases, respuestas, aclaraciones y todo otro documento oficial que haya servido de base para el llamado a licitaci&amp;oacute;n, en el entendido que formar&amp;aacute;n parte del contrato que firmen las partes y que renuncia, desde el momento de la presentaci&amp;oacute;n de su propuesta, a cualquier recurso judicial o extrajudicial en contra del Mandante o su Representante Legal y el cobro de cualquier indemnizaci&amp;oacute;n con motivo de su aplicaci&amp;oacute;n. &lt;br /&gt;3. No haber sido condenado por pr&amp;aacute;cticas antisindicales o infracci&amp;oacute;n a los derechos fundamentales del trabajador o por los delitos concursales establecidos en los art&amp;iacute;culos n&amp;deg; 463 y siguientes del C&amp;oacute;digo Penal, dentro de los 2 &amp;uacute;ltimos a&amp;ntilde;os anteriores a la fecha de presentaci&amp;oacute;n de la oferta, de la presente Licitaci&amp;oacute;n P&amp;uacute;blica del Hospital Dr. Guillermo Grant Benavente. &lt;br /&gt;4. No registra saldos insolutos de remuneraciones o cotizaciones de seguridad social con los actuales trabajadores o con trabajadores contratados en los &amp;uacute;ltimos 2 a&amp;ntilde;os anteriores a la fecha de presentaci&amp;oacute;n de la oferta, de la presente Licitaci&amp;oacute;n P&amp;uacute;blica del Hospital Dr. Guillermo Grant Benavente. &lt;br /&gt;5. Que la empresa que represento no ha sido condenada a alguna de las penas se&amp;ntilde;aladas en la ley 20.393 que establece la Responsabilidad Penal de las Personas Jur&amp;iacute;dicas. &lt;br /&gt;6. No tiene calidad de funcionario Directivo del Hospital Dr. Guillermo Grant Benavente. &lt;br /&gt;7. No tiene calidad de persona unida a los Directivos del Hospital Dr. Guillermo Grant Benavente, por los v&amp;iacute;nculos de parentesco descritos en la letra b) del art&amp;iacute;culo 54 de la Ley N&amp;deg; 18.575, Ley Org&amp;aacute;nica Constitucional de Bases Generales de la Administraci&amp;oacute;n del Estado. &lt;br /&gt;8. No es sociedad de personas de las que los Directivos del Hospital Dr. Guillermo Grant Benavente o sus parientes conforme a la letra anterior, formen parte, ni con sociedades comanditas por acciones o an&amp;oacute;nimas cerradas en que aquellos o &amp;eacute;stas sean accionistas, ni con sociedades abiertas en que aquellos o &amp;eacute;stas sean due&amp;ntilde;os de acciones que representen el 10% o m&amp;aacute;s del capital, cuando &amp;eacute;sta tenga contratos o cauciones vigentes ascendentes a 200 UTM. o m&amp;aacute;s, ni con los gerentes, administradores, representantes o directores de cualquiera de las sociedades antedichas.&lt;br /&gt;NOMBRE DE LA EMPRESA : &lt;br /&gt;RUT : &lt;br /&gt;REPRESENTANTE LEGAL : &lt;br /&gt;Nombre &lt;br /&gt;Rut &lt;br /&gt;Firma</t>
  </si>
  <si>
    <t>Declaración Jurada</t>
  </si>
  <si>
    <t>Con el objeto de coordinar y controlar el correcto cumplimiento del servicio prestado por el adjudicatario, la Dirección de Vialidad Región Metropolitana designará por acto administrativo fundado, a un funcionario en calidad de Inspector Fiscal del contrato y a un subrogante, el que tendrá las siguientes facultadas y responsabilidades	Fiscalizar el estricto y oportuno cumplimiento de las obligaciones contractuales.	Mantener un archivo físico y/o digital con la totalidad de los antecedentes del Contrato.	Revisar y aprobar los documentos de pago, previa verificación del cumplimiento de las obligaciones laborales y sociales del Adjudicatario, considerando los eventuales descuentos y/o multas a que hubiere lugar. Para los fines indicados anteriormente, el adjudicatario deberá acompañar un Certificado de Cumplimiento de Obligaciones Laborales y Previsionales de la Dirección del Trabajo.	En general, desarrollar todas las acciones de control y gestión que faciliten la ejecución del contrato. 	Proponer la aplicación de multas cuando sea procedente.	Visar documentación de pago en señal de recepción conforme del servicio.	Evaluar el comportamiento del proveedor según formato establecido por la Dirección ChileCompra.El Inspector Fiscal cesará en sus funciones una vez emitido el informe final de recepción conforme del servicio contratado</t>
  </si>
  <si>
    <t>INSPECTOR FISCAL</t>
  </si>
  <si>
    <t>&lt;p&gt;&lt;span&gt;El oferente declara que, por el s&amp;oacute;lo hecho de participar en la presente licitaci&amp;oacute;n, acepta expresamente el presente pacto de integridad, oblig&amp;aacute;ndose a cumplir con todas y cada una de las estipulaciones contenidas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compromisos:&lt;/span&gt;&lt;/p&gt;&lt;p&gt; &lt;/p&gt;&lt;p style=margin-left: 36pt; text-indent: -18pt;&gt;&lt;strong&gt;&lt;span&gt;a)&lt;span style=font-style: normal; font-variant: normal; font-weight: normal; font-stretch: normal; font-size: 7pt; font-family: &amp;quot;times new roman&amp;quot;;&gt;&amp;nbsp;&amp;nbsp; &lt;/span&gt;&lt;/span&gt;&lt;/strong&gt;&lt;span&gt;No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del o de los contratos que eventualmente se deriven de la misma, ni tampoco a ofrecerlas o concederlas a terceras personas que pudiesen influir directa o indirectamente en el proceso licitatorio, en su toma de decisiones o en la posterior adjudicaci&amp;oacute;n y ejecuci&amp;oacute;n del o de los contratos que de ello se deriven.&lt;/span&gt;&lt;/p&gt;&lt;p&gt; &lt;/p&gt;&lt;p style=margin-left: 36pt; text-indent: -18pt;&gt;&lt;strong&gt;&lt;span&gt;b)&lt;span style=font-style: normal; font-variant: normal; font-weight: normal; font-stretch: normal; font-size: 7pt; font-family: &amp;quot;times new roman&amp;quot;;&gt;&amp;nbsp;&amp;nbsp; &lt;/span&gt;&lt;/span&gt;&lt;/strong&gt;&lt;span&gt;Ajustar su actuar y cumplir con los principios de legalidad, y transparencia en el presente proceso licitatorio.&lt;/span&gt;&lt;/p&gt;&lt;p&gt; &lt;/p&gt;&lt;p style=margin-left: 36pt; text-indent: -18pt;&gt;&lt;strong&gt;&lt;span&gt;c)&lt;span style=font-style: normal; font-variant: normal; font-weight: normal; font-stretch: normal; font-size: 7pt; font-family: &amp;quot;times new roman&amp;quot;;&gt;&amp;nbsp;&amp;nbsp; &lt;/span&gt;&lt;/span&gt;&lt;/strong&gt;&lt;span&gt;Garantizar y aceptar que conoce y que respetar&amp;aacute; las reglas y condiciones establecidas en las bases de licitaci&amp;oacute;n, sus documentos integrantes y el o los contratos que de ellos se derivase.&lt;/span&gt;&lt;/p&gt;&lt;p&gt; &lt;/p&gt;&lt;p style=margin-left: 36pt; text-indent: -18pt;&gt;&lt;strong&gt;&lt;span&gt;d)&lt;span style=font-style: normal; font-variant: normal; font-weight: normal; font-stretch: normal; font-size: 7pt; font-family: &amp;quot;times new roman&amp;quot;;&gt;&amp;nbsp;&amp;nbsp; &lt;/span&gt;&lt;/span&gt;&lt;/strong&gt;&lt;span&gt;Aceptar y&amp;nbsp; asumir las consecuencias y sanciones previstas en estas bases de licitaci&amp;oacute;n, as&amp;iacute; como en la legislaci&amp;oacute;n y normativa que sean aplicables a la misma.&lt;/span&gt;&lt;/p&gt;&lt;p&gt; &lt;/p&gt;&lt;p&gt;&lt;span&gt;Finalmente,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ofertadas.&lt;/span&gt;&lt;/p&gt;</t>
  </si>
  <si>
    <t>Ser&amp;aacute;n obligaciones del ITS del contrato-	Conocer los documentos que rigen la licitaci&amp;oacute;n-	Conocer el procedimiento de aplicaci&amp;oacute;n de multas-	Conocer y aplicar la tabla de multas y sanciones en caso necesario-	Realizar el control de los bienes o servicios solicitados-	Tramitar el pago oportuno de los bienes o servicios, en la forma y plazos establecidos en las Bases Administrativas y T&amp;eacute;cnicas.</t>
  </si>
  <si>
    <t>Obligación del Inspector Técnico del Servicio (ITS)</t>
  </si>
  <si>
    <t>BASES ADMINISTRATIVAS GENERALELICITACION PÚBLICA 2328-344-L11“MANTENCION REPARACIÓN DE EQUIPOS  ESC. ALEMANIA SEP”I. DE LAS DISPOSICIONES GENERALESArtículo 1Las presentes Bases Administrativas reglamentan los aspectos administrativos, y legales, en licitaciones públicas.Artículo 2	Aplicación de NormasLa presente licitación y su consecuente Decreto se regirán por las presentes Bases, especificaciones técnicas, hoja de evaluación adjunta, Anexos, Oficios y Enmiendas que forman parte del mismo, y que puede emitir la Municipalidad durante el proceso de licitación, antes de la apertura oficial de la propuesta, realizada por el sistema de compras públicas www.mercadopublico.cl. Artículo 3	Interpretación de las BasesPara la interpretación de las Bases se seguirá el siguiente orden de prelacióna)	El texto de las bases, sus anexos y enmiendasb)	Las respuestas y/o aclaraciones en el foro de consultasc)	La oferta presentada por el oferente; Artículo 4	Características de la LicitaciónLa presente licitación tiene por objeto adquirir o contratar lo indicado en especificaciones técnicas adjuntas y/o Términos técnicos de Referencia, las que formarán parte integrante de la orden de compraII. DE LA PRESENTACIÓN DE LAS OFERTASArtículo 5	ParticipaciónPodrán participar en esta licitación pública las Personas naturales o jurídicas, nacionales o extranjeras domiciliadas en Chile, del rubro y que no hubieren sido condenadas por prácticas anti sindicales o infracción a los derechos fundamentales del trabajador dentro de los dos últimos años anteriores a la fecha de presentación de la oferta.Artículo 6	Forma en que deben  realizar la ofertaLas ofertas serán presentadas a través del sistema de información www.mercadopublico.cl y deberán señalar precio NETO, característica y plazo de entrega, según corresponda, acorde a las especificaciones técnicas.  Cada oferente debe obligatoriamente presentar acompañando a su o sus ofertas y por cada línea de producto, la descripción clara y precisa de los artículos y o servicios ofertados; esta descripción debe concordar en forma exacta con lo requerido por el organismo comprador, e indicar claramente la información técnica referente a la medida, color, texturas, peso, dimensiones físicas, expresadas en las mismas unidades de medidas del producto solicitado, etc. En la eventualidad que la oferta presentada no cumpla en una de sus líneas de producto con lo señalado precedentemente, el proveedor no será analizado únicamente en dicha línea, y cuando el proveedor no cumpla con nada de lo solicitado en ninguna de las líneas de producto, su oferta será excluida totalmente de la realización del análisis, y por tanto, rechazada y declarada inadmisible, en atención a no cumplir con los requisitos establecidos en las Bases.En lo particular  a esta licitación cada oferente debe obligatoriamente describir diagnóstico  en forma clara y precisa de equipo revisado, detalle de contadores o vida útil de repuestos que requieren cambio, estos deben ser originales y deben considerar el funcionamiento operativo del equipo por  un tiempo razonable. Debe detallar el tipo de acciones  que involucra el servicio a realizar como limpieza, ajustes, etcAdemás debe realizar visita de diagnóstico, esta debe ser  firmada y timbrada por el director de la escuela y dicho documento debe ser ingresado scaneado en el portal al momento de la oferta, en el caso de no ingresar documento que certifique la visita, la oferta no será evaluadaArtículo 7    De los productos alternativos o equivalenteLas propuestas presentadas deben ser referidas única y exclusivamente a artículos especificados, todos aquellos productos, equipos o modelos reciclados, remanufacturados, alternativos, parecidos o similares a los originales solicitados, para ser analizados deben cumplir en un 100% con las especificaciones señaladas, de lo contrario no serán evaluadas en consideración a que no se ajustan técnicamente a lo requerido, por lo cual la oferta se declara inadmisibleLas ofertas presentadas por artículos de un modelo en especial y claramente especificado, detallado  en los anexos de la publicación, pero que sean presentadas por un modelo específico, tipo o serie distinta, no serán analizadas, y por tanto, rechazada y declarada inadmisible, en atención a no cumplir con los requisitos técnicos establecidos en las BasesLa Municipalidad de Puerto Montt podrá requerir a los oferentes aclaraciones respecto de sus  propuestas, las que se exigirán sean enviadas a través del foro del Portal www.mercadopúblico.cl  y éstas no podrán alterar la esencia de las ofertas, ni violar los principios de igualdad entre los oferentes y estricta sujeción a las bases. Estas respuestas a observaciones o aclaraciones en la apertura tendrán un plazo máximo de 48 hrs corridas para ser respondidas por el sistema.La solicitud deberá recaer únicamente en errores u omisiones formales, o bien que el municipio requiera complementar la documentación con información adicional siempre y cuando las rectificaciones de dichos vicios u omisiones no les confieran a esos oferentes una situación de privilegio respecto de los demás competidores, esto es, en tanto no se afecten los principios de estricta sujeción a las bases, de igualdad entre los oferentes y se informe de dicha solicitud a través del “Sistema de Información de las Compras y Contrataciones de los Organismos Públicos” según corresponda, al resto de los oferentes.Artículo 8	Consultas y Aclaraciones Los oferentes podrán formular consultas sobre las Bases de Licitación ingresándolas en Portal www.mercadopublico.cl  de acuerdo a la hora y fecha estipulada en la siguiente cronología: 1.	Plazo de publicación en el portal: 5 días corridos2.	Plazo para consultas: 2 días corridos, contados desde publicación3.	Plazo para respuesta a las consultas: 1 día después del cierre de consultas4.	Fecha adjudicación: dos semanas después del cierre de las ofertas.En caso de que por algún imprevisto no se pudiese cumplir con la fecha de adjudicación se podrá modificar esta fecha en el sistema con la debida argumentación del casoToda aclaración, cambio, agregado o supresión de la licita¬ción se efectuará por medio de oficios de observaciones emitidos por la Unidad de Adquisiciones de la Dirección de Educación  Municipal de Puerto Montt  y publicado en  www.mercadopublico.cl. Será responsabilidad del oferente que la respuesta a las consultas sean recepcionadas conforme. Los oficios formarán parte de los documentos de licitación y del Decreto.Se hace presente a los proponentes que, aun cuando no hayan efectuado consultas sobre la propuesta, deberán informarse en el portal   www.mercadopublico.cl, a partir de la fecha y hora indicada en el cronograma, respecto si se han emitido aclaraciones para la propuesta pública, las cuales formarán parte integrantes de las bases.Artículo 9 	Apertura de las ofertasLa apertura se realizará mediante el sistema de información de compras públicas www.mercadopublico.clIII.	METODOLOGÍA DE EVALUACIÓN DE LAS OFERTASArtículo 10	Evaluación de las OfertasITEOBSERVACIONESPONDERACIÓNPRECIOECONOMICO: PRECIO:EQUIVALE AL 40%EL PUNTAJE CONTENIDO EN EL CRITERIO ECONÓMICO SERÁ EVALUADO DE 0 A 100 DONDE: LOS 100 PUNTOS LO OBTENDRÁ AQUELLA PROPUESTA MÁS ECONÓMICA DE ENTRE LAS QUE ENTRAN A CONCURSO. EL PUNTAJE DECRECERÁ A MEDIDA QUE LA OFERTA SEA DE MAYOR VALOR. PUNTAJE = [1[(OFERTA A EVALUAR – OFERTA MENOR)/OFERTA MENOR)]]*100 NOTA: A LOS PUNTAJES NEGATIVOS QUE RESULTEN DE ESTA FÓRMULA SE LES ASIGNARÁ 0 PUNTOS (CERO PUNTOS). 40VISITA DE DIAGNÓSTICO  EQUIVALE AL 15%DEBE  REALIZAR VISITA TÉCNICA, ANTES DEL CIERRE DE LA LICITACIÓN,  LA QUE DEBE ESTAR ACEPTADA POR EL DIRECTOR  DE LA ESCUELA, DEBE  OBLIGATORIAMENTE INGRESARLA SCANEADA AL MOMENTO DE LA OFERTA.	15ESPECIFICACIONES TÉCNICAS DEL SERVICIOREQUERIMIENTOS TECNICOS DEL SERVICIO: 45%15% ENTREGA DIAGNOSTICO  CLARO , PRECISO Y COHERENTE DE ESTADO  DEL  EQUIPO   15% DETALLA LA CANTIDAD  Y CALIDAD DE  REPUESTOS REQUERIDOS, PARA CADA EQUIPO  15% DETALLA LAS ACCIONES ASOCIADAS PARA DEJAR OPERATIVOS LOS EQUIPOS ( CAMBIO DE REPUESTOS, LIMPIEZA, LUBRICACIÓN, ETC )SE EVALUARÁ CON 100 PUNTOS SI CUMPLE TODOS  LOS REQUISITOS Y CON CERO PUNTOS SI NO CUMPLE LOS REQUISITOS DESCRITOS POR ITEM DE EVALUACIÓN EL OFERENTE QUE HAGA SU OFERTA CON PRODUCTOS CUYAS ESPECIFICACIONES TECNICAS NO SE AJUSTAN A LO SOLICITADO, SE ENTENDERA QUE NO ESTA OFERTANDO LO REQUERIDO, POR LO QUE SU OFERTA QUEDARÁ FUERA DE ANALISIS.	45%EL ANÁLISIS SE PODRÁ REALIZAR POR LINEA DE PRODUCTO O AGRUPANDO LINEAS DE PRODUCTO EN CASO DE EXISTIR OFERTAS IGUALES ENTRE DOS O MAS PROVEEDORESArtículo 11		Comisión de Evaluación de las Ofertas La evaluación será realizada por la comisión designada en Decreto que aprueba llamado a licitación. Si por caso fortuito o de fuerza mayor no fuese posible su presencia se nombrarán sus subrogantes legales o bien un representante de la dirección o unidad.  IV.	DE LA ADJUDICACIÓNArtículo 12	Adjudicación- La Municipalidad se reserva el derecho de adjudicar en forma total o parcial las ofertas recibidas, pudiendo rechazar una o todas las propuestas, e incluso declarar desierta la licitación, si es que lo ofertado no se ajustare en parte o todo a lo requerido técnicamente.- La Municipalidad de Puerto Montt, no está de ninguna forma obligada a adjudicar la oferta más económica, sino que esta resultara del acuerdo expresado en el cuadro de evaluación en donde seconjugan todos los criterios. La Municipalidad adjudicará la oferta que resulte más conveniente siendo la que obtenga el puntaje más alto en los criterios de evaluación.- La Municipalidad declarará inadmisibles cualquiera de las ofertas presentadas que no cumplieran con los requisitos o condiciones establecidos en las presentes Bases de licitación, sin perjuicio de la facultad para solicitar a los oferentes que salven errores u omisiones formales con lo establecido en la normativa de compras públicas y en las presentes Bases.- La Municipalidad podrá, además, declarar desierta la licitación cuando no se presenten ofertas o cuando estas no resulten convenientes a sus intereses.- La Municipalidad podrá declarar nula una licitación, y solicitar su deserción, aun cuando contenga ofertas; toda vez que,  se encuentren errores de forma o fondo en su publicación, la cual será acreditado por la unidad solicitante mediante oficio e insertado en los Teniendo Presente del Decreto de Deserción correspondiente.- La Municipalidad no analizará ni adjudicará, aquellas propuestas que consideren ofertas que indiquen o establezcan condicionantes tales como: obligación de compras mínimas, rangos de compras para fletes sin cargo al comprador, o toda aquella que obligue al municipio a un desembolso de dinero por concepto de cancelación de  pago de flete o que contravenga las indicaciones estipuladas en las presentes Bases, lo cual será indicado en el Acta de Análisis respectiva.La Municipalidad solo contratará con él o los proponentes que estén habilitados para ser proveedores del Estado, lo cual debe ser comprobado a través de su inscripción en el registro de  Chile Proveedores, en caso de que el proveedor a adjudicar no se encuentre habilitado se le otorgará un plazo de 48 hrs para regularizar su situación y en caso de no hacerlo se le adjudicará al oferente siguiente y entonces se podrá girar la orden de compra correspondiente para formalizar el contrato.Los proponentes con la sola presentación de sus ofertas quedan obligados a mantener la oferta durante un plazo de 30 días contados desde la fecha de apertura de la propuesta. Transcurrido dicho plazo, si no hubiere sido dictado el decreto que adjudica el contrato de suministros, el ofe-rente podrá desistirse de ella.Articulo 13	 Readjudicacion La Dirección de Educación Municipal  podrá efectuar la readjudicación de una licitación, cuando el adjudicatario desiste de su oferta, rechaza la orden de compra,  o no entrega los antecedentes que se le hayan solicitado para validar su oferta. En estos casos la entidad licitante podrá dejar sin efecto la adjudicación y seleccionar al oferente que de acuerdo al resultado de la evaluación le siga en puntaje, y así sucesivamente, a menos que de acuerdo a los intereses del servicio, se estime conveniente declarar desierta la licitación. En caso que el proveedor adjudicado, no cumpla con los plazos o especificaciones  del producto o servicio ofertado, la Municipalidad de Puerto Montt, podrá readjudicar al oferente que se encuentre en segundo lugar en la evaluación o siguientes siguiendo orden de prelación. El no cumplimiento dará lugar a que la Municipalidad de Puerto Montt efectúe reclamo por incumplimiento del proveedor en el portal de mercado público. Todas las ofertas presentadas a una licitación se entenderán llevar implícito todos los gastos asociados al traslado, bodegaje, manipulación, pesajes, del producto hacia el domicilio del comprador y por ende al retiro y entrega de los productos con cargo a los costos del proveedor adjudicado, siendo, además, de responsabilidad exclusiva del proveedor cualquier costo o sobrevalor anexo o implícito por efectuar la reposición de los artículos que presenten fallas, que se encuentren defectuosos o que hayan sido dañados a causa o con ocasión de su traslado o manipulación desde la bodega del proveedor hasta la entrega y posterior recepción conforme por parte del personal municipalArtículo 14	de los ComplementosLa Municipalidad se reserva el derecho de aumentar o reducir las cantidades de productos a adjudicar, dependiendo de la disponibilidad presupuestaria o en el evento de que la Unidad solicitante, ya no requiera la misma cantidad o bien surja alguna eventualidad. En aquellos casos en los cuales, el Municipio por error, imprevisto u otra circunstancia  requiera aumentar la cantidad de artículos,   en la compra a la cual pertenecen estas Bases, será atribución de la Municipalidad de Puerto Montt, emitir una orden de Compra Complementaria al mismo proveedor, por las nuevas cantidades.Dicho aumento podrá ser hasta en un 30% adicional en lo que se refiere a presupuesto.En el evento de que exista una causal de fuerza mayor debidamente justificada por el oferente y certificada por la Unidad técnica se podrán aumentar los plazos de entrega.Artículo 15	De las modificaciones a las baseSe podrán modificar las presentes bases  y sus anexos, ya sea por iniciativa propia o en atención a una aclaración solicitada por alguno de los oferentes, durante el proceso de la propuesta, hasta 48 HRS antes del vencimiento del plazo para presentar ofertasLas modificaciones que se lleven a cabo, serán informadas a través del sitio web www.mercadopublico.cl. estas modificaciones formaran parte integral de las Bases. Las modificaciones a las Bases estarán vigentes desde la total tramitación del acto administrativo que las apruebe.Junto con aprobar la modificación, se podrá establecer un nuevo plazo prudencial para el cierre o recepción de las propuestas, a fin de que los potenciales oferentes puedan adecuar sus ofertas.Artículo 16	Resolución de Empatesa).-	Primera Opción          Especificaciones técnicasb).-	Segunda Opción                 PrecioArticulo 17	Fecha de AdjudicaciónEn caso de no poder cumplir con la fecha de adjudicación propuesta para la presente adquisición, este Municipio publicará una nueva fecha a través del portal www.mercadopublico.cl, informando ahí las razones del atraso, para lo cual se emitirá decreto con nueva fecha.Artículo 18	De la orden de compraAdjudicada la licitación, se emitirá una Orden de Compra solicitando el producto o servicio, según las condiciones ofertadas por el proveedor adjudicado.  En caso que este Municipio requiera aumentar o disminuir partidas se podrá efectuar orden de compra complementaria, la cual no podrá superar el 30% de la orden de compra original, hasta un plazo de 60 días de adjudicada,  manteniendo las condiciones ofertadasLa orden de compra, se considera como el contrato, razón por la cual el oferente deberá una vez emitida aceptarla. En caso de que una Orden de Compra no haya sido aceptada la Municipalidad de Puerto Montt podrá solicitar su rechazo, sin reclamación o alegación posterior, una vez transcurrida 48 horas de girada la Orden de Compra, sin dar derecho a solicitar indemnización por parte del proveedor.V	RECEPCION PRODUCTO/SERVICIOArtículo 19	RecepciónLa recepción conforme del Producto / Servicio dependerá de la Unidad solicitante conforme a lo indicado en especificaciones técnicasArtículo 20	Plazo entrega Producto/ServicioEn el caso que ocurrieran situaciones de causa mayor, debidamente calificados por la Unidad Técnica, el plazo podría ser aumentado, siempre que este no supere el 30 % del plazo ofertadoArticulo 21	 Responsabilidad por Retiro de Productos El proveedor exime de cualquier responsabilidad legal que pueda precaver en la personería de la Municipalidad de Puerto Montt o de cualquiera de sus funcionarios, respecto de destrozos o desperfectos de productos que no hayan sido retirados por el proveedor o el medio que este contrate, en la fecha oportuna indicada para estos efectos en concordancia entre el municipio y el proveedor del articulo y/o servicio.La Municipalidad de Puerto Montt, se reserva el derecho de presentar reclamos formales ante los Portales de mercadopublico.cl. y chileproveedores.cl, respecto del incumplimiento por parte de sus proveedores con alguno de los compromisos aceptados en las propuestas publicadas, sus especificaciones técnicas, términos técnicos de referencia y sus Bases administrativas, técnicos o especiales.Los reclamos formales impuestos por la Municipalidad de Puerto Montt en contra de proveedores en los portales de mercadopublico.cl. y chileproveedores.cl,, respecto del incumplimiento de las propuestas adjudicadas, ya sea en plazos de entrega, especificaciones técnicas, términos técnicos de referencia, sus Bases administrativas, técnicos o especiales;  otorgan la facultad a la entidad licitante a no analizar ni adjudicar al proveedor reclamado.VI 	DE LA FORMA DE PAGOArtículo 22Se efectuará el pago una vez recepcionados de forma conforme los productos y/o servicios adquiridos por parte de la unidad solicitante, en un periodo de 30 días previa recepción de factura en la dirección siguiente:La Factura debe ser remitida a oficina de partes, ubicado en Av. Presidente Ibáñez 600 cuarto piso. Fono: 65-261446, de lo contrario la Dirección de Educación Municipal de la  I. Municipalidad de Puerto Montt no se hará responsable por el pago de facturas enviadas a otra dirección- El pago de la Factura se realiza a 30 días, luego de entregada a la oficina de partes de la Dirección de Educación Municipal de la  I. Municipalidad de Puerto Mont- La Factura debe venir acompañada con la Orden de Compra- Toda oferta deberá poseer el flete o traslado incluido hasta el lugar de destino, llámese a este, Establecimientos educacionales u oficinas de la DAEM de Puerto Montt o en su defecto, algún lugar geográfico mencionado en la Orden de compra o en las basesEl servicio y visita técnica debe realizarse exclusivamente en:Escuela Alemania Pasaje 46 Nº552  Población Antonio Varas Norte en horarios  de 8.15 a 16.00 horasContacto para visita y servicio: Doña Carolina Díaz C.,  DirectorMail: alemania@escuelas.dempuertomontt.cl Fono: 48456- Para efectos de cancelación de facturas vía depósito, el oferente deberá anexar a su factura detalle indicando: o Nombre del Banco o Plaza o Nº de Cuenta Corriente o Nombre a Depositar.VII	MULTASArtículo 23	Aplicación de Multa Por cada día de atraso en la entrega de lo adjudicado, que no haya sido debidamente justificado por el oferente y calificado por la Municipalidad, se aplicará al oferente administrativamente por parte del Municipio, una multa equivalente al 5 ‰ (cinco por mil) del monto total que se haya adjudicado.VIII	CONDICIONES ESPECIALESArtículo 24	Prohibiciones Sé prohíbe ceder o traspasar, total o parcialmente a terceros, los servicios que encomiende la Municipalidad al adjudicatario. (Según el caso)Artículo 25	Estudio de los antecedentes Los antecedentes proporcionados por la Municipalidad y que acompañan las presentes Bases de la Propuesta sólo tienen carácter de informativos y no constituyen responsabilidad alguna para la Municipalidad, razón por la cual el Oferente deberá realizar los estudios que estime convenientes, previo a la presentación de su oferta.IX	CRONOLOGIA DE LA PROPUESTAArtículo 2Las fechas y horas de la publicación de las bases, cierre, consultas y respuestas, apertura, evaluación y adjudicación se encuentran disponibles en el portal www.mercadopublico.clIK</t>
  </si>
  <si>
    <t>BASES ADMINISTRATIVAS GENERALES</t>
  </si>
  <si>
    <t xml:space="preserve">    El oferente declara que, por el sólo hecho de participar en la presente licitación, acepta expresamente el presente pacto de integridad, obligándose a cumplir con todas y cada una de las estipulaciones que         contenidas el mismo, sin perjuicio de las que se señalen en el resto de las bases de licitación y demás documentos integrantes. Especialmente, el oferente acepta el suministrar toda la información y documentación que sea considerada necesaria y exigida de acuerdo a las presentes bases de licitación, asumiendo expresamente los siguientes compromisos:1.- El oferente se obliga a no ofrecer ni conceder, ni intentar ofrecer o conceder, sobornos, regalos, premios, dádivas o pagos, cualquiera fuese su tipo, naturaleza y/o monto, a ningún funcionario público en relación con su oferta, con el proceso de licitación pública, ni con la ejecución de él o los contratos que eventualmente se deriven de la misma, ni tampoco a ofrecerlas o concederlas a terceras personas que pudiesen influir directa o indirectamente en el proceso licitatorio, en su toma de decisiones o en la posterior adjudicación y ejecución del o los contratos que de ello se deriven.2.- El oferente se obliga a no intentar ni efectuar acuerdos o realizar negociaciones, actos o conductas que tengan por objeto influir o afectar de cualquier forma la libre competencia, cualquiera fuese la conducta o acto específico, y especialmente, aquellos acuerdos, negociaciones, actos o conductas de tipo o naturaleza colusiva, en cualquier de sus tipos o formas.3.- El oferente se obliga a revisar y verificar toda la información y documentación, que deba presentar para efectos del presente proceso licitatorio, tomando todas las medidas que sean necesarias para asegurar la veracidad, integridad, legalidad, consistencia, precisión y vigencia de la misma.4.- El oferente se obliga a ajustar su actuar y cumplir con los principios de legalidad, ética, moral, buenas costumbres y transparencia en el presente proceso licitatorio.5.- El oferente manifiesta, garantiza y acepta que conoce y respetará las reglas y condiciones establecidas en las bases de licitación, sus documentos integrantes y él o los contratos que de ellos se derivase.6.- El oferente se obliga y acepta asumir, las consecuencias y sanciones previstas en estas bases de licitación, así como en la legislación y normativa que sean aplicables a la misma.7.- El oferente reconoce y declara que la oferta presentada en el proceso licitatorio es una propuesta seria, con información fidedigna y en términos técnicos y económicos ajustados a la realidad, que aseguren la posibilidad de cumplir con la misma en las condiciones y oportunidad ofertadas.8.- El oferente se obliga a tomar todas las medidas que fuesen necesarias para que las obligaciones anteriormente señaladas sean asumidas y cabalmente cumplidas por sus empleados y/o dependientes y/o asesores y/o agentes y en general, todas las personas con que éste o éstos se relacionen directa o indirectamente en virtud o como efecto de la presente licitación, incluidos sus subcontratistas, haciéndose plenamente responsable de las consecuencias de su infracción, sin perjuicio de las responsabilidades individuales que también procediesen y/o fuesen determinadas por los organismos correspondientes</t>
  </si>
  <si>
    <t>Pacto de Integridad:</t>
  </si>
  <si>
    <t>&lt;span class=texto09a id=grvRequerimientosTecnicos_ctl06_lblDescripcion style=vertical-align: top;&gt;El oferente declara que, por el s&amp;oacute;lo hecho de participar en la presente licitaci&amp;oacute;n, acepta expresamente el presente pacto de integridad, oblig&amp;aacute;ndose a cumplir con todas y cada una de las estipulaciones que contenidas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compromisos:1.- 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deriven.2.- El oferente se obliga a no intentar ni efectuar acuerdos o realizar negociaciones, actos o conductas que tengan por objeto influ&amp;iacute;r o afectar de cualquier forma la libre competencia, cualquiera fuese la conducta o acto espec&amp;iacute;fico, y especialmente, aquellos acuerdos, negociaciones, actos o conductas de tipo o naturaleza colusiva, en cualquier de sus tipos o formas.3.-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misma.4.- El oferente se obliga a ajustar su actuar y cumplir con los principios de legalidad, &amp;eacute;tica, moral, buenas costumbres y transparencia en el presente proceso licitatorio.5.- El oferente manifiesta, garantiza y acepta que conoce y respetar&amp;aacute; las reglas y condiciones establecidas en las bases de licitaci&amp;oacute;n, sus documentos integrantes y &amp;eacute;l o los contratos que de ellos se derivase.6.- El oferente se obliga y acepta asumir, las consecuencias y sanciones previstas en estas bases de licitaci&amp;oacute;n, as&amp;iacute; como en la legislaci&amp;oacute;n y normativa que sean aplicables a la misma.7.-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ofertadas.8.-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inclu&amp;iacute;dos sus subcontratistas, haci&amp;eacute;ndose plenamente responsable de las consecuencias de su infracci&amp;oacute;n, sin perjuicio de las responsabilidades individuales que tambi&amp;eacute;n procediesen y/o fuesen determinadas por los organismos correspondientes.&lt;/span&gt;</t>
  </si>
  <si>
    <t>&lt;p style=margin-left: 34.7pt; text-align: justify;&gt;&lt;span class=texto09a style=font-family: arial,sans-serif;&gt;El pago se realizar&amp;aacute; contra factura o boleta de honorarios, previa recepci&amp;oacute;n conforme sin observaciones de los productos requeridos por parte del Mandante o quien este designe, el pago se har&amp;aacute; al proponente adjudicatario, dentro del plazo de 45 d&amp;iacute;as corridos contados desde la aceptaci&amp;oacute;n de la factura respectiva, si no est&amp;aacute; sujeta a multa (Ley de Presupuestos 2017, glosa 2, de las partidas del Ministerio de Salud, &amp;ldquo;Las obligaciones devengadas de cada Servicio de Salud deber&amp;aacute;n ser pagadas en un plazo que no podr&amp;aacute; exceder de 45 d&amp;iacute;as, a contar de la fecha en que la factura es aceptada.&amp;rdquo;). La factura o Boleta de Honorarios deber&amp;aacute; ser emitida a nombre del HOSPITAL GUILLERMO GRANT BENAVENTE, RUT. 61.602.189-3, DIRECCI&amp;Oacute;N SAN MARTIN N&amp;deg; 1436, CONCEPCI&amp;Oacute;N, cancelada en original y dos copias, no pudiendo tener una fecha superior a 10 d&amp;iacute;as de emitida. INDICANDO ADEMAS EL NUMERO DE ID DE LA LICITACION QUE DIO ORIGEN A COMPRA, CTA.CORRIENTE Y ENTIDAD BANCARIA, PARA EFECTUAR TRANSFERENCIA ELECTRONICA y correo electr&amp;oacute;nico para su notificaci&amp;oacute;n. La factura o Boleta de Honorarios y Boleta, seg&amp;uacute;n corresponda, deber&amp;aacute; ser enviada a Oficina de Partes del Hospital Guillermo Grant Benavente, ubicada en San Mart&amp;iacute;n N&amp;deg;1436, Concepci&amp;oacute;n. Se debe considerar la norma Fonasa, para el caso de medicamentos e insumos que ser&amp;aacute;n incluidos en la facturaci&amp;oacute;n y su respectivo detalle. Para este efecto deben venir completamente ya descontados al momento de emitirse la factura desde la Empresa adjudicada. Por lo anterior, todo &amp;iacute;tem que no corresponda de cobro, ser&amp;aacute; impugnado y se solicitar&amp;aacute; nota de cr&amp;eacute;dito, con el consecuente retraso en el proceso y pago de la factura. El adjudicado deber&amp;aacute; acceder a las peticiones que se le hagan v&amp;iacute;a e-mail o telef&amp;oacute;nica de indicaciones y/o peticiones referentes a aclarar alg&amp;uacute;n dato o informaci&amp;oacute;n sobre la facturaci&amp;oacute;n. De no tener respuesta o nota de cr&amp;eacute;dito ante la petici&amp;oacute;n de descuento (por mal cobro), por tiempo m&amp;aacute;ximo de 1 mes, se realizar&amp;aacute; el pago de la factura, realizando el descuento de los &amp;iacute;tems mal cobrados y asumiendo la solicitud, v&amp;iacute;a e-mail como aceptado y aceptaci&amp;oacute;n del descuento. Todo lo anterior, es con el fin de resguardar el tiempo de pago y que no existan tiempos muertos en este proceso.&lt;/span&gt; &lt;/p&gt;</t>
  </si>
  <si>
    <t>MODALIDAD DE PAGO</t>
  </si>
  <si>
    <t>&lt;p style=line-height: 150%; text-align: justify;&gt;&lt;span style=font-size: 9pt; line-height: 150%; font-family: arial;&gt;- El I.T.O. Inspeccionar&amp;aacute; el cumplimiento de las obras de acuerdo a todos los antecedentes del contrato.&lt;/span&gt;&lt;/p&gt;&lt;p style=line-height: 150%; text-align: justify;&gt;&lt;span style=font-size: 9pt; line-height: 150%; font-family: arial;&gt;- El I.T.O. podr&amp;aacute; exigir el t&amp;eacute;rmino de las labores de cualquier subcontratista o trabajador del Contratista, por insubordinaci&amp;oacute;n, des&amp;oacute;rdenes, incapacidad u otro motivo grave debidamente comprobado a juicio del I.T.O., quedando siempre responsable el Contratista por los fraudes, vicios de construcci&amp;oacute;n o abusos que haya podido cometer la persona desvinculada.&lt;/span&gt;&lt;/p&gt;&lt;p style=line-height: 150%; text-align: justify;&gt;&lt;span style=font-size: 9pt; line-height: 150%; font-family: arial;&gt;- Si el I.T.O. detecta un avance inferior al 15% planificado y aprobado, la Municipalidad podr&amp;aacute; dar t&amp;eacute;rmino anticipado al contrato, y cobrar la garant&amp;iacute;a de fiel cumplimiento del contrato.&lt;/span&gt;&lt;/p&gt;&lt;p style=line-height: 150%; text-align: justify;&gt;&lt;span style=font-size: 9pt; line-height: 150%; font-family: arial;&gt;- El I.T.O. podr&amp;aacute; ordenar el retiro, fuera de la zona de la faena, de los materiales que sean rechazados por mala calidad, cuando exista el peligro de que dichos materiales sean empleados en la obra sin su consentimiento. La falta de cumplimiento de esta orden deber&amp;aacute; ser sancionada en la forma dispuesta en este numeral, sin perjuicio de ordenar la paralizaci&amp;oacute;n de los trabajos en los cuales se utilizar&amp;iacute;a el material rechazado.&lt;/span&gt;&lt;/p&gt;&lt;p style=line-height: 150%; text-align: justify;&gt;&lt;span style=font-size: 9pt; line-height: 150%; font-family: arial;&gt;- El Contratista tendr&amp;aacute; la obligaci&amp;oacute;n de reconstruir por su cuenta las obras o reemplazar los materiales que no sean aceptados por el I.T.O.&lt;/span&gt;&lt;/p&gt;&lt;p style=line-height: 150%; text-align: justify;&gt;&lt;span style=font-size: 9pt; line-height: 150%; font-family: arial;&gt;- El Inspector T&amp;eacute;cnico de obra, I.T.O. tendr&amp;aacute; como atribuci&amp;oacute;n la aplicaci&amp;oacute;n de multas, las que se&amp;nbsp; aplicar&amp;aacute;n sin forma de juicio y se deducir&amp;aacute; del Estado de pago, o de la garant&amp;iacute;a de fiel cumplimiento del contrato si aquellos no fuesen suficientes.&lt;/span&gt;&lt;/p&gt;</t>
  </si>
  <si>
    <t>36.- ATRIBUCIONES DEL INSPECTOR TÉCNICO</t>
  </si>
  <si>
    <t>&lt;p style=margin: 0cm 0cm 6pt;&gt;&lt;span style=font-family: arial,sans-serif; letter-spacing: -0.15pt; font-size: 12pt; class=texto13azul1&gt;&amp;nbsp;Si el adjudicatario no entrega dentro de los plazos estipulados en el contrato, las especies objeto de la presente licitaci&amp;oacute;n, estar&amp;aacute; obligado a pagar una multa por incumplimiento, la que se calcular&amp;aacute; sobre el valor de las especies atrasadas, incluidos los impuestos, aplicando el valor resultante de la f&amp;oacute;rmula que se expresa a continuaci&amp;oacute;n, por cada d&amp;iacute;a de atraso: Rmd = 0,1 * (m / Po) Rmd = Raz&amp;oacute;n de la multa diaria m = monto de la oferta econ&amp;oacute;mica equivalente al total de la especie atrasada Po = plazo ofertado. Ejemplo: Si el monto de la oferta econ&amp;oacute;mica equivalente al total de la especie atrasada es de $10.000.000 (diez millones de pesos) y el plazo de entrega ofertado por el adjudicatario fue de 100 (cien) d&amp;iacute;as, los 10 millones se dividen en 100 y el resultado se multiplica por el factor 0,1 dando un resultado de $10.000 (diez mil pesos) por cada d&amp;iacute;a de atraso. En caso de que el proveedor entregue las especies reparadas con defectos, o bien, sin cumplir con las condiciones establecidas en las Bases, Carabineros de Chile podr&amp;aacute; solicitar la nueva reparaci&amp;oacute;n o mantenci&amp;oacute;n de las especies, para lo cual el plazo de entrega no se suspender&amp;aacute;, aplic&amp;aacute;ndose las multas se&amp;ntilde;aladas anteriormente. Transcurrido el plazo de entrega ofertado m&amp;aacute;s la mitad del mismo, la Instituci&amp;oacute;n podr&amp;aacute; dar t&amp;eacute;rmino anticipado y unilateral al contrato por incumplimiento grave de las obligaciones del proveedor, sin perjuicio del cobro de las multas que correspondan. En todo caso, si resulta conveniente a los intereses de Carabineros de Chile, la Instituci&amp;oacute;n podr&amp;aacute; recibir las especies a&amp;uacute;n despu&amp;eacute;s del plazo se&amp;ntilde;alado anteriormente, aplicando las multas que sean procedentes hasta el d&amp;iacute;a de su entrega efectiva, y exigiendo la ampliaci&amp;oacute;n de la Garant&amp;iacute;a de Fiel Cumplimiento del Contrato, por el plazo que corresponda conforme a la vigencia requerida en la ficha resumen de estas Bases. Con todo, si el proveedor entrega las especies antes del plazo estipulado en el contrato y ellas presentan alg&amp;uacute;n tipo de defecto que impida su recepci&amp;oacute;n por parte de Carabineros de Chile, las multas s&amp;oacute;lo comenzar&amp;aacute;n a correr a partir del primer d&amp;iacute;a siguiente al vencimiento del plazo consignando en el contrato. Los pagos de multa deber&amp;aacute;n efectuarse dentro de los diez d&amp;iacute;as corridos siguientes de requerido su cobro por Carabineros de Chile, notificaci&amp;oacute;n que se efectuar&amp;aacute; a trav&amp;eacute;s de documento escrito notificado personalmente por personal de la Instituci&amp;oacute;n, en el domicilio del proveedor estipulado en el contrato o, en su defecto, por carta certificada despachada al domicilio registrado por el proveedor en el contrato a suscribir, la cual se entender&amp;aacute; notificada a contar del tercer d&amp;iacute;a siguiente a su recepci&amp;oacute;n en la oficina de correos respectiva. En caso de no pago de las multas una vez requerido por Carabineros de Chile, &amp;eacute;stas se har&amp;aacute;n efectivas del Documento Bancario de Garant&amp;iacute;a de Fiel y Oportuno Cumplimiento del Contrato. Sin perjuicio de lo se&amp;ntilde;alado precedentemente, la Direcci&amp;oacute;n podr&amp;aacute; ejercer las acciones legales que correspondan para el debido resguardo del inter&amp;eacute;s fiscal y hacer efectiva la Boleta Bancaria de Garant&amp;iacute;a de Fiel y Oportuno Cumplimiento del Contrato.&lt;/span&gt;&lt;/p&gt;</t>
  </si>
  <si>
    <t xml:space="preserve">MULTAS </t>
  </si>
  <si>
    <t>El oferente declara que, por el s&amp;oacute;lo hecho de participar en la presente licitaci&amp;oacute;n, acepta expresamente, el presente pacto de integridad, oblig&amp;aacute;ndose a cumplir con todas y cada una de las estipulaciones que contenidas en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 presente bases de licitaci&amp;oacute;n asumiendo expresamente los siguientes compromisos: 1.- El oferente se obliga a no ofrecer ni conceder, ni intentar ofrecer ni conceder, sobornos, regalos, premios, dadivas, o pagos, cualquiera fuera su tipo, naturaleza y o monto, a ning&amp;uacute;n funcionario p&amp;uacute;blico en relaci&amp;oacute;n con su oferta, con el proceso de licitaci&amp;oacute;n p&amp;uacute;blica, ni con la ejecuci&amp;oacute;n de &amp;eacute;l o los contratos que eventualmente se derivan de la misma, ni tan poco a ofrecerlas o concederlas a terceras personas que pudiesen influir directa o indirectamente en el proceso licitatorio, en su toma de decisiones o en la posterior adjudicaci&amp;oacute;n y ejecuci&amp;oacute;n del o los contratos que de ellos se deriven. 2.- El oferente se obliga a no intentar o efectuar acuerdos o realizar negociaciones, actos o conductas que tengan por objeto influir o afectar de cualquier forma la libre competencia, cualquiera fuera la conducta o acto especifico, y especialmente, aquellos acuerdos, negociaciones, actos o conductas de tipo naturaleza colus&amp;iacute;va, en cualquier tipo o forma. 3.- El oferente se obliga a revisar y verificar toda la informaci&amp;oacute;n o documentaci&amp;oacute;n, que deba presentar para efectos del presente proceso licitatorio, tomando todas las medidas que sean necesarias para asegurar la veracidad, integridad, legalidad, consistencia, precisi&amp;oacute;n, y vigencia de la misma. 4.- El oferente se obliga a ajustar su actual y cumplir con los principios de legalidad, &amp;eacute;tica, moral, buenas costumbres y transparencia en el proceso licitatorio. 5.- El oferente manifiesta garantiza y acepta que conoce y respetar&amp;aacute; las reglas y condiciones establecidas en las bases de licitaci&amp;oacute;n, sus documentos integrantes y el o los contratos que de ellos se derivasen. 6.- El oferente se obliga y acepta asumir, las consecuencias y sanciones provistas en las bases de licitaci&amp;oacute;n, as&amp;iacute; como en la legislaci&amp;oacute;n y normativa que sean aplicables a la misma. 7.- El oferente reconoce y declara que la oferta presentada en el proceso licitatorio es una propuesta seria, con informaci&amp;oacute;n fidedigna y en t&amp;eacute;rminos y econ&amp;oacute;micos ajustados a la realidad, que aseguren la posibilidad de cumplir con la misma en las condiciones y oportunidad ofertadas. 8.- El oferente se obliga a tomar todas las medidas que fueran necesarias para que las obligaciones anteriormente se&amp;ntilde;aladas sean asumidas y cabalmente cumplidas con sus empleados y o dependientes y o asesores y o agentes y en general, todas las personas con que este o estos se relaciones directa o indirectamente en virtud de la presente licitaci&amp;oacute;n, incluidos subcontratistas, haci&amp;eacute;ndose plenamente responsable de su infracci&amp;oacute;n, sin perjuicio de las responsabilidades que tambi&amp;eacute;n procediesen y o fueren determinadas por los organismos correspondientes.</t>
  </si>
  <si>
    <t>Pacto de Integridad</t>
  </si>
  <si>
    <t>En caso que dos o m&amp;aacute;s oferentes al final de la evaluaci&amp;oacute;n obtengan el mismo puntaje, los criterios para definir la oferta mejor evaluada se aplicar&amp;aacute;n , uno a uno, en el mismo orden de su numeraci&amp;oacute;n, hasta resolver el desempate.&amp;nbsp; Estos criterios son los siguientes:&lt;br /&gt;&lt;br /&gt;1.- Mayor puntaje Calidad T&amp;eacute;cnica.&lt;br /&gt;2.- Mayor puntaje Precio.&lt;br /&gt;3.- Mayor puntaje Fecha de Vencimiento.&lt;br /&gt;4.- Mayor puntaje Plazo de Entrega.&lt;br /&gt;5.- Mayor puntaje Recargo por Flete.&lt;br /&gt;&lt;br /&gt;De persistir el empate, el Hospital de La Serena se reserva el derecho de adjudicar la oferta m&amp;aacute;s conveniente para los intereses de la instituci&amp;oacute;n.</t>
  </si>
  <si>
    <t>&lt;p style=text-align: justify; margin: 0cm 0cm 10pt; class=MsoNormal&gt;&lt;b&gt;&lt;span style=line-height: 115%; font-family: 'verdana','sans-serif'; color: #000000; font-size: 12pt; mso-fareast-font-family: 'times new roman'; mso-bidi-font-family: arial; mso-fareast-language: es-cl;&gt;MULTAS Y SANCIONES&lt;/span&gt;&lt;/b&gt;&lt;span style=line-height: 115%; font-family: 'verdana','sans-serif'; color: #000000; font-size: 12pt; mso-fareast-font-family: 'times new roman'; mso-bidi-font-family: arial; mso-fareast-language: es-cl;&gt;&lt;o:p&gt;&lt;/o:p&gt;&lt;/span&gt;&lt;/p&gt;&lt;p style=text-align: justify; margin: 0cm 0cm 10pt; class=MsoNormal&gt;&lt;b&gt;&lt;span style=line-height: 115%; font-family: 'verdana','sans-serif'; color: #000000; font-size: 12pt; mso-fareast-font-family: 'times new roman'; mso-bidi-font-family: arial; mso-fareast-language: es-cl;&gt;7.1 Incumplimiento:&lt;o:p&gt;&lt;/o:p&gt;&lt;/span&gt;&lt;/b&gt;&lt;/p&gt;&lt;p style=text-align: justify; margin: 0cm 0cm 10pt; class=MsoNormal&gt;&lt;b&gt;&lt;span style=line-height: 115%; font-family: 'verdana','sans-serif'; color: #000000; font-size: 12pt; text-decoration: underline; mso-fareast-font-family: 'times new roman'; mso-bidi-font-family: arial; mso-fareast-language: es-cl;&gt;Calculo:&lt;o:p&gt;&lt;/o:p&gt;&lt;/span&gt;&lt;/b&gt;&lt;/p&gt;&lt;p style=text-align: justify; margin: 0cm 0cm 10pt; class=MsoNormal&gt;&lt;span style=line-height: 115%; font-family: 'verdana','sans-serif'; color: #000000; font-size: 12pt; mso-bidi-font-family: arial;&gt;Rmd = 0,1 * (m / Po)&lt;o:p&gt;&lt;/o:p&gt;&lt;/span&gt;&lt;/p&gt;&lt;p style=text-align: justify; margin: 0cm 0cm 10pt; class=MsoNormal&gt;&lt;span style=line-height: 115%; font-family: 'verdana','sans-serif'; color: #000000; font-size: 12pt; mso-bidi-font-family: arial;&gt;Rmd = Raz&amp;oacute;n de la multa diaria por d&amp;iacute;a h&amp;aacute;bil.&lt;o:p&gt;&lt;/o:p&gt;&lt;/span&gt;&lt;/p&gt;&lt;p style=text-align: justify; margin: 0cm 0cm 10pt; class=MsoNormal&gt;&lt;span style=line-height: 115%; font-family: 'verdana','sans-serif'; color: #000000; font-size: 12pt; mso-bidi-font-family: arial;&gt;m = oferta econ&amp;oacute;mica equivalente al total de los trabajos y/o bienes atrasados.&lt;o:p&gt;&lt;/o:p&gt;&lt;/span&gt;&lt;/p&gt;&lt;p style=text-align: justify; margin: 0cm 0cm 10pt; class=MsoNormal&gt;&lt;span style=line-height: 115%; font-family: 'verdana','sans-serif'; color: #000000; font-size: 12pt; mso-bidi-font-family: arial;&gt;Po = plazo ofertado.&lt;o:p&gt;&lt;/o:p&gt;&lt;/span&gt;&lt;/p&gt;&lt;p style=text-align: justify; margin: 0cm 0cm 10pt; class=MsoNormal&gt;&lt;b&gt;&lt;span style=line-height: 115%; font-family: 'verdana','sans-serif'; color: #000000; font-size: 12pt; mso-fareast-font-family: 'times new roman'; mso-bidi-font-family: arial; mso-fareast-language: es-cl;&gt;Se aplicar&amp;aacute; por cada d&amp;iacute;a h&amp;aacute;bil de atraso, con un tope del 50% del valor de los trabajos y/o bienes entregados atrasados.&lt;o:p&gt;&lt;/o:p&gt;&lt;/span&gt;&lt;/b&gt;&lt;/p&gt;</t>
  </si>
  <si>
    <t>El oferente declara que, por el s&amp;oacute;lo hecho de participar en la presente licitaci&amp;oacute;n, acepta expresamente el presente pacto de integridad, oblig&amp;aacute;ndose a cumplir con todas y cada una de las estipulaciones contenidas en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compromisos:1.- 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deriven.2.- El oferente se obliga a no intentar ni efectuar acuerdos o realizar negociaciones, actos o conductas que tengan por objeto&amp;nbsp;influir&amp;nbsp;o afectar de cualquier forma la libre competencia, cualquiera fuese la conducta o acto espec&amp;iacute;fico, y especialmente, aquellos acuerdos, negociaciones, actos o conductas de tipo o naturaleza colusiva, en cualquier de sus tipos o formas.3.-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misma.4.- El oferente se obliga a ajustar su actuar y cumplir con los principios de legalidad, &amp;eacute;tica, moral, buenas costumbres y transparencia en el presente proceso licitatorio.5.- El oferente manifiesta, garantiza y acepta que conoce y respetar&amp;aacute; las reglas y condiciones establecidas en las bases de licitaci&amp;oacute;n, sus documentos integrantes y &amp;eacute;l o los contratos que de ellos se derivase.6.- El oferente se obliga y acepta asumir, las consecuencias y sanciones previstas en estas bases de licitaci&amp;oacute;n, as&amp;iacute; como en la legislaci&amp;oacute;n y normativa que sean aplicables a la misma.7.-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ofertadas.8.-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inclu&amp;iacute;dos sus subcontratistas, haci&amp;eacute;ndose plenamente responsable de las consecuencias de su infracci&amp;oacute;n, sin perjuicio de las responsabilidades individuales que tambi&amp;eacute;n procediesen y/o fuesen determinadas por los organismos correspondientes.</t>
  </si>
  <si>
    <t>&lt;span style=font-size: 12px; font-family: arial;&gt;La Municipalidad de Los Angeles queda exenta de toda responsabilidad por da&amp;ntilde;os que se produjeren a terceros con motivo u ocasi&amp;oacute;n del traslado de los uniformes, recayendo la responsabilidad civil y penal pertinente en el adjudicado. Ser&amp;aacute; obligaci&amp;oacute;n del adjudicado pagar las remuneraciones correspondientes a todo el personal que le colabore en su acci&amp;oacute;n, siendo de su cargo el pago de impuestos, leyes sociales, sueldos y salarios que devenguen por este concepto con ocasi&amp;oacute;n de la prestaci&amp;oacute;n de este servicio.&lt;/span&gt;</t>
  </si>
  <si>
    <t>DE LA RESPONSABILIDAD</t>
  </si>
  <si>
    <t>Todas las ofertas deberán considerar flete pagado, puesto en dependencias de bodega municipal.</t>
  </si>
  <si>
    <t>RECARGO POR FLETE OBLIGATORIO</t>
  </si>
  <si>
    <t>La Subsecretaría estará facultada para aplicar y cobrar multas al contratista cada vez que se verifique un incumplimiento de sus obligaciones contractuales conforme lo que sigue:a) Atrasos justificados. En general, se refieren a hechos del Ministerio, a un caso fortuito o fuerza mayor  y que de una u otra forma retrasen al contratista en la entrega del bien y/o prestación del servicio de acuerdo a las reglas del contrato. Deberán ser notificados (si se le presentan al contratista) a la contraparte técnica dentro de los 3 días hábiles siguientes a la fecha de su ocurrencia. Estos serán analizados por la contraparte técnica a efectos de su justificación. No concurriendo causal eximente o informados fuera de plazo tendrán el carácter de atraso no justificado. b) Atrasos no justificados. Corresponden a aquellos imputables al contratista y que de ello se produzca retraso en la entrega del bien y/o prestación del servicio de acuerdo a las reglas establecidas en el contrato o acuerdos operativos en caso de haberlos. El Ministerio descontará al contratista, un monto equivalente al interés máximo convencional del monto total del contrato, por cada día de atraso, contado desde aquel en que debió entregarse el bien o prestarse el servicio de acuerdo a las reglas del contrato o de un acuerdo operativo en caso de haberlo.El tope de las multas no podrá superar en ningún caso el 10% de la cuantía del contrat</t>
  </si>
  <si>
    <t xml:space="preserve">Multas por incumplimiento contractual </t>
  </si>
  <si>
    <t>16.1	PERSONA NATURAL16.1.1	Requisitos para Ofertar•	No haber sido condenado por prácticas antisindicales o infracción a los derechos fundamentales del  trabajador, dentro de los dos años anteriores al momento de la presentación de la oferta.•	No haber sido condenado por delitos concursales establecidos en los Artículos 463 y siguientes del Código Penal, conforme a lo dispuesto en la Ley Nº 20.720,  dentro de los dos años anteriores al momento de la presentación de la oferta.16.1.2	Requisitos para ser Contratad•	No estar afecto a lo señalado en el art. 4 inciso 6 de la ley 19.886, en el cual se establece que  Ningún órgano de la Administración del Estado y de las empresas y corporaciones del Estado o en que éste tenga participación, podrá suscribir contratos administrativos de provisión de bienes o prestación de servicios con los funcionarios directivos del mismo órgano o empresa, ni con personas unidas a ellos por los vínculos de parentesco descritos en la letra b) del artículo 54 de la ley N° 18.575, ley Orgánica Constitucional de Bases Generales de la Administración del Estado, ni con sociedades de personas de las que aquéllos o éstas formen parte, ni con sociedades comanditas por acciones o anónimas cerradas en que aquéllos o éstas sean accionistas, ni con sociedades anónimas abiertas en que aquéllos o éstas sean dueños de acciones que representen el 10% o más del capital, ni con los gerentes, administradores, representantes o directores de cualquiera de las sociedades antedichas”•	Estar Inscrito en Chileproveedores, entidad que verifica la no existencia de las inhabilidades contempladas en el art. 92 del Decreto 250 que aprueba Reglamento de la Ley 19.886. En caso que el o los proveedores adjudicados no estén inscritos en el Registro electrónico oficial de contratistas de la Administración, Chileproveedores, estarán obligados a inscribirse dentro del plazo de 15 días hábiles contados desde la notificación de la adjudicación. Documentos persona natural- Fotocopia Legalizada de Cédula de Identida- Declaración jurada acreditando que no se encuentra afecto al art. 4 inciso 6 de la ley 19.886.16.2	PERSONA JURÍDICA16.2.1	Requisitos para ofertar•	No haber sido condenado por prácticas antisindicales o infracción a los derechos fundamentales del  trabajador, dentro de los dos años anteriores al momento de la presentación de la oferta.•	No haber sido condenado por delitos concursales establecidos en los Artículos 463 y siguientes del Código Penal, conforme a lo dispuesto en la Ley Nº 20.720,  dentro de los dos años anteriores al momento de la presentación de la oferta16.2.2	Requisitos para ser Contratado•	No estar afecto a lo señalado en el art. 4 inciso 6 de la ley 19.886, en el cual se establece que Ningún órgano de la Administración del Estado y de las empresas y corporaciones del Estado o en que éste tenga participación, podrá suscribir contratos administrativos de provisión de bienes o prestación de servicios con los funcionarios directivos del mismo órgano o empresa, ni con personas unidas a ellos por los vínculos de parentesco descritos en la letra b) del artículo 54 de la ley N° 18.575, ley Orgánica Constitucional de Bases Generales de la Administración del Estado, ni con sociedades de personas de las que aquéllos o éstas formen parte, ni con sociedades comanditas por acciones o anónimas cerradas en que aquéllos o éstas sean accionistas, ni con sociedades anónimas abiertas en que aquéllos o éstas sean dueños de acciones que representen el 10% o más del capital, ni con los gerentes, administradores, representantes o directores de cualquiera de las sociedades antedichas”•	Estar Inscrito en Chileproveedores, entidad que verifica la no existencia de las inhabilidades contempladas en el art. 92 del Decreto 250 que aprueba Reglamento de la Ley 19.886. En caso que el o los proveedores adjudicados no estén inscritos en el Registro electrónico oficial de contratistas de la Administración, Chileproveedores, estarán obligados a inscribirse dentro del plazo de 15 días hábiles contados desde la notificación de la adjudicación.  •	No Registrar condenas asociadas a responsabilidad penal de persona jurídica (incumplimiento artículos 8 Y 10, Ley 20.393)Documentos persona jurídica- Fotocopia del Rut de la Empres- Declaración jurada acreditando que no se encuentra afecto al art. 4 inciso 6° de la ley 19.886- Declaración jurada respecto de inhabilidad del artículo 10, Ley 20.393- Copia de escritura de Constitución Social y Estatuto y sus modificaciones- Certificado de Vigencia de Sociedad no superior a 30 días- Certificado de Vigencia de Poder.16.3	UNION TEMPORAL DE PROVEEDORES. En este caso, quienes la componen deben cumplir con los mismos requisitos exigidos, ya sea si corresponden a persona natural o jurídica.Documentos UTP-	Instrumento privado en el que conste la unión-	Demás antecedentes exigidos en los puntos, ya sea que se trate de persona natural o jurídica-	En relación a los formularios en donde conste las declaraciones juradas sobre inhabilidades para ofertar o ser contratado por el Estado, el apoderado de la UTP es quien deberá suscribir dichos formularios, entendiéndose que su declaración representa a los oferentes que componen el consorcio</t>
  </si>
  <si>
    <t>REQUISITOS QUE DEBEN CUMPLIR LOS PROVEEDORES</t>
  </si>
  <si>
    <t>El contrato podrá modificarse o terminarse anticipadamente, por las siguientes causas:a.	Resciliación o mutuo acuerdo de las partesb.	Incumplimiento grave de las obligaciones contraídas por el contratante. Se entenderá por incumplimiento grave de las obligaciones contraídas por el contratante, la no ejecución o ejecución tardía de las prestaciones que el proveedor obligó al momento de firmar el contrato, sin que exista alguna causal que la exima de responsabilidad por el incumplimiento y que genere a la IMPA un perjuicio significativo en el cumplimiento de sus funcionesc.	Estado de notoria insolvencia del contratante, a menos que se mejoren las cauciones entregadas o las existentes sean suficientes para garantizar el cumplimiento del contratod.	Por exigirlo el interés público o nacional o la seguridad nacionale.	Registrar saldos insolutos de remuneraciones o cotizaciones de seguridad social con sus actuales trabajadores contratados en los últimos dos añosf.	Por reiterada aplicación de multas ante incumplimiento de los servicios contratadosg.	Quiebra del contratistah.	En caso de muerte del contratista o socio que implique término de giro de la empresai.	Por subcontratación total del contrato</t>
  </si>
  <si>
    <t>11.	MODIFICACIONES Y TÉRMINO ANTICIPADO DEL CONTRATO.</t>
  </si>
  <si>
    <t>El Centro Clínico Militar “Arica” podrá multar al adjudicatario por atraso, en la entrega del producto, las que consistirán en la suma equivalente en pesos a 1/2 (media) Unidad de Fomento (UF) por cada día de atraso, con un máximo de 5 (cinco) días, respecto de los plazos fijados por el proveedor y aceptado por el CCM Arica. Este plazo comenzará a regir el día siguiente hábil, después de haber finalizado el plazo indicado por el oferente o el plazo máximo dispuesto por el Centro Clínico Militar Arica para la entrega. Además, se multará al adjudictario con una suma equivalente en pesos a 2 (dos) UF, cuando no haya aceptado la orden de compra en un plazo de 2 (dos) días corridos después de notificada la adjudicación. El pago de las multas deberá ser efectuado por la Empresa Adjudicataria en la oficina de Finanzas del Centro Clínico Militar, dentro de los cinco días siguientes hábiles a las faltas señaladas en el punto anterior, mediante Vale Vista bancario a nombre de Centro Clínico Militar Arica, RUT. 61.101.082-6De sobrepasar los días fijados para las respectivas multas, el Centro Clínico Militar Arica pondrá término anticipado al contrato, en sede administrativa, sin derecho a indemnización para el adjudicatario.</t>
  </si>
  <si>
    <t xml:space="preserve">multas </t>
  </si>
  <si>
    <t>&lt;span style=font-family: calibri,sans-serif; font-size: 11pt;&gt;&lt;p style=text-align: justify; margin: 6pt 0cm 0pt;&gt;&lt;span style=font-family: calibri,sans-serif; font-size: 11pt;&gt;Los antecedentes requeridos, para la postulaci&amp;oacute;n, tanto legales como t&amp;eacute;cnicos, deber&amp;aacute;n ser entregados solamente mediante el portal mercadopublico.cl, es decir se deber&amp;aacute;n entregar en forma digital y se deben ingresar de la siguiente manera.&lt;/span&gt;&lt;/p&gt;&lt;p style=text-align: justify; margin: 6pt 0cm 0pt;&gt;&amp;nbsp;&lt;span style=font: 7pt times new roman;&gt;&amp;nbsp;&lt;/span&gt;&lt;b&gt;&lt;span style=font-family: calibri,sans-serif; font-size: 11pt;&gt;Oferta Documentos Administrativos &lt;/span&gt;&lt;/b&gt;&lt;/p&gt;&lt;ul&gt;    &lt;li&gt;&lt;span style=font-family: calibri,sans-serif; font-size: 11pt;&gt;Aceptaci&amp;oacute;n de las bases y conocimiento de la ley de contrataci&amp;oacute;n publica. (Formulario N&amp;ordm; 1). &lt;b&gt;Este documento debe ser anexado en antecedentes administrativos, de lo contrario el proveedor quedar&amp;aacute; fuera del proceso de evaluaci&amp;oacute;n.&lt;/b&gt;&lt;/span&gt; &lt;/li&gt;    &lt;li&gt;&lt;span style=font-family: calibri,sans-serif; font-size: 11pt;&gt;Declaraci&amp;oacute;n del contacto y coordinador t&amp;eacute;cnico. (Formulario N&amp;ordm; 2). &lt;b&gt;Este documento debe ser anexado en antecedentes administrativos, de lo contrario el proveedor quedar&amp;aacute; fuera del proceso de evaluaci&amp;oacute;n.&lt;/b&gt;&lt;/span&gt; &lt;/li&gt;    &lt;li&gt;&lt;span style=font-family: calibri,sans-serif; font-size: 11pt;&gt;Declaraci&amp;oacute;n jurada en la que se afirme que el oferente no est&amp;aacute; sujeto a las inhabilidades contenidas en el art&amp;iacute;culo 4&amp;ordm; de la ley n&amp;ordm; 19.886.&lt;/span&gt; &lt;/li&gt;    &lt;li&gt;&lt;span style=font-family: calibri,sans-serif; font-size: 11pt;&gt;Declaraci&amp;oacute;n jurada que indique el oferente no se encuentra afecto a alguna de las inhabilidades para contratar con la Administraci&amp;oacute;n del Estado,&amp;nbsp; reguladas en el art&amp;iacute;culo 8&amp;ordm; y 10&amp;ordm; de la ley n&amp;ordm; 20.393 sobre responsabilidad penal de las personas jur&amp;iacute;dicas.&lt;/span&gt; &lt;/li&gt;&lt;/ul&gt;&lt;p style=text-align: justify; margin: 6pt 0cm 0pt;&gt;&lt;span style=font-family: calibri,sans-serif; font-size: 11pt;&gt;La referida documentaci&amp;oacute;n deber&amp;aacute; ser colocada en los anexos Administrativos, manteniendo el orden y numeraci&amp;oacute;n se&amp;ntilde;alado.&lt;/span&gt;&lt;/p&gt;&lt;p style=text-align: justify; margin: 6pt 0cm 0pt;&gt;&amp;nbsp;&lt;span style=font: 7pt times new roman;&gt;&amp;nbsp; &lt;/span&gt;&lt;b&gt;&lt;span style=font-family: calibri,sans-serif; font-size: 11pt;&gt;Oferta Documentos t&amp;eacute;cnicos&lt;/span&gt;&lt;/b&gt;&lt;/p&gt;&lt;ul&gt;    &lt;li&gt;&lt;span style=font-family: calibri,sans-serif; font-size: 11pt;&gt;Oferta t&amp;eacute;cnica. &lt;/span&gt;&lt;span style=font-family: calibri,sans-serif; font-size: 11pt;&gt;Es obligatoria y consiste en la descripci&amp;oacute;n del producto a entregar, (servicio sal&amp;oacute;n) la que debe incluir todos los criterios que se evaluaran. La ausencia de esta informaci&amp;oacute;n implica la descalificaci&amp;oacute;n de la propuesta respectiva.&lt;/span&gt; &lt;/li&gt;    &lt;li&gt;&lt;span style=font-family: calibri,sans-serif; font-size: 11pt;&gt;Certificado(s) de experiencia.&lt;/span&gt; &lt;/li&gt;    &lt;li&gt;&lt;span style=font-family: calibri,sans-serif; font-size: 11pt;&gt;Certificado(s) de buena calidad del servicio prestado&lt;/span&gt; &lt;/li&gt;    &lt;li&gt;&lt;span style=font-family: calibri,sans-serif; font-size: 11pt;&gt;F&lt;/span&gt;&lt;span style=font-family: calibri,sans-serif; font-size: 11pt;&gt;otos de tama&amp;ntilde;o mediano&amp;nbsp; de los salones.&lt;/span&gt; &lt;/li&gt;    &lt;li&gt;&lt;span style=font-family: calibri,sans-serif; font-size: 11pt;&gt;Perfil curricular del oferente (Formulario n&amp;ordm; 3), seg&amp;uacute;n corresponda a proponentes personas naturales o jur&amp;iacute;dicas. (no m&amp;aacute;s de 2 Hojas)&lt;/span&gt; &lt;/li&gt;&lt;/ul&gt;&lt;p style=text-align: justify; margin: 6pt 0cm 0pt;&gt;&lt;span style=font-family: calibri,sans-serif; font-size: 11pt;&gt;La referida documentaci&amp;oacute;n deber&amp;aacute; ser colocada en los anexos t&amp;eacute;cnicos, manteniendo el orden y numeraci&amp;oacute;n se&amp;ntilde;alado. Cada anexo debe ser grabado con una identificaci&amp;oacute;n clara para buscarlo f&amp;aacute;cilmente durante el proceso de licitaci&amp;oacute;n.&lt;br /&gt;&lt;/span&gt;&lt;/p&gt;&lt;p style=text-align: justify; margin: 6pt 0cm 0pt 32.2pt;&gt;&lt;b&gt;&lt;span style=font-family: calibri,sans-serif; font-size: 11pt;&gt;&lt;br /&gt;Oferta documentos econ&amp;oacute;micos &lt;/span&gt;&lt;/b&gt;&lt;/p&gt;&lt;p style=text-align: justify; margin: 6pt 0cm 0pt;&gt;&lt;span style=font-family: calibri,sans-serif; font-size: 11pt;&gt;Para ello el oferente deber&amp;aacute; completar y enviar en forma electr&amp;oacute;nica su oferta. Los precios ofertados para los servicios deber&amp;aacute;n registrarse en valores netos unitarios (sin IVA), en miles de pesos y sin decimales.&lt;/span&gt;&lt;i&gt;&lt;span style=font-family: gobcl;&gt; &lt;/span&gt;&lt;/i&gt;&lt;span style=font-family: calibri,sans-serif; font-size: 11pt;&gt;Para aquellas actividades asociadas a festividades o celebraciones de Fiestas Patrias y&amp;nbsp; Navidad, se conserva &lt;span style=text-decoration: underline;&gt;el mismo precio ofertado del men&amp;uacute; principal.&lt;/span&gt;&lt;/span&gt; &lt;/p&gt;&lt;/span&gt;</t>
  </si>
  <si>
    <t>12.-  Antecedentes requeridos</t>
  </si>
  <si>
    <t>&lt;p style=text-align: justify;&gt;&lt;strong&gt;Aspectos Generales.&lt;/strong&gt;&lt;/p&gt;&lt;p style=text-align: justify;&gt;El Hospital San Luis, podr&amp;aacute; disponer la aplicaci&amp;oacute;n de multas por actuaciones imputables al contratista y que impliquen una deficiencia o incumplimiento de las obligaciones se&amp;ntilde;aladas en las bases, en el contrato y en todos los documentos que son parte de la presente licitaci&amp;oacute;n. &lt;/p&gt;&lt;p style=text-align: justify;&gt;&lt;strong&gt;Multas&lt;/strong&gt;&lt;/p&gt;&lt;p style=text-align: justify;&gt;Las multas por concepto de atraso en la entrega de los productos solicitados, se calcular&amp;aacute;n en base a cada d&amp;iacute;a de atraso respecto de lo ofertado por el adjudicatario, teniendo un tope m&amp;aacute;ximo de 15 d&amp;iacute;as corridos. Esta multa equivaldr&amp;aacute; a 3% diario del valor total de la orden de compra en la cual se origina la multa. &lt;/p&gt;&lt;p style=text-align: justify;&gt;Para el caso de de las solicitudes de cambio y/o devoluci&amp;oacute;n de productos, por no corresponder a lo requerido t&amp;eacute;cnicamente, presencia fallas, o bien, debido a errores en el despacho. Se otorgar&amp;aacute; un plazo m&amp;aacute;ximo de 5 d&amp;iacute;as h&amp;aacute;biles desde la notificaci&amp;oacute;n v&amp;iacute;a correo electr&amp;oacute;nico del requerimiento de cambio o devoluci&amp;oacute;n, una vez transcurrido este plazo se &amp;nbsp;aplicar&amp;aacute; una multa equivalente al 1,5 UTM (valor al d&amp;iacute;a de ocurrido el error en el despacho). &lt;/p&gt;&lt;p style=text-align: justify;&gt;La aplicaci&amp;oacute;n de las multas ya se&amp;ntilde;aladas se realizar&amp;aacute; sobre la facturaci&amp;oacute;n correspondiente al despacho de los productos se&amp;ntilde;alados, o bien a trav&amp;eacute;s del cobro de la Garant&amp;iacute;a de Fiel Cumplimiento de Contrato&amp;nbsp;&amp;nbsp; &lt;/p&gt;&lt;p style=text-align: justify;&gt;En el evento en que la multa o sanci&amp;oacute;n se descuente de la Garant&amp;iacute;a de Fiel Cumplimiento del Contrato (restituy&amp;eacute;ndose el remanente al contratista), el Contratista deber&amp;aacute; remplazar dicha garant&amp;iacute;a en las mismas condiciones que la anterior, a m&amp;aacute;s tardar dentro de cinco (5) d&amp;iacute;as h&amp;aacute;biles desde la notificaci&amp;oacute;n del cobro, de lo contrario de pondr&amp;aacute; t&amp;eacute;rmino anticipado al contrato. &lt;/p&gt;&lt;p&gt;&lt;strong&gt;T&amp;eacute;rmino del Contrato y sanci&amp;oacute;n.&lt;/strong&gt;&lt;/p&gt;&lt;p&gt;El contrato podr&amp;aacute; terminarse anticipadamente por la ocurrencia de cualquiera de las causales descritas en el art&amp;iacute;culo 77 del DS N&amp;ordm; 250/04, del Ministerio de Hacienda. &lt;/p&gt;&lt;p&gt;Si alguna de ellas es originada por un hecho o hechos imputables a el adjudicatario, el contrato se entender&amp;aacute; resuelto administrativamente sin forma de juicio mediante la dictaci&amp;oacute;n de resoluci&amp;oacute;n fundada, sin derecho a indemnizaci&amp;oacute;n al adjudicatario afectado, debiendo hacer efectiva la Garant&amp;iacute;a de Fiel y Oportuno Cumplimiento de Contrato y sin perjuicio de las dem&amp;aacute;s acciones legales que pudieran ejercerse. Misma situaci&amp;oacute;n ocurrir&amp;aacute; en el evento de que el adjudicatario acumule un total de 3 multas en el transcurso de un a&amp;ntilde;o.&lt;/p&gt;&lt;p&gt;&lt;br /&gt;&lt;/p&gt;&lt;p&gt;&lt;br /&gt;&lt;/p&gt;&lt;p&gt;&lt;strong&gt;Formalizaci&amp;oacute;n de Sanciones y Multas &lt;/strong&gt;&lt;/p&gt;&lt;p&gt;Tanto las multas como las sanciones ser&amp;aacute;n formalizadas a trav&amp;eacute;s de la respectiva resoluci&amp;oacute;n, entendi&amp;eacute;ndose notificadas a trav&amp;eacute;s del env&amp;iacute;o al correo inscrito por parte del adjudicatario en la ficha de proveedor disponible en www.mercadopublico.cl, sin perjuicio del env&amp;iacute;o f&amp;iacute;sico de estas a trav&amp;eacute;s de correos y la publicaci&amp;oacute;n en portal.&lt;/p&gt;&lt;p style=text-align: justify;&gt;&lt;strong&gt;Apelaci&amp;oacute;n&lt;/strong&gt;&lt;/p&gt;&lt;p style=text-align: justify;&gt;La empresa podr&amp;aacute; recurrir en contra de la aplicaci&amp;oacute;n de las multas y sanciones, dentro de los 3 d&amp;iacute;as h&amp;aacute;biles siguientes a la fecha en que estas le sean notificadas, en cuyo caso el responsable del Contrato responder&amp;aacute; a trav&amp;eacute;s de un escrito, enviado v&amp;iacute;a correo electr&amp;oacute;nico inscrito por parte del adjudicatario en la ficha de proveedor disponible en www.mercadopublico.cl, si se acepta sus descargos o si estos son rechazados. Lo anterior sin perjuicio de lo dispuesto en la Ley N&amp;ordm; 19.880, Sobre Bases De Los Procedimientos Administrativos que rigen los Actos de Los &amp;Oacute;rganos de La Administraci&amp;oacute;n del Estado.&amp;nbsp;&amp;nbsp;&lt;/p&gt;</t>
  </si>
  <si>
    <t>Multas y Sanciones</t>
  </si>
  <si>
    <t>Pacto de integridad El oferente declara que, por el s&amp;oacute;lo hecho de participar en la presente licitaci&amp;oacute;n, acepta expresamente el presente pacto de integridad, oblig&amp;aacute;ndose a cumplir con todas y cada una de las estipulaciones que contenidas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compromisos:1.- 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deriven.2.- El oferente se obliga a no intentar ni efectuar acuerdos o realizar negociaciones, actos o conductas que tengan por objeto influ&amp;iacute;r o afectar de cualquier forma la libre competencia, cualquiera fuese la conducta o acto espec&amp;iacute;fico, y especialmente, aquellos acuerdos, negociaciones, actos o conductas de tipo o naturaleza colusiva, en cualquier de sus tipos o formas.3.-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misma.4.- El oferente se obliga a ajustar su actuar y cumplir con los principios de legalidad, &amp;eacute;tica, moral, buenas costumbres y transparencia en el presente proceso licitatorio.5.- El oferente manifiesta, garantiza y acepta que conoce y respetar&amp;aacute; las reglas y condiciones establecidas en las bases de licitaci&amp;oacute;n, sus documentos integrantes y &amp;eacute;l o los contratos que de ellos se derivase.6.- El oferente se obliga y acepta asumir, las consecuencias y sanciones previstas en estas bases de licitaci&amp;oacute;n, as&amp;iacute; como en la legislaci&amp;oacute;n y normativa que sean aplicables a la misma.7.-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ofertadas.8.-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inclu&amp;iacute;dos sus subcontratistas, haci&amp;eacute;ndose plenamente responsable de las consecuencias de su infracci&amp;oacute;n, sin perjuicio de las responsabilidades individuales que tambi&amp;eacute;n procediesen y/o fuesen determinadas por los organismos correspondientes.</t>
  </si>
  <si>
    <t>El oferente declara que, por el s&amp;oacute;lo hecho de participar en la presente licitaci&amp;oacute;n, acepta expresamente el presente pacto de integridad, oblig&amp;aacute;ndose a cumplir con todas y cada una de las estipulaciones que contenidas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 1. 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 en especial en todo lo que dice relaci&amp;oacute;n con el contrato de la/s obra/s que le corresponde apoyar en su correcta ejecuci&amp;oacute;n,. 2. El oferente se obliga a no intentar ni efectuar acuerdos o realizar negociaciones, actos o conductas que tengan por objeto influir o afectar de cualquier forma la libre competencia, cualquiera fuese la conducta o acto espec&amp;iacute;fico, y especialmente, aquellos acuerdos, negociaciones, actos o conductas de tipo o naturaleza colusiva, en cualquier de sus tipos o formas. 3.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 4. El oferente se obliga a ajustar su actuar y cumplir con los principios de legalidad, &amp;eacute;tica, moral, buenas costumbres y transparencia en el presente proceso licitatorio. 5. El oferente manifiesta, garantiza y acepta que conoce y respetar&amp;aacute; las reglas y condiciones establecidas en las bases de licitaci&amp;oacute;n, sus documentos integrantes y &amp;eacute;l o los contratos que de ellos se derivase. 5. El oferente se obliga y acepta asumir, las consecuencias y sanciones previstas en estas bases de licitaci&amp;oacute;n, as&amp;iacute; como en la legislaci&amp;oacute;n y normativa que sean aplicables a la misma. 6.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 7.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incluidos sus subcontratistas, haci&amp;eacute;ndose plenamente responsable de las consecuencias de su infracci&amp;oacute;n, sin perjuicio de las responsabilidades individuales que tambi&amp;eacute;n procediesen y/o fuesen determinadas por los organismos correspondientes.</t>
  </si>
  <si>
    <t>9.14.- Pacto de integridad</t>
  </si>
  <si>
    <t>&lt;span style=font-size: 14px; font-family: arial;&gt;El oferente declara que, por el s&amp;oacute;lo hecho de participar en la presente licitaci&amp;oacute;n, acepta expresamente el presente pacto de integridad, oblig&amp;aacute;ndose a cumplir con todas y cada una de las estipulaciones que contenidas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compromisos:1.- 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deriven.2.- El oferente se obliga a no intentar ni efectuar acuerdos o realizar negociaciones, actos o conductas que tengan por objeto influ&amp;iacute;r o afectar de cualquier forma la libre competencia, cualquiera fuese la conducta o acto espec&amp;iacute;fico, y especialmente, aquellos acuerdos, negociaciones, actos o conductas de tipo o naturaleza colusiva, en cualquier de sus tipos o formas.3.-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misma.4.- El oferente se obliga a ajustar su actuar y cumplir con los principios de legalidad, &amp;eacute;tica, moral, buenas costumbres y transparencia en el presente proceso licitatorio.5.- El oferente manifiesta, garantiza y acepta que conoce y respetar&amp;aacute; las reglas y condiciones establecidas en las bases de licitaci&amp;oacute;n, sus documentos integrantes y &amp;eacute;l o los contratos que de ellos se derivase.6.- El oferente se obliga y acepta asumir, las consecuencias y sanciones previstas en estas bases de licitaci&amp;oacute;n, as&amp;iacute; como en la legislaci&amp;oacute;n y normativa que sean aplicables a la misma.7.-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ofertadas.8.-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inclu&amp;iacute;dos sus subcontratistas, haci&amp;eacute;ndose plenamente responsable de las consecuencias de su infracci&amp;oacute;n, sin perjuicio de las responsabilidades individuales que tambi&amp;eacute;n procediesen y/o fuesen determinadas por los organismos correspondientes.&lt;/span&gt;</t>
  </si>
  <si>
    <t>La Municipalidad de Lo Barnechea podr&amp;aacute; cursar multas de conformidad con la siguiente tabla&lt;br /&gt;&lt;p style=margin: 0cm 2.45pt 0.0001pt 2cm; text-align: justify; text-indent: -1cm;&gt;&lt;span style=font-size: 11pt; font-family: arial, sans-serif;&gt;&amp;nbsp;&lt;/span&gt;&lt;/p&gt;&lt;table border=1 cellspacing=0 cellpadding=0 width=491 style=width: 13cm; margin-left: 76.3pt; border-collapse: collapse; border: none;&gt;    &lt;tbody&gt;        &lt;tr style=height: 9.55pt;&gt;            &lt;td valign=top style=width: 9cm; border: 1pt solid windowtext; padding: 0cm 5.4pt; height: 9.55pt;&gt;            &lt;p style=margin-right: 2.45pt; text-align: center;&gt;&lt;strong&gt;&lt;span style=font-size: 11pt; font-family: arial, sans-serif;&gt;Incumplimiento&lt;/span&gt;&lt;/strong&gt;&lt;/p&gt;            &lt;/td&gt;            &lt;td valign=top style=width: 4cm; border-top: 1pt solid windowtext; border-right: 1pt solid windowtext; border-bottom: 1pt solid windowtext; border-image: initial; border-left: none; padding: 0cm 5.4pt; height: 9.55pt;&gt;            &lt;p style=margin-right: 2.45pt; text-align: center;&gt;&lt;strong&gt;&lt;span style=font-size: 11pt; font-family: arial, sans-serif;&gt;Multa&lt;/span&gt;&lt;/strong&gt;&lt;/p&gt;            &lt;/td&gt;        &lt;/tr&gt;        &lt;tr&gt;            &lt;td valign=top style=width: 9cm; border-right: 1pt solid windowtext; border-bottom: 1pt solid windowtext; border-left: 1pt solid windowtext; border-image: initial; border-top: none; padding: 0cm 5.4pt;&gt;            &lt;p style=margin: 0cm 2.45pt 0.0001pt 1.65pt; text-align: justify;&gt;&lt;span style=font-size: 11pt; font-family: arial, sans-serif;&gt;Incumplimiento en los plazos establecidos en el decreto de adjudicaci&amp;oacute;n (por d&amp;iacute;as corridos a partir del d&amp;iacute;a siguiente de vencido el plazo) &lt;/span&gt;&lt;/p&gt;            &lt;/td&gt;            &lt;td valign=top style=width: 4cm; border-top: none; border-left: none; border-bottom: 1pt solid windowtext; border-right: 1pt solid windowtext; padding: 0cm 5.4pt;&gt;            &lt;p style=margin-right: 2.45pt;&gt;&lt;span style=font-size: 11pt; font-family: arial, sans-serif;&gt;0,5 UTM por d&amp;iacute;a de atraso&lt;/span&gt;&lt;/p&gt;            &lt;p style=margin-right: 2.45pt; text-align: center;&gt;&lt;span style=font-size: 11pt; font-family: arial, sans-serif;&gt;&amp;nbsp;&lt;/span&gt;&lt;/p&gt;            &lt;/td&gt;        &lt;/tr&gt;        &lt;tr&gt;            &lt;td valign=top style=width: 9cm; border-right: 1pt solid windowtext; border-bottom: 1pt solid windowtext; border-left: 1pt solid windowtext; border-image: initial; border-top: none; padding: 0cm 5.4pt;&gt;            &lt;p style=margin: 0cm 2.45pt 0.0001pt 1.65pt; text-align: justify;&gt;&lt;span style=font-size: 11pt; font-family: arial, sans-serif;&gt;No concurrir a las visitas a terreno convocadas por el ITS o el ITO en las fechas y horarios indicados mediante correo electr&amp;oacute;nico&lt;/span&gt;&lt;/p&gt;            &lt;/td&gt;            &lt;td valign=top style=width: 4cm; border-top: none; border-left: none; border-bottom: 1pt solid windowtext; border-right: 1pt solid windowtext; padding: 0cm 5.4pt;&gt;            &lt;p style=margin-right: 2.45pt;&gt;&lt;span style=font-size: 11pt; font-family: arial, sans-serif;&gt;0.15 UTM por evento&lt;/span&gt;&lt;/p&gt;            &lt;/td&gt;        &lt;/tr&gt;        &lt;tr&gt;            &lt;td valign=top style=width: 9cm; border-right: 1pt solid windowtext; border-bottom: 1pt solid windowtext; border-left: 1pt solid windowtext; border-image: initial; border-top: none; padding: 0cm 5.4pt;&gt;            &lt;p style=margin: 0cm 2.45pt 0.0001pt 1.65pt; text-align: justify;&gt;&lt;span style=font-size: 11pt; font-family: arial, sans-serif;&gt;Cualquier da&amp;ntilde;o en los bienes p&amp;uacute;blicos o privados producto de la ejecuci&amp;oacute;n de los trabajos, esto independiente del costo que deber&amp;aacute; asumir por los mismos&lt;/span&gt;&lt;/p&gt;            &lt;/td&gt;            &lt;td valign=top style=width: 4cm; border-top: none; border-left: none; border-bottom: 1pt solid windowtext; border-right: 1pt solid windowtext; padding: 0cm 5.4pt;&gt;            &lt;p style=margin-right: 2.45pt;&gt;&lt;span style=font-size: 11pt; font-family: arial, sans-serif;&gt;0.5 UTM por evento&lt;/span&gt;&lt;/p&gt;            &lt;/td&gt;        &lt;/tr&gt;        &lt;tr&gt;            &lt;td valign=top style=width: 9cm; border-right: 1pt solid windowtext; border-bottom: 1pt solid windowtext; border-left: 1pt solid windowtext; border-image: initial; border-top: none; padding: 0cm 5.4pt;&gt;            &lt;p style=margin: 0cm 2.45pt 0.0001pt 1.65pt; text-align: justify;&gt;&lt;span style=font-size: 11pt; font-family: arial, sans-serif;&gt;Uso de materiales defectuosos y/o usados (enti&amp;eacute;ndase que cualquier material a utilizar en las obras debe ser nuevo)&lt;/span&gt;&lt;/p&gt;            &lt;/td&gt;            &lt;td valign=top style=width: 4cm; border-top: none; border-left: none; border-bottom: 1pt solid windowtext; border-right: 1pt solid windowtext; padding: 0cm 5.4pt;&gt;            &lt;p style=margin-right: 2.45pt;&gt;&lt;span style=font-size: 11pt; font-family: arial, sans-serif;&gt;0,15 UTM por evento&lt;/span&gt;&lt;/p&gt;            &lt;/td&gt;        &lt;/tr&gt;        &lt;tr&gt;            &lt;td valign=top style=width: 9cm; border-right: 1pt solid windowtext; border-bottom: 1pt solid windowtext; border-left: 1pt solid windowtext; border-image: initial; border-top: none; padding: 0cm 5.4pt;&gt;            &lt;p style=margin: 0cm 2.45pt 0.0001pt 1.65pt; text-align: justify;&gt;&lt;span style=font-size: 11pt; font-family: arial, sans-serif;&gt;No cumplir con las instrucciones entregadas por el ITS o el ITO&lt;/span&gt;&lt;/p&gt;            &lt;/td&gt;            &lt;td valign=top style=width: 4cm; border-top: none; border-left: none; border-bottom: 1pt solid windowtext; border-right: 1pt solid windowtext; padding: 0cm 5.4pt;&gt;            &lt;p style=margin-right: 2.45pt;&gt;&lt;span style=font-size: 11pt; font-family: arial, sans-serif;&gt;0,15 UTM por evento&lt;/span&gt;&lt;/p&gt;            &lt;/td&gt;        &lt;/tr&gt;        &lt;tr&gt;            &lt;td valign=top style=width: 9cm; border-right: 1pt solid windowtext; border-bottom: 1pt solid windowtext; border-left: 1pt solid windowtext; border-image: initial; border-top: none; padding: 0cm 5.4pt;&gt;            &lt;p style=margin: 0cm 2.45pt 0.0001pt 1.65pt; text-align: justify;&gt;&lt;span style=font-size: 11pt; font-family: arial, sans-serif;&gt;No contar con los elementos de seguridad necesarios&lt;/span&gt;&lt;/p&gt;            &lt;/td&gt;            &lt;td valign=top style=width: 4cm; border-top: none; border-left: none; border-bottom: 1pt solid windowtext; border-right: 1pt solid windowtext; padding: 0cm 5.4pt;&gt;            &lt;p style=margin-right: 2.45pt;&gt;&lt;span style=font-size: 11pt; font-family: arial, sans-serif;&gt;1 UTM por trabajador sin la totalidad de los implementos de seguridad que se requieran &lt;/span&gt;&lt;/p&gt;            &lt;/td&gt;        &lt;/tr&gt;        &lt;tr&gt;            &lt;td valign=top style=width: 9cm; border-right: 1pt solid windowtext; border-bottom: 1pt solid windowtext; border-left: 1pt solid windowtext; border-image: initial; border-top: none; padding: 0cm 5.4pt;&gt;            &lt;p style=margin: 0cm 2.45pt 0.0001pt 1.65pt; text-align: justify;&gt;&lt;span style=font-size: 11pt; font-family: arial, sans-serif;&gt;Interrumpir los servicios sin expresi&amp;oacute;n de causa o por causas imputables al contratista&lt;/span&gt;&lt;/p&gt;            &lt;/td&gt;            &lt;td valign=top style=width: 4cm; border-top: none; border-left: none; border-bottom: 1pt solid windowtext; border-right: 1pt solid windowtext; padding: 0cm 5.4pt;&gt;            &lt;p style=margin-right: 2.45pt;&gt;&lt;span style=font-size: 11pt; font-family: arial, sans-serif;&gt;1 UTM por d&amp;iacute;a&lt;/span&gt;&lt;/p&gt;            &lt;/td&gt;        &lt;/tr&gt;    &lt;/tbody&gt;&lt;/table&gt;&lt;br /&gt;&lt;br /&gt;&lt;br /&gt;PROCEDIMIENTO DE APLICACI&amp;Oacute;N DE MULTAS Las multas ser&amp;aacute;n cursadas por el Inspector T&amp;eacute;cnico del Servicio, siendo notificadas por el Director de la Unidad requirente del servicio de conformidad a los hechos que constituyen infracci&amp;oacute;n. En caso de aplicaci&amp;oacute;n de una multa, se notificar&amp;aacute; por carta certificada al contratista dicha circunstancia, indicando los hechos que originan la multa y su monto, quien podr&amp;aacute; interponer en la Secretar&amp;iacute;a Municipal, dentro de 5 d&amp;iacute;as h&amp;aacute;biles contados desde dicha notificaci&amp;oacute;n, recurso de reposici&amp;oacute;n ante el mismo funcionario que la aplic&amp;oacute;, presentando sus descargos y acompa&amp;ntilde;ando todos los antecedentes que acrediten fehacientemente que no ha tenido responsabilidad en los hechos que las originan. En subsidio podr&amp;aacute; interponer recurso jer&amp;aacute;rquico. Si el contratista no presenta sus descargos dentro de plazo, la multa quedar&amp;aacute; a firme, debiendo certificarse por la Secretar&amp;iacute;a Municipal. Si se han presentado descargos oportunamente, el Inspector T&amp;eacute;cnico respectivo dispondr&amp;aacute; de diez d&amp;iacute;as h&amp;aacute;biles contados desde la recepci&amp;oacute;n de los descargos para resolver, sea rechaz&amp;aacute;ndolos o acogi&amp;eacute;ndolos, total o parcialmente, lo cual se notificar&amp;aacute; por carta certificada al contratista. Rechazado total o parcialmente el recurso de reposici&amp;oacute;n, y siempre que se hubiere interpuesto recurso jer&amp;aacute;rquico subsidiariamente, se elevar&amp;aacute; el expediente al Alcalde, quien dispondr&amp;aacute; de un plazo de 10 d&amp;iacute;as h&amp;aacute;biles para fallar. Si no se dedujere reposici&amp;oacute;n, el recurso jer&amp;aacute;rquico se interpondr&amp;aacute; ante el Alcalde dentro de los 5d&amp;iacute;as h&amp;aacute;biles contados desde la notificaci&amp;oacute;n de la aplicaci&amp;oacute;n de la multa. Ambos recursos deber&amp;aacute;n ser presentados e ingresados en la Oficina de Partes y Reclamos de la Secretar&amp;iacute;a Municipal en los horarios de lunes a jueves de 8:30 a 14:00 hrs. y 15:00 a 17:30 hrs., y viernes de 8:30 a 14:00 hrs. y 15:00 a 16:30 hrs. La resoluci&amp;oacute;n a la apelaci&amp;oacute;n por parte del Alcalde ser&amp;aacute; notificada por la Secretar&amp;iacute;a Municipal, en su calidad de Ministro de Fe, en el domicilio fijado en el contrato o en el de su presentaci&amp;oacute;n, ya sea personalmente o por carta certificada, la que deber&amp;aacute; ser publicada en el Portal Mercado P&amp;uacute;blico, seg&amp;uacute;n lo dispone el art&amp;iacute;culo 79 ter del Reglamento de la Ley N&amp;deg; 19.886. En caso de quedar ejecutoriada la multa, el proveedor podr&amp;aacute; pagarla directamente en Tesorer&amp;iacute;a Municipal. Si as&amp;iacute; no lo hiciere, la Municipalidad podr&amp;aacute; a su juicio elegir entre una de las alternativas siguientes: a) Exigir el pago de la multa, en cuyo caso, la Municipalidad no autorizar&amp;aacute; el pago de la correspondiente factura sino previa acreditaci&amp;oacute;n del pago del monto &amp;iacute;ntegro de la multa impuesta; o, b) Hacer efectiva la garant&amp;iacute;a de fiel cumplimiento. En este caso, el proveedor deber&amp;aacute;, dentro de 5 d&amp;iacute;as h&amp;aacute;biles siguientes al cobro, entregar una nueva boleta de garant&amp;iacute;a de fiel cumplimiento, en reemplazo de la anterior y en los mismos t&amp;eacute;rminos se&amp;ntilde;alados en el punto 8 de las presentes bases. La infracci&amp;oacute;n a lo se&amp;ntilde;alado en este literal ser&amp;aacute; considerada como incumplimiento grave. Sin perjuicio de lo anterior, podr&amp;aacute; interponer el recurso contemplado en el art&amp;iacute;culo 60 de la Ley N&amp;deg; 19.880.</t>
  </si>
  <si>
    <t>Multas y sanciones</t>
  </si>
  <si>
    <t>&lt;span style=font-size: 12px; font-family: arial;&gt;Cualquier incumplimiento de las presentes Bases Administrativas, facultar&amp;aacute; a la Municipalidad de Los &amp;Aacute;ngeles, &amp;Aacute;rea Salud, para aplicar una sanci&amp;oacute;n o multa. El no cumplimiento en la entrega de los productos, ser&amp;aacute; sancionado con $20.000 (veinte mil) por d&amp;iacute;a que persista el incumplimiento, si &amp;eacute;ste se repite por m&amp;aacute;s de 10 d&amp;iacute;as corridos, la Municipalidad de Los&amp;nbsp;&amp;Aacute;ngeles, &amp;Aacute;rea Salud, deber&amp;aacute; hacer efectiva la Garant&amp;iacute;a y poner t&amp;eacute;rmino anticipado al Contrato, sin perjuicio de ejercer las acciones legales por los montos no cubiertos por la Garant&amp;iacute;a.Toda Sanci&amp;oacute;n o Multa que se hubiere hecho merecedor el Adjudicado le ser&amp;aacute; comunicada por escrito. El responsable de la aplicaci&amp;oacute;n de la multa ser&amp;aacute; el Director Comunal de Salud. El Adjudicado tendr&amp;aacute; un plazo de 5 d&amp;iacute;as h&amp;aacute;biles para apelar. Dicha apelaci&amp;oacute;n deber&amp;aacute; ser presentada por escrito en carta dirigida al Director Comunal de Salud. La comisi&amp;oacute;n de apelaci&amp;oacute;n estar&amp;aacute; compuesta por el Director Comunal de Salud, Directora de Control y Director de Asesor&amp;iacute;a Jur&amp;iacute;dica. La Comisi&amp;oacute;n de apelaci&amp;oacute;n resolver&amp;aacute; en un plazo de 5 d&amp;iacute;as h&amp;aacute;biles contados desde la recepci&amp;oacute;n de la apelaci&amp;oacute;n. Dicha resoluci&amp;oacute;n ser&amp;aacute; comunicada por escrito al Adjudicado. Las multas no apeladas, o apeladas y resueltas se har&amp;aacute;n efectivas en el pago de la factura.&lt;/span&gt;</t>
  </si>
  <si>
    <t>DE LAS SANCIONES, MULTAS Y APELACIÓN</t>
  </si>
  <si>
    <t>SE APLICARÁ UNA MULTA POR ATRASO SOBRE LOS DIAS QUE EL MISMO OFERENTE ESTIPULA. 10% DEL VALOR NETO ADJUDICADO POR DIA DE ATRASO. VALOR SE HARA EFECTIVO AL MOMENTO DE CANCELAR LA FACTURA.</t>
  </si>
  <si>
    <t>Multas por atrasos</t>
  </si>
  <si>
    <t>El monto de las multas, ser&amp;aacute; calculado en valores netos y se aplicar&amp;aacute; sobre el monto total en las facturas o boletas m&amp;aacute;s pr&amp;oacute;ximas, y, de no ser suficiente este monto o en caso de no existir pagos pendientes, se realizar&amp;aacute; la cobranza directamente al proveedor. Los montos percibidos por concepto de multas ingresar&amp;aacute;n al presupuesto de la respectiva entidad licitadora</t>
  </si>
  <si>
    <t>COBRO DE LA MULTA :</t>
  </si>
  <si>
    <t>&lt;span id=rptTechnicalRequerement_ctl07_lblDataS13Description class=texto13Azul&gt;&lt;span style=font-family: arial; color: #1c4d9f; font-size: 13px;&gt;El SERVIU Regi&amp;oacute;n de la Araucan&amp;iacute;a,&amp;nbsp;definir&amp;aacute; una Contraparte T&amp;eacute;cnica que ejercer&amp;aacute; las &lt;/span&gt;&lt;span style=font-family: arial; color: #1c4d9f; font-size: 13px;&gt;siguientes funciones: &lt;/span&gt;&lt;span style=font-family: arial; color: #1c4d9f; font-size: 13px;&gt;&amp;bull; &lt;/span&gt;&lt;span style=color: #1c4d9f; font-size: 13px;&gt;&lt;span style=font-family: arial;&gt;Supervisar, coordinar y fiscalizar el &lt;/span&gt;&lt;span style=font-family: arial;&gt;cumplimiento de las gestiones establecidas en las presentes bases &lt;/span&gt;&lt;span style=font-family: arial;&gt;para el oportuno cumplimiento del contrato. &lt;/span&gt;&lt;/span&gt;&lt;span style=font-family: arial;&gt;&lt;span style=color: #1c4d9f; font-size: 13px;&gt;&amp;bull; &lt;/span&gt;&lt;span style=color: #1c4d9f; font-size: 13px;&gt;Dar visto bueno y &lt;/span&gt;&lt;/span&gt;&lt;span style=font-family: arial; color: #1c4d9f; font-size: 13px;&gt;recepci&amp;oacute;n conforme de los servicios, como tambi&amp;eacute;n la tramitaci&amp;oacute;n de &lt;/span&gt;&lt;span style=font-family: arial; color: #1c4d9f; font-size: 13px;&gt;pagos y sanciones. &lt;/span&gt;&lt;span style=font-family: arial; color: #1c4d9f; font-size: 13px;&gt;&amp;bull; Las dem&amp;aacute;s que le encomienden las presentes &lt;/span&gt;&lt;span style=font-family: arial; color: #1c4d9f; font-size: 13px;&gt;bases.&lt;/span&gt;&lt;/span&gt;</t>
  </si>
  <si>
    <t xml:space="preserve">8) Supervisión y coordinación del contrato. </t>
  </si>
  <si>
    <t>Por cada d&amp;iacute;a de atraso en la entrega de lo adjudicado, que no haya sido debidamente justificado por el oferente y calificado por la DEM, se aplicar&amp;aacute; al oferente administrativamente por parte del Municipio, una multa equivalente al 1 por mil (uno por, mil) del monto total que se le haya adjudicado.</t>
  </si>
  <si>
    <t>MULTAS</t>
  </si>
  <si>
    <t>En caso de que se causaren perjuicios de cualquier tipo con motivo del desarrollo del contrato, el prestador del servicio ser&amp;aacute; responsable de reparar tales perjuicios en el plazo que le se&amp;ntilde;ale la Municipalidad, estos podr&amp;aacute;n ser efectuados por la Municipalidad a costa del prestador del servicio, imput&amp;aacute;ndose el gasto a la renta, en el evento en que ocurran desperfectos que signifiquen practicar reparaciones, mantenci&amp;oacute;n u otros servicios al material que impidan que cumplan con sus labores. En caso de accidente, el oferente asume la total responsabilidad por acciones civiles y/o penales y/o laborales que pudieren interponerse en su contra. En caso que la Municipalidad fuere objeto de alguna de estas acciones legales, las sumas que debiere pagar por cualquier concepto, deben ser reembolsadas &amp;iacute;ntegramente por el oferente. . La presentaci&amp;oacute;n de la documentaci&amp;oacute;n exigida en estas Bases implica la aceptaci&amp;oacute;n del proponente de todas y cada una de las disposiciones contenidas en las mismas. La Municipalidad de Los &amp;Aacute;ngeles queda exenta de toda responsabilidad por da&amp;ntilde;os que se produjesen a terceros y al personal transportado por motivo u ocasi&amp;oacute;n de un accidente, recayendo la responsabilidad Civil y Penal en el Adjudicado.</t>
  </si>
  <si>
    <t>RESPONSABILIDADES Y OBLIGACIONES DEL ADJUDICADO</t>
  </si>
  <si>
    <t>32.1	Los siguientes incumplimientos, obligar&amp;aacute;n al Hospital para aplicar las multas que se detallan a continuaci&amp;oacute;n32.1.1	Faltas Leves y sus multas&amp;bull;	Retraso en el Plazo de Entrega: El atraso en el plazo de entrega por cada d&amp;iacute;a h&amp;aacute;bil, en los plazos propuestos por el Proveedor, salvo que se trate de caso fortuito o fuerza mayor, obligar&amp;aacute; al HGGB a aplicar una  multa equivalente al 2% del Monto Neto, respecto al valor del producto y a las cantidades que se entreguen atrasadas32.1.2	Faltas Graves y sus multas&amp;bull;	Por incumplimiento en la fecha de vencimiento de los insumos, salvo que se trate de caso fortuito o fuerza mayor, se aplicar&amp;aacute; una  multa diaria equivalente al 2% del Monto Neto, respecto al valor del producto y por cada d&amp;iacute;a que se retrase el cambio de &amp;eacute;stos32.1.3	Faltas Grav&amp;iacute;simas y sus multas&amp;bull;	Por incumplimiento en las especificaciones t&amp;eacute;cnicas de los insumos ofertados, salvo que se trate de caso fortuito o fuerza mayor, se aplicar&amp;aacute; una  multa equivalente al 5% del Monto Neto, respecto al valor del producto y por cada d&amp;iacute;a h&amp;aacute;bil de retraso que exista en el reemplazo del producto entregado32.2	Los hechos que constituyen las causales de multa deber&amp;aacute;n ser informadas por el responsable del contrato mediante informe a la Jefa Unidad Abastecimiento de Insumos para proceder con el proceso de evaluaci&amp;oacute;n de multa32.3	Las multas de que trata el presente art&amp;iacute;culo, se devengar&amp;aacute;n desde la fecha en que se haya verificado el hecho que la origina32.4	El Hospital podr&amp;aacute; descontar las multas detalladas precedentemente en forma administrativa de los Estados de Pago hasta por el monto de la multa, salvo que el proveedor deposite el valor de la multa en la cuenta del Hospital. Si no existiere pago pendiente o el proveedor no hace el dep&amp;oacute;sito, la multa deber&amp;aacute; ser pagada dentro del plazo de 15 d&amp;iacute;as contados desde el requerimiento que al efecto formular&amp;aacute; el Hospital. En caso de no pago, dicha multa devengar&amp;aacute; el m&amp;aacute;ximo de inter&amp;eacute;s para operaciones no reajustables hasta la fecha del pago. El HGGB podr&amp;aacute; cobrar esta multa a la empresa, judicial o extrajudicialmente32.5	El cobro de una o m&amp;aacute;s de las multas precedentes, es sin perjuicio del derecho del Hospital para poner t&amp;eacute;rmino al Contrato por causa imputable al proveedor y exigir, en tal caso, la indemnizaci&amp;oacute;n de los perjuicios32.6	Las multas ser&amp;aacute;n aplicables hasta un tope del 30% del valor del producto y a las cantidades que se entreguen atrasadas32.7	No obstante lo anterior, el incumplimiento en la prestaci&amp;oacute;n de los servicios contratados, significar&amp;aacute; realizar la adquisici&amp;oacute;n en el mercado, asumiendo el costo diferencial el oferente adjudicado.</t>
  </si>
  <si>
    <t>SANCIONES Y MULTAS</t>
  </si>
  <si>
    <t>&lt;p style=text-align: justify;&gt;&lt;i&gt;&lt;/i&gt;&lt;/p&gt;&lt;p style=text-align: justify;&gt;&lt;i&gt;&lt;/i&gt;&lt;/p&gt;&lt;p style=text-align: justify;&gt;&lt;i&gt;&lt;/i&gt;&lt;/p&gt;&lt;p style=text-align: justify;&gt;&lt;i&gt;&lt;/i&gt;&lt;/p&gt;&lt;p style=text-align: justify;&gt;&lt;i&gt;&lt;span style=font-size: 10p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&lt;/span&gt;&lt;/i&gt;&lt;b&gt;&lt;span style=font-family: arial, sans-serif; font-size: 10pt;&gt;REF.: &lt;span style=text-decoration: underline;&gt;APRUEBA BASES ADMINISTRATIVAS QUE INDICA&lt;/span&gt;/.-&lt;/span&gt;&lt;/b&gt;&lt;/p&gt;&lt;p style=text-align: justify;&gt;&lt;b&gt;&lt;/b&gt;&lt;/p&gt;&lt;p style=text-align: justify;&gt;&lt;b&gt;&lt;span style=font-family: arial, sans-serif; font-size: 10p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&amp;nbsp;&amp;nbsp;&amp;nbsp;&amp;nbsp;&amp;nbsp;&amp;nbsp; &lt;/span&gt;&lt;/b&gt;&lt;/p&gt;&lt;p style=text-align: justify;&gt;&lt;b&gt;&lt;span style=font-family: arial, sans-serif; font-size: 10p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&amp;nbsp;&amp;nbsp;&amp;nbsp;&amp;nbsp;&amp;nbsp; TEMUCO, &amp;nbsp;&amp;nbsp;05.06.2014&amp;nbsp;&amp;nbsp;&amp;nbsp;&amp;nbsp;&amp;nbsp;&amp;nbsp;&amp;nbsp;&amp;nbsp;&amp;nbsp;&amp;nbsp;&amp;nbsp;&amp;nbsp;&amp;nbsp;&amp;nbsp;.-&lt;/span&gt;&lt;/b&gt;&lt;/p&gt;&lt;p style=text-align: justify;&gt;&lt;b&gt;&lt;/b&gt;&lt;/p&gt;&lt;p style=text-align: justify;&gt;&lt;b&gt;&lt;/b&gt;&lt;/p&gt;&lt;p style=text-align: justify;&gt;&lt;b&gt;&lt;span style=font-family: arial, sans-serif; font-size: 10p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VISTOS:&lt;/span&gt;&lt;/b&gt;&lt;/p&gt;&lt;p style=text-align: justify;&gt;&lt;b&gt;&lt;span style=font-family: arial, sans-serif; font-size: 10p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&amp;nbsp;&amp;nbsp;&amp;nbsp;&amp;nbsp;&amp;nbsp; &lt;/span&gt;&lt;/b&gt;&lt;span style=font-family: arial, sans-serif; font-size: 10pt;&gt;Las necesidades del Servicio, lo dispuesto en la Resoluci&amp;oacute;n N&amp;ordm; 1600/30.10.2008 de la Contralor&amp;iacute;a General de la Rep&amp;uacute;blica, lo establecido en el Decreto MOP. N&amp;ordm; 1.141/2006, que aprueba el nuevo reglamento sobre adquisiciones de bienes nacionales y por importaciones&lt;b&gt;, &lt;/b&gt;lo dispuesto en la Ley N&amp;ordm; 19.886, que establece Bases sobre Contratos Administrativos de Suministros y Prestaciones de Servicios, la Ley N&amp;ordm; 20.285/11.08.08 de acceso a la informaci&amp;oacute;n&lt;b&gt;, &lt;/b&gt;el D.F.L. N&amp;ordm; 29 de fecha 16.03.2005, que fija el Texto Refundido, Sistematizado y Coordinado de la Ley N&amp;ordm; 18.834, Estatuto Administrativo y en uso de las atribuciones que me confiere la Resoluci&amp;oacute;n &lt;/span&gt;&lt;span style=font-family: gobcl; font-size: 9pt;&gt;D.V. N&amp;deg; 3618 de fecha 29.08.2008.&lt;/span&gt;&lt;b&gt; &lt;/b&gt;&lt;/p&gt;&lt;p style=text-align: justify;&gt;&amp;nbsp;&lt;/p&gt;&lt;p style=text-align: justify;&gt;&amp;nbsp;&lt;/p&gt;&lt;p style=text-align: justify;&gt;&amp;nbsp;&lt;/p&gt;&lt;p style=text-align: center;&gt;&lt;b&gt;&lt;span style=font-family: arial, sans-serif; font-size: 10pt;&gt;CONSIDERANDO:&lt;/span&gt;&lt;/b&gt;&lt;/p&gt;&lt;p style=text-align: justify;&gt;&lt;span style=font-family: arial, sans-serif; font-size: 10p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Que en cumplimiento a la disposicion legal vigente, se procedio en primer lugar a verificar la existencia de los insumos a licitar en el convenio Marco, por no encontrarse disponible se procede a licitar.&lt;/span&gt;&lt;/p&gt;&lt;p style=text-align: justify;&gt;&amp;nbsp;&lt;/p&gt;&lt;p style=text-align: center;&gt;&lt;b&gt;&lt;span style=font-family: arial, sans-serif; font-size: 10pt;&gt;R E S U E L V O&lt;/span&gt;&lt;/b&gt;&lt;/p&gt;&lt;p style=text-align: center;&gt;&lt;b&gt;&lt;span style=font-family: arial, sans-serif; font-size: 10pt;&gt;(Exento)&lt;/span&gt;&lt;/b&gt;&lt;/p&gt;&lt;p style=text-align: center;&gt;&lt;b&gt;&lt;/b&gt;&lt;/p&gt;&lt;p style=text-align: center;&gt;&lt;b&gt;&lt;span style=font-family: gobcl; font-size: 9pt;&gt;D.V.PC. &amp;nbsp;&amp;nbsp;N&lt;/span&gt;&lt;/b&gt;&lt;span style=font-family: gobcl; font-size: 9pt;&gt;&amp;ordm; &lt;span style=text-decoration: underline;&gt;&amp;nbsp;&amp;nbsp;&amp;nbsp;&amp;nbsp;&amp;nbsp;&amp;nbsp;&amp;nbsp;&amp;nbsp; &amp;nbsp;&amp;nbsp;&amp;nbsp;&amp;nbsp;&amp;nbsp;&amp;nbsp;&amp;nbsp;&amp;nbsp;337&amp;nbsp;&amp;nbsp;&amp;nbsp;&amp;nbsp;&amp;nbsp;&amp;nbsp;&amp;nbsp;&amp;nbsp;&amp;nbsp;&amp;nbsp;&amp;nbsp;&amp;nbsp;&amp;nbsp;&amp;nbsp;&amp;nbsp;&amp;nbsp;&amp;nbsp;&amp;nbsp;&amp;nbsp;&amp;nbsp;&amp;nbsp;&amp;nbsp; &lt;/span&gt;/&lt;/span&gt;&lt;/p&gt;&lt;p style=text-align: justify;&gt;&lt;b&gt;&lt;/b&gt;&lt;/p&gt;&lt;p style=text-align: justify;&gt;&lt;b&gt;&lt;/b&gt;&lt;/p&gt;&lt;p style=text-align: justify;&gt;&lt;b&gt;&lt;span style=font-family: arial, sans-serif; font-size: 10pt;&gt;&amp;nbsp;&amp;nbsp;&amp;nbsp;&amp;nbsp;&amp;nbsp;&amp;nbsp;&amp;nbsp;&amp;nbsp;&amp;nbsp;&amp;nbsp;&amp;nbsp; &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1&amp;ordm; APRUEBASE,&lt;/span&gt;&lt;/b&gt;&lt;span style=font-family: arial, sans-serif; font-size: 10pt;&gt; las Bases Administrativas y Especificaciones T&amp;eacute;cnicas, para la adquisici&amp;oacute;n de &lt;b&gt;MATERIALES DE FERRETER&amp;Iacute;A PARA LA UNIDAD DE SE&amp;Ntilde;ALES Y UNIDAD DE CAMINOS NO PAVIMENTADOS&lt;/b&gt;, Direcci&amp;oacute;n de Vialidad, Provincia de Caut&amp;iacute;n, Regi&amp;oacute;n de la Araucan&amp;iacute;a, las que serviran de bases para todas las compras que se efectuen durante el a&amp;ntilde;o 2014, cuyo texto es el siguiente:&lt;/span&gt;&lt;/p&gt;&lt;p style=text-align: justify;&gt;&amp;nbsp;&lt;/p&gt;&lt;p style=text-align: justify;&gt;&amp;nbsp;&lt;/p&gt;&lt;h6 style=text-align: center;&gt;&lt;b&gt;&lt;span style=font-style: normal; font-family: arial, sans-serif; color: windowtext; font-size: 10pt;&gt;BASES ADMINISTRATIVAS&lt;/span&gt;&lt;/b&gt;&lt;/h6&gt;&lt;p style=text-align: center;&gt;&lt;b&gt;&lt;span style=font-family: arial, sans-serif; font-size: 10pt;&gt;ADQUISICION DE MATERIALES DE FERRETER&amp;Iacute;A PARA LA UNIDAD DE SE&amp;Ntilde;ALES Y UNIDAD DE CAMINOS NO PAVIMENTADOS &lt;/span&gt;&lt;/b&gt;&lt;/p&gt;&lt;p style=text-align: center;&gt;&lt;b&gt;&lt;span style=font-family: arial, sans-serif; font-size: 10pt;&gt;DIRECCION DE VIALIDAD PROVINCIA DE CAUTIN&lt;/span&gt;&lt;/b&gt;&lt;/p&gt;&lt;p style=text-align: center;&gt;&lt;b&gt;&lt;span style=font-family: arial, sans-serif; font-size: 10pt;&gt;REGION DE LA ARAUCANIA&lt;/span&gt;&lt;/b&gt;&lt;/p&gt;&lt;p style=text-align: justify;&gt;&lt;b&gt;&lt;/b&gt;&lt;/p&gt;&lt;p style=text-align: justify;&gt;&lt;b&gt;&lt;span style=font-family: arial, sans-serif; font-size: 10pt;&gt;1.-&amp;nbsp;&amp;nbsp;&amp;nbsp;&amp;nbsp;&amp;nbsp;&amp;nbsp;&amp;nbsp; DISPOSICIONES GENERALES:&lt;/span&gt;&lt;/b&gt;&lt;/p&gt;&lt;p style=text-align: justify;&gt;&lt;b&gt;&lt;/b&gt;&lt;/p&gt;&lt;p style=text-align: justify;&gt;&lt;b&gt;&lt;span style=font-family: arial, sans-serif; font-size: 10pt;&gt;1.1&lt;span style=font: 7pt times new roman;&gt;&amp;nbsp;&amp;nbsp;&amp;nbsp;&amp;nbsp;&amp;nbsp;&amp;nbsp;&amp;nbsp;&amp;nbsp;&amp;nbsp; &lt;/span&gt;&lt;/span&gt;&lt;/b&gt;&lt;b&gt;&lt;span style=font-family: arial, sans-serif; font-size: 10pt;&gt;OBJETIVO:&lt;/span&gt;&lt;/b&gt;&lt;/p&gt;&lt;p style=text-align: justify;&gt;&lt;b&gt;&lt;/b&gt;&lt;/p&gt;&lt;p&gt;&lt;span style=font-family: arial, sans-serif; font-size: 10pt; font-weight: normal;&gt;La Direcci&amp;oacute;n de Vialidad, Provincia de Caut&amp;iacute;n, solicita ofertas para la adquisici&amp;oacute;n de MATERIALES DE FERRETER&amp;Iacute;A PARA LA UNIDAD DE SE&amp;Ntilde;ALES Y UNIDAD DE CAMINOS NO PAVIMENTADOS, de acuerdo a los requerimientos de las presentes Bases Administrativas, Especificaciones T&amp;eacute;cnicas y Aclaraciones si las hubiere.&lt;/span&gt;&lt;/p&gt;&lt;p style=text-align: justify;&gt;&lt;b&gt;&lt;/b&gt;&lt;/p&gt;&lt;p&gt;&lt;span style=font-family: arial, sans-serif; font-size: 10pt;&gt;&lt;strong&gt;1.2&lt;/strong&gt;&lt;span style=font: 7pt times new roman;&gt;&amp;nbsp;&amp;nbsp;&amp;nbsp;&amp;nbsp;&amp;nbsp;&amp;nbsp;&amp;nbsp;&amp;nbsp;&amp;nbsp; &lt;/span&gt;&lt;/span&gt;&lt;span style=font-family: arial, sans-serif; font-size: 10pt;&gt;&lt;strong&gt;NORMATIVA:&lt;/strong&gt;&lt;/span&gt;&lt;/p&gt;&lt;p&gt;&lt;span style=font-family: arial, sans-serif; font-size: 10pt;&gt;&lt;strong&gt;&amp;nbsp;&lt;/strong&gt;&lt;/span&gt;&lt;/p&gt;&lt;p&gt;&lt;span style=font-family: arial, sans-serif; font-size: 10pt; font-weight: normal;&gt;La presente cotizaci&amp;oacute;n se regir&amp;aacute; por las disposiciones del Decreto Supremo N&amp;ordm; 1.141 del 30.11.2006, la Ley N&amp;ordm; 19.886 sobre adquisiciones y compras p&amp;uacute;blicas, Ley de acceso a la Informacion N&amp;ordm; 20.285 del 11-08-2008 respectivamente y por las presentes Bases Administrativas, Especificaciones Tecnicas, modificaciones y aclaraciones si las hubiere.&lt;/span&gt;&lt;/p&gt;&lt;p style=text-align: justify;&gt;&lt;b&gt;&lt;/b&gt;&lt;/p&gt;&lt;p style=text-align: justify;&gt;&lt;b&gt;&lt;/b&gt;&lt;/p&gt;&lt;p style=text-align: justify;&gt;&lt;b&gt;&lt;span style=font-family: arial, sans-serif; font-size: 10pt;&gt;1.3&lt;span style=font: 7pt times new roman;&gt;&amp;nbsp;&amp;nbsp;&amp;nbsp;&amp;nbsp;&amp;nbsp;&amp;nbsp;&amp;nbsp;&amp;nbsp;&amp;nbsp; &lt;/span&gt;&lt;/span&gt;&lt;/b&gt;&lt;b&gt;&lt;span style=font-family: arial, sans-serif; font-size: 10pt;&gt;PARTICIPANTES:&lt;/span&gt;&lt;/b&gt;&lt;/p&gt;&lt;p style=text-align: justify;&gt;&lt;b&gt;&lt;/b&gt;&lt;/p&gt;&lt;p style=text-align: justify;&gt;&lt;span style=font-family: arial, sans-serif; font-size: 10pt;&gt;Podr&amp;aacute;n participar en esta Licitaci&amp;oacute;n, aquellas personas naturales y jur&amp;iacute;dicas que cumplan con los t&amp;eacute;rminos de las presentes Bases Administrativas y Especificaciones T&amp;eacute;cnicas.&lt;/span&gt;&lt;/p&gt;&lt;p style=text-align: justify;&gt;&lt;b&gt;&lt;/b&gt;&lt;/p&gt;&lt;p style=text-align: justify;&gt;&amp;nbsp;&lt;/p&gt;&lt;p style=text-align: justify;&gt;&amp;nbsp;&lt;/p&gt;&lt;p style=text-align: justify;&gt;&amp;nbsp;&lt;/p&gt;&lt;p style=text-align: justify;&gt;&lt;span style=font-family: arial, sans-serif; font-size: 10pt;&gt;Es condici&amp;oacute;n obligatoria para el proponente que presente oferta, estar inscrito en los registros del portal&lt;b&gt; &lt;/b&gt;&lt;/span&gt;&lt;span style=font-size: 10pt;&gt;&lt;a href=http://www.mercadopublico.cl/&gt;&lt;b&gt;&lt;span style=font-family: arial, sans-serif; color: #0000ff;&gt;www.mercadopublico.cl&lt;/span&gt;&lt;/b&gt;&lt;/a&gt;&lt;/span&gt;&lt;b&gt;&lt;span style=font-family: arial, sans-serif; color: #0000ff; font-size: 10pt; text-decoration: underline;&gt;.&lt;/span&gt;&lt;/b&gt;&lt;b&gt;&lt;span style=text-decoration: underline;&gt; &lt;/span&gt;&lt;/b&gt;&lt;/p&gt;&lt;p style=text-align: justify;&gt;&lt;b&gt;&lt;/b&gt;&lt;/p&gt;&lt;p style=text-align: justify;&gt;&lt;b&gt;&lt;/b&gt;&lt;/p&gt;&lt;p style=text-align: justify;&gt;&lt;b&gt;&lt;span style=font-family: arial, sans-serif; font-size: 10pt;&gt;2.-&amp;nbsp;&amp;nbsp;&amp;nbsp;&amp;nbsp;&amp;nbsp;&amp;nbsp;&amp;nbsp; INGRESO DE OFERTAS EN EL PORTAL:&lt;/span&gt;&lt;/b&gt; &lt;/p&gt;&lt;p style=text-align: justify;&gt;&amp;nbsp;&lt;/p&gt;&lt;p style=text-align: justify;&gt;&lt;span style=font-family: arial, sans-serif; font-size: 10pt;&gt;&amp;nbsp;&amp;nbsp;&amp;nbsp;&amp;nbsp;&amp;nbsp;&amp;nbsp;&amp;nbsp;&amp;nbsp;&amp;nbsp;&amp;nbsp;&amp;nbsp; Los proponentes deberan ingresar sus ofertas (valores netos) al portal&lt;b&gt;&amp;nbsp;&amp;nbsp;&amp;nbsp;&amp;nbsp;&amp;nbsp;&amp;nbsp;&amp;nbsp;&amp;nbsp;&amp;nbsp;&amp;nbsp; &lt;span style=color: #0000ff; text-decoration: underline;&gt;www.mercadopublico.cl,&lt;/span&gt; &lt;/b&gt;&lt;span style=color: #000000;&gt;hasta el d&amp;iacute;a y hora de cierre se&amp;ntilde;alada en el mismo portal, de lo contrario no ser&amp;aacute;n considerados en el proceso de licitaci&amp;oacute;n.&lt;b&gt;&lt;/b&gt;&lt;/span&gt;&lt;/span&gt;&lt;/p&gt;&lt;p style=text-align: justify;&gt;&lt;b&gt;&lt;/b&gt;&lt;/p&gt;&lt;p style=text-align: justify;&gt;&lt;b&gt;&lt;span style=font-family: arial, sans-serif; font-size: 10pt;&gt;&amp;nbsp;&amp;nbsp;&amp;nbsp;&amp;nbsp;&amp;nbsp;&amp;nbsp;&amp;nbsp;&amp;nbsp;&amp;nbsp;&amp;nbsp;&amp;nbsp; &lt;/span&gt;&lt;/b&gt;&lt;span style=font-family: arial, sans-serif; font-size: 10pt;&gt;Es importante se&amp;ntilde;alar que las ofertas ingresadas en el sitio, no pueden ser vistas por la competencia y el Servicio solo tiene acceso a ellas en la fecha y hora de cierre del proceso de cotizaci&amp;oacute;n, oportunidad en que el sistema no permite el ingreso de ninguna nueva oferta o modificaciones a las existentes. Posteriormente, una vez adjudicada la licitaci&amp;oacute;n, se podr&amp;aacute;n ver las ofertas presentadas.&lt;/span&gt;&lt;/p&gt;&lt;p style=text-align: justify;&gt;&lt;b&gt;&lt;/b&gt;&lt;/p&gt;&lt;p style=text-align: justify;&gt;&lt;b&gt;&lt;span style=font-family: arial, sans-serif; font-size: 10pt;&gt;&amp;nbsp;&amp;nbsp;&amp;nbsp;&amp;nbsp;&amp;nbsp;&amp;nbsp;&amp;nbsp;&amp;nbsp;&amp;nbsp;&amp;nbsp;&amp;nbsp; &lt;/span&gt;&lt;/b&gt;&lt;span style=font-family: arial, sans-serif; font-size: 10pt;&gt;Si alg&amp;uacute;n proveedor tiene dificultades para ingresar su informaci&amp;oacute;n, deber&amp;aacute; contactarse de inmediato con la Mesa de Ayuda del Portal, al fono&lt;b&gt; &lt;span style=color: #0000ff;&gt;600-7000-600,&lt;/span&gt; &lt;/b&gt;para obtener orientaci&amp;oacute;n precisa que le permita ingresar sus ofertas.&lt;b&gt; &lt;/b&gt;&lt;/span&gt;&lt;/p&gt;&lt;p style=text-align: justify;&gt;&lt;b&gt;&lt;/b&gt;&lt;/p&gt;&lt;p style=text-align: justify;&gt;&lt;b&gt;&lt;/b&gt;&lt;/p&gt;&lt;p style=text-align: justify;&gt;&lt;b&gt;&lt;/b&gt;&lt;/p&gt;&lt;p style=text-align: justify;&gt;&lt;b&gt;&lt;span style=font-family: arial, sans-serif; font-size: 10pt;&gt;3.-&amp;nbsp;&amp;nbsp;&amp;nbsp;&amp;nbsp;&amp;nbsp;&amp;nbsp;&amp;nbsp; CARACTER&amp;Iacute;STICAS DE LA OFERTA:&lt;/span&gt;&lt;/b&gt;&lt;/p&gt;&lt;p style=text-align: justify;&gt;&lt;b&gt;&lt;/b&gt;&lt;/p&gt;&lt;p style=text-align: justify;&gt;&lt;b&gt;&lt;span style=font-family: arial, sans-serif; font-size: 10pt;&gt;3.1&lt;span style=font: 7pt times new roman;&gt;&amp;nbsp;&amp;nbsp;&amp;nbsp;&amp;nbsp;&amp;nbsp;&amp;nbsp;&amp;nbsp;&amp;nbsp;&amp;nbsp; &lt;/span&gt;&lt;/span&gt;&lt;/b&gt;&lt;b&gt;&lt;span style=font-family: arial, sans-serif; font-size: 10pt;&gt;FORMA DE COTIZACI&amp;Oacute;N:&lt;/span&gt;&lt;/b&gt;&lt;/p&gt;&lt;p style=text-align: justify;&gt;&lt;b&gt;&lt;/b&gt;&lt;/p&gt;&lt;p&gt;&lt;span style=font-family: arial, sans-serif; font-size: 10pt; font-weight: normal;&gt;La oferta presentada, deber&amp;aacute; considerar el valor neto del item solicitado&amp;nbsp; por el Servicio en la respectiva cotizaci&amp;oacute;n.&lt;/span&gt;&lt;/p&gt;&lt;p style=text-align: justify;&gt;&lt;b&gt;&lt;/b&gt;&lt;/p&gt;&lt;p style=text-align: justify;&gt;&lt;span style=font-family: arial, sans-serif; font-size: 10pt;&gt;Se deber&amp;aacute; cotizar&amp;nbsp; el item solicitado, incluyendo el traslado y descarga de los &lt;b&gt;MATERIALES DE FERRETER&amp;Iacute;A PARA LA UNIDAD DE SE&amp;Ntilde;ALES Y UNIDAD DE CAMINOS NO PAVIMENTADOS &lt;/b&gt;a las Bodegas que el Servicio indica.&lt;b&gt;&lt;/b&gt;&lt;/span&gt;&lt;/p&gt;&lt;p style=text-align: justify;&gt;&lt;b&gt;&lt;/b&gt;&lt;/p&gt;&lt;p style=text-align: justify;&gt;&lt;b&gt;&lt;span style=font-family: arial, sans-serif; font-size: 10pt;&gt;3.2&lt;span style=font: 7pt times new roman;&gt;&amp;nbsp;&amp;nbsp;&amp;nbsp;&amp;nbsp;&amp;nbsp;&amp;nbsp;&amp;nbsp;&amp;nbsp;&amp;nbsp; &lt;/span&gt;&lt;/span&gt;&lt;/b&gt;&lt;b&gt;&lt;span style=font-family: arial, sans-serif; font-size: 10pt;&gt;VALIDEZ DE LA OFERTA:&lt;/span&gt;&lt;/b&gt;&lt;/p&gt;&lt;p style=text-align: justify;&gt;&lt;b&gt;&lt;/b&gt;&lt;/p&gt;&lt;p style=text-align: justify;&gt;&lt;span style=font-family: arial, sans-serif; font-size: 10pt;&gt;Las ofertas deber&amp;aacute;n tener una validez m&amp;iacute;nima de 60 d&amp;iacute;as, contados desde la fecha de cierre del proceso en el portal.&lt;b&gt;&lt;/b&gt;&lt;/span&gt;&lt;/p&gt;&lt;p style=text-align: justify;&gt;&lt;b&gt;&lt;/b&gt;&lt;/p&gt;&lt;p style=text-align: justify;&gt;&lt;b&gt;&lt;span style=font-family: arial, sans-serif; font-size: 10pt;&gt;3.3&lt;span style=font: 7pt times new roman;&gt;&amp;nbsp;&amp;nbsp;&amp;nbsp;&amp;nbsp;&amp;nbsp;&amp;nbsp;&amp;nbsp;&amp;nbsp;&amp;nbsp; &lt;/span&gt;&lt;/span&gt;&lt;/b&gt;&lt;b&gt;&lt;span style=font-family: arial, sans-serif; font-size: 10pt;&gt;PRECIOS, MONEDA Y REAJUSTES:&lt;/span&gt;&lt;/b&gt;&lt;/p&gt;&lt;p style=text-align: justify;&gt;&lt;b&gt;&lt;/b&gt;&lt;/p&gt;&lt;p style=text-align: justify;&gt;&lt;span style=font-family: arial, sans-serif; font-size: 10pt;&gt;Los valores ofrecidos ser&amp;aacute;n en pesos chilenos a firme, sin ning&amp;uacute;n tipo de reajuste ni intereses.&lt;/span&gt;&lt;/p&gt;&lt;p style=text-align: justify;&gt;&amp;nbsp;&lt;/p&gt;&lt;p style=text-align: justify;&gt;&amp;nbsp;&lt;/p&gt;&lt;p style=text-align: justify;&gt;&lt;b&gt;&lt;/b&gt;&lt;/p&gt;&lt;p style=text-align: justify;&gt;&lt;b&gt;&lt;span style=font-family: arial, sans-serif; font-size: 10pt;&gt;4.-&amp;nbsp;&amp;nbsp;&amp;nbsp;&amp;nbsp;&amp;nbsp;&amp;nbsp; PRESENTACI&amp;Oacute;N DE ANTECEDENTES OMITIDOS POR LOS OFERENTES:&lt;/span&gt;&lt;/b&gt;&lt;/p&gt;&lt;p style=text-align: justify;&gt;&lt;b&gt;&lt;/b&gt;&lt;/p&gt;&lt;p style=text-align: justify;&gt;&lt;b&gt;&lt;span style=font-family: arial, sans-serif; font-size: 10pt;&gt;&amp;nbsp;&amp;nbsp;&amp;nbsp;&amp;nbsp;&amp;nbsp;&amp;nbsp;&amp;nbsp;&amp;nbsp;&amp;nbsp;&amp;nbsp; &lt;/span&gt;&lt;/b&gt;&lt;span style=font-family: arial, sans-serif; font-size: 10pt;&gt;El Servicio podr&amp;aacute; permitir la presentaci&amp;oacute;n de certificaciones o antecedentes que los oferentes hayan omitido presentar al momento de presentar la oferta.&lt;/span&gt;&lt;/p&gt;&lt;p style=text-align: justify;&gt;&amp;nbsp;&lt;/p&gt;&lt;p style=text-align: justify;&gt;&lt;span style=font-family: arial, sans-serif; font-size: 10pt;&gt;&amp;nbsp;&amp;nbsp;&amp;nbsp;&amp;nbsp;&amp;nbsp;&amp;nbsp;&amp;nbsp;&amp;nbsp;&amp;nbsp;&amp;nbsp; Estos documentos deber&amp;aacute;n ser&amp;nbsp; presentados a trav&amp;eacute;s del foro inverso, que ofrece el Portal Mercado P&amp;uacute;blico.&lt;/span&gt;&lt;/p&gt;&lt;p style=text-align: justify;&gt;&amp;nbsp;&lt;/p&gt;&lt;p style=text-align: justify;&gt;&lt;span style=font-family: arial, sans-serif; font-size: 10pt;&gt;&amp;nbsp;&amp;nbsp;&amp;nbsp;&amp;nbsp;&amp;nbsp;&amp;nbsp;&amp;nbsp;&amp;nbsp;&amp;nbsp;&amp;nbsp; En caso que estos antecedentes sean&amp;nbsp; parte de los criterios a evaluar, se descontar&amp;aacute; un 10%, en el resultado criterio a evaluar.&lt;/span&gt;&lt;/p&gt;&lt;p style=text-align: justify;&gt;&lt;b&gt;&lt;/b&gt;&lt;/p&gt;&lt;p style=text-align: justify;&gt;&lt;b&gt;&lt;/b&gt;&lt;/p&gt;&lt;p style=text-align: justify;&gt;&lt;b&gt;&lt;/b&gt;&lt;/p&gt;&lt;p style=text-align: justify;&gt;&lt;b&gt;&lt;span style=font-family: arial, sans-serif; font-size: 10pt;&gt;5.-&amp;nbsp;&amp;nbsp;&amp;nbsp;&amp;nbsp;&amp;nbsp;&amp;nbsp; REVISI&amp;Oacute;N DE ANTECEDENTES Y ACEPTACI&amp;Oacute;N DE LA PROPUESTA:&lt;/span&gt;&lt;/b&gt;&lt;/p&gt;&lt;p style=text-align: justify;&gt;&lt;b&gt;&lt;/b&gt;&lt;/p&gt;&lt;p style=text-align: justify;&gt;&lt;b&gt;&lt;span style=font-family: arial, sans-serif; font-size: 10pt;&gt;5.1&amp;nbsp;&amp;nbsp;&amp;nbsp;&amp;nbsp;&amp;nbsp; AN&amp;Aacute;LISIS DE LAS OFERTAS:&lt;/span&gt;&lt;/b&gt;&lt;/p&gt;&lt;p style=text-align: justify;&gt;&lt;b&gt;&lt;/b&gt;&lt;/p&gt;&lt;p style=text-align: justify;&gt;&lt;span style=font-family: arial, sans-serif; font-size: 10pt;&gt;Las ofertas ser&amp;aacute;n revisadas y analizadas por una comisi&amp;oacute;n nombrada por resoluci&amp;oacute;n exenta del Jefe Provincial Vialidad Caut&amp;iacute;n o el Director Regional de la Direcci&amp;oacute;n de Vialidad Regi&amp;oacute;n de la Araucan&amp;iacute;a, &lt;/span&gt;&lt;/p&gt;&lt;p style=text-align: justify;&gt;&amp;nbsp;&lt;/p&gt;&lt;p style=text-align: justify;&gt;&amp;nbsp;&lt;/p&gt;&lt;p style=text-align: justify;&gt;&amp;nbsp;&lt;/p&gt;&lt;p style=text-align: justify;&gt;&amp;nbsp;&lt;/p&gt;&lt;p style=text-align: justify;&gt;&lt;span style=font-family: arial, sans-serif; font-size: 10pt;&gt;seg&amp;uacute;n corresponda. Las ofertas que cumplan con las Bases Administrativas y Especificaciones T&amp;eacute;cnicas, calificaran como elegibles.&lt;b&gt;&lt;/b&gt;&lt;/span&gt;&lt;/p&gt;&lt;p style=text-align: justify;&gt;&lt;b&gt;&lt;/b&gt;&lt;/p&gt;&lt;p style=text-align: justify;&gt;&lt;b&gt;&lt;span style=font-family: arial, sans-serif; font-size: 10pt;&gt;&amp;nbsp; 5.2&amp;nbsp;&amp;nbsp;&amp;nbsp;&amp;nbsp; MECANISMO DE RESOLUCI&amp;Oacute;N DE CONSULTAS :&lt;/span&gt;&lt;/b&gt;&lt;/p&gt;&lt;p style=text-align: justify;&gt;&lt;b&gt;&lt;/b&gt;&lt;/p&gt;&lt;p style=text-align: justify;&gt;&lt;span style=font-family: arial, sans-serif; font-size: 10pt;&gt;Cualquier&amp;nbsp; consulta&amp;nbsp; antes de la fecha de cierre de la recepci&amp;oacute;n de las ofertas, deber&amp;aacute;&amp;nbsp; realizarze&amp;nbsp; v&amp;iacute;a&amp;nbsp; Portal&amp;nbsp; Mercado P&amp;uacute;blico, siendo respondidas de la misma forma por el&amp;nbsp; funcionario&amp;nbsp; encargado&amp;nbsp; de&amp;nbsp; la&amp;nbsp; Licitaci&amp;oacute;n,&amp;nbsp; quien pondr&amp;aacute; las referidas preguntas y respuestas en conocimientos de todos los interesados, a trav&amp;eacute;s de su publicaci&amp;oacute;n en &lt;span style=color: #0070c0; text-decoration: underline;&gt;www.mercadopublico.cl&lt;/span&gt; , sin indicar el autor de las preguntas, adem&amp;aacute;s,&amp;nbsp; se&amp;nbsp; consideraran&amp;nbsp; como&amp;nbsp; parte integrante de estas Bases Administrativas.&lt;/span&gt;&lt;/p&gt;&lt;p style=text-align: justify;&gt;&amp;nbsp;&lt;/p&gt;&lt;p style=text-align: justify;&gt;&lt;span style=font-family: arial, sans-serif; font-size: 10pt;&gt;Las&amp;nbsp;&amp;nbsp; comunicaciones&amp;nbsp;&amp;nbsp; posteriores&amp;nbsp;&amp;nbsp; al&amp;nbsp; plazo&amp;nbsp;&amp;nbsp; que&amp;nbsp; involucra&amp;nbsp; la&amp;nbsp; evaluaci&amp;oacute;n, deber&amp;aacute;n realizarse&amp;nbsp; de&amp;nbsp; manera&amp;nbsp; escrita,&amp;nbsp; v&amp;iacute;a&amp;nbsp; Oficina&amp;nbsp; de&amp;nbsp; Partes&amp;nbsp; de&amp;nbsp; la&amp;nbsp; Direcci&amp;oacute;n&amp;nbsp; de&amp;nbsp; Vialidad Provincia de Cautin, dirigidas al Inspector Fiscal encargado de la licitaci&amp;oacute;n.&lt;/span&gt;&lt;/p&gt;&lt;p style=text-align: justify;&gt;&amp;nbsp;&lt;/p&gt;&lt;p style=text-align: justify;&gt;&amp;nbsp;&lt;/p&gt;&lt;p style=text-align: justify;&gt;&lt;b&gt;&lt;span style=font-family: arial, sans-serif; font-size: 10pt;&gt;5.3&amp;nbsp;&amp;nbsp;&amp;nbsp;&amp;nbsp;&amp;nbsp; MODIFICACIONES A LAS BASES:&lt;/span&gt;&lt;/b&gt;&lt;/p&gt;&lt;p style=text-align: justify;&gt;&lt;b&gt;&lt;/b&gt;&lt;/p&gt;&lt;p style=text-align: justify;&gt;&lt;b&gt;&lt;span style=font-family: arial, sans-serif; font-size: 10pt;&gt;&amp;nbsp;&amp;nbsp;&amp;nbsp;&amp;nbsp;&amp;nbsp;&amp;nbsp;&amp;nbsp;&amp;nbsp;&amp;nbsp;&amp;nbsp;&amp;nbsp; &lt;/span&gt;&lt;/b&gt;&lt;span style=font-family: arial, sans-serif; font-size: 10pt;&gt;La Direcci&amp;oacute;n de Vialidad, podr&amp;aacute; modificar las presentes bases y sus anexos, ya sea por iniciativa propia o en atenci&amp;oacute;n a una aclaraci&amp;oacute;n solicitada por alguno de los oferentes, durante el proceso de la propuesta, hasta antes del vencimiento del plazo para presentar ofertas.&lt;/span&gt;&lt;/p&gt;&lt;p style=text-align: justify;&gt;&lt;span style=font-family: arial, sans-serif; font-size: 10pt;&gt;&amp;nbsp;&lt;/span&gt;&lt;/p&gt;&lt;p style=text-align: justify;&gt;&lt;span style=font-family: arial, sans-serif; font-size: 10pt;&gt;&amp;nbsp;&amp;nbsp;&amp;nbsp;&amp;nbsp;&amp;nbsp;&amp;nbsp;&amp;nbsp;&amp;nbsp;&amp;nbsp;&amp;nbsp;&amp;nbsp; Las modificaciones que se lleven a cabo, ser&amp;aacute;n informadas a trav&amp;eacute;s del sitio web &lt;a href=http://www.mercadopublico.cl/&gt;&lt;span style=color: #0000ff;&gt;www.mercadopublico.cl&lt;/span&gt;&lt;/a&gt; . Estas modificaciones formar&amp;aacute;n parte integral de las bases, y estar&amp;aacute;n vigentes a partir de la publicaci&amp;oacute;n en el Sistema del acto administrativo que las apruebe.&lt;/span&gt;&lt;/p&gt;&lt;p style=text-align: justify;&gt;&lt;span style=font-family: arial, sans-serif; font-size: 10pt;&gt;&amp;nbsp;&lt;/span&gt;&lt;/p&gt;&lt;p style=text-align: justify;&gt;&lt;span style=font-family: arial, sans-serif; font-size: 10pt;&gt;&amp;nbsp;&amp;nbsp;&amp;nbsp;&amp;nbsp;&amp;nbsp;&amp;nbsp;&amp;nbsp;&amp;nbsp;&amp;nbsp;&amp;nbsp; Junto con aprobar la modificaci&amp;oacute;n, se establecer&amp;aacute; un nuevo plazo prudencial para el cierre o recepci&amp;oacute;n de las propuestas, a fin de que los potenciales oferentes puedan adecuar sus ofertas.&lt;/span&gt;&lt;/p&gt;&lt;p style=text-align: justify;&gt;&amp;nbsp;&lt;/p&gt;&lt;p style=text-align: justify;&gt;&lt;b&gt;&lt;span style=font-family: arial, sans-serif; font-size: 10pt;&gt;&amp;nbsp;&amp;nbsp;&amp;nbsp;&amp;nbsp;&amp;nbsp;&amp;nbsp;&amp;nbsp;&amp;nbsp;&amp;nbsp;&amp;nbsp; &lt;/span&gt;&lt;/b&gt;&lt;/p&gt;&lt;p style=text-align: justify;&gt;&lt;b&gt;&lt;span style=font-family: arial, sans-serif; font-size: 10pt;&gt;5.4&lt;/span&gt;&lt;/b&gt;&lt;span style=font-family: arial, sans-serif; font-size: 10pt;&gt;&amp;nbsp;&amp;nbsp;&amp;nbsp;&amp;nbsp;&amp;nbsp; &lt;b&gt;PERIODO DE EVALUACI&amp;Oacute;N:&lt;/b&gt;&lt;/span&gt;&lt;/p&gt;&lt;p style=text-align: justify;&gt;&lt;b&gt;&lt;/b&gt;&lt;/p&gt;&lt;p style=text-align: justify;&gt;&lt;b&gt;&lt;span style=font-family: arial, sans-serif; font-size: 10pt;&gt;&amp;nbsp;&amp;nbsp;&amp;nbsp;&amp;nbsp;&amp;nbsp;&amp;nbsp;&amp;nbsp;&amp;nbsp;&amp;nbsp;&amp;nbsp; &lt;/span&gt;&lt;/b&gt;&lt;span style=font-family: arial, sans-serif; font-size: 10pt;&gt;Durante el&amp;nbsp; periodo&amp;nbsp; de&amp;nbsp; evaluaci&amp;oacute;n,&amp;nbsp; se prohibe contacto con cualquier funcionario del Servicio que tenga relaci&amp;oacute;n con la licitaci&amp;oacute;n analizada.&lt;/span&gt;&lt;/p&gt;&lt;p style=text-align: justify;&gt;&amp;nbsp;&lt;/p&gt;&lt;p style=text-align: justify;&gt;&lt;span style=font-family: arial, sans-serif; font-size: 10pt;&gt;&amp;nbsp;&amp;nbsp;&amp;nbsp;&amp;nbsp;&amp;nbsp;&amp;nbsp;&amp;nbsp;&amp;nbsp;&amp;nbsp;&amp;nbsp; De no ser respetado esto, puede ser causal de desestimiento de la oferta de parte del&amp;nbsp; Servicio.&lt;/span&gt;&lt;/p&gt;&lt;p style=text-align: justify;&gt;&lt;span style=font-family: arial, sans-serif; font-size: 10pt;&gt;&amp;nbsp;&amp;nbsp;&amp;nbsp;&amp;nbsp;&amp;nbsp;&amp;nbsp;&amp;nbsp;&amp;nbsp;&amp;nbsp;&amp;nbsp; &lt;/span&gt;&lt;/p&gt;&lt;p style=text-align: justify;&gt;&amp;nbsp;&lt;/p&gt;&lt;p style=text-align: justify;&gt;&lt;b&gt;&lt;span style=font-family: arial, sans-serif; font-size: 10pt;&gt;5.5&lt;/span&gt;&lt;/b&gt;&lt;span style=font-family: arial, sans-serif; font-size: 10pt;&gt;&amp;nbsp;&amp;nbsp;&amp;nbsp;&amp;nbsp;&amp;nbsp; &lt;b&gt;CRITERIOS DE EVALUACI&amp;Oacute;N:&lt;/b&gt;&lt;/span&gt;&lt;/p&gt;&lt;p style=text-align: justify;&gt;&lt;b&gt;&lt;/b&gt;&lt;/p&gt;&lt;p style=text-align: justify;&gt;&lt;span style=font-family: arial, sans-serif; font-size: 10pt;&gt;a)&lt;span style=font: 7pt times new roman;&gt;&amp;nbsp;&amp;nbsp;&amp;nbsp;&amp;nbsp; &lt;/span&gt;&lt;/span&gt;&lt;span style=font-family: arial, sans-serif; font-size: 10pt;&gt;Propuesta Econ&amp;oacute;mica: 0.60 &lt;/span&gt;&lt;/p&gt;&lt;p style=text-align: justify;&gt;&lt;span style=font-family: arial, sans-serif; font-size: 10pt;&gt;b)&lt;span style=font: 7pt times new roman;&gt;&amp;nbsp;&amp;nbsp;&amp;nbsp; &lt;/span&gt;&lt;/span&gt;&lt;span style=font-family: arial, sans-serif; font-size: 10pt;&gt;Plazo : 0.30 &lt;/span&gt;&lt;/p&gt;&lt;p style=text-align: justify;&gt;&lt;span style=font-family: verdana, sans-serif; font-size: 10pt;&gt;c)&lt;span style=font: 7pt times new roman;&gt;&amp;nbsp;&amp;nbsp;&amp;nbsp; &lt;/span&gt;&lt;/span&gt;&lt;span style=font-family: arial, sans-serif; font-size: 10pt;&gt;Cumplimiento de Requisitos Formales:&amp;nbsp; 10% (Presentaci&amp;oacute;n de Declaraci&amp;oacute;n Jurada y Anexo Oferta)&lt;/span&gt; &lt;/p&gt;&lt;p style=text-align: justify;&gt;&amp;nbsp;&lt;/p&gt;&lt;p style=text-align: justify;&gt;&amp;nbsp;&lt;/p&gt;&lt;p style=text-align: justify;&gt;&lt;b&gt;&lt;span style=font-family: arial, sans-serif; font-size: 10pt;&gt;5.6&lt;/span&gt;&lt;/b&gt;&lt;span style=font-family: arial, sans-serif; font-size: 10pt;&gt;&amp;nbsp;&amp;nbsp;&amp;nbsp;&amp;nbsp;&amp;nbsp;&amp;nbsp; &lt;b&gt;METODOLOG&amp;Iacute;A DE EVALUACI&amp;Oacute;N&lt;/b&gt;&lt;/span&gt;&lt;/p&gt;&lt;p style=text-align: justify;&gt;&amp;nbsp;&lt;/p&gt;&lt;p style=text-align: justify;&gt;&lt;b&gt;&lt;span style=font-family: arial, sans-serif; font-size: 10pt;&gt;Ejemplo:&lt;/span&gt;&lt;/b&gt;&lt;/p&gt;&lt;p style=text-align: justify;&gt;&amp;nbsp;&lt;/p&gt;&lt;p style=text-align: justify;&gt;&lt;span style=font-family: arial, sans-serif; font-size: 10pt;&gt;Puntaje precio oferente = (Precio m&amp;iacute;nimo oferente / Precio oferente) X 100&lt;/span&gt;&lt;/p&gt;&lt;p style=text-align: justify;&gt;&lt;span style=font-family: arial, sans-serif; font-size: 10pt;&gt;Puntaje Total = (puntaje obtenido X &amp;nbsp;ponderado a evaluar) &lt;/span&gt;&lt;/p&gt;&lt;p style=text-align: justify;&gt;&lt;span style=font-family: arial, sans-serif; font-size: 10pt;&gt;Puntaje Final = Se suman los 3 puntajes obtenidos en cada criterio evaluado.&lt;/span&gt;&lt;/p&gt;&lt;p style=text-align: justify;&gt;&amp;nbsp;&lt;/p&gt;&lt;p style=text-align: justify;&gt;&lt;span style=font-family: arial, sans-serif; font-size: 10pt;&gt;Se considerar&amp;aacute; y comparar&amp;aacute; el precio por item ofertado en la categor&amp;iacute;a evaluada, dividiendo el precio m&amp;iacute;nimo ofertado entre los proveedores por el precio ofertado por el primer proveedor, y luego multiplicando el resultado por 100.&amp;nbsp; El resultado se multiplica por la ponderaci&amp;oacute;n correspondiente a cada criterio. Posteriormente se suman los puntajes obtenidos. Esta operaci&amp;oacute;n se repetir&amp;aacute; con cada uno de los oferentes y con cada criterio a evaluar.&lt;/span&gt;&lt;/p&gt;&lt;p style=text-align: justify;&gt;&amp;nbsp;&lt;/p&gt;&lt;p style=text-align: justify;&gt;&amp;nbsp;&lt;/p&gt;&lt;p style=text-align: justify;&gt;&lt;b&gt;&lt;span style=font-family: arial, sans-serif; font-size: 10pt;&gt;6.-&amp;nbsp;&amp;nbsp;&amp;nbsp;&amp;nbsp;&amp;nbsp; DERECHO A DESESTIMAR OFERTAS:&lt;/span&gt;&lt;/b&gt;&lt;/p&gt;&lt;p style=text-align: justify;&gt;&lt;b&gt;&lt;span style=font-family: arial, sans-serif; font-size: 10pt;&gt;&amp;nbsp; &lt;/span&gt;&lt;/b&gt;&lt;/p&gt;&lt;p style=text-align: justify;&gt;&amp;nbsp;&lt;/p&gt;&lt;p style=text-align: justify;&gt;&amp;nbsp;&lt;/p&gt;&lt;p style=text-align: justify;&gt;&amp;nbsp;&lt;/p&gt;&lt;p style=text-align: justify;&gt;&amp;nbsp;&lt;/p&gt;&lt;p style=text-align: justify;&gt;&lt;span style=font-family: arial, sans-serif; font-size: 10pt;&gt;Es&amp;nbsp; obligatorio&amp;nbsp; para&amp;nbsp; los&amp;nbsp; oferentes&amp;nbsp; presentar&amp;nbsp; todos&amp;nbsp; los&amp;nbsp; antecedentes&amp;nbsp;&amp;nbsp;&amp;nbsp; que&amp;nbsp; tengan&amp;nbsp; relaci&amp;oacute;n&amp;nbsp;&amp;nbsp; con&amp;nbsp;&amp;nbsp; los&amp;nbsp;&amp;nbsp; criterios&amp;nbsp;&amp;nbsp; a&amp;nbsp;&amp;nbsp; evaluar,&amp;nbsp;&amp;nbsp; de&amp;nbsp;&amp;nbsp; lo&amp;nbsp; contrario&amp;nbsp; se&amp;nbsp; considerara&amp;nbsp; la&amp;nbsp; oferta autom&amp;aacute;ticamente como no elegible.&lt;/span&gt;&lt;/p&gt;&lt;p style=text-align: justify;&gt;&amp;nbsp;&lt;/p&gt;&lt;p style=text-align: justify;&gt;&lt;span style=font-family: arial, sans-serif; font-size: 10pt;&gt;La Oficina Provincial de Vialidad Caut&amp;iacute;n se reserva el derecho a desestimar o desechar, cualquiera&amp;nbsp;&amp;nbsp;&amp;nbsp; de&amp;nbsp;&amp;nbsp;&amp;nbsp; las&amp;nbsp;&amp;nbsp;&amp;nbsp; ofertas&amp;nbsp;&amp;nbsp;&amp;nbsp; presentadas, independiente de sus montos, precios y condiciones, si &amp;eacute;stas no convinieran al inter&amp;eacute;s fiscal. Los fundamentos de esta decisi&amp;oacute;n se incluir&amp;aacute; en el informe de adjudicaci&amp;oacute;n correspondiente. En tales casos los proponentes no podr&amp;aacute;n reclamar indemnizaci&amp;oacute;n alguna en contra del Servicio.&lt;/span&gt;&lt;/p&gt;&lt;p style=text-align: justify;&gt;&amp;nbsp;&lt;/p&gt;&lt;p style=text-align: justify;&gt;&lt;b&gt;&lt;/b&gt;&lt;/p&gt;&lt;p style=text-align: justify;&gt;&lt;b&gt;&lt;span style=font-family: arial, sans-serif; font-size: 10pt;&gt;7.-&amp;nbsp;&amp;nbsp; &amp;nbsp;&amp;nbsp;&amp;nbsp;&amp;nbsp;ADJUDICACI&amp;Oacute;N DE LA PROPUESTA:&lt;/span&gt;&lt;/b&gt;&lt;/p&gt;&lt;p style=text-align: justify;&gt;&lt;b&gt;&lt;/b&gt;&lt;/p&gt;&lt;p style=text-align: justify;&gt;&lt;span style=font-family: arial, sans-serif; font-size: 10pt;&gt;La adjudicaci&amp;oacute;n de la propuesta se efectuar&amp;aacute; por el valor unitario del item solicitado por el Servicio y se materializar&amp;aacute; mediante Resoluci&amp;oacute;n de la autoridad respectiva, formar&amp;aacute;n parte integrante de dicho documento, las presentes Bases Administrativas, Especificaciones T&amp;eacute;cnicas, sus aclaraciones si las hubiere y la oferta presentada por el proveedor adjudicado.&lt;/span&gt;&lt;/p&gt;&lt;p style=text-align: justify;&gt;&amp;nbsp;&lt;/p&gt;&lt;p style=text-align: justify;&gt;&lt;span style=font-family: arial, sans-serif; font-size: 10pt;&gt;&amp;nbsp;&amp;nbsp;&amp;nbsp;&amp;nbsp;&amp;nbsp;&amp;nbsp;&amp;nbsp;&amp;nbsp;&amp;nbsp;&amp;nbsp; &amp;nbsp;En este caso el Servicio adjudicara la totalidad de los &lt;b&gt;MATERIALES DE FERRETER&amp;Iacute;A PARA LA UNIDAD DE SE&amp;Ntilde;ALES Y UNIDAD DE CAMINOS NO PAVIMENTADOS &lt;/b&gt;solicitadas a&amp;nbsp; un solo proveedor. En consideraci&amp;oacute;n al cumplimiento del Programa 2014 de la Administraci&amp;oacute;n Directa.&lt;b&gt;&lt;/b&gt;&lt;/span&gt;&lt;/p&gt;&lt;p style=text-align: justify;&gt;&lt;b&gt;&lt;/b&gt;&lt;/p&gt;&lt;p style=text-align: justify;&gt;&lt;b&gt;&lt;/b&gt;&lt;/p&gt;&lt;p style=text-align: justify;&gt;&lt;b&gt;&lt;span style=font-family: arial, sans-serif; font-size: 10pt;&gt;8.-&amp;nbsp;&amp;nbsp;&amp;nbsp;&amp;nbsp;&amp;nbsp;&amp;nbsp; RESOLUCI&amp;Oacute;N DE EMPATES:&lt;/span&gt;&lt;/b&gt;&lt;/p&gt;&lt;p style=text-align: justify;&gt;&lt;b&gt;&lt;span style=font-family: arial, sans-serif; font-size: 10pt;&gt;&amp;nbsp;&amp;nbsp;&amp;nbsp;&amp;nbsp;&amp;nbsp;&amp;nbsp;&amp;nbsp;&amp;nbsp;&amp;nbsp;&amp;nbsp; &lt;/span&gt;&lt;/b&gt;&lt;/p&gt;&lt;p style=text-align: justify;&gt;&lt;span style=font-family: arial, sans-serif; font-size: 10pt;&gt;&amp;nbsp;&amp;nbsp;&amp;nbsp;&amp;nbsp;&amp;nbsp;&amp;nbsp;&amp;nbsp;&amp;nbsp;&amp;nbsp;&amp;nbsp; En el caso de que se produzca un empate entre los proveedores, se optar&amp;aacute; por&amp;nbsp; la oferta econ&amp;oacute;mica que sea m&amp;aacute;s conveniente para los intereses fiscales. De continuar el empate, se proceder&amp;aacute; a adjudicar al proveedor&amp;nbsp; que presente el m&amp;aacute;s breve plazo.&lt;/span&gt;&lt;/p&gt;&lt;p style=text-align: justify;&gt;&lt;b&gt;&lt;/b&gt;&lt;/p&gt;&lt;p style=text-align: justify;&gt;&lt;b&gt;&lt;/b&gt;&lt;/p&gt;&lt;p style=text-align: justify;&gt;&lt;b&gt;&lt;span style=font-family: arial, sans-serif; font-size: 10pt;&gt;9.-&amp;nbsp;&amp;nbsp;&amp;nbsp;&amp;nbsp;&amp;nbsp;&amp;nbsp;&amp;nbsp; RESOLUCI&amp;Oacute;N DE ADJUDICACI&amp;Oacute;N:&lt;/span&gt;&lt;/b&gt;&lt;/p&gt;&lt;p style=text-align: justify;&gt;&lt;b&gt;&lt;/b&gt;&lt;/p&gt;&lt;p style=text-align: justify;&gt;&lt;span style=font-family: arial, sans-serif; color: #000000; font-size: 10pt;&gt;El Servicio podr&amp;aacute; hacer uso de una pr&amp;oacute;rroga para la adjudicaci&amp;oacute;n de la licitaci&amp;oacute;n , lo que le permitir&amp;aacute; aplazar la fecha de adjudicaci&amp;oacute;n en un plazo no superior a 20 d&amp;iacute;as h&amp;aacute;biles.&lt;/span&gt;&lt;/p&gt;&lt;p style=text-align: justify;&gt;&lt;b&gt;&lt;/b&gt;&lt;/p&gt;&lt;p style=text-align: justify;&gt;&lt;span style=font-family: arial, sans-serif; font-size: 10pt;&gt;La Oficina Provincial&lt;/span&gt;&lt;span style=font-family: arial, sans-serif; font-size: 10pt;&gt; de Vialidad Caut&amp;iacute;n, notificar&amp;aacute; &lt;span style=color: #000000;&gt;al proveedor&lt;/span&gt; adjudicado v&amp;iacute;a portal&lt;b&gt; &lt;span style=color: #0000ff; text-decoration: underline;&gt;www.mercadopublico.cl,&lt;/span&gt; &lt;/b&gt;&lt;span style=color: #000000;&gt;una vez tramitada la Resoluci&amp;oacute;n adjuducatoria por la Autoridad competente. Asi mismo, el o los proveedores adjudicados, deber&amp;aacute;n aceptar a trav&amp;eacute;s&amp;nbsp; de este mismo&amp;nbsp; portal la orden de compra asociada a la Licitaci&amp;oacute;n en el plazo de 24 horas, exigido de acuerdo a la reglamentaci&amp;oacute;n vigente.&lt;/span&gt;&lt;/span&gt;&lt;/p&gt;&lt;p style=text-align: justify;&gt;&amp;nbsp;&lt;/p&gt;&lt;p style=text-align: justify;&gt;&lt;span style=font-family: arial, sans-serif; color: #000000; font-size: 10pt;&gt;El Servicio se reserva el derecho de cancelar la compra al proveedor que no hubiese aceptado la orden de compra dentro del plazo de 24 hrs. Exigido de acuerdo a la reglamentaci&amp;oac</t>
  </si>
  <si>
    <t>&lt;span style=font-size: 12px; font-family: verdana;&gt;El oferente declara que, por el s&amp;oacute;lo hecho de participar en la presente licitaci&amp;oacute;n, acepta expresamente el presente pacto de integridad, oblig&amp;aacute;ndose a cumplir con todas y cada una de las estipulaciones que contenidas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 &lt;br /&gt;&lt;br /&gt;1.- 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deriven.&amp;nbsp;&lt;br /&gt;2.- El oferente se obliga a no intentar ni efectuar acuerdos o realizar negociaciones, actos o conductas que tengan por objeto influ&amp;iacute;r o afectar de cualquier forma la libre competencia, cualquiera fuese la conducta o acto espec&amp;iacute;fico, y especialmente, aquellos acuerdos, negociaciones, actos o conductas de tipo o naturaleza colusiva, en cualquier de sus tipos o formas.&amp;nbsp;&lt;br /&gt;3.-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misma.&amp;nbsp;&lt;br /&gt;4.- El oferente se obliga a ajustar su actuar y cumplir con los principios de legalidad, &amp;eacute;tica, moral, buenas costumbres y transparencia en el presente proceso licitatorio.&amp;nbsp;&lt;br /&gt;5.- El oferente manifiesta, garantiza y acepta que conoce y respetar&amp;aacute; las reglas y condiciones establecidas en las bases de licitaci&amp;oacute;n, sus documentos integrantes y &amp;eacute;l o los contratos que de ellos se derivase .&lt;br /&gt;6.- El oferente se obliga y acepta asumir, las consecuencias y sanciones previstas en estas bases de licitaci&amp;oacute;n, as&amp;iacute; como en la legislaci&amp;oacute;n y normativa que sean aplicables a la misma.&amp;nbsp;&lt;br /&gt;7.-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ofertadas.&amp;nbsp;&lt;br /&gt;8.-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inclu&amp;iacute;dos sus subcontratistas, haci&amp;eacute;ndose plenamente responsable de las consecuencias de su infracci&amp;oacute;n, sin perjuicio de las responsabilidades individuales que tambi&amp;eacute;n procediesen y/o fuesen determinadas por los organismos correspondientes.&lt;br /&gt;&lt;/span&gt;</t>
  </si>
  <si>
    <t>PACTO DE INTEGRIDAD</t>
  </si>
  <si>
    <t>&lt;p style=margin-left: 25.1pt; text-align: center;&gt;&lt;strong&gt;&lt;span style=font-size: 10pt; font-family: tahoma, sans-serif;&gt;ANEXO N&amp;ordm; 1&lt;/span&gt;&lt;/strong&gt;&lt;/p&gt;&lt;p style=margin-left: 25.1pt; text-align: center;&gt;&lt;strong&gt;&lt;span style=font-size: 10pt; font-family: tahoma, sans-serif;&gt;DECLARACI&amp;Oacute;N JURADA SIMPLE&lt;/span&gt;&lt;/strong&gt;&lt;/p&gt;&lt;p style=margin-left: 25.1pt; text-align: justify;&gt; &lt;/p&gt;&lt;p style=margin-left: 25.1pt; text-align: justify;&gt;&lt;span style=font-size: 10pt; font-family: tahoma, sans-serif;&gt;El firmante, en su calidad de oferente o de representante legal del oferente, de la licitaci&amp;oacute;n p&amp;uacute;blica ID &lt;strong&gt;979-66-L118&lt;/strong&gt; declara bajo juramento que:&lt;/span&gt;&lt;/p&gt;&lt;p style=text-align: justify;&gt; &lt;/p&gt;&lt;ul&gt;    &lt;li&gt;El oferente no est&amp;aacute; unido a alguno de los funcionarios directivos de la Direcci&amp;oacute;n de Vialidad los v&amp;iacute;nculos de parentesco descritos en el art&amp;iacute;culo 4&amp;ordm; de la Ley N&amp;deg; 19.886, ley de Compras P&amp;uacute;blicas, &lt;/li&gt;    &lt;li&gt;Su representada no es una sociedad de personas en la que los funcionarios directivos de la Direcci&amp;oacute;n de Vialidad o las personas unidas a ellos por los v&amp;iacute;nculos de parentesco descritos en la el art&amp;iacute;culo 4&amp;ordm; de la Ley N&amp;ordm; 19.886, ley de Compras P&amp;uacute;blicas, formen parte, ni es una sociedad comandita por acciones o an&amp;oacute;nima cerrada en que aqu&amp;eacute;llos o &amp;eacute;stas personas sean accionistas, ni es una sociedad an&amp;oacute;nima abierta en que aqu&amp;eacute;llos o &amp;eacute;stas sean due&amp;ntilde;os de acciones que representen el 10% o m&amp;aacute;s del capital, y&lt;/li&gt;    &lt;li&gt;No es gerente, administrador, representante o director de cualquiera de las sociedades mencionadas en el p&amp;aacute;rrafo anterior.&lt;/li&gt;    &lt;li&gt;Que no ha sido condenado por pr&amp;aacute;cticas antisindicales o infracci&amp;oacute;n a los derechos fundamentales del trabajador o por delitos concursales establecidos en el art&amp;iacute;culo 463 y siguientes del C&amp;oacute;digo Penal, dentro de los dos a&amp;ntilde;os anteriores a la fecha de presentaci&amp;oacute;n de la oferta.&lt;/li&gt;    &lt;li&gt;Que no ha sido condenado en relaci&amp;oacute;n a lo previsto en los art&amp;iacute;culos 8&amp;ordm; y 10&amp;ordm; de la Ley sobre responsabilidad penal de las personas jur&amp;iacute;dicas, aprobada por el art&amp;iacute;culo 1&amp;ordm; de la Ley N&amp;ordm; 20393.&lt;/li&gt;&lt;/ul&gt;&lt;p style=margin-left: 25.1pt; text-align: justify;&gt; &lt;/p&gt;&lt;p style=margin-left: 25.1pt; text-align: justify;&gt;&lt;span style=font-size: 10pt; font-family: tahoma, sans-serif;&gt;Asimismo, declara conocer que los v&amp;iacute;nculos de parentesco descritos en la el art&amp;iacute;culo 4&amp;ordm; de la Ley N&amp;ordm; 19.886, ley de Compras P&amp;uacute;blicas, son los siguientes: c&amp;oacute;nyuge, hijos, adoptados y parientes hasta el tercer grado de consanguinidad y segundo de afinidad inclusive.&lt;/span&gt;&lt;/p&gt;&lt;p style=margin-left: 25.1pt; text-align: justify;&gt;&lt;span style=font-size: 10pt; font-family: tahoma, sans-serif;&gt;Firma el presente anexo, el representante legal del oferente.&lt;/span&gt;&lt;/p&gt;&lt;p style=margin-left: 25.1pt; text-align: justify;&gt; &lt;/p&gt;&lt;p style=margin-left: 25.1pt; text-align: justify;&gt; &lt;/p&gt;&lt;p style=margin-left: 25.1pt; text-align: center;&gt;&lt;strong&gt;&lt;span style=font-size: 10pt; font-family: tahoma, sans-serif;&gt;ANEXO&amp;nbsp;&amp;nbsp; N&amp;deg; 02&lt;/span&gt;&lt;/strong&gt;&lt;/p&gt;&lt;p style=margin-left: 25.1pt; text-align: center;&gt;&lt;strong&gt;&lt;span style=font-size: 10pt; font-family: tahoma, sans-serif;&gt;OFERTA ECON&amp;Oacute;MICA ID 979-66-L118&lt;/span&gt;&lt;/strong&gt;&lt;/p&gt;&lt;p style=margin-left: 25.1pt; text-align: justify;&gt;&lt;strong&gt; &lt;/strong&gt;&lt;/p&gt;&lt;p style=margin-left: 25.1pt; text-align: justify;&gt;&lt;strong&gt; &lt;/strong&gt;&lt;/p&gt;&lt;table border=0 cellspacing=0 cellpadding=0 style=margin-left: 33.75pt; border-collapse: collapse;&gt;    &lt;tbody&gt;        &lt;tr style=height: 20pt;&gt;            &lt;td style=width: 21.3pt; padding: 0cm 5.4pt; height: 20pt;&gt;            &lt;p&gt;&lt;span style=font-size: 10pt; font-family: tahoma, sans-serif;&gt;1.&lt;/span&gt;&lt;/p&gt;            &lt;/td&gt;            &lt;td colspan=4 style=width: 417.6pt; padding: 0cm 5.4pt; height: 20pt;&gt;            &lt;p&gt;&lt;span style=font-size: 10pt; font-family: tahoma, sans-serif;&gt;IDENTIFICACI&amp;Oacute;N DEL PROVEEDOR&lt;/span&gt; &lt;/p&gt;            &lt;/td&gt;        &lt;/tr&gt;        &lt;tr style=height: 20pt;&gt;            &lt;td style=width: 21.3pt; padding: 0cm 5.4pt; height: 20pt;&gt;            &lt;p&gt; &lt;/p&gt;            &lt;/td&gt;            &lt;td style=width: 143.35pt; padding: 0cm 5.4pt; height: 20pt;&gt;            &lt;p&gt;&lt;span style=font-size: 10pt; font-family: tahoma, sans-serif;&gt;RAZ&amp;Oacute;N SOCIAL&lt;/span&gt; &lt;/p&gt;            &lt;/td&gt;            &lt;td style=width: 14.8pt; padding: 0cm 5.4pt; height: 20pt;&gt;            &lt;p&gt;&lt;span style=font-size: 10pt; font-family: tahoma, sans-serif;&gt;:&lt;/span&gt;&lt;/p&gt;            &lt;/td&gt;            &lt;td style=width: 15.15pt; padding: 0cm 5.4pt; height: 20pt;&gt;            &lt;p&gt; &lt;/p&gt;            &lt;/td&gt;            &lt;td style=width: 244.3pt; border-top: none; border-right: none; border-left: none; border-image: initial; border-bottom: 1pt solid windowtext; padding: 0cm 5.4pt; height: 20pt;&gt;            &lt;p&gt; &lt;/p&gt;            &lt;/td&gt;        &lt;/tr&gt;        &lt;tr style=height: 20pt;&gt;            &lt;td style=width: 21.3pt; padding: 0cm 5.4pt; height: 20pt;&gt;            &lt;p&gt; &lt;/p&gt;            &lt;/td&gt;            &lt;td style=width: 143.35pt; padding: 0cm 5.4pt; height: 20pt;&gt;            &lt;p&gt;&lt;span style=font-size: 10pt; font-family: tahoma, sans-serif;&gt;RUT&lt;/span&gt; &lt;/p&gt;            &lt;/td&gt;            &lt;td style=width: 14.8pt; padding: 0cm 5.4pt; height: 20pt;&gt;            &lt;p&gt;&lt;span style=font-size: 10pt; font-family: tahoma, sans-serif;&gt;:&lt;/span&gt;&lt;/p&gt;            &lt;/td&gt;            &lt;td style=width: 15.15pt; padding: 0cm 5.4pt; height: 20pt;&gt;            &lt;p&gt; &lt;/p&gt;            &lt;/td&gt;            &lt;td style=width: 244.3pt; border-top: none; border-right: none; border-left: none; border-image: initial; border-bottom: 1pt solid windowtext; padding: 0cm 5.4pt; height: 20pt;&gt;            &lt;p&gt; &lt;/p&gt;            &lt;/td&gt;        &lt;/tr&gt;        &lt;tr style=height: 20pt;&gt;            &lt;td style=width: 21.3pt; padding: 0cm 5.4pt; height: 20pt;&gt;            &lt;p&gt; &lt;/p&gt;            &lt;/td&gt;            &lt;td style=width: 143.35pt; padding: 0cm 5.4pt; height: 20pt;&gt;            &lt;p&gt;&lt;span style=font-size: 10pt; font-family: tahoma, sans-serif;&gt;DIRECCI&amp;Oacute;N&lt;/span&gt;&lt;/p&gt;            &lt;/td&gt;            &lt;td style=width: 14.8pt; padding: 0cm 5.4pt; height: 20pt;&gt;            &lt;p&gt;&lt;span style=font-size: 10pt; font-family: tahoma, sans-serif;&gt;:&lt;/span&gt;&lt;/p&gt;            &lt;/td&gt;            &lt;td style=width: 15.15pt; padding: 0cm 5.4pt; height: 20pt;&gt;            &lt;p&gt; &lt;/p&gt;            &lt;/td&gt;            &lt;td style=width: 244.3pt; border-top: none; border-right: none; border-left: none; border-image: initial; border-bottom: 1pt solid windowtext; padding: 0cm 5.4pt; height: 20pt;&gt;            &lt;p&gt; &lt;/p&gt;            &lt;/td&gt;        &lt;/tr&gt;        &lt;tr style=height: 20pt;&gt;            &lt;td style=width: 21.3pt; padding: 0cm 5.4pt; height: 20pt;&gt;            &lt;p&gt; &lt;/p&gt;            &lt;/td&gt;            &lt;td style=width: 143.35pt; padding: 0cm 5.4pt; height: 20pt;&gt;            &lt;p&gt;&lt;span style=font-size: 10pt; font-family: tahoma, sans-serif;&gt;REPRESENTANTE LEGAL&lt;/span&gt;&lt;/p&gt;            &lt;/td&gt;            &lt;td style=width: 14.8pt; padding: 0cm 5.4pt; height: 20pt;&gt;            &lt;p&gt;&lt;span style=font-size: 10pt; font-family: tahoma, sans-serif;&gt;:&lt;/span&gt;&lt;/p&gt;            &lt;/td&gt;            &lt;td style=width: 15.15pt; padding: 0cm 5.4pt; height: 20pt;&gt;            &lt;p&gt; &lt;/p&gt;            &lt;/td&gt;            &lt;td style=width: 244.3pt; border-top: none; border-right: none; border-left: none; border-image: initial; border-bottom: 1pt solid windowtext; padding: 0cm 5.4pt; height: 20pt;&gt;            &lt;p&gt; &lt;/p&gt;            &lt;/td&gt;        &lt;/tr&gt;        &lt;tr style=height: 20pt;&gt;            &lt;td style=width: 21.3pt; padding: 0cm 5.4pt; height: 20pt;&gt;            &lt;p&gt; &lt;/p&gt;            &lt;/td&gt;            &lt;td style=width: 143.35pt; padding: 0cm 5.4pt; height: 20pt;&gt;            &lt;p&gt;&lt;span style=font-size: 10pt; font-family: tahoma, sans-serif;&gt;RUT &lt;/span&gt;&lt;/p&gt;            &lt;/td&gt;            &lt;td style=width: 14.8pt; padding: 0cm 5.4pt; height: 20pt;&gt;            &lt;p&gt;&lt;span style=font-size: 10pt; font-family: tahoma, sans-serif;&gt;:&lt;/span&gt;&lt;/p&gt;            &lt;/td&gt;            &lt;td style=width: 15.15pt; padding: 0cm 5.4pt; height: 20pt;&gt;            &lt;p&gt; &lt;/p&gt;            &lt;/td&gt;            &lt;td style=width: 244.3pt; border-top: none; border-right: none; border-left: none; border-image: initial; border-bottom: 1pt solid windowtext; padding: 0cm 5.4pt; height: 20pt;&gt;            &lt;p&gt; &lt;/p&gt;            &lt;/td&gt;        &lt;/tr&gt;        &lt;tr style=height: 20pt;&gt;            &lt;td style=width: 21.3pt; padding: 0cm 5.4pt; height: 20pt;&gt;            &lt;p&gt; &lt;/p&gt;            &lt;/td&gt;            &lt;td style=width: 143.35pt; padding: 0cm 5.4pt; height: 20pt;&gt;            &lt;p&gt;&lt;span style=font-size: 10pt; font-family: tahoma, sans-serif;&gt;CONTACTO COMERCIAL&lt;/span&gt;&lt;/p&gt;            &lt;/td&gt;            &lt;td style=width: 14.8pt; padding: 0cm 5.4pt; height: 20pt;&gt;            &lt;p&gt;&lt;span style=font-size: 10pt; font-family: tahoma, sans-serif;&gt;:&lt;/span&gt;&lt;/p&gt;            &lt;/td&gt;            &lt;td style=width: 15.15pt; padding: 0cm 5.4pt; height: 20pt;&gt;            &lt;p&gt; &lt;/p&gt;            &lt;/td&gt;            &lt;td style=width: 244.3pt; border-top: none; border-right: none; border-left: none; border-image: initial; border-bottom: 1pt solid windowtext; padding: 0cm 5.4pt; height: 20pt;&gt;            &lt;p&gt; &lt;/p&gt;            &lt;/td&gt;        &lt;/tr&gt;        &lt;tr style=height: 20pt;&gt;            &lt;td style=width: 21.3pt; padding: 0cm 5.4pt; height: 20pt;&gt;            &lt;p&gt; &lt;/p&gt;            &lt;/td&gt;            &lt;td style=width: 143.35pt; padding: 0cm 5.4pt; height: 20pt;&gt;            &lt;p&gt;&lt;span style=font-size: 10pt; font-family: tahoma, sans-serif;&gt;TEL&amp;Eacute;FONO&lt;/span&gt;&lt;/p&gt;            &lt;/td&gt;            &lt;td style=width: 14.8pt; padding: 0cm 5.4pt; height: 20pt;&gt;            &lt;p&gt;&lt;span style=font-size: 10pt; font-family: tahoma, sans-serif;&gt;:&lt;/span&gt;&lt;/p&gt;            &lt;/td&gt;            &lt;td style=width: 15.15pt; padding: 0cm 5.4pt; height: 20pt;&gt;            &lt;p&gt; &lt;/p&gt;            &lt;/td&gt;            &lt;td style=width: 244.3pt; border-top: none; border-right: none; border-left: none; border-image: initial; border-bottom: 1pt solid windowtext; padding: 0cm 5.4pt; height: 20pt;&gt;            &lt;p&gt; &lt;/p&gt;            &lt;/td&gt;        &lt;/tr&gt;        &lt;tr style=height: 20pt;&gt;            &lt;td style=width: 21.3pt; padding: 0cm 5.4pt; height: 20pt;&gt;            &lt;p&gt; &lt;/p&gt;            &lt;/td&gt;            &lt;td style=width: 143.35pt; padding: 0cm 5.4pt; height: 20pt;&gt;            &lt;p&gt;&lt;span style=font-size: 10pt; font-family: tahoma, sans-serif;&gt;e &amp;ndash; mail&lt;/span&gt;&lt;/p&gt;            &lt;/td&gt;            &lt;td style=width: 14.8pt; padding: 0cm 5.4pt; height: 20pt;&gt;            &lt;p&gt;&lt;span style=font-size: 10pt; font-family: tahoma, sans-serif;&gt;:&lt;/span&gt;&lt;/p&gt;            &lt;/td&gt;            &lt;td style=width: 15.15pt; padding: 0cm 5.4pt; height: 20pt;&gt;            &lt;p&gt; &lt;/p&gt;            &lt;/td&gt;            &lt;td style=width: 244.3pt; border-top: none; border-right: none; border-left: none; border-image: initial; border-bottom: 1pt solid windowtext; padding: 0cm 5.4pt; height: 20pt;&gt;            &lt;p&gt; &lt;/p&gt;            &lt;/td&gt;        &lt;/tr&gt;    &lt;/tbody&gt;&lt;/table&gt;&lt;p&gt; &lt;/p&gt;&lt;table border=0 cellspacing=0 cellpadding=0 style=margin-left: 33.75pt; border-collapse: collapse;&gt;    &lt;tbody&gt;        &lt;tr style=height: 20pt;&gt;            &lt;td style=width: 21.3pt; padding: 0cm 5.4pt; height: 20pt;&gt;            &lt;p&gt;&lt;span style=font-size: 10pt; font-family: tahoma, sans-serif;&gt;2.&lt;/span&gt;&lt;/p&gt;            &lt;/td&gt;            &lt;td style=width: 126.8pt; padding: 0cm 5.4pt; height: 20pt;&gt;            &lt;p&gt;&lt;span style=font-size: 10pt; font-family: tahoma, sans-serif;&gt;VALIDEZ DE LA OFERTA &lt;/span&gt;&lt;/p&gt;            &lt;/td&gt;            &lt;td style=width: 14.8pt; padding: 0cm 5.4pt; height: 20pt;&gt;            &lt;p&gt;&lt;span style=font-size: 10pt; font-family: tahoma, sans-serif;&gt;:&lt;/span&gt;&lt;/p&gt;            &lt;/td&gt;            &lt;td style=width: 15.15pt; padding: 0cm 5.4pt; height: 20pt;&gt;            &lt;p&gt; &lt;/p&gt;            &lt;/td&gt;            &lt;td style=width: 72.6pt; border-top: none; border-right: none; border-left: none; border-image: initial; border-bottom: 1pt solid windowtext; padding: 0cm 5.4pt; height: 20pt;&gt;            &lt;p style=text-align: center;&gt; &lt;/p&gt;            &lt;/td&gt;            &lt;td style=width: 210.9pt; padding: 0cm 5.4pt; height: 20pt;&gt;            &lt;p&gt;&lt;span style=font-size: 10pt; font-family: tahoma, sans-serif;&gt;d&amp;iacute;as (M&amp;iacute;nimo 30 d&amp;iacute;as corridos)&lt;/span&gt;&lt;/p&gt;            &lt;/td&gt;        &lt;/tr&gt;    &lt;/tbody&gt;&lt;/table&gt;&lt;p&gt; &lt;/p&gt;&lt;p&gt; &lt;/p&gt;&lt;p&gt; &lt;/p&gt;&lt;p&gt; &lt;/p&gt;&lt;p&gt; &lt;/p&gt;&lt;p&gt; &lt;/p&gt;&lt;p&gt; &lt;/p&gt;&lt;p&gt; &lt;/p&gt;&lt;p&gt; &lt;/p&gt;&lt;p&gt; &lt;/p&gt;&lt;p&gt; &lt;/p&gt;&lt;p&gt; &lt;/p&gt;&lt;p&gt; &lt;/p&gt;&lt;p&gt;&lt;strong&gt;&lt;span style=font-size: 10pt; font-family: tahoma, sans-serif;&gt;&amp;nbsp;&amp;nbsp;&amp;nbsp;&amp;nbsp;&amp;nbsp;&amp;nbsp;&amp;nbsp;&amp;nbsp;&amp;nbsp;&amp;nbsp;&amp;nbsp; 3.&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COTIZACI&amp;Oacute;N&lt;/span&gt;&lt;/strong&gt;&lt;/p&gt;&lt;p&gt;&lt;strong&gt; &lt;/strong&gt;&lt;/p&gt;&lt;p&gt;&lt;strong&gt; &lt;/strong&gt;&lt;/p&gt;&lt;table border=0 cellspacing=0 cellpadding=0 width=624 style=width: 468pt; margin-left: 2.75pt; border-collapse: collapse;&gt;    &lt;thead&gt;        &lt;tr style=height: 27pt;&gt;            &lt;td style=width: 60pt; border: 1pt solid windowtext; padding: 0cm 3.5pt; height: 27pt; white-space: nowrap;&gt;            &lt;p style=text-align: center;&gt;&lt;strong&gt;&lt;span style=font-size: 9pt; font-family: tahoma, sans-serif; color: black;&gt;CANT.&lt;/span&gt;&lt;/strong&gt;&lt;/p&gt;            &lt;/td&gt;            &lt;td style=width: 261pt; border-top: 1pt solid windowtext; border-right: 1pt solid windowtext; border-bottom: 1pt solid windowtext; border-image: initial; border-left: none; padding: 0cm 3.5pt; height: 27pt; white-space: nowrap;&gt;            &lt;p style=text-align: center;&gt;&lt;strong&gt;&lt;span style=font-size: 9pt; font-family: tahoma, sans-serif; color: black;&gt;DETALLE&lt;/span&gt;&lt;/strong&gt;&lt;/p&gt;            &lt;/td&gt;            &lt;td style=width: 75pt; border-top: 1pt solid windowtext; border-right: 1pt solid windowtext; border-bottom: 1pt solid windowtext; border-image: initial; border-left: none; padding: 0cm 3.5pt; height: 27pt;&gt;            &lt;p style=text-align: center;&gt;&lt;strong&gt;&lt;span style=font-size: 9pt; font-family: tahoma, sans-serif; color: black;&gt;PRECIO NETO UNITARIO&lt;/span&gt;&lt;/strong&gt;&lt;/p&gt;            &lt;/td&gt;            &lt;td style=width: 72pt; border-top: 1pt solid windowtext; border-right: 1pt solid windowtext; border-bottom: 1pt solid windowtext; border-image: initial; border-left: none; padding: 0cm 3.5pt; height: 27pt;&gt;            &lt;p style=text-align: center;&gt;&lt;strong&gt;&lt;span style=font-size: 9pt; font-family: tahoma, sans-serif; color: black;&gt;PRECIO NETO TOTAL&lt;/span&gt;&lt;/strong&gt;&lt;/p&gt;            &lt;/td&gt;        &lt;/tr&gt;    &lt;/thead&gt;    &lt;tbody&gt;        &lt;tr style=height: 12.9pt;&gt;            &lt;td style=width: 60pt; border-right: 1pt solid windowtext; border-bottom: 1pt solid windowtext; border-left: 1pt solid windowtext; border-image: initial; border-top: none; padding: 0cm 3.5pt; height: 12.9pt; white-space: nowrap;&gt;            &lt;p style=text-align: center;&gt;&lt;span style=font-size: 9pt; font-family: tahoma, sans-serif; color: black;&gt;Global&lt;/span&gt;&lt;/p&gt;            &lt;/td&gt;            &lt;td style=width: 261pt; border-top: none; border-left: none; border-bottom: 1pt solid windowtext; border-right: 1pt solid windowtext; padding: 0cm 3.5pt; height: 12.9pt; white-space: nowrap;&gt;            &lt;p&gt;&lt;span style=font-size: 10pt; font-family: tahoma, sans-serif; color: black;&gt;Servicio de mejoramiento de ambiente laboral de la dependencia ubicada en Moneda 1040, denominada &amp;ldquo;Habilitaci&amp;oacute;n de acceso universal servicios higi&amp;eacute;nicos tercer piso&amp;rdquo;, seg&amp;uacute;n lo estipulado en las especificaciones t&amp;eacute;cnicas de las Bases T&amp;eacute;cnicas.&lt;/span&gt; &lt;/p&gt;            &lt;/td&gt;            &lt;td valign=bottom style=width: 75pt; border-top: none; border-left: none; border-bottom: 1pt solid windowtext; border-right: 1pt solid windowtext; padding: 0cm 3.5pt; height: 12.9pt; white-space: nowrap;&gt;            &lt;p&gt;&lt;span style=font-size: 9pt; font-family: tahoma, sans-serif; color: black;&gt;&amp;nbsp;&lt;/span&gt;&lt;/p&gt;            &lt;/td&gt;            &lt;td valign=bottom style=width: 72pt; border-top: none; border-left: none; border-bottom: 1pt solid windowtext; border-right: 1pt solid windowtext; padding: 0cm 3.5pt; height: 12.9pt; white-space: nowrap;&gt;            &lt;p&gt;&lt;span style=font-size: 9pt; font-family: tahoma, sans-serif; color: black;&gt;&amp;nbsp;&lt;/span&gt;&lt;/p&gt;            &lt;/td&gt;        &lt;/tr&gt;        &lt;tr style=height: 25.5pt;&gt;            &lt;td valign=bottom style=width: 60pt; padding: 0cm 3.5pt; height: 25.5pt; white-space: nowrap;&gt;&lt;/td&gt;            &lt;td valign=bottom style=width: 261pt; padding: 0cm 3.5pt; height: 25.5pt; white-space: nowrap;&gt;&lt;/td&gt;            &lt;td style=width: 75pt; border-right: 1pt solid windowtext; border-bottom: 1pt solid windowtext; border-left: 1pt solid windowtext; border-image: initial; border-top: none; padding: 0cm 3.5pt; height: 25.5pt; white-space: nowrap;&gt;            &lt;p&gt;&lt;strong&gt;&lt;span style=font-size: 9pt; font-family: tahoma, sans-serif; color: black;&gt;SUBTOTAL&lt;/span&gt;&lt;/strong&gt;&lt;/p&gt;            &lt;/td&gt;            &lt;td valign=bottom style=width: 72pt; border-top: none; border-left: none; border-bottom: 1pt solid windowtext; border-right: 1pt solid windowtext; padding: 0cm 3.5pt; height: 25.5pt; white-space: nowrap;&gt;            &lt;p&gt;&lt;span style=font-size: 9pt; font-family: tahoma, sans-serif; color: black;&gt;&amp;nbsp;&lt;/span&gt;&lt;/p&gt;            &lt;/td&gt;        &lt;/tr&gt;        &lt;tr style=height: 28.5pt;&gt;            &lt;td valign=bottom style=width: 60pt; padding: 0cm 3.5pt; height: 28.5pt; white-space: nowrap;&gt;&lt;/td&gt;            &lt;td valign=bottom style=width: 261pt; padding: 0cm 3.5pt; height: 28.5pt; white-space: nowrap;&gt;&lt;/td&gt;            &lt;td style=width: 75pt; border-right: 1pt solid windowtext; border-bottom: 1pt solid windowtext; border-left: 1pt solid windowtext; border-image: initial; border-top: none; padding: 0cm 3.5pt; height: 28.5pt; white-space: nowrap;&gt;            &lt;p&gt;&lt;strong&gt;&lt;span style=font-size: 9pt; font-family: tahoma, sans-serif; color: black;&gt;IVA 19%&lt;/span&gt;&lt;/strong&gt;&lt;/p&gt;            &lt;/td&gt;            &lt;td valign=bottom style=width: 72pt; border-top: none; border-left: none; border-bottom: 1pt solid windowtext; border-right: 1pt solid windowtext; padding: 0cm 3.5pt; height: 28.5pt; white-space: nowrap;&gt;            &lt;p&gt;&lt;span style=font-size: 9pt; font-family: tahoma, sans-serif; color: black;&gt;&amp;nbsp;&lt;/span&gt;&lt;/p&gt;            &lt;/td&gt;        &lt;/tr&gt;        &lt;tr style=height: 21pt;&gt;            &lt;td valign=bottom style=width: 60pt; padding: 0cm 3.5pt; height: 21pt; white-space: nowrap;&gt;&lt;/td&gt;            &lt;td valign=bottom style=width: 261pt; padding: 0cm 3.5pt; height: 21pt; white-space: nowrap;&gt;            &lt;p&gt; &lt;/p&gt;            &lt;p&gt; &lt;/p&gt;            &lt;/td&gt;            &lt;td style=width: 75pt; border-right: 1pt solid windowtext; border-bottom: 1pt solid windowtext; border-left: 1pt solid windowtext; border-image: initial; border-top: none; padding: 0cm 3.5pt; height: 21pt;&gt;            &lt;p&gt;&lt;strong&gt;&lt;span style=font-size: 9pt; font-family: tahoma, sans-serif; color: black;&gt;TOTAL IVA INCLUIDO&lt;/span&gt;&lt;/strong&gt;&lt;/p&gt;            &lt;/td&gt;            &lt;td valign=bottom style=width: 72pt; border-top: none; border-left: none; border-bottom: 1pt solid windowtext; border-right: 1pt solid windowtext; padding: 0cm 3.5pt; height: 21pt; white-space: nowrap;&gt;            &lt;p&gt;&lt;span style=font-size: 9pt; font-family: tahoma, sans-serif; color: black;&gt;&amp;nbsp;&lt;/span&gt;&lt;/p&gt;            &lt;/td&gt;        &lt;/tr&gt;    &lt;/tbody&gt;&lt;/table&gt;&lt;p style=margin-left: 25.1pt; text-align: justify;&gt; &lt;/p&gt;&lt;p style=margin-left: 25.1pt; text-align: justify;&gt;&lt;span style=font-size: 10pt; font-family: tahoma, sans-serif;&gt;Firma el presente anexo, el representante legal del oferente.&lt;/span&gt;&lt;/p&gt;&lt;p style=margin-left: 25.1pt; text-align: justify;&gt; &lt;/p&gt;&lt;p style=margin-left: 25.1pt; text-align: center;&gt;&lt;strong&gt;&lt;span style=font-size: 10pt; font-family: tahoma, sans-serif;&gt;ANEXO&amp;nbsp;&amp;nbsp; N&amp;deg; 03&lt;/span&gt;&lt;/strong&gt;&lt;/p&gt;&lt;p style=margin-left: 25.1pt; text-align: center;&gt;&lt;strong&gt;&lt;span style=font-size: 10pt; font-family: tahoma, sans-serif;&gt;OFERTA T&amp;Eacute;CNICA ID 979-66-L118&lt;/span&gt;&lt;/strong&gt;&lt;/p&gt;&lt;p style=text-align: center;&gt;&lt;strong&gt; &lt;/strong&gt;&lt;/p&gt;&lt;table border=0 cellspacing=0 cellpadding=0 style=margin-left: 33.75pt; border-collapse: collapse;&gt;    &lt;tbody&gt;        &lt;tr style=height: 20pt;&gt;            &lt;td style=width: 21.3pt; padding: 0cm 5.4pt; height: 20pt;&gt;            &lt;p&gt;&lt;span style=font-size: 10pt; font-family: tahoma, sans-serif;&gt;1.&lt;/span&gt;&lt;/p&gt;            &lt;/td&gt;            &lt;td colspan=4 style=width: 440.25pt; padding: 0cm 5.4pt; height: 20pt;&gt;            &lt;p&gt;&lt;span style=font-size: 10pt; font-family: tahoma, sans-serif;&gt;IDENTIFICACI&amp;Oacute;N DEL PROVEEDOR&lt;/span&gt; &lt;/p&gt;            &lt;/td&gt;        &lt;/tr&gt;        &lt;tr style=height: 20pt;&gt;            &lt;td style=width: 21.3pt; padding: 0cm 5.4pt; height: 20pt;&gt;            &lt;p&gt; &lt;/p&gt;            &lt;/td&gt;            &lt;td style=width: 126.8pt; padding: 0cm 5.4pt; height: 20pt;&gt;            &lt;p&gt;&lt;span style=font-size: 10pt; font-family: tahoma, sans-serif;&gt;RAZ&amp;Oacute;N SOCIAL&lt;/span&gt; &lt;/p&gt;            &lt;/td&gt;            &lt;td style=width: 14.8pt; padding: 0cm 5.4pt; height: 20pt;&gt;            &lt;p&gt;&lt;span style=font-size: 10pt; font-family: tahoma, sans-serif;&gt;:&lt;/span&gt;&lt;/p&gt;            &lt;/td&gt;            &lt;td style=width: 15.15pt; padding: 0cm 5.4pt; height: 20pt;&gt;            &lt;p&gt; &lt;/p&gt;            &lt;/td&gt;            &lt;td style=width: 10cm; border-top: none; border-right: none; border-left: none; border-image: initial; border-bottom: 1pt solid windowtext; padding: 0cm 5.4pt; height: 20pt;&gt;            &lt;p&gt; &lt;/p&gt;            &lt;/td&gt;        &lt;/tr&gt;        &lt;tr style=height: 20pt;&gt;            &lt;td style=width: 21.3pt; padding: 0cm 5.4pt; height: 20pt;&gt;            &lt;p&gt; &lt;/p&gt;            &lt;/td&gt;            &lt;td style=width: 126.8pt; padding: 0cm 5.4pt; height: 20pt;&gt;            &lt;p&gt;&lt;span style=font-size: 10pt; font-family: tahoma, sans-serif;&gt;RUT&lt;/span&gt; &lt;/p&gt;            &lt;/td&gt;            &lt;td style=width: 14.8pt; padding: 0cm 5.4pt; height: 20pt;&gt;            &lt;p&gt;&lt;span style=font-size: 10pt; font-family: tahoma, sans-serif;&gt;:&lt;/span&gt;&lt;/p&gt;            &lt;/td&gt;            &lt;td style=width: 15.15pt; padding: 0cm 5.4pt; height: 20pt;&gt;            &lt;p&gt; &lt;/p&gt;            &lt;/td&gt;            &lt;td style=width: 10cm; border-top: none; border-right: none; border-left: none; border-image: initial; border-bottom: 1pt solid windowtext; padding: 0cm 5.4pt; height: 20pt;&gt;            &lt;p&gt; &lt;/p&gt;            &lt;/td&gt;        &lt;/tr&gt;        &lt;tr style=height: 20pt;&gt;            &lt;td style=width: 21.3pt; padding: 0cm 5.4pt; height: 20pt;&gt;            &lt;p&gt; &lt;/p&gt;            &lt;/td&gt;            &lt;td style=width: 126.8pt; padding: 0cm 5.4pt; height: 20pt;&gt;            &lt;p&gt;&lt;span style=font-size: 10pt; font-family: tahoma, sans-serif;&gt;DIRECCI&amp;Oacute;N&lt;/span&gt;&lt;/p&gt;            &lt;/td&gt;            &lt;td style=width: 14.8pt; padding: 0cm 5.4pt; height: 20pt;&gt;            &lt;p&gt;&lt;span style=font-size: 10pt; font-family: tahoma, sans-serif;&gt;:&lt;/span&gt;&lt;/p&gt;            &lt;/td&gt;            &lt;td style=width: 15.15pt; padding: 0cm 5.4pt; height: 20pt;&gt;            &lt;p&gt; &lt;/p&gt;            &lt;/td&gt;            &lt;td style=width: 10cm; border-top: none; border-right: none; border-left: none; border-image: initial; border-bottom: 1pt solid windowtext; padding: 0cm 5.4pt; height: 20pt;&gt;            &lt;p&gt; &lt;/p&gt;            &lt;/td&gt;        &lt;/tr&gt;        &lt;tr style=height: 20pt;&gt;            &lt;td style=width: 21.3pt; padding: 0cm 5.4pt; height: 20pt;&gt;            &lt;p&gt; &lt;/p&gt;            &lt;/td&gt;            &lt;td style=width: 126.8pt; padding: 0cm 5.4pt; height: 20pt;&gt;            &lt;p&gt;&lt;span style=font-size: 10pt; font-family: tahoma, sans-serif;&gt;REPRESENTANTE LEGAL&lt;/span&gt;&lt;/p&gt;            &lt;/td&gt;            &lt;td style=width: 14.8pt; padding: 0cm 5.4pt; height: 20pt;&gt;            &lt;p&gt;&lt;span style=font-size: 10pt; font-family: tahoma, sans-serif;&gt;:&lt;/span&gt;&lt;/p&gt;            &lt;/td&gt;            &lt;td style=width: 15.15pt; padding: 0cm 5.4pt; height: 20pt;&gt;            &lt;p&gt; &lt;/p&gt;            &lt;/td&gt;            &lt;td style=width: 10cm; border-top: none; border-right: none; border-left: none; border-image: initial; border-bottom: 1pt solid windowtext; padding: 0cm 5.4pt; height: 20pt;&gt;            &lt;p&gt; &lt;/p&gt;            &lt;/td&gt;        &lt;/tr&gt;        &lt;tr style=height: 20pt;&gt;            &lt;td style=width: 21.3pt; padding: 0cm 5.4pt; height: 20pt;&gt;            &lt;p&gt; &lt;/p&gt;            &lt;/td&gt;            &lt;td style=width: 126.8pt; padding: 0cm 5.4pt; height: 20pt;&gt;            &lt;p&gt;&lt;span style=font-size: 10pt; font-family: tahoma, sans-serif;&gt;RUT &lt;/span&gt;&lt;/p&gt;            &lt;/td&gt;            &lt;td style=width: 14.8pt; padding: 0cm 5.4pt; height: 20pt;&gt;            &lt;p&gt;&lt;span style=font-size: 10pt; font-family: tahoma, sans-serif;&gt;:&lt;/span&gt;&lt;/p&gt;            &lt;/td&gt;            &lt;td style=width: 15.15pt; padding: 0cm 5.4pt; height: 20pt;&gt;            &lt;p&gt; &lt;/p&gt;            &lt;/td&gt;            &lt;td style=width: 10cm; border-top: none; border-right: none; border-left: none; border-image: initial; border-bottom: 1pt solid windowtext; padding: 0cm 5.4pt; height: 20pt;&gt;            &lt;p&gt; &lt;/p&gt;            &lt;/td&gt;        &lt;/tr&gt;        &lt;tr style=height: 20pt;&gt;            &lt;td style=width: 21.3pt; padding: 0cm 5.4pt; height: 20pt;&gt;            &lt;p&gt; &lt;/p&gt;            &lt;/td&gt;            &lt;td style=width: 126.8pt; padding: 0cm 5.4pt; height: 20pt;&gt;            &lt;p&gt;&lt;span style=font-size: 10pt; font-family: tahoma, sans-serif;&gt;CONTACTO COMERCIAL&lt;/span&gt;&lt;/p&gt;            &lt;/td&gt;            &lt;td style=width: 14.8pt; padding: 0cm 5.4pt; height: 20pt;&gt;            &lt;p&gt;&lt;span style=font-size: 10pt; font-family: tahoma, sans-serif;&gt;:&lt;/span&gt;&lt;/p&gt;            &lt;/td&gt;            &lt;td style=width: 15.15pt; padding: 0cm 5.4pt; height: 20pt;&gt;            &lt;p&gt; &lt;/p&gt;            &lt;/td&gt;            &lt;td style=width: 10cm; border-top: none; border-right: none; border-left: none; border-image: initial; border-bottom: 1pt solid windowtext; padding: 0cm 5.4pt; height: 20pt;&gt;            &lt;p&gt; &lt;/p&gt;            &lt;/td&gt;        &lt;/tr&gt;        &lt;tr style=height: 20pt;&gt;            &lt;td style=width: 21.3pt; padding: 0cm 5.4pt; height: 20pt;&gt;            &lt;p&gt; &lt;/p&gt;            &lt;/td&gt;            &lt;td style=width: 126.8pt; padding: 0cm 5.4pt; height: 20pt;&gt;            &lt;p&gt;&lt;span style=font-size: 10pt; font-family: tahoma, sans-serif;&gt;TELEFONO&lt;/span&gt;&lt;/p&gt;            &lt;/td&gt;            &lt;td style=width: 14.8pt; padding: 0cm 5.4pt; height: 20pt;&gt;            &lt;p&gt;&lt;span style=font-size: 10pt; font-family: tahoma, sans-serif;&gt;:&lt;/span&gt;&lt;/p&gt;            &lt;/td&gt;            &lt;td style=width: 15.15pt; padding: 0cm 5.4pt; height: 20pt;&gt;            &lt;p&gt; &lt;/p&gt;            &lt;/td&gt;            &lt;td style=width: 10cm; border-top: none; border-right: none; border-left: none; border-image: initial; border-bottom: 1pt solid windowtext; padding: 0cm 5.4pt; height: 20pt;&gt;            &lt;p&gt; &lt;/p&gt;            &lt;/td&gt;        &lt;/tr&gt;        &lt;tr style=height: 20pt;&gt;            &lt;td style=width: 21.3pt; padding: 0cm 5.4pt; height: 20pt;&gt;            &lt;p&gt; &lt;/p&gt;            &lt;/td&gt;            &lt;td style=width: 126.8pt; padding: 0cm 5.4pt; height: 20pt;&gt;            &lt;p&gt;&lt;span style=font-size: 10pt; font-family: tahoma, sans-serif;&gt;e &amp;ndash; mail&lt;/span&gt;&lt;/p&gt;            &lt;/td&gt;            &lt;td style=width: 14.8pt; padding: 0cm 5.4pt; height: 20pt;&gt;            &lt;p&gt;&lt;span style=font-size: 10pt; font-family: tahoma, sans-serif;&gt;:&lt;/span&gt;&lt;/p&gt;            &lt;/td&gt;            &lt;td style=width: 15.15pt; padding: 0cm 5.4pt; height: 20pt;&gt;            &lt;p&gt; &lt;/p&gt;            &lt;/td&gt;            &lt;td style=width: 10cm; border-top: none; border-right: none; border-left: none; border-image: initial; border-bottom: 1pt solid windowtext; padding: 0cm 5.4pt; height: 20pt;&gt;            &lt;p&gt; &lt;/p&gt;            &lt;/td&gt;        &lt;/tr&gt;    &lt;/tbody&gt;&lt;/table&gt;&lt;p&gt; &lt;/p&gt;&lt;p&gt; &lt;/p&gt;&lt;table border=0 cellspacing=0 cellpadding=0 style=margin-left: 33.75pt; border-collapse: collapse;&gt;    &lt;tbody&gt;        &lt;tr style=height: 20pt;&gt;            &lt;td valign=top style=width: 21.25pt; padding: 0cm 5.4pt; height: 20pt;&gt;            &lt;p&gt;&lt;strong&gt;&lt;span style=font-size: 10pt; font-family: tahoma, sans-serif; color: black;&gt;2.&lt;/span&gt;&lt;/strong&gt;&lt;/p&gt;            &lt;/td&gt;            &lt;td style=width: 426.1pt; padding: 0cm 5.4pt; height: 20pt;&gt;            &lt;p&gt;&lt;strong&gt;&lt;span style=font-size: 10pt; font-family: tahoma, sans-serif; color: black;&gt;DESCRIPCI&amp;Oacute;N T&amp;Eacute;CNICA DEL SERVICIO OFERTADO (ADJUNTAR DESCRIPCI&amp;Oacute;N)&lt;/span&gt;&lt;/strong&gt;&lt;/p&gt;            &lt;p&gt;&lt;strong&gt; &lt;/strong&gt;&lt;/p&gt;            &lt;p&gt;&lt;strong&gt; &lt;/strong&gt;&lt;/p&gt;            &lt;/td&gt;        &lt;/tr&gt;        &lt;tr style=height: 20pt;&gt;            &lt;td style=width: 21.25pt; padding: 0cm 5.4pt; height: 20pt;&gt;            &lt;p&gt;&lt;strong&gt;&lt;span style=font-size: 10pt; font-family: tahoma, sans-serif; color: black;&gt;3.&lt;/span&gt;&lt;/strong&gt;&lt;/p&gt;            &lt;/td&gt;            &lt;td style=width: 426.1pt; padding: 0cm 5.4pt; height: 20pt;&gt;            &lt;p&gt;&lt;strong&gt;&lt;span style=font-size: 10pt; font-family: tahoma, sans-serif; color: black;&gt;PLAZO DE ENTREGA (DIAS H&amp;Aacute;BILES). M&amp;Aacute;XIMO 25 D&amp;Iacute;AS H&amp;Aacute;BILES&lt;/span&gt;&lt;/strong&gt;&lt;/p&gt;            &lt;/td&gt;        &lt;/tr&gt;        &lt;tr style=height: 20pt;&gt;            &lt;td style=width: 21.25pt; padding: 0cm 5.4pt; height: 20pt;&gt;            &lt;p&gt;&lt;strong&gt; &lt;/strong&gt;&lt;/p&gt;            &lt;/td&gt;            &lt;td style=width: 426.1pt; padding: 0cm 5.4pt; height: 20pt;&gt;            &lt;p&gt;&lt;strong&gt; &lt;/strong&gt;&lt;/p&gt;            &lt;/td&gt;        &lt;/tr&gt;        &lt;tr style=height: 20pt;&gt;            &lt;td valign=top style=width: 21.25pt; padding: 0cm 5.4pt; height: 20pt;&gt;            &lt;p&gt;&lt;strong&gt;&lt;span style=font-size: 10pt; font-family: tahoma, sans-serif; color: black;&gt;4.&lt;/span&gt;&lt;/strong&gt;&lt;/p&gt;            &lt;/td&gt;            &lt;td style=width: 426.1pt; padding: 0cm 5.4pt; height: 20pt;&gt;            &lt;p&gt;&lt;strong&gt;&lt;span style=font-size: 10pt; font-family: tahoma, sans-serif; color: black;&gt;EXPERIENCIA (INDICAR CANTIDAD DE TRABAJOS SIMILARES EJECUTADOS). ADEM&amp;Aacute;S SE DEBER&amp;Aacute;N ADJUNTAR DOCUMENTACI&amp;Oacute;N QUE LO ACREDITE.&lt;/span&gt;&lt;/strong&gt;&lt;/p&gt;            &lt;/td&gt;        &lt;/tr&gt;        &lt;tr style=height: 20pt;&gt;            &lt;td valign=top style=width: 21.25pt; padding: 0cm 5.4pt; height: 20pt;&gt;            &lt;p&gt;&lt;strong&gt; &lt;/strong&gt;&lt;/p&gt;            &lt;/td&gt;            &lt;td style=width: 426.1pt; padding: 0cm 5.4pt; height: 20pt;&gt;            &lt;p&gt;&lt;strong&gt; &lt;/strong&gt;&lt;/p&gt;            &lt;/td&gt;        &lt;/tr&gt;        &lt;tr style=height: 20pt;&gt;            &lt;td valign=top style=width: 21.25pt; padding: 0cm 5.4pt; height: 20pt;&gt;            &lt;p&gt;&lt;strong&gt;&lt;span style=font-size: 10pt; font-family: tahoma, sans-serif; color: black;&gt;5.&lt;/span&gt;&lt;/strong&gt;&lt;/p&gt;            &lt;/td&gt;            &lt;td style=width: 426.1pt; padding: 0cm 5.4pt; height: 20pt;&gt;            &lt;p&gt;&lt;strong&gt;&lt;span style=font-size: 10pt; font-family: tahoma, sans-serif; color: black;&gt;CARTA GANTT (ADJUNTAR CARTA GANTT) SEG&amp;Uacute;N LO SE&amp;Ntilde;ALADO EN EL NUMERAL 4.9 DE LAS BASES T&amp;Eacute;CNICAS. EXCLUYENTE&lt;/span&gt;&lt;/strong&gt;&lt;/p&gt;            &lt;/td&gt;        &lt;/tr&gt;        &lt;tr style=height: 20pt;&gt;            &lt;td valign=top style=width: 21.25pt; padding: 0cm 5.4pt; height: 20pt;&gt;            &lt;p&gt;&lt;strong&gt; &lt;/strong&gt;&lt;/p&gt;            &lt;/td&gt;            &lt;td style=width: 426.1pt; padding: 0cm 5.4pt; height: 20pt;&gt;            &lt;p&gt;&lt;strong&gt; &lt;/strong&gt;&lt;/p&gt;            &lt;/td&gt;        &lt;/tr&gt;        &lt;tr style=height: 20pt;&gt;            &lt;td valign=top style=width: 21.25pt; padding: 0cm 5.4pt; height: 20pt;&gt;            &lt;p&gt;&lt;strong&gt;&lt;span style=font-size: 10pt; font-family: tahoma, sans-serif; color: black;&gt;6.&lt;/span&gt;&lt;/strong&gt;&lt;/p&gt;            &lt;/td&gt;            &lt;td style=width: 426.1pt; padding: 0cm 5.4pt; height: 20pt;&gt;            &lt;p&gt;&lt;strong&gt;&lt;span style=font-size: 10pt; font-family: tahoma, sans-serif; color: black;&gt;SERVICIO POST VENTA (M&amp;Iacute;NIMO 6 MESES). EXCLUYENTE&lt;/span&gt;&lt;/strong&gt;&lt;/p&gt;            &lt;/td&gt;        &lt;/tr&gt;        &lt;tr style=height: 20pt;&gt;            &lt;td valign=top style=width: 21.25pt; padding: 0cm 5.4pt; height: 20pt;&gt;            &lt;p&gt;&lt;strong&gt; &lt;/strong&gt;&lt;/p&gt;            &lt;/td&gt;            &lt;td style=width: 426.1pt; padding: 0cm 5.4pt; height: 20pt;&gt;            &lt;p&gt;&lt;strong&gt; &lt;/strong&gt;&lt;/p&gt;            &lt;/td&gt;        &lt;/tr&gt;    &lt;/tbody&gt;&lt;/table&gt;&lt;p style=text-align: justify;&gt; &lt;/p&gt;&lt;p style=text-align: justify;&gt;&lt;span style=font-size: 10pt; font-family: tahoma, sans-serif;&gt;Firma el presente anexo, el representante legal del oferente.&lt;/span&gt;&lt;/p&gt;&lt;p style=text-align: justify;&gt; &lt;/p&gt;&lt;p style=text-align: justify;&gt; &lt;/p&gt;&lt;p style=text-align: justify;&gt; &lt;/p&gt;&lt;p style=text-align: justify;&gt; &lt;/p&gt;&lt;p style=text-align: justify;&gt; &lt;/p&gt;&lt;p style=margin-left: 25.1pt; text-align: center;&gt;&lt;strong&gt;&lt;span style=font-size: 10pt; font-family: tahoma, sans-serif;&gt;ANEXO N&amp;deg; 04&lt;/span&gt;&lt;/strong&gt;&lt;/p&gt;&lt;p style=margin-left: 25.1pt; text-align: center;&gt;&lt;strong&gt;&lt;span style=font-size: 10pt; font-family: tahoma, sans-serif;&gt;DECLARACI&amp;Oacute;N JURADA SIMPLE&lt;/span&gt;&lt;/strong&gt;&lt;/p&gt;&lt;p style=margin-left: 25.1pt; text-align: justify;&gt; &lt;/p&gt;&lt;p style=margin-left: 25.1pt; text-align: justify;&gt;&lt;span style=font-size: 10pt; font-family: tahoma, sans-serif;&gt;El firmante, en su calidad de oferente o de representante legal de</t>
  </si>
  <si>
    <t>ANEXOS</t>
  </si>
  <si>
    <t>&lt;table style=width: 538.1pt; border-collapse: collapse;border: medium none; border=1 cellspacing=0 cellpadding=0 width=717&gt;    &lt;tbody&gt;        &lt;tr&gt;            &lt;td style=padding-bottom: 0cm; background-color: transparent; padding-left: 5.4pt; width: 113.05pt; padding-right: 5.4pt;   padding-top: 0cm;border: windowtext 1pt solid; valign=top&gt;            &lt;p&gt;&lt;b&gt;&lt;span style=font-family: arial,sans-serif; font-size: 13px;&gt;CL&amp;Aacute;USULAS GENERALES&lt;/span&gt;&lt;/b&gt;&lt;/p&gt;            &lt;p&gt;&lt;span style=font-family: arial,sans-serif; font-size: 13px;&gt;&amp;nbsp;&lt;/span&gt;&lt;/p&gt;            &lt;/td&gt;            &lt;td style=border-bottom: windowtext 1pt solid; padding-bottom: 0cm; background-color: transparent; padding-left: 5.4pt; width: 425.05pt; padding-right: 5.4pt; border-left-color: #f0f0f0; border-top: windowtext 1pt solid; border-right: windowtext 1pt solid; padding-top: 0cm; valign=top&gt;            &lt;p style=text-align: justify;&gt;&lt;span style=font-family: arial,sans-serif; font-size: 13px;&gt;&amp;nbsp;&lt;/span&gt;&lt;/p&gt;            &lt;p style=text-align: justify;&gt;&lt;span style=font-family: arial,sans-serif;&gt;&lt;span style=font-size: 13px;&gt;-&lt;/span&gt;&lt;span style=font: 7pt times new roman;&gt;&amp;nbsp;&amp;nbsp;&amp;nbsp;&amp;nbsp;&amp;nbsp;&amp;nbsp; &lt;/span&gt;&lt;/span&gt;&lt;b&gt;&lt;span style=font-family: arial,sans-serif; font-size: 13px;&gt;ELPROVEEDOR AL MOMENTO DE OFERTAR SE COMPROMETE A ENVIAR EL TOTAL DE LOS PRODUCTOS SOLICITADOS EN ESTAS BASES DE LICITACI&amp;Oacute;N UNA VEZ ADJUDICADO. NO PODRA ESTABLECER MONTO MINIMO DE FACTURACI&amp;Oacute;N, DE HACERLO SU OFERTA SERA RECHAZADA.&lt;/span&gt;&lt;/b&gt;&lt;/p&gt;            &lt;p style=text-align: justify;&gt;&lt;span style=font-family: arial,sans-serif; font-size: 13px;&gt;&amp;nbsp;&lt;/span&gt;&lt;/p&gt;            &lt;p style=text-align: justify;&gt;&lt;span style=font-size: 13px;&gt;&lt;span style=font-family: arial,sans-serif;&gt;- &lt;/span&gt;&lt;span style=font-family: arial,sans-serif;&gt;Cualquier error en la cotizaci&amp;oacute;n, ser&amp;aacute; de exclusiva responsabilidad de los cotizantes.&lt;/span&gt;&lt;/span&gt;&lt;/p&gt;            &lt;p style=text-align: justify;&gt;&lt;span style=font-family: arial,sans-serif; font-size: 13px;&gt;&amp;nbsp;&lt;/span&gt;&lt;/p&gt;            &lt;p style=text-align: justify;&gt;&lt;span style=font-family: arial,sans-serif; font-size: 13px;&gt;- La presentaci&amp;oacute;n de la cotizaci&amp;oacute;n por parte de las empresas significa la aceptaci&amp;oacute;n de todas y cada una de las cl&amp;aacute;usulas indicadas en estas bases.&lt;/span&gt;&lt;/p&gt;            &lt;p style=text-align: justify;&gt;&lt;span style=font-family: arial,sans-serif; font-size: 13px;&gt;&amp;nbsp;&lt;/span&gt;&lt;/p&gt;            &lt;p style=text-align: justify;&gt;&lt;span style=font-family: arial,sans-serif; font-size: 13px;&gt;- La oferta tendr&amp;aacute; una vigencia de 60 d&amp;iacute;as.&lt;/span&gt;&lt;/p&gt;            &lt;p style=text-align: justify;&gt;&lt;span style=font-family: arial,sans-serif; font-size: 13px;&gt;&amp;nbsp;&lt;/span&gt;&lt;/p&gt;            &lt;p style=text-align: justify;&gt;&lt;span style=font-family: arial,sans-serif; font-size: 13px;&gt;- Los oferentes podr&amp;aacute;n presentar ofertas alternativas siempre y cuando estas cumplan con las especificaciones solicitadas. En este caso los oferentes deber&amp;aacute;n ingresar esta oferta por separado en el portal.&lt;/span&gt;&lt;/p&gt;            &lt;p style=text-align: justify;&gt;&lt;span style=font-family: arial,sans-serif; font-size: 13px;&gt;&amp;nbsp;&lt;/span&gt;&lt;/p&gt;            &lt;p style=text-align: justify;&gt;&lt;span style=font-family: arial,sans-serif; font-size: 13px;&gt;- Los proveedores ser&amp;aacute;n responsables de suministrar toda la informaci&amp;oacute;n que estimen pertinente para su adecuada evaluaci&amp;oacute;n, cuando corresponda, deber&amp;aacute;n estar disponibles de ser acreditadas. &lt;/span&gt;&lt;/p&gt;            &lt;p style=text-align: justify;&gt;&lt;span style=font-family: arial,sans-serif; font-size: 13px;&gt;&amp;nbsp;&lt;/span&gt;&lt;/p&gt;            &lt;p style=text-align: justify;&gt;&lt;span style=font-size: 13px;&gt;&lt;span style=font-family: arial,sans-serif;&gt;- Las ofertas de los proponentes se recibir&amp;aacute;n s&amp;oacute;lo a trav&amp;eacute;s del portal &lt;/span&gt;&lt;a href=http://www.mercadopublico.cl/&gt;&lt;span style=font-family: arial,sans-serif; color: #0000ff;&gt;www.mercadopublico.cl&lt;/span&gt;&lt;/a&gt;&lt;span style=font-family: arial,sans-serif;&gt;&amp;nbsp; por lo tanto, no se recibir&amp;aacute;n ofertas en formato, lugar, fecha y hora distintos a los se&amp;ntilde;alados en las presentes bases.&lt;/span&gt;&lt;/span&gt;&lt;/p&gt;            &lt;p style=text-align: justify;&gt;&lt;span style=font-family: arial,sans-serif; font-size: 13px;&gt;&amp;nbsp;&lt;/span&gt;&lt;/p&gt;            &lt;p style=text-align: justify;&gt;&lt;span style=font-family: arial,sans-serif; font-size: 13px;&gt;- Si el proveedor no se ajusto a lo solicitado no se evaluar&amp;aacute; su oferta.&lt;/span&gt;&lt;/p&gt;            &lt;p style=text-align: justify;&gt;&lt;span style=font-family: arial,sans-serif; font-size: 13px;&gt;&amp;nbsp;&lt;/span&gt;&lt;/p&gt;            &lt;p style=text-align: justify;&gt;&lt;span style=font-size: 13px;&gt;&lt;span style=font-family: arial,sans-serif;&gt;- Hospital R&amp;iacute;o Negro &lt;/span&gt;&lt;span style=font-family: arial,sans-serif;&gt;se reserva el derecho de solicitar a los oferentes que corrijan defectos de forma, omisiones o errores, que a su juicio exclusivo, sean considerados sin importancia, siempre y cuando no afecten el principio de igualdad de los oferentes. Para ello se les otorgar&amp;aacute; un plazo de 1 d&amp;iacute;a h&amp;aacute;bil, &lt;/span&gt;&lt;span style=font-family: arial,sans-serif;&gt;desde la solicitud, para la correcci&amp;oacute;n de estas omisiones&lt;/span&gt; &lt;/span&gt;&lt;/p&gt;            &lt;p style=text-align: justify;&gt;&lt;span style=font-family: arial,sans-serif; font-size: 13px;&gt;&amp;nbsp;&lt;/span&gt;&lt;/p&gt;            &lt;p style=text-align: justify;&gt;&lt;span style=font-size: 13px;&gt;&lt;span style=font-family: arial,sans-serif;&gt;- Hospital R&amp;iacute;o Negro tendr&amp;aacute; la facultad de aumentar los plazos de cierre en 3 d&amp;iacute;as h&amp;aacute;biles, siempre y cuando no se hayan presentado ofertas quince minutos antes del cierre. &lt;/span&gt;&lt;span style=font-family: arial,sans-serif;&gt;Para efectos de transparencia, se realizar&amp;aacute; un print pantalla donde se vea claramente la licitaci&amp;oacute;n sin oferentes, fecha y hora de la p&amp;aacute;gina de &lt;/span&gt;&lt;a href=http://www.mercadopublico.cl/&gt;&lt;span style=font-family: arial,sans-serif; color: #0000ff;&gt;www.mercadopublico.cl&lt;/span&gt;&lt;/a&gt;&lt;span style=font-family: arial,sans-serif;&gt;, siendo &amp;eacute;ste documento adjunto al proceso licitatorio.&lt;/span&gt;&lt;/span&gt;&lt;/p&gt;            &lt;p style=text-align: justify;&gt;&lt;span style=font-family: arial,sans-serif; font-size: 13px;&gt;&amp;nbsp;&lt;/span&gt;&lt;/p&gt;            &lt;p style=text-align: justify;&gt;&lt;span style=font-size: 13px;&gt;&lt;span style=font-family: arial,sans-serif;&gt;- &lt;/span&gt;&lt;span style=font-family: arial,sans-serif;&gt;No obstante, dependiendo del n&amp;uacute;mero de consultas que se reciban, se podr&amp;aacute; modificar el plazo para entregar las respuestas, en cuyo caso si procede, se extender&amp;aacute; en igual n&amp;uacute;mero de d&amp;iacute;as la fecha de cierre de presentaci&amp;oacute;n de las respectivas ofertas lo que se comunicar&amp;aacute; a los oferentes a trav&amp;eacute;s de la plataforma &lt;/span&gt;&lt;a href=http://www.mercadopublico.cl/&gt;&lt;span style=font-family: arial,sans-serif; color: #0000ff;&gt;www.mercadopublico.cl&lt;/span&gt;&lt;/a&gt;&lt;span style=font-family: arial,sans-serif;&gt;&amp;nbsp; &lt;/span&gt;&lt;/span&gt;&lt;/p&gt;            &lt;p style=text-align: justify;&gt;&lt;span style=font-family: arial,sans-serif; font-size: 13px;&gt;&amp;nbsp;&lt;/span&gt;&lt;/p&gt;            &lt;p style=text-align: justify;&gt;&lt;span style=font-size: 13px;&gt;&lt;span style=font-family: arial,sans-serif;&gt;- Hospital R&amp;iacute;o Negro&lt;/span&gt;&lt;span style=font-family: arial,sans-serif;&gt; Osorno tendr&amp;aacute; la Facultad de Ampliar los plazos de&amp;nbsp;adjudicaci&amp;oacute;n de la licitaci&amp;oacute;n.&lt;/span&gt;&lt;/span&gt;&lt;/p&gt;            &lt;p style=text-align: justify;&gt;&lt;span style=font-family: arial,sans-serif; font-size: 13px;&gt;&amp;nbsp;&lt;/span&gt;&lt;/p&gt;            &lt;p style=text-align: justify;&gt;&lt;span style=font-family: arial,sans-serif; font-size: 13px;&gt;&amp;nbsp;&lt;/span&gt;&lt;/p&gt;            &lt;p style=text-align: justify;&gt;&lt;span style=font-family: arial,sans-serif; font-size: 13px;&gt;&amp;nbsp;&lt;/span&gt;&lt;/p&gt;            &lt;p style=text-align: justify;&gt;&lt;span style=font-family: arial,sans-serif; font-size: 13px;&gt;&amp;nbsp;&lt;/span&gt;&lt;/p&gt;            &lt;p style=text-align: justify;&gt;&lt;span style=font-family: arial,sans-serif; font-size: 13px;&gt;&amp;nbsp;&lt;/span&gt;&lt;/p&gt;            &lt;p style=text-align: justify;&gt;&lt;span style=font-family: arial,sans-serif; font-size: 13px;&gt;&amp;nbsp;&lt;/span&gt;&lt;/p&gt;            &lt;p style=text-align: justify;&gt;&lt;span style=font-family: arial,sans-serif; font-size: 13px;&gt;&amp;nbsp;&lt;/span&gt;&lt;/p&gt;            &lt;p style=text-align: justify;&gt;&lt;span style=font-family: arial,sans-serif; font-size: 13px;&gt;&amp;nbsp;&lt;/span&gt;&lt;/p&gt;            &lt;p style=text-align: justify;&gt;&lt;span style=font-family: arial,sans-serif; font-size: 13px;&gt;&amp;nbsp;&lt;/span&gt;&lt;/p&gt;            &lt;p style=text-align: justify;&gt;&lt;span style=font-family: arial,sans-serif; font-size: 13px;&gt;&amp;nbsp;&lt;/span&gt;&lt;/p&gt;            &lt;p style=text-align: justify;&gt;&lt;span style=font-family: arial,sans-serif; font-size: 13px;&gt;&amp;nbsp;&lt;/span&gt;&lt;/p&gt;            &lt;p style=text-align: justify;&gt;&lt;span style=font-family: arial,sans-serif; font-size: 13px;&gt;&amp;nbsp;&lt;/span&gt;&lt;/p&gt;            &lt;p&gt;&lt;b&gt;&lt;span style=font-family: arial,sans-serif; font-size: 13px;&gt;&amp;nbsp;&lt;/span&gt;&lt;/b&gt;&lt;/p&gt;            &lt;p style=text-align: justify;&gt;&lt;b&gt;&lt;span style=font-family: arial,sans-serif; font-size: 13px;&gt;&amp;nbsp;&lt;/span&gt;&lt;/b&gt;&lt;/p&gt;            &lt;p style=text-align: justify;&gt;&lt;span style=font-family: arial,sans-serif; font-size: 13px;&gt;&amp;nbsp;&lt;/span&gt;&lt;/p&gt;            &lt;/td&gt;        &lt;/tr&gt;        &lt;tr&gt;            &lt;td style=border-bottom: windowtext 1pt solid; border-left: windowtext 1pt solid; padding-bottom: 0cm; background-color: transparent; border-top-color: #f0f0f0; padding-left: 5.4pt; width: 113.05pt; padding-right: 5.4pt; border-right: windowtext 1pt solid; padding-top: 0cm; valign=top&gt;            &lt;p&gt;&lt;b&gt;&lt;span style=font-family: arial,sans-serif; font-size: 13px;&gt;ACLARACIONES Y CONSULTAS&lt;/span&gt;&lt;/b&gt;&lt;/p&gt;            &lt;p&gt;&lt;span style=font-family: arial,sans-serif; font-size: 13px;&gt;&amp;nbsp;&lt;/span&gt;&lt;/p&gt;            &lt;/td&gt;            &lt;td style=border-bottom: windowtext 1pt solid; padding-bottom: 0cm; background-color: transparent; border-top-color: #f0f0f0; padding-left: 5.4pt; width: 425.05pt; padding-right: 5.4pt; border-left-color: #f0f0f0; border-right: windowtext 1pt solid; padding-top: 0cm; valign=top&gt;            &lt;p style=text-align: justify;&gt;&lt;span style=font-family: arial,sans-serif; font-size: 13px;&gt;Los interesados en participar en la presente licitaci&amp;oacute;n podr&amp;aacute;n formular consultas y solicitar aclaraciones dentro de los plazos se&amp;ntilde;alados en las presentes bases.&lt;/span&gt;&lt;/p&gt;            &lt;p style=text-align: justify;&gt;&lt;span style=font-size: 13px;&gt;&lt;span style=font-family: arial,sans-serif;&gt;Las preguntas s&amp;oacute;lo podr&amp;aacute;n efectuarse a trav&amp;eacute;s&amp;nbsp; del sistema&amp;nbsp; &lt;/span&gt;&lt;a href=http://www.mercadopublico.cl/&gt;&lt;span style=font-family: arial,sans-serif; color: #0000ff;&gt;www.mercadopublico.cl&lt;/span&gt;&lt;/a&gt;&lt;span style=font-family: arial,sans-serif;&gt;, &lt;b&gt;no se responder&amp;aacute;n consultas por tel&amp;eacute;fono o correo electr&amp;oacute;nico.&lt;/b&gt;&lt;/span&gt;&lt;/span&gt;&lt;/p&gt;            &lt;p style=text-align: justify;&gt;&lt;span style=font-family: arial,sans-serif; font-size: 13px;&gt;&amp;nbsp;&lt;/span&gt;&lt;/p&gt;            &lt;p style=text-align: justify;&gt;&lt;span style=font-family: arial,sans-serif; font-size: 13px;&gt;Hospital R&amp;iacute;o Negro pondr&amp;aacute; las referidas preguntas y sus respuestas en conocimiento de todos los interesados a trav&amp;eacute;s de su publicaci&amp;oacute;n en el sistema de informaci&amp;oacute;n, sin indicar el autor de las preguntas, las cuales pasar&amp;aacute;n a formar parte integrante de las bases.&lt;/span&gt;&lt;/p&gt;            &lt;p style=text-align: justify;&gt;&lt;span style=font-family: arial,sans-serif; font-size: 13px;&gt;&amp;nbsp;&lt;/span&gt;&lt;/p&gt;            &lt;p style=text-align: justify;&gt;&lt;span style=font-family: arial,sans-serif; font-size: 13px;&gt;Hospital r&amp;iacute;o Negro podr&amp;aacute; efectuar, a iniciativa propia, aclaraciones a las Bases, para precisar el alcance, complementar, rectificar, corregir, reemplazar o interpretar alg&amp;uacute;n elemento de su contenido que, a su juicio, no haya quedado suficientemente claro, y dificulte el proceso de formulaci&amp;oacute;n de ofertas. En ning&amp;uacute;n caso se podr&amp;aacute;n formular aclaraciones con posterioridad al vencimiento del plazo para el cierre de la propuesta.&lt;/span&gt;&lt;/p&gt;            &lt;p style=text-align: justify;&gt;&lt;b&gt;&lt;span style=font-family: arial,sans-serif; font-size: 13px;&gt;&amp;nbsp;&lt;/span&gt;&lt;/b&gt;&lt;/p&gt;            &lt;/td&gt;        &lt;/tr&gt;        &lt;tr&gt;            &lt;td style=border-bottom: windowtext 1pt solid; border-left: windowtext 1pt solid; padding-bottom: 0cm; background-color: transparent; border-top-color: #f0f0f0; padding-left: 5.4pt; width: 113.05pt; padding-right: 5.4pt; border-right: windowtext 1pt solid; padding-top: 0cm; valign=top&gt;            &lt;p&gt;&lt;b&gt;&lt;span style=font-family: arial,sans-serif; font-size: 13px;&gt;DE LA EVALUACI&amp;Oacute;N Y ADJUDICACI&amp;Oacute;N&lt;/span&gt;&lt;/b&gt;&lt;/p&gt;            &lt;p&gt;&lt;b&gt;&lt;span style=font-family: arial,sans-serif; font-size: 13px;&gt;&amp;nbsp;&lt;/span&gt;&lt;/b&gt;&lt;/p&gt;            &lt;/td&gt;            &lt;td style=border-bottom: windowtext 1pt solid; padding-bottom: 0cm; background-color: transparent; border-top-color: #f0f0f0; padding-left: 5.4pt; width: 425.05pt; padding-right: 5.4pt; border-left-color: #f0f0f0; border-right: windowtext 1pt solid; padding-top: 0cm; valign=top&gt;            &lt;p style=text-align: justify;&gt;&lt;span style=font-family: arial,sans-serif; font-size: 13px;&gt;El estudio y selecci&amp;oacute;n de las ofertas se efectuar&amp;aacute; por la Comisi&amp;oacute;n Evaluadora, quienes durante la evaluaci&amp;oacute;n podr&amp;aacute;n&amp;nbsp; solicitar aclaraciones a los oferentes respecto de sus respectivas propuestas. &lt;/span&gt;&lt;/p&gt;            &lt;p style=text-align: justify;&gt;&lt;span style=font-family: arial,sans-serif; font-size: 13px;&gt;Hospital R&amp;iacute;o Negro se reserva el derecho de declarar inadmisible cualquiera de las ofertas que no cumplan los requisitos o condiciones establecidas en las bases, sin perjuicio de la facultad&amp;nbsp; de la entidad licitante tiene seg&amp;uacute;n Art&amp;iacute;culo 40 de Reglamento de Compras. Esto es, que en el caso que un oferente haya omitido presentar un certificado o un antecedente ADMINISTRATIVO, producido u obtenido con anterioridad al vencimiento del plazo para presentar la oferta o que se refiera a situaciones no mutables entre el vencimiento del plazo para presentar la oferta y el periodo de evaluaci&amp;oacute;n, se otorgar&amp;aacute; un plazo de 1 d&amp;iacute;a h&amp;aacute;bil desde la solicitud, para la correcci&amp;oacute;n de estas omisiones, contados desde el requerimiento, todo lo cual se har&amp;aacute; a trav&amp;eacute;s del portal v&amp;iacute;a contra foro. En ning&amp;uacute;n caso podr&amp;aacute; salvar omisiones respecto a la oferta t&amp;eacute;cnica y econ&amp;oacute;mica. En caso que se cumpla posteriormente con lo requerido se le descontar&amp;aacute; 2 puntos, si no adjunta lo solicitado se le descontar&amp;aacute; 5 puntos de su evaluaci&amp;oacute;n final.&lt;/span&gt;&lt;/p&gt;            &lt;p style=text-align: justify;&gt;&lt;span style=font-family: arial,sans-serif; font-size: 13px;&gt;&amp;nbsp;&lt;/span&gt;&lt;/p&gt;            &lt;p style=text-align: justify;&gt;&lt;b&gt;&lt;span style=font-family: arial,sans-serif; font-size: 13px;&gt;Criterios de Evaluaci&amp;oacute;n:&lt;/span&gt;&lt;/b&gt;&lt;/p&gt;            &lt;p style=text-align: justify;&gt;&lt;span style=font-family: arial,sans-serif; font-size: 13px;&gt;&amp;nbsp;&lt;/span&gt;&lt;/p&gt;            &lt;p style=text-align: justify;&gt;&lt;span style=font-family: arial,sans-serif; font-size: 13px;&gt;La evaluaci&amp;oacute;n de las ofertas, se realizar&amp;aacute; sobre la base de los criterios y ponderaciones establecidos en las presentes bases.&lt;/span&gt;&lt;/p&gt;            &lt;p style=text-align: justify;&gt;&lt;span style=font-family: arial,sans-serif; font-size: 13px;&gt;&amp;nbsp;&lt;/span&gt;&lt;/p&gt;            &lt;p style=text-align: justify;&gt;&lt;span style=font-family: arial,sans-serif; font-size: 13px;&gt;&amp;nbsp;&lt;/span&gt;&lt;/p&gt;            &lt;p style=text-align: justify;&gt;&lt;span style=font-size: 13px;&gt;&lt;span style=font-family: arial,sans-serif;&gt;La Comisi&amp;oacute;n Evaluadora&lt;/span&gt;&lt;span style=font-family: arial,sans-serif;&gt; elaborar&amp;aacute; un informe de evaluaci&amp;oacute;n que ser&amp;aacute; firmado por todos sus integrantes, y este informe se validar&amp;aacute; mediante Resoluci&amp;oacute;n autorizada por el Director del Servicio de Salud Osorno.&lt;/span&gt;&lt;/span&gt;&lt;/p&gt;            &lt;p style=text-align: justify;&gt;&lt;span style=font-family: arial,sans-serif; font-size: 13px;&gt;&amp;nbsp;&lt;/span&gt;&lt;/p&gt;            &lt;p style=text-align: justify;&gt;&lt;span style=font-size: 13px;&gt;&lt;span style=font-family: arial,sans-serif;&gt;Se entender&amp;aacute; notificada la adjudicaci&amp;oacute;n, cuando se publique la Resoluci&amp;oacute;n en el portal &lt;/span&gt;&lt;a href=http://www.mercadopublico.cl/&gt;&lt;span style=font-family: arial,sans-serif; color: #0000ff;&gt;www.mercadopublico.cl&lt;/span&gt;&lt;/a&gt; &lt;/span&gt;&lt;/p&gt;            &lt;p style=text-align: justify;&gt;&lt;b&gt;&lt;span style=font-family: arial,sans-serif; font-size: 13px;&gt;&amp;nbsp;&lt;/span&gt;&lt;/b&gt;&lt;/p&gt;            &lt;p style=text-align: justify;&gt;&lt;span style=font-family: arial,sans-serif; font-size: 13px;&gt;&amp;nbsp;&lt;/span&gt;&lt;/p&gt;            &lt;p style=text-align: justify;&gt;&lt;span style=font-family: arial,sans-serif; font-size: 13px;&gt;&amp;nbsp;&lt;/span&gt;&lt;/p&gt;            &lt;p style=text-align: justify;&gt;&lt;span style=font-size: 13px;&gt;&lt;b&gt;&lt;span style=font-family: arial,sans-serif;&gt;En el caso de existir consultas respecto de la adjudicaci&amp;oacute;n, los proveedores podr&amp;aacute;n realizarla por correo electr&amp;oacute;nico, dentro de un plazo de&amp;nbsp;3 d&amp;iacute;as h&amp;aacute;biles&amp;nbsp;notificada la adjudicaci&amp;oacute;n en el sistema de &lt;/span&gt;&lt;/b&gt;&lt;a href=http://www.mercadopublico.cl/&gt;&lt;b&gt;&lt;span style=font-family: arial,sans-serif; color: #0000ff;&gt;www.mercadopublico.cl&lt;/span&gt;&lt;/b&gt;&lt;/a&gt;&lt;b&gt;&lt;span style=font-family: arial,sans-serif;&gt;, la consulta ser&amp;aacute; dirigida&amp;nbsp;a Profesional de Subdepto. de Recursos F&amp;iacute;sicos e Inversiones: &lt;/span&gt;&lt;/b&gt;&lt;a href=mailto:claudio%20.vegap@redsalud.gov.cl&gt;&lt;b&gt;&lt;span style=font-family: arial,sans-serif; color: #0000ff;&gt;claudio .vegap@redsalud.gov.cl&lt;/span&gt;&lt;/b&gt;&lt;/a&gt;&lt;b&gt;&lt;span style=font-family: arial,sans-serif;&gt;, quien tendr&amp;aacute; un plazo de dos d&amp;iacute;as h&amp;aacute;biles para contestar cualquier duda respecto a la adjudicaci&amp;oacute;n.&lt;span style=text-decoration: underline;&gt;&lt;/span&gt;&lt;/span&gt;&lt;/b&gt;&lt;/span&gt;&lt;/p&gt;            &lt;p style=text-align: justify;&gt;&lt;span style=font-family: arial,sans-serif; font-size: 13px;&gt;&amp;nbsp;&lt;/span&gt;&lt;/p&gt;            &lt;/td&gt;        &lt;/tr&gt;        &lt;tr&gt;            &lt;td style=border-bottom: windowtext 1pt solid; border-left: windowtext 1pt solid; padding-bottom: 0cm; background-color: transparent; border-top-color: #f0f0f0; padding-left: 5.4pt; width: 113.05pt; padding-right: 5.4pt; border-right: windowtext 1pt solid; padding-top: 0cm; valign=top&gt;            &lt;p&gt;&lt;b&gt;&lt;span style=font-family: arial,sans-serif; font-size: 13px;&gt;ORDEN DE COMPRA&lt;/span&gt;&lt;/b&gt;&lt;/p&gt;            &lt;/td&gt;            &lt;td style=border-bottom: windowtext 1pt solid; padding-bottom: 0cm; background-color: transparent; border-top-color: #f0f0f0; padding-left: 5.4pt; width: 425.05pt; padding-right: 5.4pt; border-left-color: #f0f0f0; border-right: windowtext 1pt solid; padding-top: 0cm; valign=top&gt;            &lt;p style=text-align: justify;&gt;&lt;span style=font-family: arial,sans-serif; font-size: 13px;&gt;Considerando que esta licitaci&amp;oacute;n corresponde a una menor a 1000 UTM, para los efectos que obligan a ambas partes a cumplir con los t&amp;eacute;rminos establecidos en las presente bases, se considerar&amp;aacute; la Orden de Compra como contrato.&lt;/span&gt;&lt;/p&gt;            &lt;p style=text-align: justify;&gt;&lt;span style=font-family: arial,sans-serif; font-size: 13px;&gt;&amp;nbsp;&lt;/span&gt;&lt;/p&gt;            &lt;p style=text-align: justify;&gt;&lt;span style=font-family: arial,sans-serif; font-size: 13px;&gt;Por lo cual no ser&amp;aacute; necesario escriturar contrato.&lt;/span&gt;&lt;/p&gt;            &lt;/td&gt;        &lt;/tr&gt;        &lt;tr&gt;            &lt;td style=border-bottom: windowtext 1pt solid; border-left: windowtext 1pt solid; padding-bottom: 0cm; background-color: transparent; border-top-color: #f0f0f0; padding-left: 5.4pt; width: 113.05pt; padding-right: 5.4pt; border-right: windowtext 1pt solid; padding-top: 0cm; valign=top&gt;            &lt;p&gt;&lt;b&gt;&lt;span style=font-family: arial,sans-serif; font-size: 13px;&gt;AUMENTO O DISMINUCI&amp;Oacute;N DE PRODUCTOS&lt;/span&gt;&lt;/b&gt;&lt;/p&gt;            &lt;p&gt;&lt;b&gt;&lt;span style=font-family: arial,sans-serif; font-size: 13px;&gt;&amp;nbsp;&lt;/span&gt;&lt;/b&gt;&lt;/p&gt;            &lt;/td&gt;            &lt;td style=border-bottom: windowtext 1pt solid; padding-bottom: 0cm; background-color: transparent; border-top-color: #f0f0f0; padding-left: 5.4pt; width: 425.05pt; padding-right: 5.4pt; border-left-color: #f0f0f0; border-right: windowtext 1pt solid; padding-top: 0cm; valign=top&gt;            &lt;p style=text-align: justify;&gt;&lt;span style=font-family: arial,sans-serif; color: black; font-size: 13px;&gt;Con el prop&amp;oacute;sito de ajustarse al presupuesto para la presente licitaci&amp;oacute;n, el Servicio podr&amp;aacute; aumentar o disminuir las cantidades a adquirir, as&amp;iacute; mismo podr&amp;aacute; hacerlo para ajustarse a la presentaci&amp;oacute;n de los productos indicada por los oferentes. Esta modificaci&amp;oacute;n no podr&amp;aacute; superar, ni ser inferior al 30% del total de lo solicitado en las Bases. &lt;/span&gt;&lt;/p&gt;            &lt;/td&gt;        &lt;/tr&gt;        &lt;tr&gt;            &lt;td style=border-bottom: windowtext 1pt solid; border-left: windowtext 1pt solid; padding-bottom: 0cm; background-color: transparent; border-top-color: #f0f0f0; padding-left: 5.4pt; width: 113.05pt; padding-right: 5.4pt; border-right: windowtext 1pt solid; padding-top: 0cm; valign=top&gt;            &lt;p&gt;&lt;b&gt;&lt;span style=font-family: arial,sans-serif; font-size: 13px;&gt;SANCIONES Y PLAZOS&lt;/span&gt;&lt;/b&gt;&lt;/p&gt;            &lt;p&gt;&lt;b&gt;&lt;span style=font-family: arial,sans-serif; font-size: 13px;&gt;&amp;nbsp;&lt;/span&gt;&lt;/b&gt;&lt;/p&gt;            &lt;/td&gt;            &lt;td style=border-bottom: windowtext 1pt solid; padding-bottom: 0cm; background-color: transparent; border-top-color: #f0f0f0; padding-left: 5.4pt; width: 425.05pt; padding-right: 5.4pt; border-left-color: #f0f0f0; border-right: windowtext 1pt solid; padding-top: 0cm; valign=top&gt;            &lt;p style=text-align: justify;&gt;&lt;span style=font-family: arial,sans-serif; font-size: 13px;&gt;El plazo de entrega se contabilizar&amp;aacute; una vez enviada la Orden de Compra al proveedor y ser&amp;aacute; aquel que el proveedor haya se&amp;ntilde;alado en su oferta. &lt;/span&gt;&lt;/p&gt;            &lt;p style=text-align: justify;&gt;&lt;span style=font-family: arial,sans-serif; font-size: 13px;&gt;El incumplimiento en la fecha de entrega ser&amp;aacute; sancionado, con una multa equivalente al 5% &amp;nbsp;del total de la Orden de Compra, por cada d&amp;iacute;a de atraso. El Servicio proceder&amp;aacute; a descontar la suma correspondiente de la multa, por lo que el proveedor deber&amp;aacute; emitir nota de cr&amp;eacute;dito una vez notificado. &lt;/span&gt;&lt;/p&gt;            &lt;/td&gt;        &lt;/tr&gt;        &lt;tr&gt;            &lt;td style=border-bottom: windowtext 1pt solid; border-left: windowtext 1pt solid; padding-bottom: 0cm; background-color: transparent; border-top-color: #f0f0f0; padding-left: 5.4pt; width: 113.05pt; padding-right: 5.4pt; border-right: windowtext 1pt solid; padding-top: 0cm; valign=top&gt;            &lt;p&gt;&lt;b&gt;&lt;span style=font-family: arial,sans-serif; font-size: 13px;&gt;CALIDAD DE LOS PRODUCTOS ENTREGADOS&lt;/span&gt;&lt;/b&gt;&lt;/p&gt;            &lt;p&gt;&lt;b&gt;&lt;span style=font-family: arial,sans-serif; font-size: 13px;&gt;&amp;nbsp;&lt;/span&gt;&lt;/b&gt;&lt;/p&gt;            &lt;/td&gt;            &lt;td style=border-bottom: windowtext 1pt solid; padding-bottom: 0cm; background-color: transparent; border-top-color: #f0f0f0; padding-left: 5.4pt; width: 425.05pt; padding-right: 5.4pt; border-left-color: #f0f0f0; border-right: windowtext 1pt solid; padding-top: 0cm; valign=top&gt;            &lt;p style=text-align: justify;&gt;&lt;span style=font-family: arial,sans-serif; font-size: 13px;&gt;Si los productos no cumplen con las caracter&amp;iacute;sticas de calidad ofrecida, se proceder&amp;aacute; a la devoluci&amp;oacute;n en forma inmediata y el proveedor se compromete a restituir &amp;iacute;ntegramente aquellas partidas da&amp;ntilde;adas o consideradas t&amp;eacute;cnicamente defectuosas en un plazo no mayor a 7 d&amp;iacute;as corridos. El no cumplimiento de estas condiciones ser&amp;aacute; causal suficiente para la devoluci&amp;oacute;n de las especies &lt;/span&gt;&lt;/p&gt;            &lt;/td&gt;        &lt;/tr&gt;        &lt;tr&gt;            &lt;td style=border-bottom: windowtext 1pt solid; border-left: windowtext 1pt solid; padding-bottom: 0cm; background-color: transparent; border-top-color: #f0f0f0; padding-left: 5.4pt; width: 113.05pt; padding-right: 5.4pt; border-right: windowtext 1pt solid; padding-top: 0cm; valign=top&gt;            &lt;p&gt;&lt;b&gt;&lt;span style=font-family: arial,sans-serif; font-size: 13px;&gt;READJUDICACI&amp;Oacute;N&lt;/span&gt;&lt;/b&gt;&lt;/p&gt;            &lt;p&gt;&lt;b&gt;&lt;span style=font-family: arial,sans-serif; font-size: 13px;&gt;&amp;nbsp;&lt;/span&gt;&lt;/b&gt;&lt;/p&gt;            &lt;/td&gt;            &lt;td style=border-bottom: windowtext 1pt solid; padding-bottom: 0cm; background-color: transparent; border-top-color: #f0f0f0; padding-left: 5.4pt; width: 425.05pt; padding-right: 5.4pt; border-left-color: #f0f0f0; border-right: windowtext 1pt solid; padding-top: 0cm; valign=top&gt;            &lt;p style=text-align: justify;&gt;&lt;span style=font-family: arial,sans-serif; font-size: 13px;&gt;Se podr&amp;aacute; readjudicar a siguiente puntaje, las veces que fuere necesario o bien llamar a un nuevo proceso de licitaci&amp;oacute;n en los casos que:&lt;/span&gt;&lt;/p&gt;            &lt;p style=text-align: justify;&gt;&lt;span style=font-family: arial,sans-serif; font-size: 13px;&gt;- Proveedor no suscriba contrato. &lt;/span&gt;&lt;/p&gt;            &lt;p style=text-align: justify;&gt;&lt;span style=font-family: arial,sans-serif; font-size: 13px;&gt;- No acepte Orden de Compra. &lt;/span&gt;&lt;/p&gt;            &lt;p style=text-align: justify;&gt;&lt;span style=font-family: arial,sans-serif; font-size: 13px;&gt;- Se encuentre sin stock. &lt;/span&gt;&lt;/p&gt;            &lt;p style=text-align: justify;&gt;&lt;span style=font-family: arial,sans-serif; font-size: 13px;&gt;- No cumpla con obligaciones contra&amp;iacute;das en estas Bases.&lt;/span&gt;&lt;/p&gt;            &lt;/td&gt;        &lt;/tr&gt;        &lt;tr&gt;            &lt;td style=border-bottom: windowtext 1pt solid; border-left: windowtext 1pt solid; padding-bottom: 0cm; background-color: transparent; border-top-color: #f0f0f0; padding-left: 5.4pt; width: 113.05pt; padding-right: 5.4pt; border-right: windowtext 1pt solid; padding-top: 0cm; valign=top&gt;            &lt;p&gt;&lt;b&gt;&lt;span style=font-family: arial,sans-serif; font-size: 13px;&gt;DEL PAGO Y LA FACTURACI&amp;Oacute;N&lt;/span&gt;&lt;/b&gt;&lt;/p&gt;            &lt;p&gt;&lt;b&gt;&lt;span style=font-family: arial,sans-serif; font-size: 13px;&gt;&amp;nbsp;&lt;/span&gt;&lt;/b&gt;&lt;/p&gt;            &lt;/td&gt;            &lt;td style=border-bottom: windowtext 1pt solid; padding-bottom: 0cm; background-color: transparent; border-top-color: #f0f0f0; padding-left: 5.4pt; width: 425.05pt; padding-right: 5.4pt; border-left-color: #f0f0f0; border-right: windowtext 1pt solid; padding-top: 0cm; valign=top&gt;            &lt;p style=text-align: justify;&gt;&lt;span style=font-family: arial,sans-serif; font-size: 13px;&gt;Los pagos se efectuar&amp;aacute;n de acuerdo al siguiente detalle: &lt;/span&gt;&lt;/p&gt;            &lt;p style=text-align: justify;&gt;&amp;nbsp;&lt;/p&gt;            &lt;p style=text-align: justify;&gt;&lt;span style=font-size: 13px;&gt;&lt;span style=font-family: arial,sans-serif;&gt;1. Se emitir&amp;aacute; Orden &lt;/span&gt;&lt;span style=font-family: arial,sans-serif;&gt;de compra a trav&amp;eacute;s del Sistema de Mercado P&amp;uacute;blico.&lt;/span&gt;&lt;/span&gt;&lt;/p&gt;            &lt;p style=text-align: justify;&gt;&lt;span style=font-size: 13px;&gt;&lt;span style=font-family: arial,sans-serif;&gt;2. &lt;/span&gt;&lt;span style=font-family: arial,sans-serif;&gt;Se recepcionar&amp;aacute;n los bienes y/o servicios con la respectiva factura.&lt;/span&gt;&lt;/span&gt;&lt;/p&gt;            &lt;p style=text-align: justify;&gt;&lt;span style=font-family: arial,sans-serif; font-size: 13px;&gt;3. Se dar&amp;aacute; Visto Bueno a factura.&lt;/span&gt;&lt;/p&gt;            &lt;p style=text-align: justify;&gt;&amp;nbsp;&lt;/p&gt;            &lt;p style=text-align: justify;&gt;&lt;span style=font-family: arial,sans-serif; font-size: 13px;&gt;Con todo lo anterior proceder&amp;aacute; el pago de factura a 30 d&amp;iacute;as, contados desde que se re&amp;uacute;nan todas las condiciones se&amp;ntilde;aladas en los puntos anteriores &lt;/span&gt;&lt;/p&gt;            &lt;p style=text-align: justify;&gt;&lt;span style=font-family: arial,sans-serif; font-size: 13px;&gt;&amp;nbsp; &lt;/span&gt;&lt;/p&gt;            &lt;p style=text-align: justify;&gt;&lt;span style=font-family: arial,sans-serif; font-size: 13px;&gt;-&amp;nbsp;Los Datos de Facturaci&amp;oacute;n son:&lt;/span&gt;&lt;/p&gt;            &lt;p style=text-align: justify;&gt;&lt;span style=font-family: arial,sans-serif;&gt;&lt;br /&gt;            &lt;span style=font-size: 13px;&gt;&amp;nbsp;&amp;nbsp;&amp;nbsp;&amp;nbsp; HOSPITAL RIO NEGRO&lt;/span&gt;&lt;/span&gt;&lt;/p&gt;            &lt;p style=text-align: justify;&gt;&lt;span style=font-family: arial,sans-serif; font-size: 13px;&gt;&amp;nbsp;&amp;nbsp;&amp;nbsp;&amp;nbsp; RUT: 61.602.262-8&lt;/span&gt;&lt;/p&gt;            &lt;p style=text-align: justify;&gt;&lt;span style=font-family: arial,sans-serif; font-size: 13px;&gt;&amp;nbsp;&amp;nbsp;&amp;nbsp;&amp;nbsp; GIRO: HOSPITAL, CLINICA, SANATORIOS&lt;/span&gt;&lt;/p&gt;            &lt;p style=text-align: justify;&gt;&lt;span style=font-family: arial,sans-serif; font-size: 13px;&gt;&amp;nbsp;&amp;nbsp;&amp;nbsp;&amp;nbsp; DIRECCION: ARTURO PRAT 791, RIO NEGRO.&lt;/span&gt;&lt;/p&gt;            &lt;p style=text-align: justify;&gt;&amp;nbsp;&lt;/p&gt;            &lt;p style=text-align: justify;&gt;&lt;span style=font-family: arial,sans-serif; font-size: 13px;&gt;- Hospital r&amp;iacute;o Negro efect&amp;uacute;a el pago a sus proveedores a trav&amp;eacute;s de cheque. Su fecha de pago podr&amp;aacute; ser consultada&amp;nbsp; al tel&amp;eacute;fono 64-336832, Sr. Ad&amp;aacute;n Sanchez.&lt;/span&gt;&lt;/p&gt;            &lt;p style=text-align: justify;&gt;&lt;span style=font-family: arial,sans-serif; font-size: 13px;&gt;-&amp;nbsp;Hospital R&amp;iacute;o Negro bajo ning&amp;uacute;n t&amp;eacute;rmino pagar&amp;aacute; intereses, multas, fletes y/o cualquier partida adicional que recargue el precio ofrecido. Si el oferente, al cotizar,&amp;nbsp; incluye alguna cl&amp;aacute;usula que considere alg&amp;uacute;n cobro adicional al precio, la oferta se&amp;nbsp; considerar&amp;aacute; fuera de bases&lt;/span&gt;&lt;/p&gt;            &lt;p style=text-align: justify;&gt;&lt;span style=font-family: arial,sans-serif; font-size: 13px;&gt;&amp;nbsp;&lt;/span&gt;&lt;/p&gt;            &lt;/td&gt;        &lt;/tr&gt;    &lt;/tbody&gt;&lt;/table&gt;</t>
  </si>
  <si>
    <t>OTRAS CLAUSULAS</t>
  </si>
  <si>
    <t>SERNAMEG podrá solicitar al contratante, en cualquier tiempo, mientras dure la ejecución de los trabajos o servicios, la acreditación del cumplimiento de sus obligaciones Laborales y sociales.Será obligación del contratante cumplir con todas las disposiciones del Código del Trabajo, Leyes Sociales y contratación de los Seguros exigidos.Para el caso que el contratante registre saldos insolutos de remuneraciones o cotizaciones de seguridad social con sus actuales trabajadores o con trabajadores contratados en los últimos dos años, los primeros estados de pago producto de los servicios licitados deberán ser destinados al pago de  dichas obligaciones, debiendo acreditar al Departamento de Administración y Finanzas, mediante certificados emanados de la autoridad competente que la totalidad de las obligaciones se encuentran liquidadas antes de efectuar cualquiera de los pagos. El incumplimiento de estas obligaciones será causal de término anticipado de la prestaciónRetencioneSERNAMEG, se reserva el derecho a deducir administrativamente de cualquiera de los estados de pago, siempre que lo comunique al adjudicatario por escrito, cualquier suma que éste adeude por multas, suministros, servicios prestados, daños causados a la propiedad o al personal o bienes de SERNAMEG o por requerimientos judiciales de las Instituciones de Previsión o Salud, Inspección del Trabajo o trabajadores del adjudicatario, multas de atraso en el cumplimiento de las obligaciones y plazos establecidas en las presentes bases, multas por incumplimiento en general, multas administrativas, así como cualquier suma derivada de otro conceptoAdemás, se podrá retener el pago de uno o más estados de pagos pendientes a la fecha, en que SernamEG haya sido notificado válidamente de la existencia de demandas por concepto de su responsabilidad subsidiaria en juicios laborales o previsionales por el personal de la empresa contratista. En este caso, podrá convertirse una retención ajustada al monto de la demanda</t>
  </si>
  <si>
    <t>Acreditación del Cumplimiento de las obligaciones laborales y sociales</t>
  </si>
  <si>
    <t>En caso de incumplimiento del proveedor se aplicar&amp;aacute;n las siguientes sanciones: Una sanci&amp;oacute;n pecuniaria del 5% que se descontar&amp;aacute; del monto contratado cuando la demora en la entrega de los productos sea de hasta 5 d&amp;iacute;as h&amp;aacute;biles imputables al proveedor. Una sanci&amp;oacute;n pecuniaria del 10% que se descontar&amp;aacute; del monto contratado cuando la demora en la entrega de los productos sea mayor a 5 d&amp;iacute;as h&amp;aacute;biles imputables al proveedor. En caso de incurrir en otro incumplimiento se aplicar&amp;aacute; una sanci&amp;oacute;n pecuniaria del 5% a descontar del monto contratado. Adem&amp;aacute;s, se informar&amp;aacute; al sistema de contrataci&amp;oacute;n p&amp;uacute;blica el incumplimiento a trav&amp;eacute;s de un reclamo al proveedor y se adjuntar&amp;aacute; el decreto de sanci&amp;oacute;n a la licitaci&amp;oacute;n. Sin perjuicio de lo anterior se notificar&amp;aacute; al proveedor de la sanci&amp;oacute;n aplicada, a trav&amp;eacute;s del correo electr&amp;oacute;nico informado en la plataforma del portal www.mercadopublico.cl.</t>
  </si>
  <si>
    <t>Sanción en caso de Incumplimiento por parte del proveedor</t>
  </si>
  <si>
    <t>9.25.	ESPECIFICACIONES TÉCNICAS9.25.1.	Objetivo.Objetivo:	Los antecedentes técnicos tienen como objetivo la contratación de 10 semanas de “Servicio de Vigilancia, Resguardo y Seguridad de las Instalaciones de Faena de Bienes Muebles  Fiscales de la Dirección Regional de Vialidad en apoyo a las operaciones de Recebo de capas granulares con adición de estabilizado, en ruta 62S2026, KM. 3,00 a KM. 10,00”9.25.2.	Antecedentes.a)	La adjudicación del Servicio  se hará  a la oferta más conveniente para el Fisco, conforme los servicios anteriormente requeridos, según factores de ponderación definidos en  Bases de Licitaciónb)	Los bienes muebles resguardables consisten en vehículos, maquinarias y equipos menores incluido en detalle de inventario adjunto     •	Un Carromat•	Un Camión Aljibe•	Un Camión de Lechad•	Una barredor•	Un Cargador Frontal•	Un Estanque de Emulsió•	Al menos una camioneta fiscal•	Una cama baja con su tracto camión•	Un camión ¾•	Un Casa Rodante para El persona•	Cualquier otra maquinaria y/o equipo fiscal que, por necesidad del servicio, deba resguardarse.c)	El servicio de vigilancia  se realizará a los bienes y maquinarias que componen las instalaciones de faena que la Dirección Regional de Vialidad traslada y sitúa en los distintos frentes de trabajo para la ejecución de sus faenas, situados en sectores aledaños a las Rutas  de la Provincia de Antofagasta  , esto es, fuera de centros poblados, a saber:Obras de Cuadrilla de Pavimentos Básicos                          Ruta    B-430 , Km 2,41 al Km 6,91 , Comuna de Antofagasta                         Ruta    B-955; km 6,00 al Km. 22,0 , Comuna de Taltal.d)	La distancia más próxima de los campamentos a los centros poblados es  Ruta B-430, a  38     Km de Antofagast  Ruta B-955, a  43     Km de Taltae)	De presentarse situaciones de emergencias climáticas u otro evento imprevisible, en que la Dirección de Vialidad se vea obligado a desmovilizar las instalaciones a otro sector o localidad distinta a las definidas en las presentes bases, no dará derecho a la empresa que se adjudique el servicio a cobrar un costo adicional a la oferta adjudicada. f)	El inicio del servicio comenzará a partir del tercer día hábil, contado desde la emisión de la respectiva orden de compra y se desarrollará hasta por un periodo de diez (08) semanas.  Se deja establecido que el servicio se desarrollará todos los días incluyendo Sábados, Domingos y Festivos.g)	La Dirección de Vialidad comunicará con una semana de anticipación el inicio y fin de los servicios en cada uno de los frentes de trabajo. h)	Para que los oferentes conozcan y evalúen las condiciones de los sectores anteriormente descritos, se programará una “Reunión de Coordinación” en dependencias de la Dirección Regional de Vialidad, ubicadas en calle 21 de mayo 470 Piso 3 de Antofagasta, Reunión se realiza el MARTES 10 A LAS 15:00.  En dicha reunión debe levantarse una Acta de asistencia y observaciones respecto de la información entregada a los oferentes.i)	La no asistencia a reunión de coordinación en fecha y horario definido, hará que la empresa oferente no pueda seguir en el proceso de licitación.j)	Adicionalmente de la citada reunión, se programará una “Visita a Terreno” la cual se coordinará en la reunión descrita en punto h), para verificar las condiciones de prestación del servicio de resguardo, lo que permitirá al oferente determinar los alcances del servicio de vigilancia y adoptar las medidas que permitan el óptimo resguardo de los bienes muebles fiscales y por ende del servicio. Por lo anterior, cada empresa debe adjuntar una “Declaración de Conocimiento de las Condiciones” del entorno de todas  las instalaciones de faena. k)	La no asistencia a visita a terreno, en fecha y horario definido, dejará a la empresa participante automáticamente fuera del proceso de licitación.l)	Será responsabilidad de la empresa prestadora del servicio el traslado desde y hasta el lugar de residencia y los distintos sectores donde se ubiquen las instalaciones de faena, del personal que preste los servicios contratados.m)	La empresa prestadora de servicio deberá tomar el cuidado que merecen los traslados de su personal, para evitar accidentes. De igual forma, será responsabilidad de la empresa disponer de agua potable para consumo diario de sus trabajadores,   la alimentación durante los turnos de vigilancia, y el abastecimiento de gas para la cocina y ducha, como así mismo, los elementos de protección personal, que permitan el desarrollo del servicio de manera óptima, según la legislación laboral y de higiene y seguridad vigente.n)	El sistema de  comunicación de los guardias será de cargo de la empresa. Esta se compromete a mantener un sistema de comunicación considerando el sector de emplazamiento del campamento a resguardar, la que deberá permitir la comunicación expedita entre los guardias con el supervisor de la empresa prestadora de servicio y el Inspector Fiscal del Contrato de Servicio de Vigilancia. o)	La Dirección Regional de Vialidad de Antofagasta, nombrará a un profesional quién será el Inspector Fiscal del Servicio, quien a través de un Libro de Obras, autocopiativo en triplicado, tipo manifold, registrará las instrucciones y observaciones en la prestación del servicio, registrándose de igual forma las sanciones administrativas estipuladas en las presentes bases, en caso de incumplimiento.El Inspector Fiscal será quién dará la conformidad de la prestación del servicio de vigilancia, al término del periodo mensual, documento primordial para proceder al pago del servicio. Además, este inspector Fiscal será el nexo entre la Dirección de Vialidad y la Empresa Contratista.p)	Cualquier anomalía, deberá quedar registrada en el libro de novedades y deberá ser informada al Inspector Fiscal de la  Dirección de Vialidad.q)	El Inspector Fiscal, se reserva el derecho de solicitar fundadamente el reemplazo de algún  guardia que preste servicios a la Empresa adjudicada en cumplimiento del contrato con Vialidad, ante lo cual, la Empresa deberá reemplazar al guardia objetado de las instalaciones de Vialidad.  Lo anterior será debidamente justificado por la Dirección de Vialidad.r)	La Empresa deberá garantizar la cantidad de personal seleccionado, mantener la continuidad de los turnos y conservar el correcto resguardo del campamento.s)	El proveedor deberá adjuntar documento que contenga  valores semanales por sector, que sumados deben coincidir con valor total por línea de cotización (cuadrilla) ingresado en sistema.t)	Se cursarán Estados de Pagos mensuales que incluye el pago por los servicios de fines de semana insertos en el periodo.u)	La cancelación por parte de la Dirección Regional de Vialidad, será  por mes vencido, contra la presentación de la factura correspondiente, correctamente emitida en un plazo no superior a los 30 días corridosVialidad sólo procederá a cancelar los servicios contratados, de acuerdo a lo indicado el párrafo anterior, previa verificación conforme de  los siguientes documentos•	Informe del Inspector Fiscal del Servicio•	Certificado de la Dirección del Trabaj•	Liquidación de sueldo firmada por cada uno de los trabajadores•	Respaldo del pago de las leyes sociales a  los trabajadores (Cotizaciones previsionales, salud, mutualidad y caja de compensación)•	Respaldo de pago de finiquitos (cuando corresponda)•	Nómina del personaSerá causal de rechazo del documento de cobro el no contar con la documentación solicitada anteriormente.v)	La Empresa que oferte Servicios de Vigilancia deberá estar debidamente inscrita en chile-proveedores y en el sitio de compras públicas del Estado de Chile (www.mercadopúblico.cl)w)	La Empresa oferente deberá entregar la documentación que garantice su experiencia en el rubro, así mismo no podrá, bajo ninguna causal, traspasar la adjudicación del presente convenio a un tercero.x)	Por el incumplimiento de cualquiera de las obligaciones del contratista estipulados en las presentes bases y contrato respectivo, o a desacatos a las instrucciones del Inspector Fiscal, se cursará una multa equivalente en valor monetario a un 5% diario del monto mensual del servicio, hasta que dicho incumplimiento sea resuelto. En caso de incumplimiento reiterado a las instrucciones del Inspector Fiscal, será causal de Termino Administrativo Anticipado al respectivo servicio, sin derecho a indemnización alguna. El valor descrito deberá ser descontado de la facturación por servicios realizados.y)	De ser reiterativo el incumplimiento a las obligaciones del contratista y  cualquiera de las obligaciones del presente contrato,  podrá ser causal de término de contrato en forma anticipada sin previo aviso anticipado y sin derecho a indemnización. La Dirección de Vialidad procederá a realizar el pago por el Servicio efectivo y correctamente prestado, descontando previamente las respectivas multas si las hubiere, lo que estará debidamente documentado por el Inspector fiscal del Servicio de vigilancia. Sin perjuicio de las acciones judiciales para hacer efectiva la responsabilidad civil de la empresz)	El período de vigencia del contrato, será a partir del tercer día hábil, contado desde la emisión de la respectiva orden de compra y se desarrollará hasta por un periodo de Ocho  (08) semanas.  Se deja establecido que el servicio se desarrollará todos los días incluyendo Sábados, Domingos y Festivos.aa)	La dirección regional de vialidad se reserva el derecho de ampliar hasta en un 20% del servicio.bb)	La Dirección de Vialidad se reserva el derecho de no considerar las ofertas que omitan alguno de los documentos o información exigida, o que no se ajusten a las instrucciones indicadas.cc)	Con posterioridad a la apertura, la Dirección de Vialidad podrá solicitar, las aclaraciones o informaciones que estime necesarias y que no violen o modifiquen las bases de la licitación ni el principio de igualdad sobre los proponentes.dd)	Las dudas posteriores que puedan merecer la interpretación del contrato, o impugnación a multas cursadas serán resueltas por el Sr. Director Regional de Vialidad, sin perjuicio de los recursos administrativos contemplados en la Ley Nº19.880 establece Bases de los Procedimientos Administrativos  que rigen los Actos de los Órganos de la Administración del Estado.9.25.3.	Características del Servicio.a)	La prestación del servicio será realizado las 24 horas del día, de Lunes a Domingo e incluidos los festivos mientras dure el presente contrato con (03) tres guardias (s) (1 guardia día y dos guardias noche) destinado (s) al cumplimiento de los servicios contratados. Para tal efecto, la empresa adjudicada deberá establecer los sistemas de turnos pertinentes, para el cumplimiento de los servicios contratados, en cumplimiento con las normas laborales vigentes y contando con las autorizaciones de las autoridades competentes.b)	El servicio estará constituido por guardias que cumplan la vigilancia durante las 24 horas,  una instalación o instalaciones  del tipo carromato que cuente al menos con una sala, baño, dormitorio y cocina; un vehículo para el traslado y estadía permanente en la instalación de faena ; y todo lo necesario para el buen desarrollo del servicio  por  el periodo contratado.c)	La o las instalaciones deberán cumplir con lo estipulado en el decreto 594, promulgado el 15.09.99 y publicado el 19.04.2000, en especial a los siguientes artículos: 9, 13, 14, 15, 23, 24, 30, 34 y 45d)	El servicio de resguardo incluye•	El servicio de vigilancia constituido por tres guardias, dos de los cuales deberán tener además licencia de conducir clase B•	Una camioneta de una antigüedad no superior a los 4 años con su respectivo combustible. Dicha camioneta será utilizada para el traslado de los guardias desde su lugar de residencia hasta las instalaciones de faena, además de su estadía permanente en las instalaciones de faena mientras dure el servicio, como para realizar rondas nocturnas por el área adyacente a dichas instalaciones•	Un generador monofásico de al menos 8 KVA y combustible necesario para el funcionamiento del sistema de iluminación•	Cuatro reflectores halógenos de 500 Watt cada uno para ser distribuidos al interior de las instalaciones, por lo que además se debe considerar trípode u algún otro elemento de sustentación•	 Cuatro focos solares LED con poste de longitud útil de 2 metros para ser instalados en cada una de las esquinas de perímetro de la instalación de faena•	Dos teléfonos satelitales con constelación IRIDIUM. Dichos teléfonos deberán permitir además, enviar vía mensaje de texto y correo electrónico la posición georreferenciada del lugar donde se encuentra•	Dos radios de telecomunicaciones que permitan el contacto permanente entre los guardias.Será responsabilidad de la empresa, mantener operativo y en buenas condiciones el vehículo, al igual que el sistema de iluminación, de manera de dar continuidad al servicio de vigilancia. De la misma forma, la empresa será responsable de la instalación, desmontaje,  traslado y cuidado del o los equipos de iluminación utilizados por la empresa en la prestación del servicio.e)	Dentro de los primeros 7 días, desde la fecha de la firma del respectivo contrato de servicios, la empresa deberá presentar un “Protocolo de Procedimiento”, al Inspector Fiscal del Contrato, para someterlo a revisión y visto bueno del profesional, debiendo dar estricto  cumplimiento a las obligaciones establecidas en el documento.f)	Todo personal que preste servicios para la Empresa adjudicada deberá haber aprobado  el curso OS 10, el cual deberá estar vigente al momento de la prestación del servicio de seguridad. Los certificados correspondientes, deberán ser entregados al Inspector Fiscal del Contrato, al inicio de la prestación del servicio, y cada vez que se verifique reemplazo del personal o al vencimiento de certificaciones presentadas. Acompañado de dicho documento, se debe adjuntar certificado de antecedentes.g)	El personal de guardia del servicio de seguridad deberá trabajar con uniforme, insignia identificadora y sus correspondientes elementos disuasivos y de seguridad, de acuerdo a la calidad y cantidad que legislación vigente estipule para este tipo de servicio de vigilancia y que tenga relación con la función encomendada.  Todos los elementos serán proveídos por la Empresa de Seguridad.  La Dirección de Vialidad se reserva  el derecho de solicitar el documento de entrega de estos elementos al trabajador con la correspondiente firma de éste con la recepción  conforme.h)	En caso de ocurrir algún incidente deberá comunicarse, en primera instancia con el Jefe de Conservación de la Provincia respectiva de la Dirección Regional de Vialidad o Jefe Provincial. Posteriormente deberán informar al Inspector Fiscal del presente contrato, sin perjuicio de realizar las diligencias y avisos a las respectivas policías, con el objeto que se realicen oportunamente las gestiones de búsqueda y recuperación de especiesi)	En caso de robo, hurto, asalto, incendios, destrucción de los bienes muebles o parte de ellos, emergencia climática y naturales u otro imprevisto, la empresa deberá hacer efectivo el “Protocolo de Procedimiento”, presentados al servicio y dar aviso de inmediato a funcionarios de Carabineros de Chile o Policía de Investigaciones de Chile. En estos casos, la empresa deberá emitir un “Informe Formal” detallado de los hechos ocurridos, dirigido al Inspector Fiscal, dentro de las doce (12) horas de ocurrido el suceso y deberá garantizar su colaboración con los tribunales de justicia y sumarios administrativos internos.Atendida la naturaleza del servicio, y en caso de determinar las responsabilidades, la empresa será responsable de cualquier daño o detrimento causado a los bienes de propiedad fiscal objeto del resguardo.j)	Será requisito indispensable para poder participar en el proceso de licitación, que la empresa oferente cuente con la certificación del organismo fiscalizador competente (Prefectura de Carabineros de Chile, respectiva).  Por tanto la empresa deberá  al momento de ofertar presentar dicha acreditación.k)	La Empresa ofertante deberá presentar, además, documentación que acredite el cumplimiento de la Ley 16.744 y normativas afines sobre accidentes del trabajo y enfermedades profesionales.l)	Será de exclusiva responsabilidad de la empresa prestadora del servicio el cumplimiento hacia su personal de todas las obligaciones que exigen las leyes laborales vigentes, así como también, la total cobertura ante posibles accidentes laborales propios de la faena de trabajo, incluidos los períodos de traslado.m)	La Dirección de Vialidad deberá levantar un perímetro en el sector destinado a instalaciones de faenas, el cual será debidamente delimitado, con el objeto de determinar el área que deberá ser resguardada.n)	Finalizada la semana laboral de los funcionarios de Vialidad, los guardias del servicio deberán levantar un “Acta” que contenga el inventario de los equipos y sus condiciones, maquinarias, insumos, etc., que quedarán en resguardo durante el fin de semana. Dicha acta deberá ser ratificada por el Capataz de Terreno de Vialidad, la cual deberá ser revisada y verificada además el día lunes siguiente, a objeto de constatar las condiciones de los bienes fiscales constatados en el acta respectiva.o)	La Empresa deberá disponer de un (01) Libro, foliado,  en las que deberán ser registradas diariamente todas las novedades ocurridas en cada turno de vigilancia. p)	Los guardias deberán controlar las especies o carga transportada en vehículos de propiedad del servicio y/o de vehículos particulares que ingresen al sector de faenas, dejando copia de guía y/o autorización correspondiente, además de registrar en un libro, foliado, destinado para el efecto las especies que ingresen y salgan del campamento.q)	En caso de cortes de energía o siniestros imprevistos, se deberán tomar todas las medidas de seguridad que la situación amerite, en cuanto al resguardo de los bienes e instalaciones del recinto; controlar el corte de suministros en caso de emergencia y su reposición una vez normalizada la situación. Para tal efecto la Empresa deberá estar dotada con algún equipo de iluminación de emergencia, del tipo linterna foco recargable para caminos y un grupo electrógeno adecuado.r)	Se deberán efectuar recorridos constantes de inspección  en el lugar y sectores adyacentes donde se encuentren instaladas las faenas, así como, de las dependencias y equipos objeto de resguardo, durante la jornada diurna y nocturna.  Revisión de puertas y ventanas de la maquinaria que estén debidamente cerradas; deberán ser capaces de detectar cualquier irregularidad, como: Tuberías rotas, llaves abiertas de gas o de agua, u otro hecho que llame la atención, o ponga en riesgo la seguridad del recinto y de las personas. •	Para las rondas nocturnas la Empresa deberá contar con equipos de iluminación portátiles y éstas se deberán hacerse cada dos horas a partir de las 07:00 pm, y hasta las 7:00 am, y deberán considerar los siguientes aspectos mínimos:•	De los dos guardias del turno nocturno, realizará las rondas al interior de las instalaciones de faena, por lo que permanecerá siempre al interior de ésta, teniendo siempre con él un teléfono satelital y una radio portátil para una comunicación permanente entre los guardias•	El segundo  guardia en la camioneta, realizara las rondas por los sectores adyacentes a las instalaciones de faena. Dicho guardia dispondrá del segundo teléfono satelital y radio portátil de comunicación•	Ambos guardias, y por cada ronda  efectuada, a través del teléfono satelital deberán mandar vía mensaje de texto y correo electrónico, la posición georreferenciada•	Será requisito para el pago del servicio, el respaldo del envió de los mensajes de texto y correos electrónicos de la posición georreferenciada de cada una de las rondas efectuadas. De no contar con este respaldo no se pagará el día respectivo del servicio•	Cada ronda además quedará estampada en el libro de novedades, habilitado para tales efectos•	En el caso de las rondas diurnas, éstas se harán sólo al interior del campamento a partir de las 7:00 am hasta las 7:00 pm cada dos horas. Los correos electrónicos y mensajes de texto con la georreferenciación del lugar sólo se realizaran los fines de semana y días festivos•	Posterior a la ronda deberán informar a su supervisor el cuál a su vez informará al Jefe de Conservación Provincial, o al Jefe Provincial, sólo en caso de existir alguna emergencia y/o dificultad.</t>
  </si>
  <si>
    <t>ESPECIFICACIONES TECNICAS</t>
  </si>
  <si>
    <t>&lt;span style=line-height: 115%; font-size: 8pt; font-family: verdana, sans-serif; color: #333333;&gt;1.- El oferente debe indicar la fecha de vencimiento para cada producto ofertado en mes/a&amp;ntilde;o y debe incluirlo junto a la glosa del producto ofertado en Especificaciones del Proveedor. &lt;/span&gt;&lt;span style=line-height: 115%; font-size: 8pt; font-family: verdana, sans-serif; color: #333333;&gt;&lt;br /&gt;&lt;/span&gt;&lt;span style=line-height: 115%; font-size: 8pt; font-family: verdana, sans-serif; color: #333333;&gt;2.- Para que su oferta sea considerada en este criterio la fecha de vencimiento debe ser igual o superior a 12 meses.&lt;/span&gt;&lt;span style=line-height: 115%; font-size: 8pt; font-family: verdana, sans-serif; color: #333333;&gt;&lt;br /&gt;&lt;/span&gt;&lt;span style=line-height: 115%; font-size: 8pt; font-family: verdana, sans-serif; color: #333333;&gt;3.- Para obtener puntaje en el Criterio Fecha de Vencimiento su oferta debe ser igual o superior a 24 meses.&lt;/span&gt;&lt;span style=line-height: 115%; font-size: 8pt; font-family: verdana, sans-serif; color: #333333;&gt;&lt;br /&gt;&lt;/span&gt;&lt;span style=line-height: 115%; font-size: 8pt; font-family: verdana, sans-serif; color: #333333;&gt;4.- Si el oferente no cumple con lo especificado en&amp;nbsp;el punto 1, se le sancionara descontando 5 puntos al puntaje final.&lt;/span&gt;&lt;span style=line-height: 115%; font-size: 8pt; font-family: verdana, sans-serif; color: #333333;&gt;&lt;br /&gt;&lt;/span&gt;&lt;span style=line-height: 115%; font-size: 8pt; font-family: verdana, sans-serif; color: #333333;&gt;&amp;nbsp; &amp;nbsp; &amp;nbsp; No obstante lo anterior, el Hospital de la Serena tendra la facultad de incluir en la evaluaci&amp;oacute;n las ofertas con vencimiento inferior a un a&amp;ntilde;o, dependiendo de la importancia y/o de acuerdo al consumo observado del producto solicitado.&lt;/span&gt;</t>
  </si>
  <si>
    <t>Fecha de Vencimiento</t>
  </si>
  <si>
    <t>&lt;span style=color: #333333;&gt;&lt;p style=font-family: serif; font-size: 9pt;&gt;&lt;/p&gt;&lt;p&gt;&lt;span style=font-size: 9pt; font-family: &amp;quot;times new roman&amp;quot;, serif; color: #333333;&gt;&lt;/span&gt;&lt;/p&gt;&lt;p&gt;&lt;br /&gt;&lt;/p&gt;&lt;p&gt;&lt;strong&gt;&lt;span style=color: #333333;&gt;1.- ACEPTACI&amp;Oacute;N DE LAS BASES&lt;/span&gt;&lt;/strong&gt; &lt;/p&gt;&lt;p style=margin-bottom: 6pt; text-align: justify;&gt;&lt;span style=color: #333333;&gt;En el momento en que el proveedor oferta esta adquisici&amp;oacute;n, acepta todas las condiciones (plazo de entrega, pacto de integridad, flete, garant&amp;iacute;as, etc.) estipuladas en las Bases Administrativas, Especificaciones T&amp;eacute;cnicas y Econ&amp;oacute;micas y los Anexos de la presente Licitaci&amp;oacute;n P&amp;uacute;blica.&lt;/span&gt;&lt;/p&gt;&lt;p style=margin-bottom: 6pt;&gt;&lt;strong&gt;&lt;span style=color: #333333;&gt;2.- CONSULTAS Y RESPUESTAS&lt;/span&gt;&lt;/strong&gt; &lt;/p&gt;&lt;p style=margin-bottom: 6pt; text-align: justify;&gt;&lt;span style=color: #333333;&gt;Las consultas respecto a&amp;nbsp;la Licitaci&amp;oacute;n, se deber&amp;aacute;n hacer solamente a trav&amp;eacute;s del Portal de Mercado p&amp;uacute;blico, desde la fecha de publicaci&amp;oacute;n de las bases hasta la hora del d&amp;iacute;a se&amp;ntilde;alado en el punto N&amp;deg;3 &amp;ldquo;Etapas y Plazos&amp;rdquo;. Las consultas deber&amp;aacute;n ser planteadas en forma concreta y precisa, y deben ser pertinentes al proceso de licitaci&amp;oacute;n. Las respuestas a las consultas se publicar&amp;aacute;n en el portal Mercado p&amp;uacute;blico en la fecha se&amp;ntilde;alada en el punto N&amp;deg;3 &amp;ldquo;Etapas y Plazos&amp;rdquo;.&amp;nbsp;Las respuestas ingresadas a trav&amp;eacute;s del foro de la plataforma electr&amp;oacute;nica se entender&amp;aacute;n parte de las presentes bases administrativas.&lt;/span&gt;&lt;/p&gt;&lt;p style=margin-bottom: 6pt;&gt;&lt;strong&gt;&lt;span style=color: #333333;&gt;3.- ACLARACI&amp;Oacute;N DE BASES&lt;/span&gt;&lt;/strong&gt; &lt;/p&gt;&lt;p style=margin-bottom: 6pt; text-align: justify;&gt;&lt;span style=color: #333333;&gt;Los oferentes podr&amp;aacute;n formular preguntas solicitando aclaraciones de las bases referidas a puntos dudosos o contradictorios de car&amp;aacute;cter t&amp;eacute;cnico de la licitaci&amp;oacute;n, en el periodo se&amp;ntilde;alado en el punto N&amp;ordm;3 &amp;ldquo;Etapas y Plazos&amp;rdquo; .La Municipalidad&amp;nbsp;dar&amp;aacute; respuesta en el plazo indicado en el punto N&amp;ordm; 3 &amp;ldquo;Etapas y Plazos&amp;rdquo;, aplic&amp;aacute;ndose en todo lo dem&amp;aacute;s lo establecido en el art&amp;iacute;culo 27 en el Decreto N&amp;ordm; 250 de 2004 y sus modificaciones.&lt;/span&gt;&lt;/p&gt;&lt;p style=margin-bottom: 6pt;&gt;&lt;strong&gt;&lt;span style=color: #333333;&gt;4.- MODIFICACI&amp;Oacute;N A LAS BASES&lt;/span&gt;&lt;/strong&gt; &lt;/p&gt;&lt;p style=margin-bottom: 6pt; text-align: justify;&gt;&lt;span style=color: #333333;&gt;La Ilustre Municipalidad&amp;nbsp;de Arica podr&amp;aacute; modificar las bases, sus anexos y documentos que integran sus anexos a trav&amp;eacute;s de acto administrativo, ya sea por razones t&amp;eacute;cnicas debidamente fundadas sin afectar el fondo de la licitaci&amp;oacute;n o en atenci&amp;oacute;n a una Aclaraci&amp;oacute;n solicitada por alguno de los Oferentes, durante el proceso de publicaci&amp;oacute;n de&amp;nbsp;la Propuesta&amp;nbsp;y hasta el cierre de recepci&amp;oacute;n de ofertas. Para estos efectos&amp;nbsp;la Municipalidad&amp;nbsp;otorgar&amp;aacute; un plazo m&amp;aacute;ximo de 3 d&amp;iacute;as para que los oferentes puedan adecuar sus ofertas a los nuevos requerimientos en sujeci&amp;oacute;n al Principio de Igualdad entre los proponentes. Las modificaciones que se lleven a cabo, formar&amp;aacute;n parte integral de las bases administrativas y ser&amp;aacute;n aprobadas a trav&amp;eacute;s de decreto por la autoridad correspondiente, Una vez aprobada las modificaciones, por la autoridad correspondiente, estas ser&amp;aacute;n informadas a trav&amp;eacute;s del sitio Web www.mercadop&amp;uacute;blico.cl a todos los oferentes.&lt;/span&gt;&lt;/p&gt;&lt;p style=margin-bottom: 6pt;&gt;&lt;strong&gt;&lt;span style=color: #333333;&gt;5.- REQUERIMIENTOS T&amp;Eacute;CNICOS&lt;/span&gt;&lt;/strong&gt; &lt;/p&gt;&lt;p style=margin-bottom: 6pt; text-align: justify;&gt;&lt;span style=color: #333333;&gt;Las especificaciones t&amp;eacute;cnicas de los bienes que oferta deben ser similares o de mejor calidad de lo indicado en el Anexo N&amp;deg; 2.&lt;/span&gt;&lt;/p&gt;&lt;p style=margin-bottom: 6pt;&gt;&lt;strong&gt;&lt;span style=color: #333333;&gt;6.- RESPONSABILIDAD T&amp;Eacute;CNICA DE&amp;nbsp;LA LICITACI&amp;Oacute;N&lt;/span&gt;&lt;/strong&gt; &lt;/p&gt;&lt;p style=margin-bottom: 6pt; text-align: justify;&gt;&lt;span style=color: #333333;&gt;El funcionario responsable del seguimiento, supervisi&amp;oacute;n y cumplimiento t&amp;eacute;cnico de las bases administrativas y requerimientos t&amp;eacute;cnicos de la licitaci&amp;oacute;n ser&amp;aacute; el Sr. Ricardo Aguilera Luengo, Email: ricardo.aguilera@muniarica.cl,&amp;nbsp;Fono:58-2222309.&amp;nbsp;&lt;strong&gt;&amp;nbsp;&lt;br /&gt;&lt;br /&gt;7.- PLAZOS&lt;/strong&gt;&lt;/span&gt;&lt;/p&gt;&lt;p style=margin-bottom: 6pt; text-align: justify;&gt;&lt;span style=color: #333333;&gt;Todos los plazos que se indican en las presentes bases son de d&amp;iacute;as h&amp;aacute;biles, salvo aquellos referidos a las fechas determinadas en el punto N&amp;deg;3&amp;nbsp;Etapas y Plazos y aquellos donde expresamente se se&amp;ntilde;ale que son de d&amp;iacute;as corridos. Respecto de esto &amp;uacute;ltimo, los plazos que venzan en d&amp;iacute;a s&amp;aacute;bado, domingo o festivo, se entender&amp;aacute;n autom&amp;aacute;ticamente prorrogados al d&amp;iacute;a h&amp;aacute;bil siguiente&lt;/span&gt;&lt;/p&gt;&lt;p style=margin-bottom: 6pt;&gt;&lt;strong&gt;&lt;span style=color: #333333;&gt;8.- DE&amp;nbsp;LA VIGENCIA DE&amp;nbsp;LAS OFERTAS&lt;/span&gt;&lt;/strong&gt; &lt;/p&gt;&lt;p style=margin-bottom: 6pt; text-align: justify;&gt;&lt;span style=color: #333333;&gt;Las ofertas tendr&amp;aacute;n una vigencia de 120 d&amp;iacute;as corridos, a contar del acto de apertura de las ofertas. El s&amp;oacute;lo hecho de la presentaci&amp;oacute;n de una oferta significa la aceptaci&amp;oacute;n por parte del oferente de su vigencia durante todo el proceso licitatorio, sin necesidad expresa al respecto.&lt;/span&gt;&lt;/p&gt;&lt;p style=margin-bottom: 6pt;&gt;&lt;strong&gt;&lt;span style=color: #333333;&gt;9.- DE&amp;nbsp;LA PRORROGA DE&amp;nbsp;OFERTA&lt;/span&gt;&lt;/strong&gt; &lt;/p&gt;&lt;p style=margin-bottom: 6pt; text-align: justify;&gt;&lt;span style=color: #333333;&gt;Una vez vencido el plazo de vigencia de las ofertas y antes de la adjudicaci&amp;oacute;n,&amp;nbsp;la Ilustre Municipalidad&amp;nbsp;de Arica, podr&amp;aacute; solicitar a los proponentes la pr&amp;oacute;rroga de sus ofertas a trav&amp;eacute;s de la plataforma electr&amp;oacute;nica. Los proponentes podr&amp;aacute;n ratificar sus ofertas o retirarlas, formalizando su decisi&amp;oacute;n a trav&amp;eacute;s de la plataforma.&lt;/span&gt;&lt;/p&gt;&lt;p style=margin-bottom: 6pt;&gt;&lt;strong&gt;&lt;span style=color: #333333;&gt;10.- FORMA DE PRESENTACI&amp;Oacute;N DE OFERTAS&lt;/span&gt;&lt;/strong&gt; &lt;/p&gt;&lt;p style=margin-bottom: 6pt; text-align: justify;&gt;&lt;span style=color: #333333;&gt;Los oferentes deben constatar que el env&amp;iacute;o de su oferta a trav&amp;eacute;s del portal electr&amp;oacute;nico de compras p&amp;uacute;blicas haya sido realizado con &amp;eacute;xito, incluyendo el previo ingreso de todos los Formularios Anexos requeridos, para ello se debe verificar el posterior despliegue autom&amp;aacute;tico del &amp;ldquo;Comprobante de Env&amp;iacute;o de Oferta&amp;rdquo; que se entrega en dicho Sistema, el cual puede ser impreso por el proponente para su resguardo. Las &amp;uacute;nicas Ofertas v&amp;aacute;lidas ser&amp;aacute;n las presentadas a trav&amp;eacute;s del portal electr&amp;oacute;nico de compras p&amp;uacute;blicas. No se aceptar&amp;aacute;n Ofertas que se presenten por un medio distinto al establecido en estas Bases. Ser&amp;aacute; responsabilidad de los Oferentes adoptar las precauciones necesarias para ingresar oportuna y adecuadamente sus Ofertas.&lt;/span&gt;&lt;/p&gt;&lt;p style=margin-bottom: 6pt;&gt;&lt;strong&gt;&lt;span style=color: #333333;&gt;11.- ERRORES Y OMISIONES&lt;/span&gt;&lt;/strong&gt; &lt;/p&gt;&lt;p style=margin-bottom: 6pt; text-align: justify;&gt;&lt;span style=color: #333333;&gt;Una vez realizada la apertura electr&amp;oacute;nica de las ofertas,&amp;nbsp;la Ilustre Municipalidad&amp;nbsp;de Arica, podr&amp;aacute; solicitar a los oferentes que salven errores u omisiones formales, siempre y cuando las rectificaciones de dichos vicios u omisiones no les confieran a esos oferentes una situaci&amp;oacute;n de privilegio respecto de los dem&amp;aacute;s competidores, esto es, en tanto, no se afecten los principios de estricta sujeci&amp;oacute;n a las bases y de igualdad de los oferentes, y se informe de dicha solicitud al resto de los oferentes a trav&amp;eacute;s del Sistema de Informaci&amp;oacute;n. Los oferentes, tendr&amp;aacute;n un plazo m&amp;aacute;ximo el cual se informar&amp;aacute; a trav&amp;eacute;s del portal de mercado p&amp;uacute;blico, seg&amp;uacute;n sea el caso, para responder lo solicitado por&amp;nbsp;la Ilustre Municipalidad&amp;nbsp;de Arica, si al concluir dicho plazo, no existiere respuesta por el proveedor,&amp;nbsp;la Ilustre Municipalidad&amp;nbsp;de Arica, estar&amp;aacute; facultada para abstenerse de evaluar su oferta econ&amp;oacute;mica.&amp;nbsp;La Ilustre Municipalidad&amp;nbsp;de Arica, solicitar&amp;aacute; estas aclaraciones a trav&amp;eacute;s del sistema de informaci&amp;oacute;n no pudiendo los proveedores contactarse de ninguna otra forma con la entidad licitante o sus funcionarios por la respectiva licitaci&amp;oacute;n durante el curso del proceso; y los oferentes deber&amp;aacute;n dar respuesta a las consultas planteadas por ese mismo medio, salvo que exista problemas de operatividad, conexi&amp;oacute;n, etc. de la plataforma mercadopublico.cl&lt;/span&gt;&lt;/p&gt;&lt;p style=margin-bottom: 6pt;&gt;&lt;strong&gt;&lt;span style=color: #333333;&gt;12.- SOLICITUD DE MAYORES ANTECEDENTES&lt;/span&gt;&lt;/strong&gt; &lt;/p&gt;&lt;p style=margin-bottom: 6pt; text-align: justify;&gt;&lt;span style=color: #333333;&gt;Despu&amp;eacute;s del cierre de la licitaci&amp;oacute;n, durante la etapa de evaluaci&amp;oacute;n de las ofertas,&amp;nbsp;la Ilustre Municipalidad&amp;nbsp;de Arica, se reserva el derecho de solicitar mayores antecedentes a los proveedores para la evaluaci&amp;oacute;n de las ofertas, teniendo el proveedor un plazo breve y fatal de dos d&amp;iacute;as h&amp;aacute;biles contados desde la solicitud de mayor informaci&amp;oacute;n realizada por&amp;nbsp;la Ilustre Municipalidad&amp;nbsp;de Arica, para la entrega de esta, en caso que el proveedor no de cumplimiento a dicho requerimiento,&amp;nbsp;la Municipalidad&amp;nbsp;se reserva el derecho a no evaluar su oferta.&lt;/span&gt;&lt;/p&gt;&lt;p style=margin-bottom: 6pt;&gt;&lt;strong&gt;&lt;span style=color: #333333;&gt;13.- DERECHO A DESESTIMAR LA(S) OFERTA(S)&lt;/span&gt;&lt;/strong&gt; &lt;/p&gt;&lt;p style=margin-bottom: 6pt; text-align: justify;&gt;&lt;span style=color: #333333;&gt;La&amp;nbsp;Ilustre Municipalidad de Arica,&amp;nbsp;se reserva el derecho de aceptar o desestimar parcial o totalmente cualquiera de las ofertas, independientemente de sus montos, precios y condiciones, si as&amp;iacute; conviniera al inter&amp;eacute;s de&amp;nbsp;la Corporaci&amp;oacute;n, con expresi&amp;oacute;n de causa por la resoluci&amp;oacute;n adoptada.&lt;/span&gt;&lt;/p&gt;&lt;p style=margin-bottom: 6pt;&gt;&lt;strong&gt;&lt;span style=color: #333333;&gt;14.- INADMISIBILIDAD DE LAS OFERTAS&lt;/span&gt;&lt;/strong&gt; &lt;/p&gt;&lt;p style=text-align: justify;&gt;&lt;span style=color: #333333;&gt;Para el ex&amp;aacute;men de inadmisibilidad, ser&amp;aacute;n consideradas siempre las ofertas extempor&amp;aacute;neas, las que omitan algunos de los antecedentes solicitados y aquellas que no den cumplimiento a las exigencias de estas bases, o que, habiendo sido objeto de errores u omisiones formales, no los hubiesen subsanado o corregido en el plazo otorgado.&lt;br /&gt;Otras causales de inadmisibilidad. Cualquiera de los siguientes hechos permitir&amp;aacute; declarar la inadmisibilidad de una oferta en cualquier etapa del proceso:&lt;br /&gt;1. Cuando el oferente por cualquier medio que no sea la plataforma de mercadop&amp;uacute;blico, d&amp;eacute; a conocer a la Ilustre Municipalidad de Arica su oferta antes de la apertura.&lt;/span&gt;&lt;/p&gt;&lt;p style=text-align: justify;&gt;&lt;span style=color: #333333;&gt;2. Cuando la informaci&amp;oacute;n que entregue el oferente no conste en los anexos solicitados por el Municipio y/o en los campos dispuestos para tales efectos, referidos a datos mutables.&lt;/span&gt;&lt;/p&gt;&lt;p style=text-align: justify;&gt;&lt;span style=color: #333333;&gt;3. Cuando la informaci&amp;oacute;n contenida en cat&amp;aacute;logos acompa&amp;ntilde;ados por el proveedor a la licitaci&amp;oacute;n sea contradictoria con la de su oferta.&lt;/span&gt;&lt;/p&gt;&lt;p style=text-align: justify;&gt;&lt;span style=color: #333333;&gt;4. Cuando el oferente ingrese a la plataforma de mercadop&amp;uacute;blico un formulario (obligatorio) en blanco y sin firma.&lt;/span&gt;&lt;/p&gt;&lt;p style=text-align: justify;&gt;&lt;span style=color: #333333;&gt;5. En aquellos casos, donde la oferta econ&amp;oacute;mica sea evaluada y &amp;eacute;sta supere o sea igual al 10% en relaci&amp;oacute;n al monto estimado (Referencial), o cuando el monto ofertado supere el presupuesto disponible, se&amp;ntilde;alado en el punto N&amp;ordm;7 &amp;ldquo;Monto y duraci&amp;oacute;n del contrato&amp;rdquo; de las presentes bases y/o cuando &amp;eacute;sta supere el monto limite en UTM del tipo de licitaci&amp;oacute;n.&lt;br /&gt;&lt;br /&gt;&lt;span style=background: #f7f7f7;&gt;6. Cuando el proveedor no adjunte listado detallado por cada l&amp;iacute;nea de producto.&lt;/span&gt;&lt;/span&gt;&lt;/p&gt;&lt;p style=text-align: justify;&gt;&lt;span style=color: #333333;&gt;En los casos que todas las ofertas sean declaradas inadmisibles, se proceder&amp;aacute; a declarar desierta la licitaci&amp;oacute;n.&lt;/span&gt;&lt;/p&gt;&lt;p style=margin-bottom: 6pt; text-align: justify;&gt;&lt;strong&gt;&lt;span style=color: #333333;&gt;&amp;nbsp;&lt;/span&gt;&lt;/strong&gt;&lt;strong style=text-align: left;&gt;15.- TOTALIDAD DE LOS PRODUCTOS&lt;/strong&gt;&lt;/p&gt;&lt;p style=margin-bottom: 6pt; text-align: justify;&gt;&lt;span style=color: #333333;&gt;Una vez realizado el ex&amp;aacute;men de admisibilidad de las ofertas, se proceder&amp;aacute; a analizar la totalidad&lt;/span&gt;&lt;/p&gt;&lt;p style=margin-bottom: 6pt; text-align: justify;&gt;&lt;span style=color: #333333;&gt;El proveedor deber&amp;aacute; ofertar la totalidad de los productos solicitados, en caso contrario su oferta no ser&amp;aacute; evaluada&amp;nbsp;y ser&amp;aacute; declarada inadmisible. En caso que ninguno de los proveedores oferte la totalidad de los productos, la Ilustre Municipalidad de Arica podr&amp;aacute; evaluar a aquel proveedor que oferte la mayor cantidad de productos, as&amp;iacute; sucesivamente, siempre y cuando las ofertas sean convenientes para la Ilustre Municipalidad de Arica.&lt;/span&gt;&lt;/p&gt;&lt;p style=margin-bottom: 6pt; text-align: justify;&gt;&lt;span style=color: #333333;&gt;Las l&amp;iacute;neas que no fueron ofertadas, ser&amp;aacute;n declaradas desiertas.&lt;/span&gt;&lt;/p&gt;&lt;p style=margin-bottom: 6pt;&gt;&lt;span style=color: #333333;&gt;&lt;strong&gt;16.- DE&amp;nbsp;LA EVALUACION DE&amp;nbsp;OFERTAS&lt;/strong&gt;&lt;/span&gt;&lt;/p&gt;&lt;p style=margin-bottom: 12pt; text-align: justify;&gt;&lt;span style=color: #333333;&gt;La evaluaci&amp;oacute;n de las ofertas se realizar&amp;aacute; seg&amp;uacute;n lo informado en Metodolog&amp;iacute;a de evaluaci&amp;oacute;n. Para todos los efectos el c&amp;aacute;lculo del puntaje de las ofertas se realizar&amp;aacute; en n&amp;uacute;meros enteros. En caso de igualdad en el puntaje final se adjudicar&amp;aacute; al oferente de mayor puntaje en el criterio Cumplimiento de Especificaciones T&amp;eacute;cnicas y si esta igualdad se mantiene se adjudicar&amp;aacute; al oferente con mayor puntaje en el criterio de evaluaci&amp;oacute;n Precio. Los oferentes que no cumplan con los requerimientos t&amp;eacute;cnicos se&amp;ntilde;alados en el Anexo N&amp;deg;2 y aplicando&amp;nbsp;la Metodolog&amp;iacute;a&amp;nbsp;de Evaluaci&amp;oacute;n, obtendr&amp;aacute;n un puntaje igual a (0) punto, siendo excluida su oferta de la licitaci&amp;oacute;n, y &amp;uacute;nicamente en tal eventualidad ser&amp;aacute; declarada inadmisible.&lt;/span&gt;&lt;/p&gt;&lt;p style=margin-bottom: 6pt;&gt;&lt;strong&gt;&lt;span style=color: #333333;&gt;&amp;nbsp;17.- SOBRE&amp;nbsp;LA METODOLOGIA DE&amp;nbsp;EVALUACION&lt;/span&gt;&lt;/strong&gt; &lt;/p&gt;&lt;p style=margin-bottom: 6pt;&gt;&lt;span style=letter-spacing: -0.15pt; color: black;&gt;La Evaluaci&amp;oacute;n&amp;nbsp;de las ofertas se realizar&amp;aacute; en base a los siguientes criterios y forma de aplicaci&amp;oacute;n:&lt;/span&gt; &lt;/p&gt;&lt;div style=text-align: center;&gt;&lt;table border=1 cellspacing=3 cellpadding=0 width=408 style=width: 306pt; border-style: outset dashed dashed outset; border-top-color: initial; border-left-color: initial; border-bottom-color: #999999; border-right-color: #999999; border-width: 1pt;&gt;    &lt;tbody&gt;        &lt;tr&gt;            &lt;td valign=top style=width: 211.15pt; border: none; padding: 0cm 5.4pt;&gt;            &lt;p style=margin-bottom: 6pt;&gt;&lt;strong&gt;&lt;span style=letter-spacing: -0.15pt;&gt;Criterios de Evaluaci&amp;oacute;n&lt;/span&gt;&lt;/strong&gt; &lt;/p&gt;            &lt;/td&gt;            &lt;td valign=top style=width: 88.85pt; border: none; padding: 0cm 5.4pt;&gt;            &lt;p style=margin-bottom: 6pt;&gt;&lt;strong&gt;&lt;span style=letter-spacing: -0.15pt;&gt;Ponderaci&amp;oacute;n (%)&lt;/span&gt;&lt;/strong&gt; &lt;/p&gt;            &lt;/td&gt;        &lt;/tr&gt;        &lt;tr&gt;            &lt;td valign=top style=width: 211.15pt; border: none; padding: 0cm 5.4pt;&gt;            &lt;p style=margin-bottom: 6pt;&gt;&lt;span style=color: black;&gt;Cumplimiento de&amp;nbsp; especificaciones t&amp;eacute;cnicas&lt;/span&gt; &lt;/p&gt;            &lt;/td&gt;            &lt;td valign=top style=width: 88.85pt; border: none; padding: 0cm 5.4pt;&gt;            &lt;p&gt;&lt;span style=letter-spacing: -0.15pt;&gt;35&lt;/span&gt; &lt;/p&gt;            &lt;/td&gt;        &lt;/tr&gt;        &lt;tr&gt;            &lt;td valign=top style=width: 211.15pt; border: none; padding: 0cm 5.4pt;&gt;            &lt;p style=margin-bottom: 6pt;&gt;&lt;span style=color: black;&gt;Precio&lt;/span&gt; &lt;/p&gt;            &lt;/td&gt;            &lt;td valign=top style=width: 88.85pt; border: none; padding: 0cm 5.4pt;&gt;            &lt;p&gt;&lt;span style=letter-spacing: -0.15pt;&gt;60&lt;/span&gt; &lt;/p&gt;            &lt;/td&gt;        &lt;/tr&gt;        &lt;tr&gt;            &lt;td valign=top style=width: 211.15pt; border: none; padding: 0cm 5.4pt;&gt;            &lt;p style=margin-bottom: 6pt;&gt;&lt;span style=color: black;&gt;Cumplimiento de los requisitos formales&lt;/span&gt; &lt;/p&gt;            &lt;/td&gt;            &lt;td valign=top style=width: 88.85pt; border: none; padding: 0cm 5.4pt;&gt;            &lt;p&gt;&lt;span style=letter-spacing: -0.15pt;&gt;5&lt;/span&gt; &lt;/p&gt;            &lt;/td&gt;        &lt;/tr&gt;        &lt;tr&gt;            &lt;td valign=top style=width: 211.15pt; border: none; padding: 0cm 5.4pt;&gt;            &lt;p style=margin-bottom: 6pt;&gt;&lt;span style=letter-spacing: -0.15pt;&gt;Total&lt;/span&gt; &lt;/p&gt;            &lt;/td&gt;            &lt;td valign=top style=width: 88.85pt; border: none; padding: 0cm 5.4pt;&gt;            &lt;p&gt;&lt;span style=letter-spacing: -0.15pt;&gt;100&lt;/span&gt; &lt;/p&gt;            &lt;/td&gt;        &lt;/tr&gt;    &lt;/tbody&gt;&lt;/table&gt;&lt;/div&gt;&lt;p style=margin: 0cm 0cm 6pt 18pt;&gt;&lt;strong&gt;&lt;span style=letter-spacing: -0.15pt; color: #333333;&gt;&lt;br /&gt;&lt;/span&gt;&lt;/strong&gt;&lt;strong&gt;&lt;span style=letter-spacing: -0.15pt; color: black;&gt;a).- CUMPLIMIENTO DE ESPECIFICACIONES TECNICAS:&lt;/span&gt;&lt;/strong&gt; &lt;/p&gt;&lt;p style=margin-bottom: 10pt; text-align: justify;&gt;&lt;span style=letter-spacing: -0.15pt; color: black;&gt;Se evaluar&amp;aacute;, seg&amp;uacute;n la informaci&amp;oacute;n ingresada en el Anexo N&amp;ordm; 2, la asignaci&amp;oacute;n de puntaje se materializar&amp;aacute; de acuerdo a lo siguiente:&lt;/span&gt; &lt;/p&gt;&lt;div style=text-align: center;&gt;&lt;table border=1 cellspacing=3 cellpadding=0 width=461 style=width: 346.05pt; border-style: outset dashed dashed outset; border-top-color: initial; border-left-color: initial; border-bottom-color: windowtext; border-right-color: windowtext; border-width: 1pt;&gt;    &lt;tbody&gt;        &lt;tr style=height: 17.85pt;&gt;            &lt;td valign=top style=width: 223.7pt; border: none; padding: 0cm 5.4pt; height: 17.85pt;&gt;            &lt;p style=margin: 0cm 2.55pt 10pt 0cm;&gt;&lt;strong&gt;&lt;span style=color: black;&gt;Cumplimiento de especificaciones t&amp;eacute;cnicas.&lt;/span&gt;&lt;/strong&gt; &lt;/p&gt;            &lt;/td&gt;            &lt;td valign=top style=width: 115.75pt; border: none; padding: 0cm 5.4pt; height: 17.85pt;&gt;            &lt;p style=margin: 0cm 2.55pt 10pt 0cm;&gt;&lt;strong&gt;&lt;span style=color: black;&gt;Puntaje&lt;/span&gt;&lt;/strong&gt; &lt;/p&gt;            &lt;/td&gt;        &lt;/tr&gt;        &lt;tr style=height: 12.35pt;&gt;            &lt;td valign=top style=width: 223.7pt; border: none; padding: 0cm 5.4pt; height: 12.35pt;&gt;            &lt;p&gt;&lt;span style=letter-spacing: -0.15pt;&gt;Si satisface completamente lo solicitado&lt;/span&gt; &lt;/p&gt;            &lt;/td&gt;            &lt;td valign=top style=width: 115.75pt; border: none; padding: 0cm 5.4pt; height: 12.35pt;&gt;            &lt;p&gt;&lt;strong&gt;&lt;span style=letter-spacing: -0.15pt;&gt;100 Puntos&lt;/span&gt;&lt;/strong&gt; &lt;/p&gt;            &lt;/td&gt;        &lt;/tr&gt;        &lt;tr style=height: 8.45pt;&gt;            &lt;td valign=top style=width: 223.7pt; border: none; padding: 0cm 5.4pt; height: 8.45pt;&gt;            &lt;p&gt;&lt;span style=letter-spacing: -0.15pt;&gt;Si satisface lo solicitado con observaciones con (&gt;90% y &lt;100%)&lt;/span&gt; &lt;/p&gt;            &lt;/td&gt;            &lt;td valign=top style=width: 115.75pt; border: none; padding: 0cm 5.4pt; height: 8.45pt;&gt;            &lt;p&gt;&lt;strong&gt;&lt;span style=letter-spacing: -0.15pt;&gt;80 Puntos&lt;/span&gt;&lt;/strong&gt; &lt;/p&gt;            &lt;/td&gt;        &lt;/tr&gt;        &lt;tr style=height: 5.45pt;&gt;            &lt;td valign=top style=width: 223.7pt; border: none; padding: 0cm 5.4pt; height: 5.45pt;&gt;            &lt;p&gt;&lt;span style=letter-spacing: -0.15pt;&gt;No satisface lo solicitado&lt;/span&gt; &lt;/p&gt;            &lt;/td&gt;            &lt;td valign=top style=width: 115.75pt; border: none; padding: 0cm 5.4pt; height: 5.45pt;&gt;            &lt;p&gt;&lt;strong&gt;&lt;span style=letter-spacing: -0.15pt;&gt;0 Puntos&lt;/span&gt;&lt;/strong&gt; &lt;/p&gt;            &lt;/td&gt;        &lt;/tr&gt;    &lt;/tbody&gt;&lt;/table&gt;&lt;/div&gt;&lt;p style=margin: 0cm 0cm 6pt 18pt; text-align: justify;&gt;&lt;span style=letter-spacing: -0.15pt; color: black;&gt;&lt;br /&gt;&lt;br /&gt;Observaciones: Se entender&amp;aacute; que satisface completamente lo solicitado cuando la oferta cumple con todas las descripciones del Anexo N&amp;ordm;2.&lt;/span&gt; &lt;/p&gt;&lt;p style=margin-bottom: 10pt; text-align: justify;&gt;&lt;span style=letter-spacing: -0.15pt; color: black;&gt;Nota:&lt;/span&gt;&lt;span style=letter-spacing: -0.15pt; color: #333333;&gt;&amp;nbsp;&lt;/span&gt;&lt;span style=letter-spacing: -0.15pt; color: black;&gt;La Ilustre Municipalidad&amp;nbsp;de Arica, en su proceso de evaluaci&amp;oacute;n de las ofertas, no continuar&amp;aacute; evaluando a los proveedores que obtengan una ponderaci&amp;oacute;n inferior a 80 puntos sin decimales en el resultado parcial de su evaluaci&amp;oacute;n en el criterio &amp;ldquo;Cumplimiento de especificaciones t&amp;eacute;cnicas&amp;rdquo;, como tambi&amp;eacute;n en el caso que lo estime conveniente a sus intereses institucionales con expresi&amp;oacute;n de causa por la decisi&amp;oacute;n adoptada.&lt;/span&gt; &lt;/p&gt;&lt;p&gt;&lt;span style=letter-spacing: -0.15pt; color: black;&gt;Puntaje Final Criterio: Puntaje Oferente x&amp;nbsp; 35%&lt;/span&gt; &lt;/p&gt;&lt;p&gt;&lt;span style=color: black;&gt;&amp;nbsp;&lt;strong&gt;&lt;span style=letter-spacing: -0.15pt;&gt;b).- PRECIO:&lt;/span&gt;&lt;/strong&gt;&lt;/span&gt; &lt;/p&gt;&lt;p style=text-align: justify;&gt;&lt;span style=letter-spacing: -0.15pt; color: black;&gt;De acuerdo al valor ingresado en la oferta econ&amp;oacute;mica de la plataforma de mercadop&amp;uacute;blico y seg&amp;uacute;n consta en el Comprobante de Ingreso de oferta, se calcular&amp;aacute; el puntaje para el criterio precio de cada uno de los oferentes, aplicando la&amp;nbsp;siguiente f&amp;oacute;rmula:&lt;/span&gt; &lt;/p&gt;&lt;p&gt;&lt;span style=letter-spacing: -0.15pt; color: black;&gt;&amp;nbsp;Puntaje=&lt;/span&gt;&lt;span style=letter-spacing: -0.15pt; color: #333333;&gt;&amp;nbsp;&lt;/span&gt;&lt;span style=text-decoration: underline; letter-spacing: -0.15pt; color: black;&gt;Precio M&amp;iacute;nimo&amp;nbsp;&amp;nbsp;&lt;/span&gt;&lt;span style=letter-spacing: -0.15pt; color: black;&gt;&amp;nbsp;&lt;/span&gt;&lt;span style=letter-spacing: -0.15pt; color: #333333;&gt;&amp;nbsp;&amp;nbsp;&amp;nbsp;&amp;nbsp;&lt;/span&gt;&lt;span style=letter-spacing: -0.15pt; color: black;&gt;x&amp;nbsp;&amp;nbsp;100&lt;/span&gt;&lt;em&gt;&lt;span style=color: #333333;&gt;&amp;nbsp;&lt;br /&gt;&lt;br /&gt;&amp;nbsp;&lt;/span&gt;&lt;/em&gt;&lt;span style=letter-spacing: -0.15pt; color: black;&gt;&amp;nbsp;&amp;nbsp;&amp;nbsp;&amp;nbsp;&amp;nbsp;&amp;nbsp;&amp;nbsp;&amp;nbsp;&amp;nbsp;&amp;nbsp;&amp;nbsp;&amp;nbsp;&amp;nbsp;&amp;nbsp;&amp;nbsp; Precio Evaluado&lt;/span&gt; &lt;/p&gt;&lt;p&gt;&lt;span style=letter-spacing: -0.15pt; color: black;&gt;&amp;nbsp;El puntaje final del criterio se calcular&amp;aacute; de la siguiente manera:&lt;/span&gt; &lt;/p&gt;&lt;p&gt;&lt;span style=letter-spacing: -0.15pt; color: black;&gt;Puntaje Final Criterio: Puntaje Oferente x&amp;nbsp; 60%&lt;/span&gt; &lt;/p&gt;&lt;p&gt;&lt;span style=color: black;&gt;&amp;nbsp;&lt;strong&gt;&lt;span style=letter-spacing: -0.15pt;&gt;c).- CUMPLIMIENTO DE LOS REQUISITOS FORMALES:&lt;/span&gt;&lt;/strong&gt;&lt;/span&gt; &lt;/p&gt;&lt;p style=text-align: justify;&gt;&lt;span style=letter-spacing: -0.15pt; color: black;&gt;El oferente que presente su oferta cumpliendo todos los requisitos formales de presentaci&amp;oacute;n de la misma y acompa&amp;ntilde;ando todos los antecedentes requeridos obtendr&amp;aacute; 100 puntos. El oferente que haya incumplido los requisitos formales en virtud del art&amp;iacute;culo 40 inciso 2&amp;ordm;, del reglamento de&lt;/span&gt;&lt;span style=letter-spacing: -0.15pt; color: #333333;&gt;&amp;nbsp;&lt;/span&gt;&lt;span style=letter-spacing: -0.15pt; color: black;&gt;la Ley N&amp;ordm; 19.886, obtendr&amp;aacute; 0 puntos en este criterio.&lt;/span&gt; &lt;/p&gt;&lt;p&gt;&lt;span style=letter-spacing: -0.15pt; color: black;&gt;La asignaci&amp;oacute;n de puntajes en este criterio, se materializar&amp;aacute; de acuerdo a lo siguiente:&lt;/span&gt; &lt;/p&gt;&lt;div style=text-align: center;&gt;&lt;table border=1 cellspacing=3 cellpadding=0 width=511 style=width: 383.4pt; border-style: outset dashed dashed outset; border-top-color: initial; border-left-color: initial; border-bottom-color: #999999; border-right-color: #999999; border-width: 1pt;&gt;    &lt;tbody&gt;        &lt;tr&gt;            &lt;td valign=top style=width: 270.7pt; border: none; padding: 0cm 5.4pt;&gt;            &lt;p&gt;&lt;span&gt;&amp;nbsp;&lt;strong&gt;&lt;span style=letter-spacing: -0.15pt;&gt;Cumple con los requisitos formales contenidos en las presentes bases&lt;/span&gt;&lt;/strong&gt;&lt;/span&gt;&lt;/p&gt;            &lt;/td&gt;            &lt;td valign=top style=width: 106.7pt; border: none; padding: 0cm 5.4pt;&gt;            &lt;p&gt;&lt;strong&gt;&lt;span style=letter-spacing: -0.15pt;&gt;Puntaje&lt;/span&gt;&lt;/strong&gt; &lt;/p&gt;            &lt;/td&gt;        &lt;/tr&gt;        &lt;tr&gt;            &lt;td valign=top style=width: 270.7pt; border: none; padding: 0cm 5.4pt;&gt;            &lt;p&gt;&lt;span style=letter-spacing: -0.15pt;&gt;SI&lt;/span&gt; &lt;/p&gt;            &lt;/td&gt;            &lt;td valign=top style=width: 106.7pt; border: none; padding: 0cm 5.4pt;&gt;            &lt;p&gt;&lt;span style=letter-spacing: -0.15pt;&gt;100 PUNTOS&lt;/span&gt; &lt;/p&gt;            &lt;/td&gt;        &lt;/tr&gt;        &lt;tr&gt;            &lt;td valign=top style=width: 270.7pt; border: none; padding: 0cm 5.4pt;&gt;            &lt;p&gt;&lt;span style=letter-spacing: -0.15pt;&gt;NO&lt;/span&gt; &lt;/p&gt;            &lt;/td&gt;            &lt;td valign=top style=width: 106.7pt; border: none; padding: 0cm 5.4pt;&gt;            &lt;p&gt;&lt;span style=letter-spacing: -0.15pt;&gt;0 PUNTOS&lt;/span&gt; &lt;/p&gt;            &lt;/td&gt;        &lt;/tr&gt;    &lt;/tbody&gt;&lt;/table&gt;&lt;/div&gt;&lt;p style=text-align: justify;&gt;&lt;span style=letter-spacing: -0.15pt; color: black;&gt;En aquellos casos, que alg&amp;uacute;n oferente no ingrese a la plataforma los anexos solicitados en las presentes bases administrativas, referidos a datos mutables o relacionados con los criterios de evaluaci&amp;oacute;n, su oferta ser&amp;aacute; declarado inadmisible, no accediendo a la etapa de evaluaci&amp;oacute;n.&lt;/span&gt; &lt;/p&gt;&lt;p&gt;&lt;span style=letter-spacing: -0.15pt; color: black;&gt;&amp;nbsp;El puntaje final del criterio se calcular&amp;aacute; de la siguiente manera:&lt;/span&gt; &lt;/p&gt;&lt;p&gt;&lt;span style=letter-spacing: -0.15pt; color: black;&gt;&amp;nbsp;Puntaje Final Criterio: Puntaje Oferente x&amp;nbsp; 5%&lt;/span&gt; &lt;/p&gt;&lt;p style=margin-bottom: 6pt;&gt;&lt;strong&gt;&lt;span style=color: #333333;&gt;18.- DE&amp;nbsp;LA ADJUDICACI&amp;Oacute;N&lt;/span&gt;&lt;/strong&gt; &lt;/p&gt;&lt;p style=margin-bottom: 6pt; text-align: justify;&gt;&lt;span style=color: #333333;&gt;Se aceptar&amp;aacute; la propuesta que mejor se ajuste a los requerimientos solicitados, considerando los criterios de evaluaci&amp;oacute;n con sus correspondientes puntajes y ponderaciones establecidas en las bases de licitaci&amp;oacute;n, no estando obligado a adjudicar la propuesta que presente la oferta econ&amp;oacute;mica de menor valor. Efectuada la proposici&amp;oacute;n de adjudicaci&amp;oacute;n, el Director de Administraci&amp;oacute;n y Finanzas, mediante decreto, adjudicar&amp;aacute; la presente licitaci&amp;oacute;n al oferente que haya obtenido el mejor puntaje y cuya propuesta sea la m&amp;aacute;s conveniente a los intereses de la&amp;nbsp;Ilustre Municipalidad de Arica. Dictada el decreto de adjudicaci&amp;oacute;n, &amp;eacute;sta ser&amp;aacute; comunicada a trav&amp;eacute;s del portal de Compras P&amp;uacute;blicas. La fecha se&amp;ntilde;alada en el punto 3 &amp;ldquo;Etapas y Plazos&amp;rdquo; es referencial, por lo que, la adjudicaci&amp;oacute;n deber&amp;aacute; efectuarse a m&amp;aacute;s tardar dentro del plazo indicado. Si la adjudicaci&amp;oacute;n no se realizar&amp;aacute; dentro del t&amp;eacute;rmino se&amp;ntilde;alado, se informar&amp;aacute; a trav&amp;eacute;s del portal las razones que justifiquen tal incumplimiento, debiendo indicarse nuevo plazo para cumplir dicho tr&amp;aacute;mite, conforme lo se&amp;ntilde;ala el art&amp;iacute;culo 41 inciso 2 del Reglamento de&amp;nbsp;la Ley&amp;nbsp;19.886. En caso de dudas respecto del decreto de adjudicaci&amp;oacute;n, el oferente podr&amp;aacute; realizar sus consultas al correo electr&amp;oacute;nico del responsable t&amp;eacute;cnico de la licitaci&amp;oacute;n. La consulta ser&amp;aacute; analizada por el personal de&amp;nbsp;la Ilustre Municipalidad&amp;nbsp;de Arica, y se dar&amp;aacute; respuesta en tiempo oportuno.&lt;/span&gt;&lt;/p&gt;&lt;p style=margin-bottom: 6pt;&gt;&lt;strong&gt;&lt;span style=color: #333333;&gt;19.- DE&amp;nbsp;LA READJUDICACI&amp;Oacute;N&lt;/span&gt;&lt;/strong&gt; &lt;/p&gt;&lt;p style=margin-bottom: 6pt; text-align: justify;&gt;&lt;span style=color: #333333;&gt;Se proceder&amp;aacute; a readjudicar&amp;nbsp;en los casos que establece el Art&amp;iacute;culo 41&amp;deg; inciso final del Reglamento de la ley de Compras P&amp;uacute;blicas al proveedor que sigue en puntaje, siempre y cuando la oferta sea conveniente a los intereses municipales y &amp;eacute;sta cumpla con los requisitos exigidos en las Bases Administrativas y Especificaciones T&amp;eacute;cnicas de la presente Licitaci&amp;oacute;n.&lt;/span&gt;&lt;/p&gt;&lt;p style=margin-bottom: 6pt; text-align: justify;&gt;&lt;span style=color: #333333;&gt;Se proceder&amp;aacute; a la readjudicaci&amp;oacute;n en los siguientes casos:&lt;/span&gt;&lt;/p&gt;&lt;p style=margin-bottom: 6pt; text-align: justify;&gt;&lt;span style=color: #333333;&gt;&amp;nbsp;a) Cuando el oferente no mantenga su oferta posterior al proceso de adjudicaci&amp;oacute;n.&lt;/span&gt;&lt;/p&gt;&lt;p style=margin-bottom: 6pt; text-align: justify;&gt;&lt;span style=color: #333333;&gt;&amp;nbsp;b) Cuando el oferente incurra en quiebra o estado de insolvencia.&lt;/span&gt;&lt;/p&gt;&lt;p style=margin-bottom: 6pt; text-align: justify;&gt;&lt;span style=color: #333333;&gt;&amp;nbsp;c) Cuando el oferente no acepta o rechaza la orden de compra a trav&amp;eacute;s del sistema electr&amp;oacute;nico.&lt;/span&gt;&lt;/p&gt;&lt;p style=margin-bottom: 6pt; text-align: justify;&gt;&lt;span style=color: #333333;&gt;&amp;nbsp;d) Cuando el oferente adjudicado no se inscriba en el Registro Nacional de Chile proveedores en el plazo establecido en las Bases de Licitaci&amp;oacute;n o, encontr&amp;aacute;ndose inscrito en dicho registro, no est&amp;eacute; habilitado para contratar con la Ilustre Municipalidad de Arica.&lt;/span&gt;&lt;/p&gt;&lt;p style=margin-bottom: 6pt; text-align: justify;&gt;&lt;span style=color: #333333;&gt;&amp;nbsp;e) Cuando el proveedor adjudicado no cumpla con el plazo de reposici&amp;oacute;n de la totalidad de los bienes o no cumpla con la entrega del producto.&lt;/span&gt;&lt;/p&gt;&lt;p style=margin-bottom: 6pt; text-align: justify;&gt;&lt;span style=color: #333333;&gt;&amp;nbsp;f) Cuando el oferente no entregue la declaraci&amp;oacute;n jurada simple para contratar.&lt;/span&gt;&lt;/p&gt;&lt;p style=margin-bottom: 6pt; text-align: justify;&gt;&lt;span style=color: #333333;&gt;En aquellos casos, la&amp;nbsp;Ilustre Municipalidad de Arica,&amp;nbsp;podr&amp;aacute; adjudicar al proveedor que sigue en puntaje y as&amp;iacute; sucesivamente, siempre y cuando la oferta sea conveniente para la&amp;nbsp;Ilustre Municipalidad de Arica,&amp;nbsp;y cumpla con los requisitos exigidos en las Bases Administrativas y Especificaciones T&amp;eacute;cnicas de la Licitaci&amp;oacute;n.&lt;/span&gt;&lt;/p&gt;&lt;p style=margin-bottom: 6pt;&gt;&lt;strong&gt;&lt;span style=color: #333333;&gt;20.- DECLARAR DESIERTA&amp;nbsp;LA LICITACI&amp;Oacute;N&lt;/span&gt;&lt;/strong&gt; &lt;/p&gt;&lt;p style=margin-bottom: 6pt; text-align: justify;&gt;&lt;span style=color: #333333;&gt;La&amp;nbsp;Ilustre Municipalidad de Arica,&amp;nbsp;declarar&amp;aacute; desierto el proceso licitatorio cuando concurra alguna de las causales que se&amp;ntilde;ala a continuaci&amp;oacute;n:&amp;nbsp;&lt;/span&gt;&lt;/p&gt;&lt;p style=margin-bottom: 6pt;&gt;&lt;span style=color: #333333;&gt;&amp;nbsp;a) Cuando no se presenten ofertas o&amp;nbsp;&amp;eacute;stas sean declaradas inadmisibles&amp;nbsp;&lt;/span&gt;&lt;/p&gt;&lt;p style=margin-bottom: 6pt;&gt;&lt;span style=color: #333333;&gt;&amp;nbsp;b) Cuando las ofertas no resulten convenientes a los intereses de&amp;nbsp;la Municipalidad.&lt;/span&gt;&lt;/p&gt;&lt;p style=margin-bottom: 6pt;&gt;&lt;strong&gt;&lt;span style=color: #333333;&gt;21.- MECANISMO DE RESOLUCI&amp;Oacute;N DE CONSULTAS RESPECTO A&amp;nbsp;LA ADJUDICACION&lt;/span&gt;&lt;/strong&gt; &lt;/p&gt;&lt;p style=margin-bottom: 6pt; text-align: justify;&gt;&lt;span style=color: #333333;&gt;En caso de dudas respecto al Decreto de adjudicaci&amp;oacute;n, el oferente podr&amp;aacute; realizar sus consultas al correo electr&amp;oacute;nico del Responsable T&amp;eacute;cnico de&amp;nbsp;la Licitaci&amp;oacute;n. La&amp;nbsp;consulta ser&amp;aacute; analizada por personal de&amp;nbsp;la Ilustre Municipalidad&amp;nbsp;de Arica, y se dar&amp;aacute; respuesta en tiempo oportuno.&lt;/span&gt;&lt;/p&gt;&lt;p style=margin-bottom: 6pt;&gt;&lt;strong&gt;&lt;span style=color: #333333;&gt;22.- FORMALIZACION DEL CONTRATO&lt;/span&gt;&lt;/strong&gt; &lt;/p&gt;&lt;p style=margin-bottom: 6pt; text-align: justify;&gt;&lt;span style=color: #333333;&gt;En virtud de lo establecido en el art&amp;iacute;culo 63 del Reglamento de&amp;nbsp;la Ley&amp;nbsp;19.886 de Bases sobre Contratos administrativos de Suministro y Prestaciones de Servicios y por tratarse de bienes de simple y objetiva especificaci&amp;oacute;n, el contrato de formalizar&amp;aacute; mediante la emisi&amp;oacute;n de la orden de compra y la aceptaci&amp;oacute;n por parte del proveedor.&lt;/span&gt;&lt;/p&gt;&lt;p style=margin-bot</t>
  </si>
  <si>
    <t>REQUERIMIENTOS MIÍNIMOS</t>
  </si>
  <si>
    <t>En caso de incumplimiento en la entrega del producto dentro del plazo solicitado, se aplicará una multa según lo señalado precedentemente. Para estos efectos, la entidad edilicia por intermedio del funcionario responsable de la compra, le informará al adjudicatario, la infracción cometida, los hechos que la constituyen y el monto de la multa, mediante carta certificada. El adjudicatario tendrá un plazo de tres días hábiles para efectuar sus descargos desde la notificación respectiva, acompañando todos los antecedentes que estime pertinentes. Para efectos de contabilizar el plazo de notificación, se contará desde el tercer día hábil del despacho de la comunicación precedente. Recibidos los descargos del adjudicatario dentro del plazo establecido de manera formal vía Correo Certificado en las oficinas del DISAM ubicada en calle Patricio Lynch  236 de Arica, el Jefe de Abastecimiento o quien lo subrogue del DISAM, en un plazo de 3 días hábiles desde la recepción de los mismos, procederá a evaluar todos los antecedentes relativos a la aplicación de la multa y resolverá si mantendrá la misma, total o parcialmente, o bien la dejará sin efecto, emitiendo un pronunciamiento acogiendo o rechazando los descargos (total o parcialmente, documento que remitirá por carta certificada al mismo adjudicatario para su conocimiento. Ahora bien, una vez rechazados los descargos del adjudicatario, o bien vencido el plazo sin presentar descargos, la entidad procederá a aplicar la multa.COBRO DE MULTAEl monto de las multas, será calculado en valores netos y se aplicará sobre el monto total en las facturas o boletas más próximas, y, de no ser suficiente este monto o en caso de no existir pagos pendientes, se realizará la cobranza directamente al proveedor. Los montos percibidos por concepto de multas ingresarán al presupuesto de la respectiva entidad licitadora.</t>
  </si>
  <si>
    <t>PROCEDIMIENTO DE APLICACION DE LA MULTA</t>
  </si>
  <si>
    <t>BASES ADMINISTRATIVAS:&lt;br /&gt;&amp;nbsp;En los procesos de licitaci&amp;oacute;n que realice EL Hospital San Jos&amp;eacute; de Coronel, se aplicar&amp;aacute;n las siguientes bases que acompa&amp;ntilde;adas en cada caso de un documento denominado &amp;ldquo;Anexo Complementario&amp;rdquo;, en el que se establecer&amp;aacute;n los aspectos t&amp;eacute;cnicos y espec&amp;iacute;ficos de cada proceso en particular, tienen por objeto regular las compras de bienes muebles y de servicios que este Hospital requiere.en caso de ser necesario.- &lt;br /&gt;1: EL MANDANTE Actuar&amp;aacute; como mandante el Hospital San Jos&amp;eacute; de Coronel, con domicilio en calle Lautaro 600, Coronel, Rut 61.602.201-6 &lt;br /&gt;2: TIPO LICITACION La Licitaci&amp;oacute;n p&amp;uacute;blica se realizar&amp;aacute; en una sola etapa, para lo cual los oferentes deber&amp;aacute;n presentar en un mismo acto la Oferta T&amp;eacute;cnica, Oferta Econ&amp;oacute;mica y Antecedentes Administrativos, a trav&amp;eacute;s del sistema de informaci&amp;oacute;n. Estas Ofertas estar&amp;aacute;n sujetas a un Proceso de Evaluaci&amp;oacute;n, a partir del cual se determinaran &amp;eacute;l o los Oferentes adjudicados.&lt;br /&gt;&amp;nbsp;3: REQUERIMIENTO: Los productos a adquirir son los que se indican en listado de bienes y servicios requeridos que se indican en el &amp;ldquo;Anexo complementario&amp;rdquo; En la presentaci&amp;oacute;n de sus ofertas, los Oferentes deber&amp;aacute;n presentar los antecedentes necesarios, exigidos en las presentes Bases para acreditar que cumplen con todas las caracter&amp;iacute;sticas y exigencias que se detallan en las Especificaciones T&amp;eacute;cnicas descritas en cada &amp;iacute;tem de la presente propuesta.&lt;br /&gt;&amp;nbsp;4: DE LOS PARTICIPANTES Podr&amp;aacute;n participar en esta licitaci&amp;oacute;n toda persona natural o jur&amp;iacute;dica, que cumpliendo los requisitos se&amp;ntilde;alados en las presentes bases, presenten una oferta en la oportunidad y forma establecida en las mismas. Conforme al inciso cuarto del art&amp;iacute;culo 16 de la ley N&amp;deg; 19.886, y 66 de su reglamento, se requerir&amp;aacute; de cada proveedor a quien se le adjudique la propuesta su inscripci&amp;oacute;n en el registro de contratistas y proveedores (Chileproveedores) a cargo de la Direcci&amp;oacute;n de Compras y Contrataci&amp;oacute;n P&amp;uacute;blica al momento de la suscripci&amp;oacute;n del contrato. Asimismo, se le requerir&amp;aacute; acreditar la vigencia de su personalidad jur&amp;iacute;dica y la personer&amp;iacute;a de quien act&amp;uacute;a por &amp;eacute;l, siempre que dichos documentos no se encuentren publicados en el Registro de Contratistas y Proveedores (Chileproveedores). No podr&amp;aacute;n participar quienes se encuentren afectados por alguna de las situaciones se&amp;ntilde;aladas en el art&amp;iacute;culo N&amp;deg; 4 de la ley 19.886, agregado por la ley 20.088 y modificado por la ley 20.238. Del mismo modo no podr&amp;aacute;n participar los funcionarios directivos del mismo &amp;oacute;rgano o empresa, ni con personas unidas a ellos por los v&amp;iacute;nculos de parentesco descritos en la letra b) del art&amp;iacute;culo 54 de la ley N&amp;deg; 18.575, ley Org&amp;aacute;nica Constitucional de Bases Generales de la Administraci&amp;oacute;n del Estado. Quedar&amp;aacute;n excluidos quienes, al momento de la presentaci&amp;oacute;n de la oferta, de la formulaci&amp;oacute;n de la propuesta o de la suscripci&amp;oacute;n de la convenci&amp;oacute;n, seg&amp;uacute;n se trate de licitaciones p&amp;uacute;blicas, privadas o contrataci&amp;oacute;n directa, hayan sido condenados por pr&amp;aacute;cticas antisindicales o infracci&amp;oacute;n a los derechos fundamentales del trabajador, dentro de los anteriores dos a&amp;ntilde;os a la presente licitaci&amp;oacute;n.&lt;br /&gt;&amp;nbsp;5: ANTECEDENTES DEL OFERENTE PARA OFERTAR Los antecedentes que se se&amp;ntilde;alan a continuaci&amp;oacute;n deber&amp;aacute;n ser presentados a trav&amp;eacute;s del portal mercado p&amp;uacute;blico y son los siguientes: Persona Natural &amp;bull; Fotocopia Legalizada de C&amp;eacute;dula de Identidad &amp;bull; Fotocopia de Iniciaci&amp;oacute;n de Actividades en SII &amp;bull; Documento Garant&amp;iacute;a Seriedad de la Oferta &amp;bull; Declaraci&amp;oacute;n de aceptaci&amp;oacute;n de condiciones establecidas en las bases &amp;bull; Datos de Contacto Persona Jur&amp;iacute;dica &amp;bull; Fotocopia Legalizada del Rut de la Empresa &amp;bull; Fotocopia Legalizada de C&amp;eacute;dula de Identidad del Representante Legal &amp;bull; Certificado de Vigencia de la Sociedad &amp;bull; Documento Garant&amp;iacute;a Seriedad de la Oferta &amp;bull; Declaraci&amp;oacute;n de aceptaci&amp;oacute;n de condiciones establecidas en las bases &amp;bull; Datos de Contacto Nota: Si oferente est&amp;aacute; inscrito en Chileproveedores, no requiere enviar por el portal la documentaci&amp;oacute;n solicitada, excepto documento de garant&amp;iacute;a seriedad de la oferta. &lt;br /&gt;6: ANTECEDENTES DEL OFERENTE PARA CONTRATAR Persona Natural: &amp;bull; Certificado de Antecedentes del Registro Civil. &amp;bull; Declaraci&amp;oacute;n jurada acreditando que no se encuentra afecto al art. 4 inciso 6 de la ley 19.886, en el cual se establece que ning&amp;uacute;n &amp;oacute;rgano de la administraci&amp;oacute;n del Estado podr&amp;aacute; suscribir contratos administrativos de provisi&amp;oacute;n de bienes y servicios con los funcionarios directivos del mismo &amp;oacute;rgano o empresa, ni con personas unidas a ellos por los v&amp;iacute;nculos de parentesco. Persona Jur&amp;iacute;dica: &amp;bull; Bolet&amp;iacute;n Laboral y Previsional de la Direcci&amp;oacute;n del Trabajo. &amp;bull; Certificado de Vigencia de la Sociedad. &amp;bull; Declaraci&amp;oacute;n jurada acreditando que no se encuentra afecto al art. 4 inciso 6&amp;deg; de la ley 19.886, en el cual se establece que ning&amp;uacute;n &amp;oacute;rgano de la administraci&amp;oacute;n del Estado podr&amp;aacute; suscribir contratos administrativos de provisi&amp;oacute;n de bienes y servicios con los funcionarios directivos del mismo &amp;oacute;rgano o empresa, ni con personas unidas a ellos por los v&amp;iacute;nculos de parentesco. &amp;bull; Copia Legalizada de Escritura de Constituci&amp;oacute;n Social y Estatuto. Nota: Si oferente est&amp;aacute; inscrito en Chileproveedores, no requiere entregar los documentos indicados en art&amp;iacute;culo o n&amp;uacute;mero anterior. En el caso que oferente adjudicado NO se encuentra inscrito en Chileproveedores y: a) Se requiera suscripci&amp;oacute;n de contrato, deber&amp;aacute; entregar estos documentos al momento de la firma del contrato en la oficina de parte del Hospital. b) NO se requiera suscripci&amp;oacute;n de contrato, deber&amp;aacute; entregar estos documentos junto con la boleta de fiel cumplimiento de adjudicaci&amp;oacute;n en la oficina de contabilidad La no entrega de estos documentos por parte del oferente adjudicado, facultara al Hospital San Jos&amp;eacute; de Coronel, a efectuar una readjudicaci&amp;oacute;n o desestimaci&amp;oacute;n de la presente licitaci&amp;oacute;n y cobro de boleta de seriedad de oferta. &lt;br /&gt;7: ETAPAS Y PLAZOS DE LA LICITACION Las etapas y plazos ser&amp;aacute;n los se&amp;ntilde;alados en el portal del mercado p&amp;uacute;blico, para la presentaci&amp;oacute;n de las ofertas &lt;br /&gt;8: PRESUPUESTO REFERENCIAL El presupuesto referencial que indique la licitaci&amp;oacute;n no ser&amp;aacute; obligatoria para la entidad licitante y depender&amp;aacute; exclusivamente de los requerimientos de insumos por lo que ning&amp;uacute;n oferente podr&amp;aacute; exigir el cumplimiento de esta referencia econ&amp;oacute;mica Las cantidades anuales licitadas son estimativas y sujetas a modificaciones de aumento o disminuci&amp;oacute;n de acuerdo a la demanda asistencial y planificaci&amp;oacute;n del a&amp;ntilde;o.- &lt;br /&gt;9: DOCUMENTOS DE GARANTIA Los Documentos de Garant&amp;iacute;a que pueden exigirse en la licitaci&amp;oacute;n son: a) Seriedad de la Oferta- b) Fiel Cumplimiento de Contrato), Los que se determinar&amp;aacute;n en cada licitaci&amp;oacute;n y de ser exigidos deber&amp;aacute;n ser extendidos a nombre del Hospital San Jos&amp;eacute; de Coronel, Rut: 61.602.201-6, &lt;br /&gt;10: GARANTIA SERIEDAD DE LA OFERTA De exigirse Garant&amp;iacute;a de seriedad de la oferta. Los oferentes que se presenten a la propuesta deber&amp;aacute;n entregar, Boleta de Garant&amp;iacute;a o Vale Vista, por concepto de seriedad de oferta. El monto de la garant&amp;iacute;a y su glosa se indicar&amp;aacute; en el respectivo &amp;ldquo;Anexo Complementario&amp;rdquo;. Documento seriedad de ofertas deber&amp;aacute; ser entregado en oficina de contabilidad del Hospital ubicada en calle Lautaro 600 de Coronel, hasta la fecha de cierre de recepci&amp;oacute;n de ofertas en el portal mercado p&amp;uacute;blico. Forma y oportunidad de restituci&amp;oacute;n: Ser&amp;aacute; devuelto a oferentes que no se adjudicaron dentro de los 10 d&amp;iacute;as h&amp;aacute;biles siguientes de realizada la adjudicaci&amp;oacute;n. Quedar&amp;aacute; en poder del hospital San Jos&amp;eacute; de Coronel boleta de adjudicatario y ser&amp;aacute; restituida al momento de entregarse boleta de garant&amp;iacute;a de fiel cumplimiento del contrato.- &lt;br /&gt;11: GARANTIA FIEL CUMPLIMIENTO DE CONTRATO Se exigir&amp;aacute; Boleta de Garant&amp;iacute;a o Vale Vista, por concepto de fiel, oportuno y correcto cumplimiento del contrato. Valor del documento corresponde al 5% del valor del contrato. Con fecha de vencimiento a los 60 d&amp;iacute;as despu&amp;eacute;s del t&amp;eacute;rmino del contrato Documento de fiel cumplimiento de contrato deber&amp;aacute; ser entregado en oficina de contabilidad del Hospital ubicada en Lautaro 600 de Coronel, en un plazo m&amp;aacute;ximo de 10 d&amp;iacute;as h&amp;aacute;biles siguientes a la fecha de adjudicaci&amp;oacute;n. La Glosa que debe contener la boleta de garant&amp;iacute;a se indicar&amp;aacute; en el respectivo &amp;ldquo;Anexo Complementario&amp;rdquo; La Boleta de garant&amp;iacute;a se devolver&amp;aacute; al adjudicatario a los 60 d&amp;iacute;as h&amp;aacute;biles de expirado el contrato. La no entrega de este documento por parte del oferente adjudicado, facultara al Hospital San Jos&amp;eacute; de Coronel, a efectuar una readjudicaci&amp;oacute;n o dejar sin efecto la licitaci&amp;oacute;n y cobro de boleta de seriedad de oferta si la hubiese. &lt;br /&gt;12: PLAZO DEL CONTRATO La duraci&amp;oacute;n o vigencia del contrato, se establecer&amp;aacute; en el &amp;ldquo; Anexo complementario&amp;rdquo; &lt;br /&gt;13: SERIE DE CONSULTAS Y RESPUESTAS Las preguntas, consultas, Respuestas y/o Aclaraciones se har&amp;aacute;n solo a trav&amp;eacute;s del portal del mercado p&amp;uacute;blico dentro del plazo establecido en las bases del portal. No se dar&amp;aacute; respuesta a las consultas verbales, telef&amp;oacute;nicas o efectuadas fuera de plazo o en forma distinta a la indicada anteriormente &lt;br /&gt;14: COMPUTO DE LOS PLAZOS: Todos los plazos son de d&amp;iacute;as corridos, salvo en aquellos casos en que expresamente se indique que son de d&amp;iacute;as h&amp;aacute;biles &lt;br /&gt;15: DE LOS PRECIOS Los precios de los productos ofertados deber&amp;aacute;n ser por el periodo que dure la licitaci&amp;oacute;n, por su valor neto, puestos en bodega del Hospital.- &lt;br /&gt;16: PRESENTACION OFERTAS 1. El oferente deber&amp;aacute; ingresar su oferta econ&amp;oacute;mica en el portal, hasta la fecha y hora de cierre que se establece en las bases del portal. 2. Todos los antecedentes solicitados a los oferentes, deber&amp;aacute;n enviarlos exclusivamente por el portal mercado p&amp;uacute;blico, hasta la fecha de cierre electr&amp;oacute;nico de recepci&amp;oacute;n de ofertas. Excepto boleta de seriedad de oferta la cual deber&amp;aacute; ser entregada en forma manual. Para presentar oferta en la presente licitaci&amp;oacute;n el oferente deber&amp;aacute;: Completar y presentar todos los antecedentes Administrativos, t&amp;eacute;cnicos y econ&amp;oacute;micos en el portal del mercado p&amp;uacute;blico, que en cada caso se exigir&amp;aacute;n y determinar&amp;aacute;n en cada caso seg&amp;uacute;n &amp;ldquo;Anexo complementario&amp;rdquo; &lt;br /&gt;17: VALIDEZ DE LA OFERTA Las ofertas tendr&amp;aacute;n una validez m&amp;iacute;nima de 60 d&amp;iacute;as desde la fecha de la publicaci&amp;oacute;n de la Licitaci&amp;oacute;n, si dentro de ese plazo no se puede efectuar la adjudicaci&amp;oacute;n, el mandante podr&amp;aacute; solicitar mediante correo electr&amp;oacute;nico u otro medio escrito a los proponentes antes de su expiraci&amp;oacute;n, la pr&amp;oacute;rroga de las propuestas. &lt;br /&gt;18: COMISI&amp;Oacute;N DE EVALUACION Y SUS FUNCIONES: La apertura en el Portal Mercado P&amp;uacute;blico, y la respectiva evaluaci&amp;oacute;n, calificaci&amp;oacute;n de las ofertas de manera administrativa, t&amp;eacute;cnicas y econ&amp;oacute;micas y adjudicaci&amp;oacute;n estar&amp;aacute; a cargo de una Comisi&amp;oacute;n la cual estar&amp;aacute; integrada por funcionarios del hospital que se indicar&amp;aacute;n en &amp;ldquo;Anexo complementario&amp;rdquo;: La Comisi&amp;oacute;n en conformidad a las atribuciones entregadas por el Mandante de acuerdo al contenido de este cap&amp;iacute;tulo y dem&amp;aacute;s antecedentes de las presentes Bases, queda facultada para: a) Podr&amp;aacute; solicitar a los oferentes que salven errores u omisiones formales, siempre y cuando las rectificaciones de dichos vicios u omisiones no les confieran a esos oferentes una situaci&amp;oacute;n de privilegio respecto de los dem&amp;aacute;s competidores, para ello se deber&amp;aacute; informar de dicha solicitud a los dem&amp;aacute;s oferentes, a trav&amp;eacute;s del sistema de informaci&amp;oacute;n. El plazo para contestar ser&amp;aacute; de 24 horas desde la hora de publicaci&amp;oacute;n el sistema de informaci&amp;oacute;n. Podr&amp;aacute; permitir a los oferentes la presentaci&amp;oacute;n de certificaciones o antecedentes que los oferentes hayan omitido presentar al momento de efectuar la oferta, siempre que dichas certificaciones o antecedentes se hayan producido u obtenido con anterioridad al vencimiento del plazo para presentar ofertas o se refieran a situaciones no mutables entre el vencimiento del plazo para presentar ofertas y el periodo de evaluaci&amp;oacute;n. b) Revisar&amp;aacute; y estudiar&amp;aacute; la documentaci&amp;oacute;n solicitada, evaluar&amp;aacute; las ofertas t&amp;eacute;cnica y econ&amp;oacute;micamente, confeccionando un cuadro comparativo entre los oferentes. c) De existir empate en la nota final entre dos o m&amp;aacute;s ofertas en el resultado, aun cuando de la evaluaci&amp;oacute;n se est&amp;eacute; usando el m&amp;aacute;ximo de decimales posibles, &amp;eacute;sta deber&amp;aacute; dirimir a trav&amp;eacute;s del an&amp;aacute;lisis del criterio t&amp;eacute;cnicos de la oferta, en particular la certificaci&amp;oacute;n sanitaria, la ausencia del anterior proceder&amp;aacute; a evaluar la certificaci&amp;oacute;n de origen GMP y a falta de &amp;eacute;stos primara el criterio de mejor oferta econ&amp;oacute;mica. d) Confeccionar&amp;aacute; un &amp;ldquo;Informe de Evaluaci&amp;oacute;n de Propuesta&amp;rdquo;, el cual considerar&amp;aacute; en su an&amp;aacute;lisis todos los antecedentes exigidos a los oferentes, sean &amp;eacute;stos de car&amp;aacute;cter administrativo, t&amp;eacute;cnico, legal, econ&amp;oacute;mico u otros, y contendr&amp;aacute; a lo menos: los hitos m&amp;aacute;s relevantes del proceso de licitaci&amp;oacute;n, Cuadro Comparativo o Evaluativo de las Ofertas, y el puntaje o nota final obtenido por cada oferente seg&amp;uacute;n la ponderaci&amp;oacute;n de la pauta de evaluaci&amp;oacute;n. Dicho documento ser&amp;aacute; firmado por los integrantes de la presente comisi&amp;oacute;n para ser presentado a la Comisi&amp;oacute;n de Adjudicaci&amp;oacute;n. e) Firmar el &amp;ldquo;Acta de de Adjudicaci&amp;oacute;n&amp;rdquo;, mediante el cual propondr&amp;aacute; al Sr. Director adjudicar o desestimar la propuesta. Y bastar&amp;aacute; que tenga un m&amp;iacute;nimo de tres firmas aprobatorias, para considerar como v&amp;aacute;lida la propuesta de adjudicaci&amp;oacute;n. &lt;br /&gt;19: DE LA EVALUACI&amp;Oacute;N DE LA PROPUESTA La evaluaci&amp;oacute;n de las Ofertas presentadas, se determinar&amp;aacute; en cada licitaci&amp;oacute;n en el &amp;ldquo;Anexo complementario&amp;rdquo; Para los efectos de adjudicaci&amp;oacute;n, el Hospital San Jos&amp;eacute; de Coronel dispondr&amp;aacute; de un plazo m&amp;aacute;ximo de 10 d&amp;iacute;as h&amp;aacute;biles para su aprobaci&amp;oacute;n. Aprobada por el Director la proposici&amp;oacute;n de adjudicaci&amp;oacute;n, se dictar&amp;aacute; la resoluci&amp;oacute;n de adjudicaci&amp;oacute;n, la cual se publicar&amp;aacute; en el portal Mercado P&amp;uacute;blico. Queda estrictamente prohibido a las empresas consultar o enviar alguna comunicaci&amp;oacute;n y/o documento sobre la apertura, evaluaci&amp;oacute;n o adjudicaci&amp;oacute;n de la propuesta, a la Unidad T&amp;eacute;cnica, mientras se encuentre en proceso de evaluaci&amp;oacute;n y de adjudicaci&amp;oacute;n, salvo que la Comisi&amp;oacute;n de Evaluaci&amp;oacute;n lo solicite expresamente a trav&amp;eacute;s del portal. &lt;br /&gt;20: READJUDICACION: El mandante se reserva el derecho de readjudicar la licitaci&amp;oacute;n en los siguientes casos - Si el adjudicatario desiste de su oferta - Si el adjudicatario no acude a firmar el contrato dentro del plazo establecido &lt;br /&gt;21: CESION DE DERECHOS Salvo que en forma expresa se establezca en &amp;ldquo;Anexo Complementario&amp;rdquo;. El adjudicatario no podr&amp;aacute;, en caso alguno, ceder o transferir en forma alguna, total o parcialmente, los derechos y obligaciones que emanan de la presente licitaci&amp;oacute;n, y en especial los establecidos, La infracci&amp;oacute;n de esta prohibici&amp;oacute;n dar derecho al mandante para poner t&amp;eacute;rmino anticipado al contrato, en forma inmediata, de conformidad a lo establecido en la cl&amp;aacute;usula correspondiente a la Terminaci&amp;oacute;n anticipada del contrato.-&lt;br /&gt;&amp;nbsp;22: ORDEN DE COMPRA Y DESPACHO DE PRODUCTOS El despacho de los productos se efectuar&amp;aacute; contra orden de compra enviada a trav&amp;eacute;s del Portal. En el caso que el proveedor no de respuesta a la Orden de Compra en el plazo estipulado, el Hospital podr&amp;aacute; dejar sin efecto la respectiva orden de compra en el Portal y podr&amp;aacute; rechazar la recepci&amp;oacute;n de los productos, si hubiese sido necesario comprar dichos productos de manera urgente Las especificaciones t&amp;eacute;cnicas que se indican en las bases t&amp;eacute;cnicas, se deben respetar en los productos que se despachen&lt;br /&gt;&amp;nbsp;23: VENCIMIENTO PRODUCTOS El o los adjudicatarios, deber&amp;aacute;n enviar al Hospital San Jos&amp;eacute; de Coronel los productos adjudicados con una fecha de vencimiento se&amp;ntilde;alado en el rotulo del envase del producto, mayor a doce (12) meses. Aquellos productos que sean enviados al Hospital San Jos&amp;eacute; de Coronel con una fecha de vencimiento menor a doce (12) meses, ser&amp;aacute;n devueltos al adjudicatario, debiendo este reponer los productos en un plazo no mayor a 72 hrs. El costo del flete por la devoluci&amp;oacute;n ser&amp;aacute; a cargo del adjudicatario. &lt;br /&gt;24: DE LAS SANCIONES POR INCUMPLIMIENTO a) En el evento de que un proveedor adjudicatario no despache una orden de compra dentro del plazo establecido en la Orden de Compra (si corresponde, parcializaci&amp;oacute;n), el Hospital San Jos&amp;eacute; de Coronel estar&amp;aacute; facultado para: Aplicar una multa equivalente al 0,5% del monto de la orden de compra, por cada d&amp;iacute;a de atraso b) Si oferente adjudicado despacha una orden de compra fraccionada sin previa solicitud de la instituci&amp;oacute;n, el Hospital San Jos&amp;eacute; de Coronel estar&amp;aacute; facultado para: Aplicar una multa equivalente al 0,5% del monto de la orden de compra, por cada d&amp;iacute;a de atraso, respecto a los productos no despachados.- c) En el evento de que un proveedor adjudicatario no reponga los productos por vencimiento (ver articulo N&amp;ordm; 24), el Hospital San Jos&amp;eacute; de Coronel estar&amp;aacute; facultado para: Aplicar una multa equivalente al 0,5% del monto de los productos devueltos, por cada d&amp;iacute;a de atraso en la reposici&amp;oacute;n Adem&amp;aacute;s de las multa indicadas precedentemente, transcurrido 10 d&amp;iacute;as del incumplimiento por parte del oferente de alguna de las causales se&amp;ntilde;aladas en las letras a), b) y c) de esta cl&amp;aacute;usula, el Hospital San Jos&amp;eacute; de Coronel, podr&amp;aacute; poner t&amp;eacute;rmino al contrato (dejando sin efecto la presente licitaci&amp;oacute;n), realizar el cobro del documento de garant&amp;iacute;a de fiel cumplimiento de contrato e informar comportamiento de proveedor a trav&amp;eacute;s del Mercado Publico. d) En caso de que los productos adjudicados no sean de la calidad ofertada y exigidos por el la instituci&amp;oacute;n, el Hospital San Jos&amp;eacute; de Coronel podr&amp;aacute; dejar sin efecto la adjudicaci&amp;oacute;n del(os) producto(s) en cuesti&amp;oacute;n, mediante resoluci&amp;oacute;n fundada de este, previo informe del jefe de servicio respectivo y aplicar una multa equivalente al 5 % de la orden de compra.&lt;br /&gt;&amp;nbsp;25: POLITICAS DE CANJE POR VENCIMIENTO El Hospital San Jos&amp;eacute; de Coronel establece la siguiente pol&amp;iacute;tica de canje por los productos que se licitan: a) Oferente deber&amp;aacute; recibir para canje los productos adjudicados en esta licitaci&amp;oacute;n con una m&amp;iacute;nimo de 3 meses antes de la fecha de vencimiento se&amp;ntilde;alado en el rotulo del envase del producto. b) Hospital San Jos&amp;eacute; de Coronel se compromete a solicitar canje solo de aquellos productos que se encuentren en condiciones &amp;oacute;ptimas (envase original y buen estado), adem&amp;aacute;s de informar la cantidad a devoluci&amp;oacute;n. c) Hospital San Jos&amp;eacute; de Coronel enviara a la empresa los productos a canjear con flete pagado a domicilio. d) Oferente deber&amp;aacute; reponer los productos adjudicados en canje, con partida id&amp;eacute;ntica, es decir, producto id&amp;eacute;ntico y cantidad id&amp;eacute;ntica. Para dicha operaci&amp;oacute;n oferente dispone de un plazo m&amp;aacute;ximo de 15 d&amp;iacute;as h&amp;aacute;biles, contados desde la fecha de envi&amp;oacute; del producto por parte del Hospital San Jos&amp;eacute; de Coronel. e) Los productos a reponer por canje deber&amp;aacute;n tener un plazo de vencimiento m&amp;iacute;nimo de 12 meses. &lt;br /&gt;26: DEL PAGO.- El Hospital San Jos&amp;eacute; de Coronel cancelar&amp;aacute; en el plazo de 30 d&amp;iacute;as desde la presentaci&amp;oacute;n de la factura y recepci&amp;oacute;n conforme y sin observaciones del estado, calidad de los productos, mediante cheque nominativo girado a nombre del adjudicatario. Se suspender&amp;aacute; el pago de la factura: a) Cuando se haya rechazado la entrega del o los productos total o parcialmente. b) Cuando se haya reclamado por alg&amp;uacute;n servicio de la calidad de los productos &lt;br /&gt;27: SUSCRIPCION DEL CONTRATO a) Las adjudicaciones por un monto superior a 1000 UTM, deber&amp;aacute;n suscribir el contrato con el Hospital San Jos&amp;eacute; de Coronel, dentro de los 15 d&amp;iacute;as h&amp;aacute;biles siguientes a la adjudicaci&amp;oacute;n. b) Los contratos menores a 100 UTM se formalizar&amp;aacute;n mediante la emisi&amp;oacute;n de la orden de compra y la aceptaci&amp;oacute;n de esta por parte del proveedor. c) Los contratos de compra de bienes o servicios est&amp;aacute;ndar o de simple y objetiva especificaci&amp;oacute;n inferior a 1000 UTM y superiores a 100 UTM, no se requerir&amp;aacute; suscribir contrato y bastar&amp;aacute; solo la emisi&amp;oacute;n de la orden de compra por el Hospital San Jos&amp;eacute; de Coronel y la aceptaci&amp;oacute;n por parte del proveedor, para su, perfeccionamiento.- &lt;br /&gt;28: TERMINO ANTICIPADO DEL CONTRATO De acuerdo a lo previsto en el art&amp;iacute;culo 13 de la ley N&amp;ordm; 19.886, y el art&amp;iacute;culo 77 del reglamento de la citada ley, el mandante podr&amp;aacute; poner t&amp;eacute;rmino anticipado al contrato en las siguientes causales: a) Incumplimiento grave de las obligaciones contra&amp;iacute;das por el proveedor Se entiende como incumplimiento grave el hecho de entregarse insumos que no cumplen con las exigencias t&amp;eacute;cnicas del producto requerido (contenido, especificaciones t&amp;eacute;cnicas, forma, detalles t&amp;eacute;cnicos, plazos de entrega, no concurrir al Hospital para ver los problemas que presenten los productos o servicios en los plazos indicados en oferta b) Estado de notoria insolvencia del proveedor, a menos que mejoren las cauciones entregadas o las existentes sean insuficientes para garantizar el cumplimiento del contrato. c) Registrar saldos insolutos de remuneraciones o cotizaciones de seguridad social con sus actuales trabajadores o con trabajadores contratados en los &amp;uacute;ltimos dos a&amp;ntilde;os, a la mitad del per&amp;iacute;odo de ejecuci&amp;oacute;n del contrato, con un m&amp;aacute;ximo de seis meses. d) En caso de t&amp;eacute;rmino de giro, liquidaci&amp;oacute;n o disoluci&amp;oacute;n de la sociedad ejecutora. e) Si cede o transfiere en forma alguna, total o parcialmente, los derechos y obligaciones que nacen del desarrollo de la presente licitaci&amp;oacute;n, f) Resciliaci&amp;oacute;n o mutuo acuerdo entre los contratantes Puesto t&amp;eacute;rmino anticipado al contrato, por cualquiera de las causas se&amp;ntilde;aladas, el mandante podr&amp;aacute; cobrar y hacer efectiva la garant&amp;iacute;a de fiel cumplimiento del contrato administrativamente, sin forma de juicio, y sin necesidad de requerimiento ni acci&amp;oacute;n judicial alguna, en car&amp;aacute;cter de cl&amp;aacute;usula penal, sin perjuicio de las dem&amp;aacute;s acciones legales que le pudieran corresponder en contra del adjudicatario, en el evento de que el perjuicio causado, sea mayor al valor de la garant&amp;iacute;a Del Procedimiento: De producirse cualquiera de las situaciones antes mencionadas, el Hospital San Jos&amp;eacute; de Coronel, proceder&amp;aacute; a poner t&amp;eacute;rmino al contrato, dictando la resoluci&amp;oacute;n correspondiente, previo aviso al proveedor dado por escrito con cinco d&amp;iacute;as de anticipaci&amp;oacute;n.- La resoluci&amp;oacute;n a dictar ordenar&amp;aacute; hacer efectiva las garant&amp;iacute;as y dispondr&amp;aacute; la nueva compra de los productos El t&amp;eacute;rmino anticipado del contrato no dar&amp;aacute; derecho a indemnizaci&amp;oacute;n alguna al proveedor&lt;br /&gt;&amp;nbsp;29: DOMICILIO CONTRACTUAL Para todos los efectos legales, las partes constituyen su domicilio en la ciudad de Coronel.-&lt;br /&gt;&amp;nbsp;30: DE LA ENTREGA DE LOS BIENES Los bienes deber&amp;aacute;n ser entregados por el proveedor en bodega del Hospital, dentro de un plazo no superior a las 48 horas, de aceptada la correspondiente Orden de compra en el portal mercado p&amp;uacute;blico.- &lt;br /&gt;31: HORARIO Y LUGAR DE RECEPCION: El lugar de recepci&amp;oacute;n de los productos ser&amp;aacute; la Bodega del Hospital San Jos&amp;eacute; de Coronel en horario de: Lunes a Jueves: 08:30 hrs. a 13:00 hrs. Y Viernes: 08:30 hrs. a 12:00 hrs. Los productos despachados deben cumplir con normas de traslado, como: higiene, cadena de fr&amp;iacute;o de aquellos productos que lo requieran. El no cumplimiento otorga la facultad de no recibir la mercader&amp;iacute;a con devoluci&amp;oacute;n inmediata al proveedor. En piso de Bodega respectiva, se efectuara en el momento de recibir el despacho, la revisi&amp;oacute;n completa de los productos solicitados para luego determinar si se recibe o no conforme. Se debe considerar el tiempo necesario para tal efecto que deber&amp;aacute; ser contemplado por la empresa de transporte y cuya prestaci&amp;oacute;n de servicios son exclusivamente con la empresa que los solicita para el despacho de mercader&amp;iacute;a e independiente a los requerimientos del establecimiento. Si no existen observaciones se recibe conforme para efectuar recepci&amp;oacute;n de mercader&amp;iacute;a. Si las observaciones no son subsanadas dentro de 72 hrs. el Hospital San Jos&amp;eacute; de Coronel est&amp;aacute; facultado para hacer uso de las facultades que le confieren de estas bases administrativas.- &lt;br /&gt;32: DE LAS OBLIGACIONES DE CONFIDENCIALIDAD.- El prestador deber&amp;aacute; guardar la confidencialidad de todos los antecedentes que conozca con motivo de la prestaci&amp;oacute;n del servicio, ya sean aquellos proporcionados por el Hospital y no podr&amp;aacute; hacer uso de ellos para fines ajenos a la prestaci&amp;oacute;n de los servicios contratados. De esta manera, bajo ninguna circunstancia el prestador podr&amp;aacute;, por cualquier t&amp;iacute;tulo y/o medio, revelar, difundir, publicar, vender, ceder, copiar, reproducir, interferir, interceptar, alterar, modificar, da&amp;ntilde;ar, inutilizar, destruir, en todo o en parte esta informaci&amp;oacute;n, ya sea durante la vigencia de la contrataci&amp;oacute;n como despu&amp;eacute;s de su finalizaci&amp;oacute;n, salvo autorizaci&amp;oacute;n expresa del Mandante, otorgada a trav&amp;eacute;s de su Director. Esta prohibici&amp;oacute;n afecta al prestador, a su personal directo e indirecto, sus consultores, subcontratistas y al personal de &amp;eacute;stos, en cualquier calidad que se encuentren ligados a esta licitaci&amp;oacute;n, en cualquiera de sus etapas, y su responsabilidad ser&amp;aacute; solidaria, incluso despu&amp;eacute;s de la expiraci&amp;oacute;n de la contrataci&amp;oacute;n del servicio. El prestador s&amp;oacute;lo podr&amp;aacute; copiar o reproducir la informaci&amp;oacute;n que sea necesaria para dar cumplimiento a la contrataci&amp;oacute;n que por la presente licitaci&amp;oacute;n p&amp;uacute;blica se pretende materializar. En caso de incumplimiento de lo precedentemente indicado, el Mandante podr&amp;aacute; terminar anticipadamente el contrato de servicio con el prestador, encontr&amp;aacute;ndose facultado para hacer efectiva la garant&amp;iacute;a de fiel cumplimiento del contrato, pasando a constituir dicho incumplimiento una infracci&amp;oacute;n grav&amp;iacute;sima al contrato conforme a lo dispuesto en estas bases, sin perjuicio de iniciar las acciones legales procedentes. &lt;br /&gt;33: PACTO DE INTEGRIDAD El oferente declara que, por el s&amp;oacute;lo hecho de participar en la presente licitaci&amp;oacute;n, acepta expresamente el presente pacto de integridad, oblig&amp;aacute;ndose a cumplir con todas y cada una de las estipulaciones que contenidas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 1.- 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 2.- El oferente se obliga a no intentar ni efectuar acuerdos o realizar negociaciones, actos o conductas que tengan por objeto influir o afectar de cualquier forma la libre competencia, cualquiera fuese la conducta o acto espec&amp;iacute;fico, y especialmente, aquellos acuerdos, negociaciones, actos o conductas de tipo o naturaleza colusiva, en cualquier de sus tipos o formas. 3.-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 4.- El oferente se obliga a ajustar su actuar y cumplir con los principios de legalidad, &amp;eacute;tica, moral, buenas costumbres y transparencia en el presente proceso licitatorio. 5.- El oferente manifiesta, garantiza y acepta que conoce y respetar&amp;aacute; las reglas y condiciones establecidas en las bases de licitaci&amp;oacute;n, sus documentos integrantes y &amp;eacute;l o los contratos que de ellos se derivase. 6.- El oferente se obliga y acepta asumir, las consecuencias y sanciones previstas en estas bases de licitaci&amp;oacute;n, as&amp;iacute; como en la legislaci&amp;oacute;n y normativa que sean aplicables a la misma. 7.-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 8.-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incluidos sus subcontratistas, haci&amp;eacute;ndose plenamente responsable de las consecuencias de su infracci&amp;oacute;n, sin perjuicio de las responsabilidades individuales que tambi&amp;eacute;n procediesen y/o fuesen determinadas por los organismos correspondiente</t>
  </si>
  <si>
    <t>BASES ADMINISTRATIVAS</t>
  </si>
  <si>
    <t>&lt;span style=color: rgb(0, 0, 0); font-family: times new roman; font-size: 16px;&gt;&lt;/span&gt;&lt;p style=margin: 0cm 2.5pt 0pt 0cm; text-align: justify; -ms-text-autospace:; tab-stops: 0cm; mso-layout-grid-align: none;&gt;&lt;span style=font-family: &amp;quot;arial narrow&amp;quot;,sans-serif; font-size: 11pt; mso-bidi-font-family: arial;&gt;&lt;span style=color: rgb(0, 0, 0);&gt;Los oferentepor el s&amp;oacute;lo hecho de participar asumen, aceptan y se allanan a colaborar eforma efectiva y expedita para permitir que el Gobierno Regional, en formprevia, a la suscripci&amp;oacute;n del contrato y/o al&lt;span style=mso-spacerun: yes;&gt;&amp;nbsp&lt;/span&gt;&lt;/span&gt;&lt;span style=color: rgb(0, 0, 0);&gt;pago de cualquiera de las facturas que presente el proveedor y econcordancia con las disposiciones jur&amp;iacute;dicas vigentes en materia dsubcontrataci&amp;oacute;n y servicios transitorios, ejerza su derecho a la informaci&amp;oacute;n dem&amp;aacute;s que le franqueen las referidas normas, en cuanto fueren aplicables, a fide obtener del adjudicatario la acreditaci&amp;oacute;n previa de su cumplimiento&lt;/span&gt;&lt;span style=color: rgb(0, 0, 0); mso-spacerun: yes;&gt;&amp;nbsp; &lt;/span&gt;&lt;span style=color: rgb(0, 0, 0);&gt;y oportuno de las obligaciones laborales previsionales de sus trabajadores.&lt;/span&gt;&lt;/span&gt;&lt;/p&gt;&lt;span style=color: rgb(0, 0, 0); font-family: times new roman; font-size: 16px;&gt;&lt;/span&gt;&lt;p style=margin: 0cm 2.5pt 0pt 18pt; text-align: justify; -ms-text-autospace:; tab-stops: 0cm; mso-layout-grid-align: none;&gt;&lt;span style=color: rgb(0, 0, 0); font-family: &amp;quot;arial narrow&amp;quot;,sans-serif; font-size: 11pt; mso-bidi-font-family: arial;&gt;&amp;nbsp;&lt;/span&gt;&lt;/p&gt;&lt;span style=color: rgb(0, 0, 0); font-family: times new roman; font-size: 16px;&gt;&lt;/span&gt;&lt;p style=margin: 0cm 2.5pt 0pt 0cm; text-align: justify; -ms-text-autospace:; tab-stops: 0cm; mso-layout-grid-align: none;&gt;&lt;span style=color: rgb(0, 0, 0); font-family: &amp;quot;arial narrow&amp;quot;,sans-serif; font-size: 11pt; mso-bidi-font-family: arial;&gt;Asimismo,asumen y aceptan que &amp;ndash; en caso de reclamos o de establecerse la existencia dincumplimientos graves del proveedor a sus obligaciones laborales, el GobiernRegional, estar&amp;aacute; facultado para actuar en conformidad a la ley laboral, parejercer el derecho de retenci&amp;oacute;n y pago por subrogaci&amp;oacute;n con cargo a los pagoque se deba efectuar al adjudicado por sus servicios prestados.&lt;/span&gt;&lt;/p&gt;&lt;span style=color: rgb(0, 0, 0); font-family: times new roman; font-size: 16px;&gt;&lt;/span&gt;&lt;p style=margin: 0cm 2.5pt 0pt 0cm; text-align: justify; -ms-text-autospace:; tab-stops: 0cm; mso-layout-grid-align: none;&gt;&lt;span style=color: rgb(0, 0, 0); font-family: &amp;quot;arial narrow&amp;quot;,sans-serif; font-size: 11pt; mso-bidi-font-family: arial; mso-spacerun: yes;&gt;&amp;nbsp; &lt;/span&gt;&lt;/p&gt;&lt;span style=color: rgb(0, 0, 0); font-family: times new roman; font-size: 16px;&gt;&lt;/span&gt;&lt;p style=margin: 0cm 2.5pt 0pt 0cm; text-align: justify; -ms-text-autospace:; tab-stops: 0cm; mso-layout-grid-align: none;&gt;&lt;span style=color: rgb(0, 0, 0); font-family: &amp;quot;arial narrow&amp;quot;,sans-serif; font-size: 11pt; mso-bidi-font-family: arial;&gt;En virtud dlo anterior, el Gobierno Regional, en forma previa al pago y/o en cualquiemomento, en atenci&amp;oacute;n a la ley de subcontrataci&amp;oacute;n, exigir&amp;aacute; al adjudicatario lcertificaci&amp;oacute;n documentada del cumplimiento de las obligaciones laborales previsionales de sus trabajadores, quedando facultado, en caso de detectarsincumplimientos graves para actuar en conformidad a la ley laboral respecto dlas empresas o servicios del Estado y/o de los subsidiariamente obligados, lretenci&amp;oacute;n del pago de los servicios a cancelar al adjudicado. &lt;/span&gt;&lt;/p&gt;&lt;span style=color: rgb(0, 0, 0); font-family: times new roman; font-size: 16px;&gt;&lt;/span&gt;&lt;p style=margin: 0cm 2.5pt 0pt 0cm; text-align: justify; -ms-text-autospace:; tab-stops: 0cm; mso-layout-grid-align: none;&gt;&lt;span style=color: rgb(0, 0, 0); font-family: &amp;quot;arial narrow&amp;quot;,sans-serif; font-size: 11pt; mso-bidi-font-family: arial;&gt;Para taefecto, el proveedor adjudicado al momento de requerir el pago correspondiente,deber&amp;aacute; acompa&amp;ntilde;ar los certificados vigentes de las instituciones competentes quacrediten que no registra saldos insolutos de remuneraciones o cotizaciones dseguridad social con sus actuales trabajadores o con trabajadores contratadoen los &amp;uacute;ltimos dos a&amp;ntilde;os. Se deber&amp;aacute; adjuntar a lo anterior, las respectivacopias de dep&amp;oacute;sito bancario o transferencias electr&amp;oacute;nicas de las remuneracioneen el marco de este proyecto.&lt;/span&gt;&lt;/p&gt;&lt;span style=color: rgb(0, 0, 0); font-family: times new roman; font-size: 16px;&gt;&lt;/span&gt;&lt;span style=color: rgb(0, 0, 0); font-family: &amp;quot;arial narrow&amp;quot;,sans-serif; font-size: 11pt; mso-bidi-font-family: arial; mso-ansi-language: es-cl; mso-fareast-font-family: &amp;quot;times new roman&amp;quot;; mso-fareast-language: es; mso-bidi-language: ar-sa;&gt;En caso que no participetrabajadores dependientes del adjudicado en el proyecto, &amp;eacute;ste deber&amp;aacute; presentajunto al primer estado declaraci&amp;oacute;n jurada ante Notario, bajo el apercibimientdel art&amp;iacute;culo 210 del C&amp;oacute;digo Penal para el caso de perjurio, en que se expresdicha situaci&amp;oacute;n&lt;/span&gt;</t>
  </si>
  <si>
    <t>&lt;span style=font-size: 14px; font-family: arial;&gt;1.- El incumplimiento del plazo de entrega facultar&amp;aacute; a la Municipalidad a aplicar una multa del 2% por d&amp;iacute;a h&amp;aacute;bil de atraso&lt;br /&gt;2.- La aplicaci&amp;oacute;n de la multa se har&amp;aacute; administrativamente.&lt;br /&gt;3.- La multa se calcular&amp;aacute; sobre el valor neto de la Orden de Compra o de los productos entregados fuera de plazo&lt;br /&gt;4.- Para los casos en que el Proveedor no hubiera aceptado la orden de compra, se considera que el plazo de entrega comienza 2 d&amp;iacute;as h&amp;aacute;biles despu&amp;eacute;s de enviada la orden de compra.&lt;br /&gt;&lt;br /&gt;&lt;p&gt;&lt;strong&gt;&lt;span style=font-size: 10.5pt; line-height: 115%; font-family: arial, sans-serif;&gt;Sobre apelaci&amp;oacute;n:&lt;/span&gt;&lt;/strong&gt;&lt;strong&gt;&lt;span style=font-size: 10.5pt; line-height: 115%; font-family: arial, sans-serif;&gt;&lt;br /&gt;&lt;/span&gt;&lt;/strong&gt;&lt;span class=texto09a style=font-size: 10.5pt; line-height: 115%; font-family: arial, sans-serif;&gt;Se podr&amp;aacute; realizar s&amp;oacute;lo por los siguientes motivos:&lt;/span&gt;&lt;strong&gt;&lt;span style=font-size: 10.5pt; line-height: 115%; font-family: arial, sans-serif;&gt;&lt;br /&gt;&lt;/span&gt;&lt;/strong&gt;&lt;span class=texto09a style=font-size: 10.5pt; line-height: 115%; font-family: arial, sans-serif;&gt;- Se considerar&amp;aacute;n como causales v&amp;aacute;lidas de apelaci&amp;oacute;n las relacionadas con caso fortuito o fuerza mayor, o bien aquellas relacionadas con incumplimiento de bases o c&amp;aacute;lculo err&amp;oacute;neo por parte del Municipio. &lt;/span&gt;&lt;span style=font-size: 10.5pt; line-height: 115%; font-family: arial, sans-serif;&gt;&lt;br /&gt;&lt;span class=texto09a&gt;- Se notificar&amp;aacute; la sanci&amp;oacute;n al adjudicatario mediante correo electr&amp;oacute;nico entreg&amp;aacute;ndole un plazo de 2 d&amp;iacute;as h&amp;aacute;biles para que presente su apelaci&amp;oacute;n, dirigida al se&amp;ntilde;or Alcalde, v&amp;iacute;a carta ingresada en Oficina de Partes.&lt;/span&gt;&lt;br /&gt;&lt;span class=texto09a&gt;- La apelaci&amp;oacute;n ser&amp;aacute; analizada y su resultado se informar&amp;aacute; v&amp;iacute;a correo electr&amp;oacute;nico al Proveedor dentro de 10 d&amp;iacute;as h&amp;aacute;biles.&lt;/span&gt;&lt;/span&gt;&lt;/p&gt;&lt;br /&gt;&lt;/span&gt;</t>
  </si>
  <si>
    <t>6. Multas</t>
  </si>
  <si>
    <t>El oferente declara que, por el s&amp;oacute;lo hecho de participar en la presente licitaci&amp;oacute;n, acepta expresamente el presente pacto de integridad, oblig&amp;aacute;ndose a cumplir con todas y cada una de las estipulaciones que contenidas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compromisos:1.- 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deriven.2.- El oferente se obliga a no intentar ni efectuar acuerdos o realizar negociaciones, actos o conductas que tengan por objeto influir o afectar de cualquier forma la libre competencia, cualquiera fuese la conducta o acto espec&amp;iacute;fico, y especialmente, aquellos acuerdos, negociaciones, actos o conductas de tipo o naturaleza colusiva, en cualquier de sus tipos o formas.3.-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misma.4.- El oferente se obliga a ajustar su actuar y cumplir con los principios de legalidad, &amp;eacute;tica, moral, buenas costumbres y transparencia en el presente proceso licitatorio.5.- El oferente manifiesta, garantiza y acepta que conoce y respetar&amp;aacute; las reglas y condiciones establecidas en las bases de licitaci&amp;oacute;n, sus documentos integrantes y &amp;eacute;l o los contratos que de ellos se derivase.6.- El oferente se obliga y acepta asumir, las consecuencias y sanciones previstas en estas bases de licitaci&amp;oacute;n, as&amp;iacute; como en la legislaci&amp;oacute;n y normativa que sean aplicables a la misma.7.-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ofertadas.8.-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incluidos sus subcontratistas, haci&amp;eacute;ndose plenamente responsable de las consecuencias de su infracci&amp;oacute;n, sin perjuicio de las responsabilidades individuales que tambi&amp;eacute;n procediesen y/o fuesen determinadas por los organismos correspondientes.</t>
  </si>
  <si>
    <t>Conforme a lo establecido es el inciso 1° del artículo 4° de la Ley N°19.886 podrán participar las personas naturales,  jurídicas chilenas o extranjeras legalmente constituidas en Chile, inscritas o no en el Registro de proveedores del Estado y Unión de proveedoresQuedarán excluidos quienes al momento de la presentación de la oferta, de la formulación de la propuesta o de la suscripción de la convención, según se trate de licitaciones públicas, privadas o contratación directa hayan sido condenados por prácticas antisindicales o infracción a los derechos fundamentales del trabajador, o  por delitos concursales establecidos en el Código Penal, dentro de los dos últimos años anteriores a la fecha de presentación de oferta.  Lo anterior se acreditará mediante la declaración jurada que deben presentar los oferentes en la presente licitación, sin perjuicio de las facultades de la DCCP de verificar esta información, en los medios en cualquier momento a través de los medios disponiblesEn conformidad a lo establecido en el inciso 6° del artículo 4° de la Ley 19.886, ningún órgano de la administración del Estado y de las empresas y corporaciones de éste o en que tenga participación, podrá suscribir contratos administrativos de provisión de bienes o prestación de servicios con los funcionarios directivos del mismo órgano o empresa, ni con personas unidas a ellos por vínculos de parentesco descritos en la letra b) del artículo 54 de la Ley 18.575 LOC de Bases de la Administración del Estado, ni con sociedades de personas de las que aquellas o éstas formen parte, ni con sociedades anónimas abiertas en que aquellos o éstas sean dueños de acciones que representen el 10% o más del capital, ni con los gerentes, administradores, representantes o directores de cualquiera de las sociedades antedichasPara los efectos de dar cumplimiento a las normas legales antes citadas, los oferentes deberán presentar declaraciones juradas, en las que declaran no estar afectos a las inhabilidades o incompatibilidades expresadas en las normas legales antes mencionadas2.2  Será obligación para contratar que el o los proveedores estén inscritos en el  registro de proveedores del Estado. En caso que el o los proveedores adjudicados no estén inscritos en el Registro electrónico oficial de contratistas de la Administración, Chileproveedores, estarán obligados a inscribirse dentro del plazo de 15 días hábiles contados desde la notificación de la adjudicación respectiva2.3  En caso de tratarse  de  servicios  habituales, al momento de contratar, el adjudicatario o su representante legal deberá presentar declaración jurada de que no registra saldos insolutos de remuneraciones o cotizaciones de seguridad social con sus actuales trabajadores o con trabajadores contratados en los últimos dos años2.4   En caso de la Unión de proveedoresAdemás de los antecedentes solicitados anteriormente en caso de que  dos o más proveedores se unan para el efecto de participar en el presente  proceso de compra, al momento de ofertar el representante de la unión temporal deberá adjuntar el documento público o privado que dé cuenta de dicho acuerdo. El documento que formaliza la unión a lo menos deberá contener la solidaridad entre las partes de todas las obligaciones que se generen con la entidad  y el nombramiento de un representante o apoderado en común con poderes suficientesPara contratar, cada proveedor que forme dicha unión temporal deberá inscribirse en el Registro de proveedores del EstadoLa vigencia de la unión temporal de proveedores no podrá ser inferior a la del contrato que se adjudicaráEn todo caso, el proveedor deberá cumplir con todo lo indicado en el artículo 67 bis del Reglamento de la Ley 19.886En caso de incumplimiento de los requisitos exigidos, la oferta será declarada inadmisible2.5  Antecedentes requeridos para ofertara)	Oferentes NO inscritos en el Registro de Chile Proveedore- Postulante persona naturaDeberá acompañar los documentos que acrediten su inicio de actividades en el giro relacionado; certificado bancario de capital comprobado; información de protestos; fotocopia de su cédula de identidad por ambos lados; declaración jurada de no encontrarse afecto a las inhabilidades del artículo 4° de la Ley 19.886 y de no haber sido condenado por prácticas antisindicales o infracción a los derechos fundamentales de los trabajadores o condenados por delitos concursales establecidos en el Código Penal, dentro de los dos últimos años anteriores a la fecha de presentación de la oferta. Lo anterior se acreditara mediante declaración jurada que deben presentar los oferentes en la presente licitación, sin perjuicio de las facultades de la DCCP de verificar esta información, en cualquier momento a través de los medios oficiales disponibles. - Postulante persona jurídicDeberán presentar los siguientes antecedentes en formato digital- Presentación de la empres- Fotocopia de RUT empresa y representante lega- Antecedentes legales de la sociedad, escritura de constitución de la sociedad y sus modificaciones- Certificado de vigencia de la sociedad- Antecedentes técnicos- Antecedentes económicos-	Declaración jurada suscrita por el representante legal de no encontrarse afecto a las inhabilidades del artículo 4° de la Ley 19.886 y de no haber sido condenado por prácticas antisindicales o infracción a los derechos fundamentales del trabajador o condenado por delitos concursales establecidos en el Código Penal, dentro de los dos años anteriores a la fecha de presentación de la oferta. Lo anterior se acreditara mediante declaración jurada que deben presentar los oferentes en la presente licitación, sin perjuicio de las facultades de la DCCP de verificar esta información, en cualquier momento a través de los medios oficiales disponibles.- Declaración jurada de que no ha sido condenado de acuerdo a la Ley Nº20.393, sobre responsabilidad penal de las personas jurídicas en los delitos de lavado de activos, financiamiento del terrorismo y delitos de cohecho.b) Oferentes previamente inscritos en el Registro de Chile ProveedoresEstarán exceptuados de presentar los antecedentes señalados precedentemente salvo los siguientes-	Presentación del oferente (individualización completa, razón social, antigüedad en el mercado, servicio que ofrece, clientes comprobables, etc.)-	Antecedentes técnicos (presentación de la oferta acorde a requerimientos de la Licitación)-	Antecedentes económicos (resumen general de la oferta expresando los valores totales en pesos, detalle de la oferta por ítem si corresponde, desglosado en Neto, etc)-	Declaración jurada de no encontrarse afecto a las inhabilidades del artículo 4° de la Ley 19.886 y de no haber sido condenado por prácticas antisindicales o infracción a los derechos fundamentales del trabajador o condenado por delitos concursales establecidos en el Código Penal, dentro de los dos años anteriores, a la fecha de presentación de la oferta. Lo anterior se acreditara mediante declaración jurada que deben presentar los oferentes en la presente licitación, sin perjuicio de las facultades de la DCCP de verificar esta información, en cualquier momento a través de los medios oficiales disponibles.- Persona jurídica, declaración jurada de no haber sido condenado de acuerdo a la Ley 20.393, sobre responsabilidad penal de las personas jurídicas en los delitos de lavado de activos, financiamiento del terrorismo y delitos de cohecho</t>
  </si>
  <si>
    <t>2.	REQUISITOS DE LOS PARTICIPANTES</t>
  </si>
  <si>
    <t>OTROS A. LOS OFERENTES DEBER&amp;Aacute;N ADJUNTAR A LA PROPUESTA LAS DECLARACIONES JURADAS SIMPLES DE NO ESTAR AFECTOS A LA NORMATIVAS DE CONFLICTO DE INTERESES Y LA NORMATIVA DE PRACTICAS ANTISINDICALES. B. SI LOS VALORES SUPERAN LOS PRECIOS DE MERCADO, O NO SON CONVENIENTES PARA EL MUNICIPIO, LA LICITACI&amp;Oacute;N SE DECLARAR&amp;Aacute; INADMISIBLE, PROCEDIENDO SEG&amp;Uacute;N INDICA LA LEY N&amp;deg;19.886. C. EL MUNICIPIO PODR&amp;Aacute; ADJUDICAR EL O LOS PRODUCTOS O SERVICIOS SEG&amp;Uacute;N PRIORIZACI&amp;Oacute;N INTERNA, Y EN VIRTUD DE LA DISPONIBILIDAD PRESUPUESTARIA VIGENTE, EL MUNICIPIO SE RESERVA EL DERECHO DE DISMINUIR O AUMENTAR LA CANTIDAD DE PRODUCTOS O SERVICIOS HASTA EN UN 30% DEL MONTO TOTAL ADJUDICADO. D. CUANDO EXISTA INCONSISTENCIA EN LOS PLAZOS DE ENTREGA, ENTRE LA OFERTA ADJUNTA Y EL FORMULARIO ELECTRONICO, SE TOMAR&amp;Aacute; EL PLAZO MAYOR DESCRITO. E. EL INCUMPLIMIENTO EN LOS PLAZOS DE ENTREGA DE LOS MATERIALES, PRODUCTOS O SERVICIOS, FACULTAR&amp;Aacute; AL MUNICIPIO PARA APLICAR UNA MULTA DEL 3% SOBRE EL MONTO TOTAL BRUTO ADJUDICADOPOR DIA DE ATRASO, DESCONTADOS EN LA FACTURA RESPECTIVA, PARA LO CUAL EL OFERENTE SE OBLIGA A ENVIAR UNA NOTA DE CREDITO POR EL VALOR DE LA MULTA EXENTA DE IVA. (YA QUE NO PODRA REBAJAR IMPUESTO POR LA DEMORA) F. SE PODR&amp;Aacute; SOLICITAR DOCUMENTACI&amp;Oacute;N E INFORMAR, A TRAV&amp;Eacute;S DEL FORO INVERTIDO. G. PARA LAS LICITACIONES SOBRE $2.000.000, SE EVALUAR&amp;Aacute; CON UNA COMISI&amp;Oacute;N CONFORMADA POR DEFI Y LA DIRECCION SOLICITANTE. (SIEMPRE Y CUANDO SEA NECESARIO, EN VIRTUD DE LA COMPLEJIDAD DE &amp;Eacute;STA) H. PARA PROCEDER AL PAGO DE LAS FACTURAS O BOLETAS DE HONORARIOS RECIBIDAS, CADA DIRECCI&amp;Oacute;N PROCEDER&amp;Aacute; A CERTIFICAR LA RECEPCI&amp;Oacute;N CONFORME DE LOS PRODUCTOS O SERVICIOS, UNA VEZ RECEPCIONADA ESTA CERTIFICACI&amp;Oacute;N, POR CONTABILIDAD, SE PROCEDER&amp;Aacute; AL PAGO RESPECTIVO. I. SE DEBE DAR CUMPLIMIENTO A LAS CLAUSULAS E INSTRUCCIONES O QUEDAR&amp;Aacute; FUERA DEL PROCESO LICITATORIO. J. AL OFERTAR EN LA PRESENTE LICITACION, EL OFERENTE DEBE DECLARAR TENER CONOCIMIENTO DE ESTOS PUNTOS Y SE COMPROMETER&amp;Aacute; A RESPETARLOS. K. EN CASO DE EMPATE, PERSISTE MEJOR PLAZO DE ENTREGA, LUEGO MEJOR PRECIO OFERTADO.</t>
  </si>
  <si>
    <t>OTROS</t>
  </si>
  <si>
    <t>El oferente declara que, por el s&amp;oacute;lo hecho de participar en la presente licitaci&amp;oacute;n, acepta expresamente el presente pacto de integridad, oblig&amp;aacute;ndose a cumplir con todas y cada una de las estipulaciones que contenidas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 &lt;br /&gt;&lt;br /&gt;1. 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 &lt;br /&gt;&lt;br /&gt;2. El oferente se obliga a no intentar ni efectuar acuerdos o realizar negociaciones, actos o conductas que tengan por objeto influir o afectar de cualquier forma la libre competencia, cualquiera fuese la conducta o acto espec&amp;iacute;fico, y especialmente, aquellos acuerdos, negociaciones, actos o conductas de tipo o naturaleza colusiva, en cualquier de sus tipos o formas. &lt;br /&gt;&lt;br /&gt;3.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 &lt;br /&gt;&lt;br /&gt;4. El oferente se obliga a ajustar su actuar y cumplir con los principios de legalidad, &amp;eacute;tica, moral, buenas costumbres y transparencia en el presente proceso licitatorio. &lt;br /&gt;&lt;br /&gt;5. El oferente manifiesta, garantiza y acepta que conoce y respetar&amp;aacute; las reglas y condiciones establecidas en las bases de licitaci&amp;oacute;n, sus documentos integrantes y &amp;eacute;l o los contratos que de ellos se derivase. &lt;br /&gt;&lt;br /&gt;6. El oferente se obliga y acepta asumir, las consecuencias y sanciones previstas en estas bases de licitaci&amp;oacute;n, as&amp;iacute; como en la legislaci&amp;oacute;n y normativa que sean aplicables a la misma. &lt;br /&gt;&lt;br /&gt;7.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 &lt;br /&gt;&lt;br /&gt;8.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incluidos sus subcontratistas, haci&amp;eacute;ndose plenamente responsable de las consecuencias de su infracci&amp;oacute;n, sin perjuicio de las responsabilidades individuales que tambi&amp;eacute;n procediesen y/o fuesen determinadas por los organismos correspondientes.</t>
  </si>
  <si>
    <t>&lt;span style=font-size: 12pt; line-height: 115%; font-family: arial, sans-serif;&gt;&lt;strong&gt;Por cada d&amp;iacute;a de atraso imputable al proveedor en la visita. Materia de esta licitaci&amp;oacute;n, el servicio cobrar&amp;aacute; una multa del 1% (uno por ciento). Los atrasos contar&amp;aacute;n desde el d&amp;iacute;a siguiente al plazo propuesto por el oferente adjudicado.&lt;/strong&gt;&lt;/span&gt;</t>
  </si>
  <si>
    <t xml:space="preserve">MULTA POR ATRASO </t>
  </si>
  <si>
    <t>En caso de incumplimiento por parte de alguno de los oferentes adjudicados, se aplicar&amp;aacute; una multa del 10% del valor total adjudicado, previo informe del departamento que solicit&amp;oacute; el servicio, descuento que se har&amp;aacute; efectivo al momento del pago de la factura.</t>
  </si>
  <si>
    <t xml:space="preserve">Multa </t>
  </si>
  <si>
    <t>A fin de resguardar el cumplimiento de lo estipulado en la orden de compra se aplicar&amp;aacute;n las siguientes sanciones seg&amp;uacute;n sea el caso; Cuando la entrega del producto se efect&amp;uacute;e fuera del plazo ofertado, se aplicar&amp;aacute; una multa ascendente a $20.000.- por cada d&amp;iacute;a de atraso en la entrega. La multa se descontar&amp;aacute; en forma administrativa de la factura y sin forma de juicio.</t>
  </si>
  <si>
    <t xml:space="preserve">SANCIONES: </t>
  </si>
  <si>
    <t>PROCEDIMIENTO PARA APLICACI&amp;Oacute;N DE MULTAS: En caso de incumplimiento en la entrega del producto dentro del plazo solicitado, se aplicar&amp;aacute; una multa seg&amp;uacute;n lo se&amp;ntilde;alado precedentemente. Para estos efectos, la entidad edilicia por intermedio del funcionario responsable de la compra, le informar&amp;aacute; al adjudicatario, la infracci&amp;oacute;n cometida, los hechos que la constituyen y el monto de la multa, mediante carta certificada. El adjudicatario tendr&amp;aacute; un plazo de tres d&amp;iacute;as h&amp;aacute;biles para efectuar sus descargos desde la notificaci&amp;oacute;n respectiva, acompa&amp;ntilde;ando todos los antecedentes que estime pertinentes. Para efectos de contabilizar el plazo de notificaci&amp;oacute;n, se contar&amp;aacute; desde el tercer d&amp;iacute;a h&amp;aacute;bil del despacho de la comunicaci&amp;oacute;n precedente. Recibidos los descargos del adjudicatario dentro del plazo establecido, el Jefe de Abastecimiento del DISAM, en un plazo de 3 d&amp;iacute;as h&amp;aacute;biles desde la recepci&amp;oacute;n de los mismos, proceder&amp;aacute; a evaluar todos los antecedentes relativos a la aplicaci&amp;oacute;n de la multa y resolver&amp;aacute; si mantendr&amp;aacute; la misma, total o parcialmente, o bien la dejar&amp;aacute; sin efecto, emitiendo un pronunciamiento acogiendo o rechazando los descargos (total o parcialmente, documento que remitir&amp;aacute; por carta certificada al mismo adjudicatario para su conocimiento. Ahora bien, una vez rechazados los descargos del adjudicatario, o bien vencido el plazo sin presentar descargos, la entidad proceder&amp;aacute; a aplicar la multaCOBRO DE LA MULTA El monto de las multas, ser&amp;aacute; calculado en valores netos y se aplicar&amp;aacute; sobre el monto total en las facturas o boletas m&amp;aacute;s pr&amp;oacute;ximas, y, de no ser suficiente este monto o en caso de no existir pagos pendientes, se realizar&amp;aacute; la cobranza directamente al proveedor. Los montos percibidos por concepto de multas ingresar&amp;aacute;n al presupuesto de la respectiva entidad licitadora</t>
  </si>
  <si>
    <t>PROCEDIMIENTO PARA APLICACIÓN DE MULTAS :</t>
  </si>
  <si>
    <t>&lt;p style=margin: 0cm 0cm 0pt; text-align: justify;&gt;&lt;span style=font-family: calibri, sans-serif;&gt;Se aplicar&amp;aacute; una multa de un 10%&amp;nbsp; del valor total del producto no despachado, por cada d&amp;iacute;a de atraso y hasta la fecha efectiva de entrega del producto, hasta por un lapso de 10 d&amp;iacute;as, pasado el cual, se podr&amp;aacute; poner t&amp;eacute;rmino al contrato. Tambi&amp;eacute;n proceder&amp;aacute; dicha multa en caso de env&amp;iacute;o de productos de distinta calidad a la ofrecida, sin perjuicio del reemplazo de los mismos dentro del plazo de cinco d&amp;iacute;as, dichas multas no podr&amp;aacute;n superar el 30% del total del contrato&lt;/span&gt; &lt;/p&gt;&lt;p style=margin: 0cm 0cm 0pt; text-align: justify; text-indent: 35.4pt;&gt;&lt;span style=font-family: calibri, sans-serif;&gt;&amp;nbsp;&lt;/span&gt;&lt;/p&gt;&lt;p style=margin: 0cm 0cm 0pt; text-align: justify; text-indent: 35.4pt;&gt;&lt;span style=font-family: calibri, sans-serif;&gt;En la eventualidad que, por cualquier causa, el adjudicatario deba adquirir los productos ofertados a otra empresa, para cumplir con el contrato, &amp;eacute;ste ser&amp;aacute; responsable del posible sobrepago originado, costo que jam&amp;aacute;s podr&amp;aacute; ser trasladado al Complejo.&lt;/span&gt;&lt;/p&gt;&lt;p style=margin: 0cm 0cm 0pt; text-align: justify; text-indent: 35.4pt;&gt;&lt;span style=font-family: calibri, sans-serif;&gt;&amp;nbsp;&lt;/span&gt;&lt;/p&gt;&lt;p style=text-align: justify;&gt;&lt;span style=line-height: 107%; font-size: 12pt;&gt;Ante la eventualidad de que el adjudicatario no asegure el cumplimiento del stock convenido, se considerar&amp;aacute; un incumplimiento del contrato que ser&amp;aacute; sancionado con una multa del 30% del total de la OC no despachada.&amp;nbsp;&lt;/span&gt;&lt;/p&gt;&lt;p style=text-align: justify;&gt;&lt;span style=line-height: 107%; font-size: 12pt;&gt;En la eventualidad que esta falta sea reiterada, a la tercera vez deber&amp;aacute; ser considerada esta situaci&amp;oacute;n como causal de t&amp;eacute;rmino anticipado del contrato.&amp;nbsp;&lt;/span&gt;&lt;/p&gt;&lt;p style=margin: 0cm 0cm 0pt; text-align: justify; text-indent: 35.4pt;&gt;&lt;span style=font-family: calibri, sans-serif;&gt;&lt;/span&gt;&lt;/p&gt;&lt;p style=margin: 0cm 0cm 0pt; text-align: justify;&gt;&lt;span style=font-family: calibri, sans-serif;&gt;&amp;nbsp;&lt;/span&gt;&lt;/p&gt;&lt;p style=text-align: justify; margin-left: 14.2pt;&gt;&lt;strong&gt;&lt;span style=font-size: 12pt;&gt;- PROCEDIMIENTO PARA LA APLICACI&amp;Oacute;N DE LA MULTA&lt;/span&gt;&lt;/strong&gt;&lt;span style=font-size: 12pt;&gt;: &lt;/span&gt;&lt;/p&gt;&lt;p style=margin: 0cm 0cm 0pt; text-align: justify; text-indent: 35.4pt;&gt;&lt;span style=font-family: calibri, sans-serif;&gt;Detectada una situaci&amp;oacute;n que amerite la aplicaci&amp;oacute;n de multas, por parte del Supervisor del Convenio o funcionario responsable designado para esta funci&amp;oacute;n,&amp;nbsp; &amp;eacute;ste le informar&amp;aacute; al adjudicatario, a trav&amp;eacute;s de correo electr&amp;oacute;nico, indicando la infracci&amp;oacute;n cometida, los hechos que la constituyen y el monto de la multa. A contar del momento de recibida la notificaci&amp;oacute;n, el adjudicatario tendr&amp;aacute; un plazo de cinco d&amp;iacute;as h&amp;aacute;biles para efectuar sus descargos, acompa&amp;ntilde;ando todos los antecedentes que estime pertinentes.&lt;/span&gt;&lt;/p&gt;&lt;p style=margin: 0cm 0cm 0pt; text-align: justify; text-indent: 35.4pt;&gt;&lt;span style=font-family: calibri, sans-serif;&gt;&amp;nbsp;&lt;/span&gt;&lt;/p&gt;&lt;p style=margin: 0cm 0cm 0pt; text-align: justify; text-indent: 35.4pt;&gt;&lt;span style=font-family: calibri, sans-serif;&gt;Vencido el plazo sin presentar descargos por parte del adjudicatario, el Director de la Entidad dictar&amp;aacute; la respectiva resoluci&amp;oacute;n, aplicando la multa.&lt;/span&gt;&lt;/p&gt;&lt;p style=margin: 0cm 0cm 0pt; text-align: justify; text-indent: 35.4pt;&gt;&lt;span style=font-family: calibri, sans-serif;&gt;&amp;nbsp;&lt;/span&gt;&lt;/p&gt;&lt;p style=margin: 0cm 0cm 0pt; text-align: justify; text-indent: 35.4pt;&gt;&lt;span style=font-family: calibri, sans-serif;&gt;Si el adjudicatario hubiera presentado descargos en tiempo y forma, la Entidad tendr&amp;aacute; un plazo de veinte d&amp;iacute;as h&amp;aacute;biles a contar de la recepci&amp;oacute;n de los mismos, para rechazarlos o acogerlos, total o parcialmente, lo que se determinar&amp;aacute;, mediante el acto administrativo correspondiente,&amp;nbsp; enviado a trav&amp;eacute;s de&amp;nbsp; comunicaci&amp;oacute;n a trav&amp;eacute;s de correo electr&amp;oacute;nico al coordinador del convenio.&lt;/span&gt;&lt;/p&gt;&lt;p style=margin: 0cm 0cm 0pt; text-align: justify; text-indent: 35.4pt;&gt;&lt;span style=font-family: calibri, sans-serif;&gt;&amp;nbsp;&lt;/span&gt;&lt;/p&gt;&lt;p style=margin: 0cm 0cm 0pt; text-align: justify; text-indent: 35.4pt;&gt;&lt;span style=font-family: calibri, sans-serif;&gt;Proceder&amp;aacute;n los recursos de la Ley N&amp;deg;19.880 en contra del citado acto administrativo.&lt;/span&gt;&lt;/p&gt;&lt;p style=text-align: justify; margin-left: 21.3pt;&gt;&lt;strong&gt;&lt;span style=font-size: 12pt;&gt;&amp;nbsp;&lt;/span&gt;&lt;/strong&gt;&lt;/p&gt;&lt;p style=text-align: justify; margin-left: 21.3pt;&gt;&lt;strong&gt;&lt;span style=font-size: 12pt;&gt;- COBRO DE LA MULTA&lt;/span&gt;&lt;/strong&gt;&lt;/p&gt;&lt;p style=text-align: justify; text-indent: 35.4pt;&gt;&lt;span style=font-size: 12pt;&gt;Tramitada la resoluci&amp;oacute;n que establece la multa, el adjudicatario se encontrar&amp;aacute; obligado al pago de ella dentro de los 15 d&amp;iacute;as h&amp;aacute;biles siguientes a la &lt;/span&gt;&lt;span style=font-size: 12pt;&gt;comunicaci&amp;oacute;n&lt;/span&gt;&lt;span style=font-size: 12pt;&gt; de la resoluci&amp;oacute;n de multa, la que le ser&amp;aacute; enviada v&amp;iacute;a correo electr&amp;oacute;nico.&lt;/span&gt;&lt;/p&gt;&lt;p style=text-align: justify; text-indent: 35.4pt;&gt;&lt;span style=font-size: 12pt;&gt;El monto de las multas ser&amp;aacute; ingresado directamente en Tesorer&amp;iacute;a del Complejo,&amp;nbsp; presentando la &amp;ldquo;Resoluci&amp;oacute;n de Multa&amp;rdquo;.&amp;nbsp; Una vez pagada dicha multa, el adjudicatario debe presentar el comprobante de Caja en la Unidad de T&amp;eacute;cnica encargada del contrato. De no realizarse este pago, se descontar&amp;aacute; el monto correspondiente a la multa en el pago m&amp;aacute;s pr&amp;oacute;ximo.&amp;nbsp;&lt;/span&gt;&lt;/p&gt;</t>
  </si>
  <si>
    <t>Las Multas se aplicar&amp;aacute;n desde el d&amp;iacute;a siguiente al vencimiento del plazo de entrega ofertado. La contraparte t&amp;eacute;cnica de la Instituci&amp;oacute;n, al detectar o ser informada por funcionarios/as de una irregularidad, avisar&amp;aacute; en forma oportuna al adjudicatario al respecto (como m&amp;aacute;ximo 2 d&amp;iacute;as h&amp;aacute;biles contados desde acontecido el suceso), determinando en primera instancia si la situaci&amp;oacute;n denunciada amerita sanci&amp;oacute;n.  Para ello, remitir&amp;aacute; los antecedentes y proposiciones de sanci&amp;oacute;n a aplicar al proveedor, el que tendr&amp;aacute; un plazo m&amp;aacute;ximo de 2 d&amp;iacute;as h&amp;aacute;biles para presentar los descargos correspondientesSi no hubiera descargos, las multas ser&amp;aacute;n aplicadas directamente.  Por el contrario, si los hubiera, pero estos no fueran acogidos, el adjudicatario tendr&amp;aacute; el plazo de 2 d&amp;iacute;as h&amp;aacute;biles para solicitar su reconsideraci&amp;oacute;n ante el Sr. Alcalde, acompa&amp;ntilde;ando los antecedentes necesarios para fundamentar tal petici&amp;oacute;nUna vez estudiados &amp;eacute;stos, el Sr. Alcalde o quien le subrogue se pronunciar&amp;aacute; al respecto, sea dejando sin efecto la aplicaci&amp;oacute;n de sanci&amp;oacute;n o aplicando aquella que corresponda seg&amp;uacute;n lo dispuesto en estas BaseEl importe de las multas que fueran aplicadas, ser&amp;aacute; descontado directamente del monto de la facturas que correspondiere cancelar o, de la garant&amp;iacute;a de fiel y oportuno cumplimiento del contrato, si aquellas no fueran suficientes.</t>
  </si>
  <si>
    <t>procedimientos para aplicacion de multas</t>
  </si>
  <si>
    <t>Podrán participar en la licitación las personas naturales o jurídicas, chilenas o extranjeras, que acrediten su idoneidad técnica según la normativa vigente y cumplan con los demás requisitos mínimos establecidos en las presentes bases.Por el hecho de participar en el presente proceso de licitación, se entiende que los interesados conocen y aceptan las condiciones de las presentes bases administrativas y técnicas, cumpliendo además con la presentación de los requisitos de admisibilidad y presentación de los anexos de licitación, en los formatos aquí establecidos.Al momento de la aceptación de la orden de compra,  el oferente favorecido deberá estar inscrito en el Registro de Proveedores, lo que se comprobará con el respectivo Certificado de Inscripción. En caso que no se encuentre inscrito, el proveedor adjudicado tendrá 5 (cinco) días hábiles contados desde la fecha en que se le notifique la adjudicación de la propuesta para cumplir con este requisito. El Servicio no contratará con sus funcionarios directivos, ni con personas unidas a ellos por los vínculos de parentesco descritos en la letra b) del artículo 54 de la ley Nº 18.575, Orgánica Constitucional de Bases Generales de la Administración del Estado, ni con sociedades de personas de las que aquéllos o éstas formen parte, ni con sociedades comanditas por acciones o anónimas cerradas en que aquéllos o éstas sean accionistas, ni con sociedades anónimas abiertas en que aquéllos o éstas sean dueños de acciones que representen el 10% o más del capital, ni con los gerentes, administradores, representantes o directores de cualquiera de las sociedades antedichas. Para estos efectos, se entiende por funcionarios directivos hasta el nivel de Jefe de Departamento, o su equivalente inclusive. Asimismo, el Servicio no suscribirá contrato con aquellas personas jurídicas afectas a  la prohibición dispuesta en el numeral 2º del artículo 8 de la Ley N° 20.393.Quedarán excluidos quienes, al momento de la presentación de la oferta, hayan sido condenados por prácticas antisindicales o infracción a los derechos fundamentales del trabajador, o por delito concursales establecidos en el Código Penal, dentro de los anteriores dos años</t>
  </si>
  <si>
    <t>2.- PARTICIPANTES</t>
  </si>
  <si>
    <t>El oferente declara que, por el s&amp;oacute;lo hecho de participar en la presente licitaci&amp;oacute;n, acepta expresamente el presente pacto de integridad, oblig&amp;aacute;ndose a cumplir con todas y cada una de las estipulaciones que contenidas en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compromisos:1.- 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deriven.2.- El oferente se obliga a no intentar ni efectuar acuerdos o realizar negociaciones, actos o conductas que tengan por objeto influir o afectar de cualquier forma la libre competencia, cualquiera fuese la conducta o acto espec&amp;iacute;fico, y especialmente, aquellos acuerdos, negociaciones, actos o conductas de tipo o naturaleza colusiva, en cualquier de sus tipos o formas.3.-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misma.4.- El oferente se obliga a ajustar su actuar y cumplir con los principios de legalidad, &amp;eacute;tica, moral, buenas costumbres y transparencia en el presente proceso licitatorio.5.- El oferente manifiesta, garantiza y acepta que conoce y respetar&amp;aacute; las reglas y condiciones establecidas en las bases de licitaci&amp;oacute;n, sus documentos integrantes y &amp;eacute;l o los contratos que de ellos se derivase.6.- El oferente se obliga y acepta asumir, las consecuencias y sanciones previstas en estas bases de licitaci&amp;oacute;n, as&amp;iacute; como en la legislaci&amp;oacute;n y normativa que sean aplicables a la misma.7.-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ofertadas.8.-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incluidos sus subcontratistas, haci&amp;eacute;ndose plenamente responsable de las consecuencias de su infracci&amp;oacute;n, sin perjuicio de las responsabilidades individuales que tambi&amp;eacute;n procediesen y/o fuesen determinadas por los organismos correspondientes.</t>
  </si>
  <si>
    <t xml:space="preserve">PACTO DE INTEGRIDAD </t>
  </si>
  <si>
    <t>&lt;span style=font-size: 11pt; font-family: arial, sans-serif;&gt;la Unidad T&amp;eacute;cnica&lt;/span&gt;&lt;span style=font-size: 11pt; font-family: arial, sans-serif;&gt;&amp;nbsp; se reserva el derecho de aceptar o rechazar en esta instancia, la oferta que no incluya la totalidad de los antecedentes exigidos, instancia que quedar&amp;aacute; reflejada en el Certificado de Apertura correspondiente emitido por El Portal, pudiendo solicitar al oferente que acompa&amp;ntilde;e la documentaci&amp;oacute;n faltante dentro de los cinco d&amp;iacute;as siguientes a la fecha de apertura. De acuerdo a lo anterior, aquel o aquellos proveedores que presentaran antecedentes fuera del plazo de cierre de la propuesta, ser&amp;aacute; sancionado en el puntaje correspondiente al&amp;nbsp; criterio de evaluaci&amp;oacute;n &amp;ldquo;&lt;strong&gt;Cumplimiento de los Requisitos&amp;rdquo;.&lt;/strong&gt;&lt;/span&gt;</t>
  </si>
  <si>
    <t>Presentación de antecedentes omitidos por los oferentes</t>
  </si>
  <si>
    <t>&lt;span class=texto09a style=color: rgb(51, 51, 51);&gt;Los proveedores podr&amp;aacute;n enviar documentos omitidos relativos a requisitos administrativos, declaraciones juradas y otros certificados en la presentaci&amp;oacute;n de la oferta, siempre y cuando estos se hayan obtenido con anterioridad &amp;nbsp;al cierre de la licitaci&amp;oacute;n.&amp;nbsp; Los plazos ser&amp;aacute;n de un d&amp;iacute;a h&amp;aacute;bil para enviarlos, y ser&amp;aacute;n solicitados por foro inverso. El proveedor que omita antecedentes y requiera env&amp;iacute;os posterior al cierre de la licitaci&amp;oacute;n ser&amp;aacute; sancionados con una rebaja de la nota m&amp;aacute;xima en 40% en el criterio de cumplimiento de los requisitos.&amp;nbsp; El proveedor que no remita los antecedentes omitidos por el foro inverso en el plazo se&amp;ntilde;alado de 24 horas quedar&amp;aacute; fuera de la evaluaci&amp;oacute;n, su oferta ser&amp;aacute; inadmisible.&lt;/span&gt;</t>
  </si>
  <si>
    <t>Sin perjuicio de lo establecido en los dem&amp;aacute;s art&amp;iacute;culos de las presentes Bases de Licitaci&amp;oacute;n y Especificaciones T&amp;eacute;cnicas. Metro S.A. podr&amp;aacute; poner t&amp;eacute;rmino anticipado a la Orden de Compra, sin derecho a indemnizaci&amp;oacute;n de ninguna especie a favor del Proponente adjudicado, acci&amp;oacute;n o reclamo de su parte, en los siguientes casos: ? Si el Proponente adjudicado estuviese en una situaci&amp;oacute;n que impida o ponga en peligro la ejecuci&amp;oacute;n de la Orden de Compra, lo que ser&amp;aacute; calificado por Metro S.A. ? Si los plazos de entrega de los suministros no cumplen los requerimientos de Metro S.A. ? Si el Proponente adjudicado no diera cumplimiento a las obligaciones establecidas en la Orden de Compra de acuerdo a las presentes Bases de Licitaci&amp;oacute;n y Especificaciones T&amp;eacute;cnicas. ? Si el Proponente adjudicado fuere declarado en quiebra, presentase una notoria insolvencia econ&amp;oacute;mica y/o le fuesen protestados documentos comerciales que se mantuviesen impagos durante m&amp;aacute;s de 60 d&amp;iacute;as, o no fueran debidamente aclarados durante dicho plazo. ? De comprobarse la falsedad o falta de coincidencia entre lo ofertado por el Proponente adjudicado y lo que finalmente hace entrega a Metro S.A. ? Si las multas por atraso alcanzan el 15% del valor del suministro e instalaci&amp;oacute;n Adicionalmente, Metro S.A. podr&amp;aacute; poner t&amp;eacute;rmino anticipado al contrato con un aviso previo por escrito de 60 d&amp;iacute;as, sin especificaci&amp;oacute;n de causa ni indemnizaci&amp;oacute;n alguna.</t>
  </si>
  <si>
    <t>Término anticipado de la Compra</t>
  </si>
  <si>
    <t>En caso que uno o mas oferentes omitan alg&amp;uacute;n antecedente de car&amp;aacute;cter administrativo podr&amp;aacute;n presentarlo en un plazo fatal de 24 horas contados desde el requerimiento de esta unidad. Se except&amp;uacute;a de esta opci&amp;oacute;n la entrega de la oferta t&amp;eacute;cnica y econ&amp;oacute;mica la cual deber&amp;aacute; ser entregada antes del cierre de la adquisici&amp;oacute;n. De acuerdo a lo indicado en los criterios de evaluaci&amp;oacute;n de las presentes bases de licitaci&amp;oacute;n, aquel o aquellos proveedortes que &amp;nbsp;presentaran antecedentes administrativos fuera de pazo, ser&amp;aacute; sancionado en el puntaje correspondiente a la completitud de la oferta (de acuerdo a lo indicado en los requisitos T&amp;eacute;cnicos y Otras Clausulas, criterios de evaluaci&amp;oacute;n :</t>
  </si>
  <si>
    <t>&lt;span style=font-size: 12px; font-family: arial;&gt;El oferente declara que, por el s&amp;oacute;lo hecho de participar en la presente licitaci&amp;oacute;n, acepta expresamente el presente pacto de integridad, oblig&amp;aacute;ndose a cumplir con todas y cada una de las estipulaciones que contenidas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compromisos:1.- 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deriven.2.- El oferente se obliga a no intentar ni efectuar acuerdos o realizar negociaciones, actos o conductas que tengan por objeto influ&amp;iacute;r o afectar de cualquier forma la libre competencia, cualquiera fuese la conducta o acto espec&amp;iacute;fico, y especialmente, aquellos acuerdos, negociaciones, actos o conductas de tipo o naturaleza colusiva, en cualquier de sus tipos o formas.3.-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misma.4.- El oferente se obliga a ajustar su actuar y cumplir con los principios de legalidad, &amp;eacute;tica, moral, buenas costumbres y transparencia en el presente proceso licitatorio.5.- El oferente manifiesta, garantiza y acepta que conoce y respetar&amp;aacute; las reglas y condiciones establecidas en las bases de licitaci&amp;oacute;n, sus documentos integrantes y &amp;eacute;l o los contratos que de ellos se derivase.6.- El oferente se obliga y acepta asumir, las consecuencias y sanciones previstas en estas bases de licitaci&amp;oacute;n, as&amp;iacute; como en la legislaci&amp;oacute;n y normativa que sean aplicables a la misma.7.-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ofertadas.8.-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inclu&amp;iacute;dos sus subcontratistas, haci&amp;eacute;ndose plenamente responsable de las consecuencias de su infracci&amp;oacute;n, sin perjuicio de las responsabilidades individuales que tambi&amp;eacute;n procediesen y/o fuesen determinadas por los organismos correspondientes.&lt;/span&gt;</t>
  </si>
  <si>
    <t>&lt;span style=font-family: arial;&gt;El Hospital podr&amp;aacute; readjudicar siempre que el proveedor adjudicado no cumpla con lo establecido en las bases de licitaci&amp;oacute;n o se incurra en alguna de las situaciones detalladas en la cl&amp;aacute;usula SANCIONES o TERMINO ANTICIPADO DE CONTRATO que amerite readjudicaci&amp;oacute;n y est&amp;eacute; debidamente justificado por el Hospital Dr. Gustavo Fricke.&lt;/span&gt;</t>
  </si>
  <si>
    <t>READJUDICACION</t>
  </si>
  <si>
    <t>Los servicios se cancelar&amp;aacute;n en pesos chilenos mediante estados de pago de acuerdo al programa de avance que certifique el inspector t&amp;eacute;cnico, que se resume en el estado de pago cursado, debi&amp;eacute;ndose restar los valores que corresponda por concepto de retenciones por atraso y multas, si las hubiere, de acuerdo a lo establecido en las presentes bases. En caso de existir multas por incumplimiento del plazo contractual, &amp;eacute;stas ser&amp;aacute;n descontadas del &amp;uacute;ltimo estado de pago, seg&amp;uacute;n lo establecido en las presentes bases El estado de pago se aprobar&amp;aacute; previa aceptaci&amp;oacute;n del informe y correcci&amp;oacute;n de observaciones si las hubiere. Se debe considerar que los atrasos consecutivos registrados en relaci&amp;oacute;n a la Carta Gantt definitiva, ser&amp;aacute;n sancionados con multa, no debiendo registrar m&amp;aacute;s de un 20% de atraso. ENTREGA DE LOS ESTADOS DE PAGOS: Se establece el siguiente calendario de pagos, conforme se realice la Entrega y Recepci&amp;oacute;n Conforme, por parte de La Municipalidad de cada uno de los siguientes informes: Etapas: 1er Estado de pago Informe N&amp;deg;1, entrega de estudio de mec&amp;aacute;nica de suelo, levantamiento topogr&amp;aacute;fico y anteproyecto Arquitectura (Planta, cortes emplazamiento, cortes y elevaciones) , informe primera presentaci&amp;oacute;n a la comunidad de anteproyecto. 25% 2do Estado de pago Informe N&amp;deg;2, Entrega de todos los antecedentes solicitados en que componen la carpeta, adicionalmente deber&amp;aacute; presentar informe de la reuni&amp;oacute;n complementaria de presentaci&amp;oacute;n a la comunidad del Dise&amp;ntilde;o. 50% 3to Estado de pago: Informe N&amp;deg;3, Informe favorable de revisor independiente de arquitectura y estructura, estudio de impacto vial y carpeta para obtener el permiso de edificaci&amp;oacute;n, etapa Recepci&amp;oacute;n y Revisi&amp;oacute;n Final, incluyendo recepci&amp;oacute;n final del dise&amp;ntilde;o. 25% En este estado de pago debe incluir entre los proyectos establecidos en el punto 4 de los t&amp;eacute;rminos referencias, adicionalmente se deber&amp;aacute; acompa&amp;ntilde;ar el proyecto para la obtenci&amp;oacute;n de la resoluci&amp;oacute;n sanitaria ante higiene ambiental y el plano de demoliciones y todo aquello que se establezca como entrega en el proyecto definitivo y las autorizaci&amp;oacute;n si corresponde de las autorizaciones del Ministerio de Educaci&amp;oacute;n a trav&amp;eacute;s de su Departamento de Planificaci&amp;oacute;n de su SEREMIA Regional.</t>
  </si>
  <si>
    <t>ESTADOS DE PAGO</t>
  </si>
  <si>
    <t>&lt;span style=font-family: &amp;quot;ms sans serif&amp;quot;;&gt;Los productos defectuosos o da&amp;ntilde;ados o que no cumplan con las especificaciones dadas en la licitaci&amp;oacute;n deber&amp;aacute;n ser canjeados por el proveedor. El proveedor adjudicado deber&amp;aacute; cambiar o canjear los productos si despacha&lt;br /&gt;&lt;br /&gt;&lt;br /&gt;&amp;bull; Productos con fecha de vencimiento inferior a doce meses&lt;br /&gt;&lt;br /&gt;&amp;nbspProductos con empaques da&amp;ntilde;ados y defectuosos.&lt;br /&gt;&lt;br /&gt;&amp;bull; Productos adulterados o mal rotulados&lt;br /&gt;&lt;br /&gt;&amp;bull; Producto de distinta procedencia y/o marca a la adjudicada.&lt;br /&gt;&lt;br /&gt;&amp;bull; Producto con problemas de calidad (cambio de fabricaci&amp;oacute;n, tipo de material). &lt;br /&gt;&lt;br /&gt;Para llevar a cabo el canje o cambio de producto la persona encargada de bodega de&amp;nbsp;medicamentos se comunicar&amp;aacute; con la persona encargada del proveedor o el representante para solicitar el cambio o canje. Este procedimiento no deber&amp;aacute; demorar m&amp;aacute;s de 5 d&amp;iacute;as h&amp;aacute;biles desde que se notifica al Proveedor que debe realizar el cambio sino se har&amp;aacute;n efectivas multas por retraso en la entrega del producto.&lt;/span&gt;</t>
  </si>
  <si>
    <t>&lt;p style=margin: 0cm 0cm 0pt; text-align: justify; mso-layout-grid-align: none;&gt;&lt;/p&gt;&lt;span style=color: rgb(51, 51, 51); font-size: 12pt; mso-ansi-language: es-cl;&gt;&lt;p style=margin: 0cm 0cm 0pt; text-align: justify; mso-layout-grid-align: none;&gt;&lt;span style=color: rgb(0, 0, 0);&gt;&lt;/span&gt;&lt;/p&gt;&lt;p style=margin: 0cm 0cm 0pt; text-align: justify; mso-layout-grid-align: none;&gt;&lt;span style=color: rgb(51, 51, 51); font-size: 12pt; mso-ansi-language: es-cl;&gt;Los proveedores podr&amp;aacute;n enviar documentos omitidos relativos a requisitoadministrativos, declaraciones juradas y otros certificados en la presentaci&amp;oacute;de la oferta, siempre y cuando &amp;eacute;stos se hayan obtenido con anterioridad acierre de la licitaci&amp;oacute;n. Los plazos ser&amp;aacute;n de un d&amp;iacute;a h&amp;aacute;bil para enviarlos, ser&amp;aacute;n solicitados por foro inverso. El proveedor que omita antecedentes requiera env&amp;iacute;os posteriores al cierre de la licitaci&amp;oacute;n ser&amp;aacute; sancionado con unrebaja de la nota m&amp;aacute;xima en 60% en el criterio de cumplimiento de los requisitosEl proveedor que no remita los antecedentes omitidos por el foro inverso en eplazo se&amp;ntilde;alado de 24 horas quedar&amp;aacute; fuera de la evaluaci&amp;oacute;n, su oferta ser&amp;aacuteinadmisible.&lt;/span&gt;&lt;/p&gt;&lt;p style=margin: 0cm 0cm 0pt; text-align: justify; mso-layout-grid-align: none;&gt;&lt;span style=color: rgb(0, 0, 0);&gt;&lt;/span&gt;&lt;/p&gt;&lt;/span&gt;&lt;p style=margin: 0cm 0cm 0pt; text-align: justify; mso-layout-grid-align: none;&gt;&lt;/p&gt;</t>
  </si>
  <si>
    <t>En caso que uno o m&amp;aacute;s oferentes omitan alg&amp;uacute;n antecedente de car&amp;aacute;cter administrativo, podr&amp;aacute;n presentarlo en un plazo fatal de 24 horas contados desde el requerimiento de CONAF, a trav&amp;eacute;s del foro inverso. Se except&amp;uacute;a de esta opci&amp;oacute;n la entrega de oferta t&amp;eacute;cnica y econ&amp;oacute;mica, la cual deber&amp;aacute; ser entregada antes del cierre de la adquisici&amp;oacute;n. (Art&amp;iacute;culo N&amp;deg; 40 del Reglamento) De acuerdo a lo indicado en los criterios de evaluaci&amp;oacute;n de las presentes bases de licitaci&amp;oacute;n, aquel o aquellos proveedores que presentaran antecedentes administrativos fuera de plazo, ser&amp;aacute; sancionado en el puntaje correspondiente a la completitud de la oferta, de acuerdo a lo indicado los criterios de evaluaci&amp;oacute;n cumplimiento de los requisitos.</t>
  </si>
  <si>
    <t>&lt;p style=color: rgb(51, 51, 51); text-transform: none; text-indent: 0px; letter-spacing: normal; font-family: gobcl; font-size: 12px; font-style: normal; font-weight: 400; word-spacing: 0px; white-space: normal; orphans: 2; widows: 2; background-color: rgb(247, 247, 247); font-variant-ligatures: normal; font-variant-caps: normal; -webkit-text-stroke-width: 0px; text-decoration-style: initial; text-decoration-color: initial;&gt;&lt;strong&gt;&lt;span lang=ES-TRAD style=color: rgb(0, 0, 0); font-family: &amp;quot;century gothic&amp;quot;, sans-serif; font-size: 10pt;&gt;RECEPCI&amp;Oacute;N PROVISORIA:&amp;nbsp;&lt;/span&gt;&lt;/strong&gt;&lt;span lang=ES-TRAD style=font-family: &amp;quot;century gothic&amp;quot;, sans-serif; font-size: 10pt;&gt;&lt;span style=color: rgb(0, 0, 0);&gt;El adjudicado deber&amp;aacute; solicitar con 10 d&amp;iacute;as de anticipaci&amp;oacute;n del plazo total ofertado por escrito al Jefe Servicios Generales la recepci&amp;oacute;n provisoria de los trabajos, de tal forma&amp;nbsp;&amp;nbsp;&lt;/span&gt;&lt;span style=color: rgb(0, 0, 0);&gt;que exista un plazo para posibles observaciones sin afectar el plazo de entrega final. El Establecimiento (ITO) revisar&amp;aacute; en forma detallada las obras ejecutadas, en caso de haber observaciones o detalles constructivos en general, atribuibles al adjudicado, se extender&amp;aacute; un acta de recepci&amp;oacute;n provisoria con observaciones, estableciendo el ITO un plazo no superior a 10 d&amp;iacute;as para dar soluci&amp;oacute;n a las observaciones, sin estar afecto a multas.&amp;nbsp;&lt;/span&gt;&lt;/span&gt;&lt;span lang=ES-TRAD style=color: rgb(0, 0, 0); font-family: &amp;quot;century gothic&amp;quot;, sans-serif; font-size: 10pt;&gt;En caso de no existir observaciones o una vez subsanadas estas, se extender&amp;aacute; un acta de recepci&amp;oacute;n conforme sin observaciones.&lt;/span&gt;&lt;/p&gt;&lt;p style=margin: 0cm 0cm 0pt; text-align: justify; color: rgb(51, 51, 51); text-transform: none; text-indent: 0px; letter-spacing: normal; font-family: gobcl; font-size: 12px; font-style: normal; font-weight: 400; word-spacing: 0px; white-space: normal; orphans: 2; widows: 2; background-color: rgb(247, 247, 247); font-variant-ligatures: normal; font-variant-caps: normal; -webkit-text-stroke-width: 0px; text-decoration-style: initial; text-decoration-color: initial;&gt;&lt;span style=color: rgb(0, 0, 0);&gt;&lt;strong&gt;&lt;span lang=ES-TRAD style=font-family: &amp;quot;century gothic&amp;quot;, sans-serif; font-size: 10pt;&gt;RECEPCI&amp;Oacute;N DEFINITIVA:&amp;nbsp;&lt;/span&gt;&lt;/strong&gt;&lt;span lang=ES-TRAD style=font-family: &amp;quot;century gothic&amp;quot;, sans-serif; font-size: 10pt;&gt;Transcurridos 30 d&amp;iacute;as de la Recepci&amp;oacute;n provisoria sin observaciones, el Hospital San Camilo, notificar&amp;aacute; al adjudicado personalmente o por carta certificada la fecha y hora que se efectuar&amp;aacute; la recepci&amp;oacute;n definitiva de los trabajos, la que se considerar&amp;aacute; como fecha inicio de la garant&amp;iacute;a ofertada.&lt;/span&gt;&lt;/span&gt;&lt;/p&gt;</t>
  </si>
  <si>
    <t>RECEPCIÓN</t>
  </si>
  <si>
    <t>En caso de presentarse un empate entre 2 o m&amp;aacute;s ofertas, ello se resolver&amp;aacute; adjudicando al oferente que hubiese obtenido el mayor puntaje en el criterio &amp;ldquo;CALIDAD TECNICA DEL BIEN Y SERVICIO&amp;rdquo;. Si aplicando la f&amp;oacute;rmula anterior a&amp;uacute;n persiste el empate entre oferentes, dicha situaci&amp;oacute;n se resolver&amp;aacute; adjudicando al oferente que hubiese obtenido el mayor puntaje en el sub-criterio &amp;ldquo;PLAZO DE ENTREGA&amp;rdquo;. De persistir el empate, se adjudicar&amp;aacute; al oferente que hubiese obtenido el mayor puntaje en el sub-criterio PRECIO&amp;rdquo; y, finalmente, de continuar aun as&amp;iacute; empatados los oferentes, se adjudicar&amp;aacute; al oferente que hubiese obtenido el mayor puntaje en el sub-criterio &amp;ldquo;RECARGO POR FLETE&amp;rdquo;.</t>
  </si>
  <si>
    <t>Cualquier incumplimiento del oferente adjudicado, facultar&amp;aacute; al Mandante, para aplicar una o m&amp;aacute;s de las sanciones que a continuaci&amp;oacute;n se contemplan:. - Se entiende por inclumplimiento la no ejecuci&amp;oacute;n por parte del proveedor de todo o parte de las obligaciones contraidas con el Ej&amp;eacute;rcito, sea en el fondo y/o en la forma pactados. -La calificaci&amp;oacute;n de si ha habido incumplimiento, corresponder&amp;aacute; exclusivamente al Mandante. -Constituir&amp;aacute; tambi&amp;eacute;n incumplimiento por parte del oferente, la circunstancia de que el servicio por &amp;eacute;l ofertado sea rechazado. -En tal sentido se entender&amp;aacute; por rechazo del servicio, el hecho que los bienes entregados por el proveedor no cumplan con los requerimientos se&amp;ntilde;alados y los de la oferta adjudicada. Si transcurridos m&amp;aacute;s de 15 d&amp;iacute;as desde la fecha pactada para la entrega de los bienes a la Istituci&amp;oacute;n, el proveedor no cumple con esta obligaci&amp;oacute;n, el mandante podr&amp;aacute; resolver el contrato. Asimismo, en este caso, la Instituci&amp;oacute;n se reserva el derecho de ejercer acciones legales que correspondan pudiendo adem&amp;aacute;s de las multas fijadas, exigir el pago de la correspondiente indemnizaci&amp;oacute;nde perjuicios conforme a la legislaci&amp;oacute;n ordinaria vigente.</t>
  </si>
  <si>
    <t>DE LOS EFECTOS DEL INCUMPLIMIENTO</t>
  </si>
  <si>
    <t>Las sanciones se aplicarán administrativamente, sin forma de juicio y se deducirán  del pago único o de cualquier otro valor que se le adeude al proveedor.En caso de incumplimiento por parte del proponente en el plazo y condiciones de su oferta, la Municipalidad aplicará una multa por cada día hábil de atraso durante los primeros 5 (cinco) días hábiles de un 0,3% (cero coma tres por ciento) sobre el valor neto y de 0,5% (cero como cinco por ciento) sobre el valor neto los 5 (cinco) días hábiles siguientes. Cumplida esta fecha dará derecho a la Municipalidad  para resolver administrativamente la Oferta presentada y dejar sin efecto la compra. Dando paso a una posible re adjudicación de la licitación.Para proceder a la aplicación de la multa señalada  precedentemente, la Bodega Municipal informará de la fecha de llegada de los productos, mediante un informe dirigido a la Dirección de Administración y Finanzas, la que dispondrá de las acciones pertinentes según sea el caso</t>
  </si>
  <si>
    <t>16.-  MULTAS.</t>
  </si>
  <si>
    <t>&lt;p style=margin: 0cm 0cm 0pt; text-align: justify;&gt;&lt;/p&gt;&lt;span style=font-size: 14pt; font-family: corbel,sans-serif;&gt;9.10 DE LAS MULTAS&lt;/span&gt;&lt;p style=text-align: justify;&gt;&lt;span style=font-size: 14pt; font-family: corbel,sans-serif;&gt;Las multas se aplicar&amp;aacute;n por cada d&amp;iacute;a de atraso por razones atribuibles al prestador del servicio adjudicado, salvo que se trate de caso fortuito o fuerza mayor dar&amp;aacute; derecho al Hospital Traumatol&amp;oacute;gico de Concepci&amp;oacute;n, para aplicar una multa, y se calcular&amp;aacute; en base a 1 UF aplicable a los servicios que entreguen atrasados respecto del plazo de entrega establecido en la oferta del proveedor, considerando la diferencia de d&amp;iacute;as, entre la fecha de emisi&amp;oacute;n de la Orden de Compra y la fecha de&amp;nbsp; recepci&amp;oacute;n de los servicios. Para efecto del c&amp;aacute;lculo de los d&amp;iacute;as de atraso&amp;nbsp; se har&amp;aacute; en base a d&amp;iacute;as h&amp;aacute;biles, considerando estos de lunes a viernes. Se aplicara la totalidad de la multa siempre y cuando esta no sobrepase del 50% del subtotal neto del o los servicios adjudicados entregados fuera de plazo.&amp;nbsp; En caso que el proveedor no entregue el o los &amp;nbsp;servicios en un plazo igual o superior a 3 veces lo indicado en su oferta y sin perjuicio de la aplicaci&amp;oacute;n de las respectivas multas, &amp;nbsp;este hecho ser&amp;aacute; causal de re-adjudicaci&amp;oacute;n de los servicios atrasados.&lt;/span&gt;&lt;/p&gt;&lt;p style=text-align: justify;&gt;&lt;span style=font-size: 14pt; font-family: corbel,sans-serif;&gt;Procedimiento para aplicaci&amp;oacute;n de multas:&lt;/span&gt;&lt;/p&gt;&lt;p style=text-align: justify;&gt;&lt;span style=font-size: 14pt; font-family: corbel,sans-serif;&gt;1. Detectada una situaci&amp;oacute;n que amerite la aplicaci&amp;oacute;n de multas, por parte del encargado&amp;nbsp; de la licitaci&amp;oacute;n ITO de SS.GG. atraso en la entrega de los servicios,&amp;nbsp; el no cumplimiento con lo estipulado en las bases Administrativas y T&amp;eacute;cnicas o recepci&amp;oacute;n NO conforme de los servicios requeridos, este deber&amp;aacute; dar aviso a la Unidad de Abastecimiento.&lt;/span&gt;&lt;/p&gt;&lt;p style=text-align: justify;&gt;&lt;span style=font-size: 14pt; font-family: corbel,sans-serif;&gt;2. Se notifica al adjudicatario&amp;nbsp; por correo electr&amp;oacute;nico o por carta certificada, indicando la infracci&amp;oacute;n cometida, los hechos que la constituyen y el monto de la multa. A contar del tercer d&amp;iacute;a h&amp;aacute;bil del despacho de la comunicaci&amp;oacute;n precedente, el adjudicatario tendr&amp;aacute; un plazo de cinco d&amp;iacute;as h&amp;aacute;biles, para efectuar sus descargos, los que s&amp;oacute;lo podr&amp;aacute;n fundarse por caso fortuito o fuerza mayor, debiendo acompa&amp;ntilde;ar todos los antecedentes fundantes que lo justifiquen. Vencido el plazo para presentar descargos, la entidad dictar&amp;aacute; la respectiva Resoluci&amp;oacute;n o Acto Administrativo aplicando la multa. &lt;/span&gt;&lt;/p&gt;&lt;p style=text-align: justify;&gt;&lt;span style=font-size: 14pt; font-family: corbel,sans-serif;&gt;3. Si el adjudicatario hubiera presentado descargos en tiempo y forma, el Hospital tendr&amp;aacute; un plazo de hasta 20 d&amp;iacute;as h&amp;aacute;biles a contar de la recepci&amp;oacute;n de los mismos, para rechazarlos o acogerlos, total o parcialmente,&amp;nbsp; lo que se notificar&amp;aacute; al adjudicatario, por correo electr&amp;oacute;nico o por carta certificada.&lt;/span&gt;&lt;/p&gt;&lt;p style=text-align: justify;&gt;&lt;span style=font-size: 14pt; font-family: corbel,sans-serif;&gt;4. El monto de las multas ser&amp;aacute; rebajado del pago que el Hospital deba efectuar al adjudicatario en las facturas m&amp;aacute;s pr&amp;oacute;ximas. De no ser suficiente este monto o en caso de no existir pagos pendientes, faculta al Hospital la ejecuci&amp;oacute;n de la garant&amp;iacute;a por Fiel y Oportuno Cumplimiento del Contrato. En el caso que el monto de la multa sea menor al monto de la Boleta de garant&amp;iacute;a o vale vista, el Hospital har&amp;aacute; devoluci&amp;oacute;n de esta diferencia en el momento que el proveedor haga entrega de una boleta de garant&amp;iacute;a o vale vista por un valor proporcional al tiempo restante de vigencia del Convenio.&lt;/span&gt;&lt;/p&gt;&lt;p style=text-align: justify;&gt;&lt;span style=font-size: 14pt; font-family: corbel,sans-serif;&gt;5. En el caso que la multa no pueda ser pagada seg&amp;uacute;n lo estipulado en el punto 6 el Hospital cobrar&amp;aacute; directamente, debiendo ser pagada dentro de los 10 d&amp;iacute;as h&amp;aacute;biles siguientes a la notificaci&amp;oacute;n del requerimiento.&lt;/span&gt;&lt;/p&gt;&lt;p style=text-align: justify;&gt;&lt;span style=font-size: 14pt; font-family: corbel,sans-serif;&gt;6.&amp;nbsp; El Hospital podr&amp;aacute; cobrar esta multa a la empresa, judicial o extrajudicialmente.&lt;/span&gt;&lt;/p&gt;&lt;p style=text-align: justify;&gt;&lt;span style=font-size: 14pt; font-family: corbel,sans-serif;&gt;7. En caso de existir Multa se dejar&amp;aacute; constancia en la ficha del Proveedor como Reclamo del incumplimiento por parte del Proveedor adjudicado.&lt;/span&gt;&lt;/p&gt;&lt;span style=line-height: 107%; font-size: 10pt; font-family: &amp;quot;arial&amp;quot;,sans-serif;&gt;&lt;p style=margin: 0cm 0cm 0pt; text-align: justify;&gt;&lt;span style=font-family: times new roman; font-size: 16px;&gt;&lt;/span&gt;&lt;/p&gt;&lt;p style=margin: 0cm 0cm 0pt; text-align: justify;&gt;&lt;span style=font-family: times new roman; font-size: 16px;&gt;&lt;/span&gt;&lt;/p&gt;&lt;p style=margin: 0cm 0cm 8pt; text-align: justify;&gt;&lt;span style=font-family: times new roman; font-size: 16px;&gt;&lt;/span&gt;&lt;/p&gt;&lt;p style=margin: 0cm 0cm 0pt; text-align: justify;&gt;&lt;span style=font-family: times new roman; font-size: 16px;&gt;&lt;/span&gt;&lt;/p&gt;&lt;/span&gt;&lt;p style=margin: 0cm 0cm 0pt;&gt;&lt;/p&gt;</t>
  </si>
  <si>
    <t>Multas</t>
  </si>
  <si>
    <t xml:space="preserve">	En el caso que dos o más oferentes al final de la evaluación obtengan el mismo puntaje, los criterios para 	definir la mejor oferta serán los siguientes, los que se aplicarán de uno a uno, en el orden de su 	numeración, hasta resolver el desempate:	Calidad Técnica del bien	Precio Calidad 	Plazo de entrega	Recargo por fleteAclaración: En caso de empate entre oferentes el Hospital  decidirá la adjudicación por el proveedor que ofrezca el               mayor puntaje en el criterio “Calidad  técnica del bien”,Si el puntaje en el criterio” precio” de ambos es el mismo, persistiendo el  empate, se adjudicará al proveedor con mayor puntaje en el criterio “Precio””, si aún persiste se adjudicará al proveedor con el mayor  puntaje en el criterio “Plazo de  entrega” y si aún no desempatan se adjudicará al que tenga el mayor puntaje en el Criterio “Recargo por flete”</t>
  </si>
  <si>
    <t>Resolucion de empates</t>
  </si>
  <si>
    <t>22.1. Garantía de los Bienes y Control de Calidad. Las condiciones y alcances de la garantía de las especies adquiridas deberán ser expresamente detalladas en las ofertas que se presenten.Las especies adjudicadas deberán corresponder a la calidad ofertada por elproveedor, acorde a los criterios señalados en el anexo N° 1. En relación con el control e inspección, será realizado por personaldebidamente designado por el Sr. Comandante de Grupo de la Escuela deFormación Grupo ValdiviaEn caso de notoria disconformidad de las especies presentadas, estas podránser rechazadas, reservándose Carabineros de Chile, el derecho de realizar através de un organismo externo, pruebas con la finalidad de verificar la calidady el cumplimiento de los requerimientos exigidos lo cual será de cargo delproveedor.22.2. Vínculos de Dependencia. Se deja constancia que el contrato que se suscribirá será de Compraventa yno un Contrato de Trabajo, sin que existan vínculos de subordinación odependencia alguna entre Carabineros de Chile y el personal del oferenteadjudicado. Por lo tanto, para todos los efectos legales, el proveedor tendrá laresponsabilidad total y exclusiva de su condición de emplea dar para con sustrabajadores. 22.3. Término Anticipado del Contrato. La Escuela de Formación Grupo Valdivia por resolución fundada, podrá ponertérmino anticipado al contrato por alguna de las siguientes causales 1.	Resciliación o mutuo acuerdo entre los contratantes. 2.	Incumplimiento grave de las obligaciones contraídas por el proveedor,debidamente calificadas por el Servicio. 3.	Estado de notoria insolvencia del proveedor, a menos que se mejoren lascauciones entregadas o las existentes sean suficientes para garantizar elcumplimiento del contrato. 4.	Por exigirlo el interés público o la seguridad nacional. 5.	Por la incapacidad del adjudicado para seguir adelante con la ejecución delcontrato, derivada de problemas internos, huelga de sus trabajadores,quiebra, entre otros.6. Por el no cumplimiento, dentro de los plazos convenidos, de los reparosque les sean formulados por escrito por parte de Carabineros de Chile.7. Por rechazo de la Orden de Compra.8. Registrar saldos insolutos de remuneraciones o cotizaciones de seguridadsocial con sus actuales trabajadores o con trabajadores contratados en losúltimos dos años, a la mitad del período de ejecución del contrato, con unmáximo de seis meses. El término anticipado del contrato, no obsta a que Carabineros proceda acobrar el documento bancario de garantía de fiel cumplimiento del contrato, einicie las acciones legales que sean procedentes, cuando la causal de términoanticipado sea imputable al contratante.22.4. Fuerza Mayor o Caso Fortuito. Ante la ocurrencia de situaciones de fuerza mayor o caso fortuito, el proveedordeberá dirigir una comunicación escrita al Sr. Comandante de Grupo de faEscuela de Formación Grupo Valdivia, dentro de los 5 primeros días hábilesde acaecido el hecho, explicando lo ocurrido y adjuntando los antecedentesque fundamenten su presentación.La Escuela de Formación Grupo Valdivia resolverá la petición medianteresolución fundada, de acuerdo al mérito de los antecedentes acompañados,sea rechazándola o aceptándola. En este último caso, se aumentará el plazode entrega por el tiempo proporcional al imprevisto que se estime razonable,de acuerdo al contenido de dichos antecedentes y las circunstancias que sederiven del caso fortuito o fuerza mayor.En el evento de otorgarse aumento de plazo, las multas establecidas en estasbases sólo se aplicarán a partir del día siguiente al vencimiento del referidoaumento. Carabineros de Chile exigirá al proveedor afectado la entrega de un nuevoDocumento Bancario de Garantía de Fiel y Oportuno Cumplimiento delContrato, de acuerdo a la vigencia del documento de garantía original y alnúmero de días del aumento otorgado, entre otros, lo cual deberá constar enla misma resolución fundada que resuelva la petición formulada por elproveedor. 22.5. Derechos e Impuestos. Todos los gastos de certificaciones, copias autorizadas u otros similares,como también los impuestos que se generen o produzcan por causa o conocasión del contrato, tales como los gastos notariales de celebración decontrato, y/o cualesquiera otros que se originen en el cumplimiento deobligaciones que, según el contrato o las Bases, ha contraído el oferenteadjudicado, serán de cargo exclusivo de éste.22.6. Saneamiento de Vicios y Evicción. El proveedor adjudicado que celebre contrato con la Escuela de FormaciónGrupo Valdivia, se hará responsable del saneamiento de la evicción y de losvicios redhibitorios en conformidad a la ley, sin perjuicio de las garantíasestablecidas en el contrato y de las demás acciones que pudiese ejercer la Escuela de Formación Grupo Valdivia,para la indemnización de perjuicios y debido resguardo delinterés fiscal. 22.7. Cesibilidad del Contrato. El proveedor adjudicado no podrá ceder ni transferir en forma alguna, total niparcia/mente los derechos y obligaciones que nacen del desarrollo de estaLicitación, y en especial los establecidos en el contrato definitivo, salvo queuna norma legal especial permita la cesión de derechos y obligaciones.Lo anterior, es sin perjuicio que los documentos justificativos de los créditosque emanen del contrato podrán transferirse de acuerdo a las normas delderecho común. La cesión del crédito contenido en la factura emitida por el proveedoradjudicado, se sujetará a lo establecido en la ley N°19.983 de fecha15.12.2004.En todo caso y sin que ello pueda afectar en modo alguno los derechos quecorrespondan al cesionario para exigir el pago del crédito, el proveedoradjudicado deberá notificar a la brevedad y por escrito a la Escuela deFormación Grupo Valdivia, respecto de la cesión efectuada.El proveedor adjudicado no podrá subcontraer salvo autorización escrita dela Institución.22.8. Declaración Esencial. E/(Ios) representante(s) de cada proponente declara(n) y asegura (n),documentada y legalmente, que su representada es una empresa lega/menteconstituida o reconocida y vigente; que son ellos personeros debidamenteinvestidos por aquella para suscribir el eventual contrato y que, porconsiguiente, él será plenamente eficaz y válido conforme al derecho chileno. Además, declara(n) que el oferente ha leído íntegramente las Bases deLicitación, las ha entendido y se somete a ellas. La presente declaración seentenderá aceptada con /a sola presentación de la propuesta.22.9. Fijación del Domicilio y Competencia de los Tribunales. Para todos los efectos legales y judiciales derivados de esta licitación y delcontrato, las partes fijan su domicilio en la ciudad de Valdivia, República deChile y se someten a la competencia de sus Tribunales de Justicia.</t>
  </si>
  <si>
    <t>DIsposiciones Contractuales</t>
  </si>
  <si>
    <t>El oferente declara que, por el s&amp;oacute;lo hecho de participar en la presente licitaci&amp;oacute;n, acepta expresamente el presente pacto de integridad, oblig&amp;aacute;ndose a cumplir con todas y cada una de las estipulaciones que contenidas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 &lt;br&gt;&lt;/br&gt;&lt;br&gt;&lt;/br&gt;1.- El oferente se compromete a respetar los derechos fundamentales de sus trabajadores, entendi&amp;eacute;ndose por &amp;eacute;stos los consagrados en la Constituci&amp;oacute;n Pol&amp;iacute;tica de la Rep&amp;uacute;blica en su art&amp;iacute;culo 19, n&amp;uacute;meros 1&amp;ordm;, 4&amp;ordm;, 5&amp;ordm;, 6&amp;ordm;, 12&amp;ordm;, y 16&amp;ordm;, en conformidad al art&amp;iacute;culo 485 del c&amp;oacute;digo del trabajo.  Asimismo, el oferente se compromete a respetar los derechos humanos, lo que significa que debe evitar dar lugar o contribuir a efectos adversos en los derechos humanos mediante sus actividades, productos o servicios, y subsanar esos efectos cuando se produzcan, de acuerdo a los Principios Rectores de Derechos Humanos y Empresas de Naciones Unidas.&lt;br&gt;&lt;/br&gt;&lt;br&gt;&lt;/br&gt;2.-El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deriven.&lt;br&gt;&lt;/br&gt;&lt;br&gt;&lt;/br&gt;3.- El oferente se obliga a no intentar ni efectuar acuerdos o realizar negociaciones, actos o conductas que tengan por objeto influir o afectar de cualquier forma la libre competencia, cualquiera fuese la conducta o acto espec&amp;iacute;fico, y especialmente, aquellos acuerdos, negociaciones, actos o conductas de tipo o naturaleza colusiva, en cualquier de sus tipos o formas.&lt;br&gt;&lt;/br&gt;&lt;br&gt;&lt;/br&gt;4.-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 El oferente se obliga a ajustar su actuar y cumplir con los principios de legalidad, &amp;eacute;tica, moral, buenas costumbres y transparencia en el presente proceso licitatorio. El oferente manifiesta, garantiza y acepta que conoce y respetar&amp;aacute; las reglas y condiciones establecidas en las bases de licitaci&amp;oacute;n, sus documentos integrantes y &amp;eacute;l o los contratos que de ellos se derivase.&lt;br&gt;&lt;/br&gt;&lt;br&gt;&lt;/br&gt;7.- El oferente se obliga y acepta asumir, las consecuencias y sanciones previstas en estas bases de licitaci&amp;oacute;n, as&amp;iacute; como en la legislaci&amp;oacute;n y normativa que sean aplicables a la misma.&lt;br&gt;&lt;/br&gt;&lt;br&gt;&lt;/br&gt;8.-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ofertadas.&lt;br&gt;&lt;/br&gt;&lt;br&gt;&lt;/br&gt;9.-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incluidos sus subcontratistas, haci&amp;eacute;ndose plenamente responsable de las consecuencias de su infracci&amp;oacute;n, sin perjuicio de las responsabilidades individuales que tambi&amp;eacute;n procediesen y/o fuesen determinadas por los organismos correspondientes.</t>
  </si>
  <si>
    <t>&lt;strong&gt;Recepci&amp;oacute;n provisori&lt;/strong&gt;&lt;br /&gt;Dentro del plazo de ejecuci&amp;oacute;n de la obra estipulada en el contrato, el contratista deber&amp;aacute; solicitar por escrito al mandante la recepci&amp;oacute;n provisoria de la obra, acompa&amp;ntilde;ando los antecedentes que sean necesarios de acuerdo a lo establecido en el contrato&lt;br /&gt;&lt;br /&gt;Dentro de un plazo m&amp;aacute;ximo de 10 d&amp;iacute;as h&amp;aacute;biles a contar de la fecha de recepci&amp;oacute;n de la solicitud, el mandante proceder&amp;aacute; a nombrar una comisi&amp;oacute;n de recepci&amp;oacute;n, compuesta por profesionales de la construcci&amp;oacute;n, y a efectuar la recepci&amp;oacute;n de las mismas, proceso que no podr&amp;aacute; exceder el 20% del total del plazo contractual de ejecuci&amp;oacute;n de obras (incluidos los aumentos de plazos)&lt;br /&gt;&lt;br /&gt;Antes de la recepci&amp;oacute;n de las obras, el contratista realizar&amp;aacute; la limpieza de las obras que abarquen los trabajos, los empr&amp;eacute;stitos, as&amp;iacute; como de los terrenos que haya ocupado para realizar la faena, de modo de restablecer la accesibilidad y habitabilidad en el asentamiento y el barrio en que se ubica&lt;br /&gt;&lt;br /&gt;Previo a la recepci&amp;oacute;n provisoria de las obras, el contratista deber&amp;aacute; presentar la siguiente documentaci&amp;oacute;n&lt;br /&gt;&lt;br /&gt;-	Sensibilizados y copias de todos los planos de construcci&amp;oacute;n con sus respectivas especificaciones t&amp;eacute;cnicas y memorias, todos ellos debidamente aprobados&lt;br /&gt;&lt;br /&gt;-	Boleta bancaria de garant&amp;iacute;a por correcta ejecuci&amp;oacute;n de las obras, seg&amp;uacute;n lo estipula el punto de las presentes bases, para reemplazar la boleta bancaria por fiel cumplimiento de contrato&lt;br /&gt;&lt;br /&gt;-	Certificado municipal de recepci&amp;oacute;n de obras. &lt;br /&gt;&lt;br /&gt;-	Otros antecedentes solicitados por el mandante. &lt;br /&gt;&lt;br /&gt;Se deja establecido que es responsabilidad del contratista, solicitar oportunamente a la Municipalidad los documentos necesarios para obtener los certificados, aprobaciones u otros antecedentes que deba presentar en la recepci&amp;oacute;n de las obras&lt;br /&gt;&lt;br /&gt;Si en la recepci&amp;oacute;n se detecta que las obras no est&amp;aacute;n totalmente terminadas y el plazo contractual est&amp;aacute; vencido o no habi&amp;eacute;ndose solicitado la recepci&amp;oacute;n provisoria de las obras, el plazo contractual vence, el mandante deber&amp;aacute; aplicar al contratista las multas estipuladas en el punto Multas por incumplimiento del plazo contractual de las presentes bases a contar de la fecha de t&amp;eacute;rmino contractual y hasta que efectivamente se d&amp;eacute; t&amp;eacute;rmino a la ejecuci&amp;oacute;n de obras. Si tal situaci&amp;oacute;n persiste por un per&amp;iacute;odo superior al 10% del plazo contractual, ser&amp;aacute; causal para que el mandante de t&amp;eacute;rmino anticipado al contrato de ejecuci&amp;oacute;n de obras, por causas imputables al contratista&lt;br /&gt;&lt;br /&gt;Si en la recepci&amp;oacute;n resultan observaciones a los trabajos ejecutados, la comisi&amp;oacute;n de recepci&amp;oacute;n establecer&amp;aacute; un plazo que no podr&amp;aacute; ser superior al 10% del plazo contractual de ejecuci&amp;oacute;n de obras, para que &amp;eacute;stas sean subsanadas por el contratista dejando constancia en el acta de recepci&amp;oacute;n que se debe levantar para el efecto y en el libro de obras&lt;br /&gt;&lt;br /&gt;Cumplido este plazo, la comisi&amp;oacute;n de recepci&amp;oacute;n deber&amp;aacute; constituirse nuevamente en terreno a objeto de constatar que las observaciones hayan sido subsanadas y autorizar la devoluci&amp;oacute;n de las retenciones, contemplando como fecha de recepci&amp;oacute;n aquella que la I.T.O. informe como de t&amp;eacute;rmino real&lt;br /&gt;&lt;br /&gt;Si el contratista no subsanase las observaciones dentro del plazo otorgado para tal efecto, el mandante deber&amp;aacute; aplicar las multas estipuladas en el punto&lt;em&gt; Multas por incumplimiento del plazo contractual&lt;/em&gt; p&amp;aacute;rrafo 2&amp;deg; de las presentes bases, a contar de la fecha en que venza el plazo para subsanarlas y por un per&amp;iacute;odo que no podr&amp;aacute; ser superior al 5% del plazo contractual de ejecuci&amp;oacute;n de obras&lt;br /&gt;&lt;br /&gt;Si cumplida esta fecha, las observaciones persistiesen el mandante deber&amp;aacute; dar t&amp;eacute;rmino anticipado al contrato de ejecuci&amp;oacute;n de obras y hacer efectiva las boletas bancarias de garant&amp;iacute;a pertinentes, informando por escrito dicha situaci&amp;oacute;n al Intendente&lt;br /&gt;&lt;br /&gt;El acta definitiva de recepci&amp;oacute;n provisoria se levantar&amp;aacute; cuando no existan observaciones respecto de la ejecuci&amp;oacute;n de obras&lt;br /&gt;&lt;br /&gt;El contratista tendr&amp;aacute; un plazo de 15 d&amp;iacute;as corridos contados desde la fecha definitiva de recepci&amp;oacute;n provisoria para formular por escrito al mandante cualquier reclamo respecto de la recepci&amp;oacute;n, aplicaci&amp;oacute;n de multas, cancelaci&amp;oacute;n de estados de pago y otros. En caso de no hacerlo, se entender&amp;aacute; por no presentado sin derecho a apelaci&amp;oacute;n posterior&lt;br /&gt;&lt;br /&gt;&lt;strong&gt;Recepci&amp;oacute;n definitiv&lt;/strong&gt;&lt;br /&gt;El plazo de garant&amp;iacute;a por la correcta ejecuci&amp;oacute;n de las obras se fija en al menos 12 meses contados desde la fecha del acta definitiva de recepci&amp;oacute;n provisoria. Este plazo se entender&amp;aacute; sin perjuicio del plazo de responsabilidad del contratista por 5 a&amp;ntilde;os, a que se refiere el C&amp;oacute;digo Civil, art&amp;iacute;culo 2.003, inciso 3&lt;br /&gt;&lt;br /&gt;La recepci&amp;oacute;n definitiva se har&amp;aacute; en la misma forma que la provisoria, una vez que se haya cumplido el plazo de 12 meses y previa solicitud por escrito del contratista, la que deber&amp;aacute; ingresar al municipio al menos 30 d&amp;iacute;as antes del vencimiento de dicho plazo. Efectuada esta recepci&amp;oacute;n, se proceder&amp;aacute; a la devoluci&amp;oacute;n de la boleta bancaria de garant&amp;iacute;a correspondiente a la correcta ejecuci&amp;oacute;n de la obra (5% del monto del contrato)&lt;br /&gt;&lt;br /&gt;La comisi&amp;oacute;n de recepci&amp;oacute;n verificar&amp;aacute; b&amp;aacute;sicamente durante la recepci&amp;oacute;n definitiva de la obra, la buena ejecuci&amp;oacute;n de los trabajos, que no se hayan producido da&amp;ntilde;os atribuibles a ejecuci&amp;oacute;n defectuosa y a mala calidad de los materiales empleados, levantando un acta de recepci&amp;oacute;n definitiva. En caso de detectarse observaciones estas deber&amp;aacute;n ser estipuladas en dicha acta, otorgando un 5% del plazo contractual de ejecuci&amp;oacute;n de obras para subsanarlas&lt;br /&gt;&lt;br /&gt;Sin perjuicio de lo anterior, el contratista queda obligado a solucionar cualquier desperfecto y/o efectuar las reparaciones correspondientes, que a juicio del mandante le corresponda efectuar dentro del per&amp;iacute;odo de garant&amp;iacute;a estipulado y en el plazo que le sea solicitado&lt;br /&gt;&lt;br /&gt;Si el contratista no subsanase las observaciones a que hubiere lugar en el plazo otorgado para el efecto, el mandante estar&amp;aacute; facultado para hacer efectivas las garant&amp;iacute;as pertinentes, informando por escrito de tal situaci&amp;oacute;n al Intendente.</t>
  </si>
  <si>
    <t xml:space="preserve">Recepción de las Obras </t>
  </si>
  <si>
    <t>&lt;span style=font-family: arial; font-size: 12px;&gt;Se cancelar&amp;aacute; en un s&amp;oacute;lo estado de pago una vez terminadas las obras, &amp;nbsp;para ello el Contratista deber&amp;aacute; presentar los siguientes documentos en original y&amp;nbsp;copia, ordenados en carpetas individuales.&lt;br /&gt;- Factura a nombre de la MUNICIPALIDAD DE LOS ANGELES R.U.T. 69.170.100-k, domiciliada en Caupolic&amp;aacute;n N&amp;ordm; 399, Los Angeles.&lt;br /&gt;- N&amp;oacute;mina de trabajadores contratados para la obra.&lt;br /&gt;- Fotocopia de documentos que acrediten el pago de las remuneraciones y pago de cotizaciones previsionales de los trabajadores contratados para la ejecuci&amp;oacute;n de las obras.&lt;br /&gt;- Certificado vigente de la Inspecci&amp;oacute;n del Trabajo que acredite que el Contratista no tiene reclamaciones laborales por parte de los trabajadores contratados para la ejecuci&amp;oacute;n de la obra a que se refiere &amp;eacute;sta licitaci&amp;oacute;n.&lt;br /&gt;- Certificado de Recepci&amp;oacute;n Provisoria sin observaciones, sancionado por Decreto Alcaldicio.&lt;/span&gt;</t>
  </si>
  <si>
    <t>DEL PAGO</t>
  </si>
  <si>
    <t>El adjudicado en el presente proceso licitatorio, deber&amp;aacute; respetar a cabalidad las condiciones estipuladas en su oferta.  En este sentido no podr&amp;aacute;  aumentar los precios, disminuir  las condiciones t&amp;eacute;cnicas, ni aumentar el plazo de entrega del bien o servicio. En  el caso del   proveedor adjudicado que no cumpla con el plazo   ofertado,  se le cancelar&amp;aacute; la   orden de compra el d&amp;iacute;a  h&amp;aacute;bil despu&amp;eacute;s del plazo incumplido;  y en  la  situaci&amp;oacute;n  de no cumplir con su oferta t&amp;eacute;cnica,  se devolver&amp;aacute;n los productos  una vez revisado por el funcionario que corresponda seg&amp;uacute;n  la naturaleza de la adquisici&amp;oacute;n. Posterior a la cancelaci&amp;oacute;n, se continuara con readjudicando la licitaci&amp;oacute;n al proveedor que sigue en puntajeContra el proveedor incumplidor, se proceder&amp;aacute; a sancionar con un reclamo en su ficha de Chileproveedores.</t>
  </si>
  <si>
    <t>Clausula de incumplimiento</t>
  </si>
  <si>
    <t>El pago de los servicios ser&amp;aacute; en pesos chilenos. El pago ser&amp;aacute; efectuado contra presentaci&amp;oacute;n conforme de los informes de avance de gesti&amp;oacute;n indicados en la cl&amp;aacute;usula 9.7 Informes de Gesti&amp;oacute;n Realizada y periodicidad de las presentes bases de licitaci&amp;oacute;n. &lt;br /&gt;Considerando la exigencia de Informes de Avance Mensuales, se estima que podr&amp;aacute;n realizarse pagos aproximadamente cada 30 d&amp;iacute;as. El pago ser&amp;aacute; efectuado dentro de los 15 d&amp;iacute;as siguientes, contados desde la recepci&amp;oacute;n conforme de la boleta de honorarios o factura correspondiente m&amp;aacute;s los informes correspondientes, los que deber&amp;aacute;n contar con la conformidad de la Contraparte T&amp;eacute;cnica del SERVIU Regi&amp;oacute;n de la Araucan&amp;iacute;a. El SERVIU podr&amp;aacute; solicitar informaci&amp;oacute;n adicional al proveedor adjudicado en caso que lo estime pertinente, para verificar la correcta facturaci&amp;oacute;n. En este caso, se pospondr&amp;aacute; el pago correspondiente hasta que se reciban y analicen todos los elementos correspondientes. &lt;br /&gt;&lt;strong&gt;Para cursar el primer pago&lt;/strong&gt;, el adjudicado deber&amp;aacute; haber entregado al SERVIU la boleta bancaria de garant&amp;iacute;a o vale vista de fiel cumplimiento de contrato y la p&amp;oacute;liza de seguro indicada en el punto 9.15 siguiente. &lt;br /&gt;En caso de no cumplir con este requerimiento en el plazo de 10 d&amp;iacute;as desde que el SERVIU se lo requiera por escrito, el monto equivalente a la boleta de garant&amp;iacute;a o vale vista ser&amp;aacute; descontado del estado de pago y quedar&amp;aacute; a beneficio fiscal (multa) y se pondr&amp;aacute; t&amp;eacute;rmino anticipado del contrato de inmediato.</t>
  </si>
  <si>
    <t xml:space="preserve">9.11) Pago de los servicios prestados. </t>
  </si>
  <si>
    <t>&lt;p&gt;a.- Las multas ser&amp;aacute;n establecidas en un porcentaje proporcional al monto total de la compra o servicio que se arriende o contrate, 10% del valor total de la orden de compra el que deber&amp;aacute; rebajarse de la factura&lt;/p&gt;&lt;p&gt;b.- Las causales para la aplicaci&amp;oacute;n de multas pueden ser- Incumplimiento de horarios en la prestaci&amp;oacute;n de servicio- Incumplimiento de fichas t&amp;eacute;cnicas, las caracter&amp;iacute;sticas t&amp;eacute;cnicas de lo detallado en oferta no se ajustan a lo presentado en terreno o despachado en bodega- Anomal&amp;iacute;as y problemas en la prestaci&amp;oacute;n del servicio, disposiciones generales respecto de lugar de prestaci&amp;oacute;n de servicio, hora, equipo t&amp;eacute;cnico, persona responsable del servicio, lugar de despacho, fecha de vencimiento, diferentes a lo estipulado en ficha t&amp;eacute;cnica- Deficiencias t&amp;eacute;cnicas en el equipo profesional o t&amp;eacute;cnico que operan en el equipo de trabajo de la empresa adjudicada en servicios relacionados con eventos- Incumplimientos en tiempos de entrega comprometidos para la entrega de productos o prestaci&amp;oacute;n del servicio.&lt;/p&gt;&lt;p&gt;c.- La unidad t&amp;eacute;cnica emitir&amp;aacute; el informe correspondiente o irregularidades del servicio prestado.&lt;/p&gt;&lt;p&gt;d.- La unidad t&amp;eacute;cnica notificar&amp;aacute; al proveedor por escrito o por correo electr&amp;oacute;nico, una vez concluido el servicio contratado sin perjuicio de las observaciones realizadas verbalmente en terreno&lt;/p&gt;&lt;p&gt;e.- La empresa podr&amp;aacute; realizar sus descargos a la Unidad t&amp;eacute;cnica por escrito o por correo electr&amp;oacute;nico&lt;/p&gt;&lt;p&gt;f.- De no producirse acuerdo entre las partes (Proveedor &amp;ndash; Unidad t&amp;eacute;cnica), los antecedentes se elevar&amp;aacute;n al se&amp;ntilde;or Administrador Municipal, ante lo cual el proveedor tendr&amp;aacute; derecho de efectuar una segunda apelaci&amp;oacute;n final.&lt;/p&gt;&lt;p&gt;g.- El se&amp;ntilde;or Administrador resolver&amp;aacute; si procede o no la multa contando para ello los antecedentes que pudiesen aportar personal de la direcci&amp;oacute;n de control municipal para su mejor resoluci&amp;oacute;n.&lt;/p&gt;&lt;p&gt;h.- En  caso de aplicar  multa se rebajar&amp;aacute; de  la factura en el estado de pago correspondiente o de la garant&amp;iacute;a existente.&lt;/p&gt;</t>
  </si>
  <si>
    <t>Los contratos menores a 100 UTM se formalizarán  mediante la emisión de la orden de compra y la aceptación de ésta por parte del proveedor. De la misma forma podrán formalizarse las adquisiciones superiores a ese monto e inferiores a 1.000 UTM, cuando se trate de bienes o servicios estándar de simple y objetiva especificación. En caso que una orden de compra no haya sido aceptada, esta entidad podrá solicitar su rechazo, entendiéndose definitivamente rechazada una vez transcurridas 24 horas desde dicha solicitudEl plazo de validez de las ofertas será de 60 días corridos, Si el Adjudicatario se niega a cumplir con su oferta, y a suscribir el correspondiente contrato definitivo, será responsable por el incumplimiento de conformidad a lo establecido en la Ley de Compras y en el Reglamento.El contrato deberá ser suscrito dentro del plazo de 1 días hábiles a contar de la notificación a través del portal Mercado Público del Decreto Alcaldicio de Adjudicación y siempre que previamente el adjudicatario haga entrega de la Garantía de fiel cumplimiento del contrato si se requiereEl adjudicatario, no podrá ceder o transferir el contrato en cuanto a las obligaciones por él contraídas, a persona natural o jurídica alguna, salvo las disposiciones que permita la Ley de Compras en el marco de la creación de una Unión Temporal de Proveedores.  No obstante lo anterior, el proponente que presente la oferta se mantendrá siempre como único y exclusivo responsable ante la IMPA.Se entenderá que forman parte del contrato las presentes bases, las consultas y sus respuestas, las aclaraciones, las rectificaciones, complementaciones y enmiendas de las Bases, las propuestas económicas y otros documentos adjuntados por el oferente adjudicado.La Ilustre Municipalidad de Pozo Almonte podrá incorporar al contrato toda cláusula que tenga por finalidad asegurar el correcto y completo cumplimiento de la entrega de los bienes solicitados.La unidad técnica designada deberá velar por el cumplimiento de las obligaciones contractuales con el fin de monitorear que los trabajos se estén entregando en la forma ofertada por el proveedor. En caso de detectarse alguna falla se solicitará al proveedor tome las medidas para corregir el problema como instancia previa antes del curse de multas, término anticipado o el cobro de boleta según corresponda.Nota:  En caso que el o los proveedores adjudicados no estén inscritos en el Registro electrónico oficial de contratistas de la Administración, Chileproveedores, estarán obligados a inscribirse dentro del plazo de 15 días corridos contados desde la adjudicación</t>
  </si>
  <si>
    <t>10.	FORMULACIÓN DE CONTRATO Y PLAZO DE DURACIÓN DE OFERTAS</t>
  </si>
  <si>
    <t>El adjudicado en el presente proceso licitatorio, deber&amp;aacute; respetar a cabalidad las condiciones estipuladas en su oferta.  En este sentido no podr&amp;aacute;  aumentar los precios, disminuir  las condiciones t&amp;eacute;cnicas, ni aumentar el plazo de entrega del bien o servicio. En  el caso del   proveedor adjudicado que no cumpla con el plazo   ofertado,  se le cancelar&amp;aacute; la   orden de compra el d&amp;iacute;a  h&amp;aacute;bil despu&amp;eacute;s del plazo incumplido;  y en  la  situaci&amp;oacute;n  de no cumplir con su oferta t&amp;eacute;cnica,  se devolver&amp;aacute;n los productos  una vez revisado por el funcionario que corresponda seg&amp;uacute;n  la naturaleza de la adquisici&amp;oacute;n. Posterior a la cancelaci&amp;oacute;n,  se continuara readjudicando la licitaci&amp;oacute;n al proveedor que sigue en puntajeContra el  proveedor incumplidor, se  proceder&amp;aacute;  a sancionar  con  un reclamo en su ficha de Chileproveedores</t>
  </si>
  <si>
    <t>Cláusula de incumplimiento</t>
  </si>
  <si>
    <t>12. CONTRAPARTE TECNICLa contraparte t&amp;eacute;cnica del Contrato por parte de CONADI ser&amp;aacute; la Unidad de Cultura y Educaci&amp;oacute;n de la Unidad Operativa Valdivia.  Su funci&amp;oacute;n ser&amp;aacute;a) Dar visto bueno y recepci&amp;oacute;n conforme de los servicios contratados, como asimismo, dar tramitaci&amp;oacute;n a los pagosb) Hacer seguimiento a la ejecuci&amp;oacute;n del servicio, el cumplimiento de los plazos y con los productos que se licitaron, mediante los respectivos medios de verificaci&amp;oacute;n (fotograf&amp;iacute;as, encuestas de satisfacci&amp;oacute;n, etc.)c) Dem&amp;aacute;s funciones que encomienden las presentes Bases13. DISCREPANCIA Y LEGISLACI&amp;Oacute;En el Contrato respectivo, las partes constituir&amp;aacute;n domicilio en la comuna de Valdivia, prorrogando la competencia a sus Tribunales Ordinarios de Justicia, para todos los efectos legalesCualquier discrepancia durante la ejecuci&amp;oacute;n del servicio adjudicado, que no est&amp;eacute; normada en las presentes Bases o en el propio Contrato, ser&amp;aacute; resuelto por los Tribunales Ordinarios de Justicia14. DERECHOS DE PATENTE Y PROPIEDAD INTELECTUALLa informaci&amp;oacute;n, documentos e informes que se generen como resultado de los servicios y/o productos objeto del contrato, ser&amp;aacute;n de exclusiva propiedad de la CONADI, no pudiendo hacer uso de ellos el adjudicatario y/o los encargados del proyecto, consultores, profesionales o personal ligado al mismo sin autorizaci&amp;oacute;n previa por escrito del Representante Autorizado de la CONADIEl adjudicatario liberar&amp;aacute; de toda responsabilidad a la CONADI en caso de acciones entabladas por terceros en raz&amp;oacute;n de transgresiones a la propiedad intelectual, derechos de patente, marca registrada o dise&amp;ntilde;os industriales, como consecuencia de la utilizaci&amp;oacute;n de los bienes y/o servicios o parte de ellos en Chile15. AMPLIACI&amp;Oacute;N DEL PLAZO DE EJECUCION Y MULTAS POR ATRASEl plazo final de ejecuci&amp;oacute;n del proyecto se podr&amp;aacute; prorrogar por una sola vez, cuyo tiempo no debe exceder el plazo de tiempo fijado para el cumplimiento del contrato original y siempre que existan razones fundadas para ello y por escrito, lo que ser&amp;aacute; calificado por el Director Regional de CONADI Valdivia, debiendo ser calificado por medio de informe t&amp;eacute;cnico de la contraparte institucional, para que posteriormente sea aprobado por el Jefe de la Unidad Operativa de CONADI Valdivia,  mediante resoluci&amp;oacute;n exenta. La garant&amp;iacute;a de fiel cumplimiento que se encontrare vigente al momento de realizar la pr&amp;oacute;rroga del plazo, deber&amp;aacute; renovarse, de manera que el vencimiento de la respectiva garant&amp;iacute;a se adecu&amp;eacute; al nuevo plazo de t&amp;eacute;rmino del proyectoLa solicitud de pr&amp;oacute;rroga deber&amp;aacute; ser solicitada dentro del plazo de vigencia del convenio e indicando las razones por las cuales se justifica la ampliaci&amp;oacute;n por el tiempo solicitado, conjuntamente con la entrega de las garant&amp;iacute;as ampliadas y que se adecuen a la vigencia del nuevo plazo de termino de ejecuci&amp;oacute;n del servicio licitadoEl plazo fijado para la entrega de los informes de avance ser&amp;aacute; fatal y se podr&amp;aacute; aplicar multa por cada d&amp;iacute;a de atraso equivalente a 0.05 UTM. Ello, salvo que se acompa&amp;ntilde;e un informe fundado por parte del consultor en el que justifique y de razones t&amp;eacute;cnicas del porqu&amp;eacute; del atraso, caso en el cual y previo informe t&amp;eacute;cnico de la contraparte t&amp;eacute;cnica de la Corporaci&amp;oacute;n que acredite la efectividad de aquello, y revisado y aprobado por la Unidad Jur&amp;iacute;dica, el Jefe de la Unidad Operativa, de CONADI Valdivia, podr&amp;aacute; ordenar el no cobro de la multa correspondiente16. DEL CONTROL, SUPERVISI&amp;Oacute;N Y EVALUACI&amp;Oacute;N DE LA EJECUCI&amp;Oacute;Reuniones de Coordinaci&amp;oacute;n	Las reuniones de coordinaci&amp;oacute;n se establecer&amp;aacute;n de com&amp;uacute;n acuerdo entre la contraparte t&amp;eacute;cnica y el consultor(a) del Proyecto para aprobar, sancionar el plan de trabajo.  La primera reuni&amp;oacute;n de trabajo, se deber&amp;aacute; realizar, dentro del plazo establecido en el numeral 8.2, esto es, a m&amp;aacute;s tardar, al quinto d&amp;iacute;a h&amp;aacute;bil de suscripci&amp;oacute;n del contrato, para efectos de acordar la fecha de entrega de la Carta Gantt definitivaMateriales y Productos	Los materiales y productos que se editen de la ejecuci&amp;oacute;n del proyecto deben se&amp;ntilde;alar en forma expl&amp;iacute;cita y manifiesta que son propiedad de CONADI, de conformidad a la legislaci&amp;oacute;n que regula la materia en nuestro ordenamiento jur&amp;iacute;dico, sus conclusiones y toda informaci&amp;oacute;n recopilada por el consultor(a), as&amp;iacute; como los insumos que gener&amp;oacute;, no podr&amp;aacute;n difundirse salvo previa autorizaci&amp;oacute;n de CONADI17. DEL T&amp;Eacute;RMINO DE LA EJECUCI&amp;Oacute;N Y CIERRE DEL PROYECTInforme Final T&amp;eacute;cnico y FinancierEn la etapa de T&amp;eacute;rmino de la Ejecuci&amp;oacute;n, se debe entregar el informe final t&amp;eacute;cnico y Financiero, y la respectiva facturaEn el Informe T&amp;eacute;cnico, el Consultor(a) debe incorporar al menos, los objetivos (generales y espec&amp;iacute;ficos), las etapas y actividades del proyecto con sus respectivos medios de verificaci&amp;oacute;n, seg&amp;uacute;n la Carta Gantt entregada.  CONADI, dentro del plazo de 03 meses corrido(s) contados desde la entrega del informe, efectuar&amp;aacute; la revisi&amp;oacute;n y estudio, para luego pronunciarse sobre la conformidad o inconformidad de dicho informe final. En caso que declare la inconformidad del informe final y su documentaci&amp;oacute;n, se podr&amp;aacute;n hacer observaciones al Consultor(a) a fin de que d&amp;eacute; las respuesta requeridasUna vez entregado el referido Informe Final observado por parte del Consultor(a), CONADI revisar&amp;aacute; la documentaci&amp;oacute;n y se pronunciar&amp;aacute; dentro del plazo, indicado precedentemente, respecto de su conformidad o disconformidadLa aprobaci&amp;oacute;n del Informe Final, por parte de la Contraparte T&amp;eacute;cnica y por el Encargado de la Unidad de Administraci&amp;oacute;n, constituye un prerrequisito para efectuar el cierre satisfactorio del ProyectoCierre del ProyectCon la aprobaci&amp;oacute;n satisfactoria de los Informes T&amp;eacute;cnico y Financiero del Proyecto, mediante resoluci&amp;oacute;n exenta que aprueba el cierre conforme del proyecto, CONADI suscribir&amp;aacute; el FINIQUITO en dos originales para dar t&amp;eacute;rmino al Contrato de Ejecuci&amp;oacute;n, uno quedar&amp;aacute; en manos del Consultor(a) y otro en manos de CONADI, el que deber&amp;aacute; ser aprobado mediante resoluci&amp;oacute;n exenta, para posteriormente proceder a realizar la devoluci&amp;oacute;n de la garant&amp;iacute;a18. CUMPLIMIENTO DE CONTRATEn el evento de que la CONADI evidencie un incumplimiento en los servicios contratados, ya sea que estos provengan de la mala calidad del servicio o de la no entrega de los mismos, y siempre que ello se produzca una vez vencido el plazo de vigencia del contrato, o bien, al momento de la revisi&amp;oacute;n del informe final y recepci&amp;oacute;n de la totalidad de los productos de la licitaci&amp;oacute;n, se debe proceder, previo informe t&amp;eacute;cnico, financiero y jur&amp;iacute;dico al cierre con incumplimiento. De existir pago pendiente, se proceder&amp;aacute; al descuento y retenci&amp;oacute;n correspondiente de dichos montos. El cobro de la p&amp;oacute;liza se efectuar&amp;aacute; s&amp;oacute;lo en el evento de que, el monto pendiente de pago, es insuficiente y no cubra el monto total por concepto de incumplimiento; dicho cobro se efectuara s&amp;oacute;lo sobre el monto del perjuicio, de modo que si la garant&amp;iacute;a es superior al perjuicio, se descontara del monto total y se limitara su cobro s&amp;oacute;lo el monto del perjuicioLa tasaci&amp;oacute;n de los perjuicios la efectuar&amp;aacute; la contraparte t&amp;eacute;cnica, en funci&amp;oacute;n de la oferta econ&amp;oacute;mica, oferta adicional, los productos licitados y en porcentaje del cumplimiento de los servicios efectivamente prestadosPor otro lado, en el evento de un incumplimiento grave que genere el t&amp;eacute;rmino anticipado del contrato al tenor de lo dispuesto en el numeral 11.1 causal 2) en relaci&amp;oacute;n al numeral 11.2 de las presentes bases de licitaci&amp;oacute;n, y dicho t&amp;eacute;rmino es imputable al contratista, la CONADI, continuar&amp;aacute; los servicios licitados en la forma que estime pertinente y de acuerdo al numeral 11.1, pudiendo retener los montos pendientes de pago para descontar los perjuicios consistentes en el costo de terminaci&amp;oacute;n del servicio. Adem&amp;aacute;s, en este caso, y por tratarse de un t&amp;eacute;rmino anticipado por incumplimiento grave del consultor, har&amp;aacute; efectiva la garant&amp;iacute;a de fiel cumplimiento y correcta ejecuci&amp;oacute;n a t&amp;iacute;tulo de indemnizaci&amp;oacute;n anticipada de perjuicios o cl&amp;aacute;usula penal, pudiendo cobrarse &amp;iacute;ntegramente su monto.</t>
  </si>
  <si>
    <t>Otros Criterios administrativo</t>
  </si>
  <si>
    <t>&lt;p style=text-align: justify;&gt;&lt;span style=font-family: verdana,sans-serif; font-size: 10pt;&gt;El oferente declara que, por el s&amp;oacute;lo hecho de participar en la presente licitaci&amp;oacute;n, acepta expresamente el presente pacto de integridad, oblig&amp;aacute;ndose a cumplir con todas y cada una de las estipulaciones que contenidas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compromisos:&lt;/span&gt;&lt;/p&gt;&lt;p style=text-align: justify;&gt;&amp;nbsp;&lt;/p&gt;&lt;p style=text-align: justify;&gt;&lt;span style=font-family: verdana,sans-serif; font-size: 10pt;&gt;1.- 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deriven.&lt;/span&gt;&lt;/p&gt;&lt;p style=text-align: justify;&gt;&amp;nbsp;&lt;/p&gt;&lt;p style=text-align: justify;&gt;&lt;span style=font-family: verdana,sans-serif; font-size: 10pt;&gt;2.- El oferente se obliga a no intentar ni efectuar acuerdos o realizar negociaciones, actos o conductas que tengan por objeto influir o afectar de cualquier forma la libre competencia, cualquiera fuese la conducta o acto espec&amp;iacute;fico, y especialmente, aquellos acuerdos, negociaciones, actos o conductas de tipo o naturaleza colusiva, en cualquier de sus tipos o formas.&lt;/span&gt;&lt;/p&gt;&lt;p style=text-align: justify;&gt;&amp;nbsp;&lt;/p&gt;&lt;p style=text-align: justify;&gt;&lt;span style=font-family: verdana,sans-serif; font-size: 10pt;&gt;3.-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misma.&lt;/span&gt;&lt;/p&gt;&lt;p style=text-align: justify;&gt;&amp;nbsp;&lt;/p&gt;&lt;p style=text-align: justify;&gt;&lt;span style=font-family: verdana,sans-serif; font-size: 10pt;&gt;4.- El oferente se obliga a ajustar su actuar y cumplir con los principios de legalidad, &amp;eacute;tica, moral, buenas costumbres y transparencia en el presente proceso licitatorio.&lt;/span&gt;&lt;/p&gt;&lt;p style=text-align: justify;&gt;&amp;nbsp;&lt;/p&gt;&lt;p style=text-align: justify;&gt;&lt;span style=font-family: verdana,sans-serif; font-size: 10pt;&gt;5.- El oferente manifiesta, garantiza y acepta que conoce y respetar&amp;aacute; las reglas y condiciones establecidas en las bases de licitaci&amp;oacute;n, sus documentos integrantes y &amp;eacute;l o los contratos que de ellos se derivase.&lt;/span&gt;&lt;/p&gt;&lt;p style=text-align: justify;&gt;&amp;nbsp;&lt;/p&gt;&lt;p style=text-align: justify;&gt;&lt;span style=font-family: verdana,sans-serif; font-size: 10pt;&gt;6.- El oferente se obliga y acepta asumir, las consecuencias y sanciones previstas en estas bases de licitaci&amp;oacute;n, as&amp;iacute; como en la legislaci&amp;oacute;n y normativa que sean aplicables a la misma.&lt;/span&gt;&lt;/p&gt;&lt;p style=text-align: justify;&gt;&amp;nbsp;&lt;/p&gt;&lt;p style=text-align: justify;&gt;&lt;span style=font-family: verdana,sans-serif; font-size: 10pt;&gt;7.-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ofertadas.&lt;/span&gt;&lt;/p&gt;&lt;p style=text-align: justify;&gt;&amp;nbsp;&lt;/p&gt;&lt;p style=text-align: justify;&gt;&lt;span style=font-family: verdana,sans-serif; font-size: 10pt;&gt;8.-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incluidos sus subcontratistas, haci&amp;eacute;ndose plenamente responsable de las consecuencias de su infracci&amp;oacute;n, sin perjuicio de las responsabilidades individuales que tambi&amp;eacute;n procediesen y/o fuesen determinadas por los organismos correspondientes.&lt;/span&gt;&lt;/p&gt;&lt;p style=text-align: justify;&gt;&lt;b&gt;&lt;span style=font-family: verdana,sans-serif; font-size: 10pt; text-decoration: none;&gt;&amp;nbsp;&lt;/span&gt;&lt;/b&gt;&lt;/p&gt;</t>
  </si>
  <si>
    <t>En caso de incumplimiento en la entrega del producto dentro del plazo ofertado, se aplicar&amp;aacute; una multa seg&amp;uacute;n lo se&amp;ntilde;alado precedentemente. Para estos efectos, la entidad edilicia por intermedio del funcionario responsable de la compra, le informar&amp;aacute; al adjudicatario, la infracci&amp;oacute;n cometida, los hechos que la constituyen y el monto de la multa, mediante carta certificada. El adjudicatario tendr&amp;aacute; un plazo de tres d&amp;iacute;as h&amp;aacute;biles para efectuar sus descargos desde la notificaci&amp;oacute;n respectiva, acompa&amp;ntilde;ando todos los antecedentes que estime pertinentes. Para efectos de contabilizar el plazo de notificaci&amp;oacute;n, se contar&amp;aacute; desde el tercer d&amp;iacute;a h&amp;aacute;bil del despacho de la comunicaci&amp;oacute;n precedente. Recibidos los descargos del adjudicatario dentro del plazo establecido, el Jefe de Abastecimiento del DESAMU, en un plazo de 3 d&amp;iacute;as h&amp;aacute;biles desde la recepci&amp;oacute;n de los mismos, proceder&amp;aacute; a evaluar todos los antecedentes relativos a la aplicaci&amp;oacute;n de la multa y resolver&amp;aacute; si mantendr&amp;aacute; la misma, total o parcialmente, o bien la dejar&amp;aacute; sin efecto, emitiendo un pronunciamiento acogiendo o rechazando los descargos (total o parcialmente, documento que remitir&amp;aacute; por carta certificada al mismo adjudicatario para su conocimiento. Ahora bien, una vez rechazados los descargos del adjudicatario, o bien vencido el plazo sin presentar descargos, la entidad proceder&amp;aacute; a aplicar la multa.</t>
  </si>
  <si>
    <t>PROCEDIMIENTO PARA LA APLICACION DE LA MULTA</t>
  </si>
  <si>
    <t>El incumplimiento por parte del Proveedor del plazo de entrega del suministro expresado en la Orden de Compra, facultar&amp;aacute;  a Metro S.A. dejarla sin efecto, total o parcialmente, y para hacer efectiva las Garant&amp;iacute;as, si las hubiere, reserv&amp;aacute;ndose Metro S.A. el derecho a cobrar indemnizaci&amp;oacute;n por da&amp;ntilde;os y perjuiciosNo obstante, Metro S.A. podr&amp;aacute; aceptar la entrega fuera de plazo, como asimismo aplicar al Proveedor una multa equivalente al 0,3% del valor del suministro no entregado, por cada d&amp;iacute;a de atraso, con un m&amp;aacute;ximo de 15%.  Alcanzado dicho porcentaje m&amp;aacute;ximo de multas, Metro S.A. podr&amp;aacute; hacer uso de las facultades se&amp;ntilde;aladas en el p&amp;aacute;rrafo anterior&lt;br /&gt;&lt;br /&gt;En caso de aplicarse multas, &amp;eacute;stas ser&amp;aacute;n exigibles de inmediato, pudiendo Metro S.A. hacerse pago de las mismas al momento de pagar la factura presentada con motivo de la Orden de Compra, pagarse con cualquier suma que cualquier causa o motivo adeudare al Proveedor, como asimismo no autorizar nuevos pagos a su favor, cobrar la boleta de garant&amp;iacute;a de fiel cumplimiento, si la hubiera, o ejercer cualquier otro derecho que legal o contractualmente corresponda&lt;br /&gt;&lt;br /&gt;En el evento de hacerse efectiva la boleta de garant&amp;iacute;a, el Proveedor deber&amp;aacute; reemplazarla dentro de los 15 d&amp;iacute;as corridos siguientes, otra del mismo monto y condiciones que la original. La no constituci&amp;oacute;n de la garant&amp;iacute;a de reemplazo, facultar&amp;aacute; a Metro S.A. a poner t&amp;eacute;rmino anticipado a la Orden de CompraEn caso de no pagar el Proveedor las multas aplicadas y mientras esta situaci&amp;oacute;n se mantenga, Metro S.A. se reserva el derecho de considerar o no sus ofertas en los siguientes procesos de compra.</t>
  </si>
  <si>
    <t>&lt;p class=Style7 style=line-height: 150%;&gt;&lt;span class=FontStyle41 style=font-size: 10pt; line-height: 150%; font-family: verdana, sans-serif;&gt;1. IDENTIFICACI&amp;Oacute;N DEL COMPRADOR.&lt;/span&gt;&lt;strong&gt; &lt;/strong&gt;&lt;/p&gt;&lt;p class=Style8 style=line-height: 150%;&gt;&lt;span class=FontStyle38 style=font-size: 10pt; line-height: 150%; font-family: verdana, sans-serif;&gt;&amp;nbsp;&amp;nbsp;&amp;nbsp;&amp;nbsp;&amp;nbsp;&amp;nbsp;&amp;nbsp;&amp;nbsp; &lt;/span&gt;&lt;/p&gt;&lt;p style=text-indent: 14.2pt; line-height: 150%; text-align: justify;&gt;&lt;span style=font-family: verdana, sans-serif; color: black;&gt;El Servicio Nacional de Geolog&amp;iacute;a y Miner&amp;iacute;a, en adelante &lt;/span&gt;&lt;strong&gt;&lt;span style=font-family: verdana, sans-serif; color: black;&gt;SERNAGEOMIN, &lt;/span&gt;&lt;/strong&gt;&lt;span style=font-family: verdana, sans-serif; color: black;&gt;es un servicio p&amp;uacute;blico descentralizado, con personalidad jur&amp;iacute;dica y patrimonio propio, cuyo objetivo principal es asesorar t&amp;eacute;cnicamente al Ministerio de Miner&amp;iacute;a y satisfacer la demanda p&amp;uacute;blica y privada de las &amp;aacute;reas de investigaci&amp;oacute;n y desarrollo de la geolog&amp;iacute;a nacional, conjuntamente con el control estatal de la propiedad minera, el resguardo de la seguridad en la industria minera extractiva y el desarrollo de la ingenier&amp;iacute;a y control de gesti&amp;oacute;n ambiental en el &amp;aacute;mbito de la miner&amp;iacute;a nacional. Fue creado en el a&amp;ntilde;o 1980, mediante el Decreto Ley N&amp;deg; 3.525. Se relaciona con el Poder Ejecutivo, a trav&amp;eacute;s del Ministerio de Miner&amp;iacute;a y mantiene presencia y jurisdicci&amp;oacute;n regional a lo largo del pa&amp;iacute;s con once (11) Direcciones Regionales, localizadas en las ciudades de Arica y Parinacota, Iquique, Antofagasta, Copiap&amp;oacute;, La Serena, Quilpu&amp;eacute;, Rancagua, Talca, Concepci&amp;oacute;n, Valdivia y Punta Arenas, adem&amp;aacute;s de la operaci&amp;oacute;n del Observatorio Volcanol&amp;oacute;gico de los Andes del Sur (OVDAS), en las ciudades de Temuco y Villarrica, y dos Oficinas T&amp;eacute;cnicas en las ciudades de Puerto Varas y Coyhaique.&lt;/span&gt;&lt;/p&gt;&lt;p style=margin-left: 14.2pt; text-indent: 21.2pt; line-height: 150%; text-align: justify;&gt;&lt;span style=font-family: verdana, sans-serif;&gt;La identificaci&amp;oacute;n corporativa del SERNAGEOMIN, se resume en los siguientes t&amp;eacute;rminos:&lt;/span&gt;&lt;/p&gt;&lt;ul&gt;    &lt;li&gt;Nombre&amp;nbsp;&amp;nbsp;&amp;nbsp;&amp;nbsp;&amp;nbsp;&amp;nbsp;&amp;nbsp;&amp;nbsp;&amp;nbsp;&amp;nbsp;&amp;nbsp;&amp;nbsp;&amp;nbsp;&amp;nbsp;&amp;nbsp;&amp;nbsp;&amp;nbsp;&amp;nbsp;&amp;nbsp;&amp;nbsp;&amp;nbsp; : Servicio Nacional de Geolog&amp;iacute;a y Miner&amp;iacute;a&lt;/li&gt;    &lt;li&gt;Rut&amp;nbsp;&amp;nbsp;&amp;nbsp;&amp;nbsp;&amp;nbsp;&amp;nbsp;&amp;nbsp;&amp;nbsp;&amp;nbsp;&amp;nbsp;&amp;nbsp;&amp;nbsp;&amp;nbsp;&amp;nbsp;&amp;nbsp;&amp;nbsp;&amp;nbsp;&amp;nbsp;&amp;nbsp;&amp;nbsp;&amp;nbsp;&amp;nbsp;&amp;nbsp;&amp;nbsp;&amp;nbsp;&amp;nbsp;&amp;nbsp; : 61.702.000-9&lt;/li&gt;    &lt;li&gt;Domicilio&amp;nbsp;&amp;nbsp;&amp;nbsp;&amp;nbsp;&amp;nbsp;&amp;nbsp;&amp;nbsp;&amp;nbsp;&amp;nbsp;&amp;nbsp;&amp;nbsp;&amp;nbsp;&amp;nbsp;&amp;nbsp;&amp;nbsp;&amp;nbsp;&amp;nbsp;&amp;nbsp;&amp;nbsp;&amp;nbsp; : Avenida Santa Mar&amp;iacute;a 0104, Providencia, Santiago&lt;/li&gt;    &lt;li&gt;Tel&amp;eacute;fono&amp;nbsp;&amp;nbsp;&amp;nbsp;&amp;nbsp;&amp;nbsp;&amp;nbsp;&amp;nbsp;&amp;nbsp;&amp;nbsp;&amp;nbsp;&amp;nbsp;&amp;nbsp;&amp;nbsp;&amp;nbsp;&amp;nbsp;&amp;nbsp;&amp;nbsp;&amp;nbsp;&amp;nbsp;&amp;nbsp; : (56-2) 24825500&lt;/li&gt;    &lt;li&gt;Representante Legal&amp;nbsp;&amp;nbsp;&amp;nbsp;&amp;nbsp;&amp;nbsp; : Sr. Mario Pereira Arredondo Director Nacional&lt;/li&gt;    &lt;li&gt;Rut&amp;nbsp;&amp;nbsp;&amp;nbsp;&amp;nbsp;&amp;nbsp;&amp;nbsp;&amp;nbsp;&amp;nbsp;&amp;nbsp;&amp;nbsp;&amp;nbsp;&amp;nbsp;&amp;nbsp;&amp;nbsp;&amp;nbsp;&amp;nbsp;&amp;nbsp;&amp;nbsp;&amp;nbsp;&amp;nbsp;&amp;nbsp;&amp;nbsp;&amp;nbsp;&amp;nbsp;&amp;nbsp;&amp;nbsp;&amp;nbsp; : 7.093.567-8&lt;/li&gt;    &lt;li&gt;P&amp;aacute;gina web&amp;nbsp;&amp;nbsp;&amp;nbsp;&amp;nbsp;&amp;nbsp;&amp;nbsp;&amp;nbsp;&amp;nbsp;&amp;nbsp;&amp;nbsp;&amp;nbsp;&amp;nbsp;&amp;nbsp;&amp;nbsp;&amp;nbsp;&amp;nbsp;&amp;nbsp; : www.sernageomin.cl&lt;/li&gt;    &lt;li&gt;Contacto Adquisiciones&amp;nbsp;&amp;nbsp; : Erika Hern&amp;aacute;ndez Ayala&lt;/li&gt;    &lt;li&gt;Email de contacto&amp;nbsp;&amp;nbsp;&amp;nbsp;&amp;nbsp;&amp;nbsp;&amp;nbsp;&amp;nbsp;&amp;nbsp; : erika.hernandez@sernageomin.cl &lt;/li&gt;&lt;/ul&gt;&lt;p class=Style7 style=line-height: 150%;&gt;&lt;strong&gt; &lt;/strong&gt;&lt;/p&gt;&lt;p class=Style7 style=line-height: 150%;&gt;&lt;strong&gt;&lt;span style=font-size: 10pt; line-height: 150%; font-family: verdana, sans-serif;&gt;2. PROCESO DE LICITACI&amp;Oacute;N.&lt;/span&gt;&lt;/strong&gt;&lt;/p&gt;&lt;p class=Style7 style=line-height: 150%;&gt; &lt;/p&gt;&lt;p class=Style8 style=line-height: 150%;&gt;&lt;span class=FontStyle38 style=font-size: 10pt; line-height: 150%; font-family: verdana, sans-serif;&gt;&amp;nbsp;&amp;nbsp;&amp;nbsp;&amp;nbsp;&amp;nbsp;&amp;nbsp;&amp;nbsp;&amp;nbsp; &lt;/span&gt;&lt;span style=font-size: 10pt; line-height: 150%; font-family: verdana, sans-serif; color: black;&gt;En el presente proceso de licitaci&amp;oacute;n, los oferentes deber&amp;aacute;n presentar su propuesta econ&amp;oacute;mica y t&amp;eacute;cnica, a trav&amp;eacute;s del portal &lt;/span&gt;&lt;span&gt;&lt;a href=http://www.mercadopublico.cl/&gt;&lt;span style=font-size: 10pt; line-height: 150%; font-family: verdana, sans-serif; color: windowtext;&gt;www.mercadopublico.cl&lt;/span&gt;&lt;/a&gt;&lt;/span&gt;&lt;span style=font-size: 10pt; line-height: 150%; font-family: verdana, sans-serif;&gt;.&lt;/span&gt;&lt;span style=font-size: 10pt; line-height: 150%; font-family: verdana, sans-serif; color: black;&gt; Estas propuestas estar&amp;aacute;n sujetas a un proceso de an&amp;aacute;lisis y evaluaci&amp;oacute;n, mediante el cual se determinar&amp;aacute; el oferente seleccionado.&lt;/span&gt;&lt;/p&gt;&lt;p style=text-indent: 20pt; line-height: 150%; text-align: justify;&gt;&lt;span class=FontStyle38&gt; &lt;/span&gt;&lt;/p&gt;&lt;p class=Style7 style=line-height: 150%;&gt;&lt;span class=FontStyle41 style=font-size: 10pt; line-height: 150%; font-family: verdana, sans-serif;&gt;2.1. Objeto de la propuesta.&lt;/span&gt;&lt;/p&gt;&lt;p class=Style8 style=text-indent: 35.45pt; line-height: 150%;&gt;&lt;span style=font-size: 10pt; line-height: 150%; font-family: verdana, sans-serif;&gt;El objeto de la propuesta, es convocar a oferentes especializados, con el fin de obtener del mercado, las ofertas que representen las mejores condiciones t&amp;eacute;cnicas y econ&amp;oacute;micas a las que puede acceder SERNAGEOMIN, en relaci&amp;oacute;n con la contrataci&amp;oacute;n de&lt;/span&gt;&lt;span style=font-family: verdana, sans-serif;&gt;l&lt;/span&gt;&lt;span style=font-size: 10pt; line-height: 150%; font-family: verdana, sans-serif;&gt; servicio de arriendo de 2 servidores IBM 7025-F50 (producci&amp;oacute;n y contingencia) o equivalente para dar continuidad operacional de los sistemas del Departamento de Propiedad Minera del Servicio Nacional de Geolog&amp;iacute;a y Miner&amp;iacute;a, por un per&amp;iacute;odo de 36 meses&lt;/span&gt;&lt;span class=FontStyle38 style=font-size: 10pt; line-height: 150%; font-family: verdana, sans-serif;&gt;.&lt;/span&gt;&lt;/p&gt;&lt;p class=Style8 style=text-indent: 35.45pt; line-height: 150%;&gt; &lt;/p&gt;&lt;ul&gt;    &lt;li&gt;En t&amp;eacute;rminos t&amp;eacute;cnicos, se evaluar&amp;aacute; la idoneidad y calidad t&amp;eacute;cnica del servicio ofertado, de manera de asegurar que la oferta seleccionada se ajuste a los requisitos que SERNAGEOMIN ha especificado para su contrataci&amp;oacute;n. &lt;/li&gt;&lt;/ul&gt;&lt;p style=line-height: 150%;&gt; &lt;/p&gt;&lt;ul&gt;    &lt;li&gt;En t&amp;eacute;rminos econ&amp;oacute;micos, se espera recibir ofertas ventajosas dentro de los precios de mercado.&lt;/li&gt;&lt;/ul&gt;&lt;p style=line-height: 150%;&gt; &lt;/p&gt;&lt;p style=margin: 0cm 0cm 0.0001pt; line-height: 150%; text-align: justify;&gt;&lt;span class=FontStyle38 style=font-size: 11pt; line-height: 150%; font-family: verdana, sans-serif;&gt;&amp;nbsp;&amp;nbsp;&amp;nbsp;&amp;nbsp;&amp;nbsp;&amp;nbsp;&amp;nbsp;&amp;nbsp; &lt;/span&gt;&lt;span class=FontStyle38 style=font-size: 11pt; line-height: 150%; font-family: verdana, sans-serif;&gt;Esta licitaci&amp;oacute;n p&amp;uacute;blica se regir&amp;aacute; en todo momento, por las disposiciones contenidas en la ley de Bases sobre Contratos Administrativos de Suministro y Prestaci&amp;oacute;n de Servicios N&amp;deg; 19.886 (Ley de Compras P&amp;uacute;blicas) y su Reglamento. Adem&amp;aacute;s, ser&amp;aacute;n aplicables las disposiciones contenidas en las presentes Bases Administrativas de Licitaci&amp;oacute;n, las&lt;/span&gt;&lt;span style=font-family: verdana, sans-serif;&gt; Especificaciones T&amp;eacute;cnicas y dem&amp;aacute;s documentos que la integran, y por todas las normas legales, reglamentarias y t&amp;eacute;cnicas pertinentes que sean aplicables y que se encuentren vigentes al momento de su publicaci&amp;oacute;n.&lt;/span&gt;&lt;/p&gt;&lt;p style=margin: 0cm 0cm 0.0001pt; line-height: 150%; text-align: justify;&gt; &lt;/p&gt;&lt;p class=Style8 style=text-indent: 35.45pt; line-height: 150%;&gt;&lt;span class=FontStyle38 style=font-size: 10pt; line-height: 150%; font-family: verdana, sans-serif;&gt;La presente propuesta es de car&amp;aacute;cter &lt;/span&gt;&lt;span class=FontStyle41 style=font-size: 10pt; line-height: 150%; font-weight: normal; font-family: verdana, sans-serif;&gt;p&amp;uacute;blico &lt;/span&gt;&lt;span class=FontStyle38 style=font-size: 10pt; line-height: 150%; font-family: verdana, sans-serif;&gt;y los proponentes interesados podr&amp;aacute;n acceder a la informaci&amp;oacute;n detallada de esta licitaci&amp;oacute;n, mediante el ingreso al sitio web&lt;/span&gt;&lt;span class=FontStyle38&gt; &lt;/span&gt;&lt;span&gt;&lt;a href=http://www.mercadopublico.cl/&gt;&lt;span style=font-size: 10pt; line-height: 150%; font-family: verdana, sans-serif;&gt;www.mercadopublico.cl&lt;/span&gt;&lt;/a&gt;&lt;/span&gt;&lt;span class=FontStyle38 style=font-size: 10pt; line-height: 150%; font-family: verdana, sans-serif;&gt;.&lt;/span&gt;&lt;/p&gt;&lt;p class=Style24 style=line-height: 150%;&gt; &lt;/p&gt;&lt;p class=Style24 style=line-height: 150%;&gt;&lt;span class=FontStyle41 style=font-size: 10pt; line-height: 150%; font-family: verdana, sans-serif;&gt;2.2. Prop&amp;oacute;sito de las bases.&lt;/span&gt;&lt;/p&gt;&lt;p class=Style8 style=line-height: 150%;&gt;&lt;span class=FontStyle38 style=font-size: 10pt; line-height: 150%; font-family: verdana, sans-serif;&gt;&amp;nbsp;&amp;nbsp;&amp;nbsp;&amp;nbsp;&amp;nbsp;&amp;nbsp;&amp;nbsp;&amp;nbsp; El prop&amp;oacute;sito de las presentes bases, es establecer las condiciones t&amp;eacute;cnicas y administrativas que regir&amp;aacute;n la propuesta p&amp;uacute;blica, mediante la cual se efectuar&amp;aacute; &lt;/span&gt;&lt;span style=font-size: 10pt; line-height: 150%; font-family: verdana, sans-serif;&gt;la contrataci&amp;oacute;n de&lt;/span&gt;&lt;span style=font-family: verdana, sans-serif;&gt;l&lt;/span&gt;&lt;span style=font-size: 10pt; line-height: 150%; font-family: verdana, sans-serif;&gt; servicio de arriendo de 2 servidores IBM 7025-F50 (producci&amp;oacute;n y contingencia) o equivalente&lt;/span&gt;&lt;span&gt; &lt;/span&gt;&lt;span style=font-size: 10pt; line-height: 150%; font-family: verdana, sans-serif;&gt;para dar continuidad operacional de los sistemas del Departamento de Propiedad Minera del Servicio Nacional de Geolog&amp;iacute;a y Miner&amp;iacute;a, por un per&amp;iacute;odo de 36 meses&lt;/span&gt;&lt;span class=FontStyle38 style=font-size: 10pt; line-height: 150%; font-family: verdana, sans-serif;&gt;, &lt;/span&gt;&lt;span style=font-size: 10pt; line-height: 150%; font-family: verdana, sans-serif;&gt;seg&amp;uacute;n lo establecido en las Bases T&amp;eacute;cnicas de esta licitaci&amp;oacute;n.&lt;/span&gt; &lt;/p&gt;&lt;p style=line-height: 150%; text-align: justify;&gt; &lt;/p&gt;&lt;p style=line-height: 150%; background: white;&gt;&lt;strong&gt;&lt;span style=font-family: verdana, sans-serif;&gt;2.3.&lt;/span&gt;&lt;/strong&gt;&lt;strong&gt;&lt;span style=font-family: verdana, sans-serif; color: black;&gt; Modificaci&amp;oacute;n de las Bases.&lt;/span&gt;&lt;/strong&gt;&lt;/p&gt;&lt;p style=line-height: 150%; text-align: justify;&gt;&lt;span style=font-family: verdana, sans-serif;&gt;&amp;nbsp;&amp;nbsp;&amp;nbsp;&amp;nbsp;&amp;nbsp;&amp;nbsp;&amp;nbsp;&amp;nbsp; El SERNAGEOMIN podr&amp;aacute; modificar las bases administrativas, las bases t&amp;eacute;cnicas y los anexos de la licitaci&amp;oacute;n en aquellos aspectos que no sean sustanciales. Dicha facultad s&amp;oacute;lo podr&amp;aacute; ejercerla hasta la fecha de cierre de recepci&amp;oacute;n de las ofertas, mediante resoluci&amp;oacute;n fundada debidamente tramitada, informando de ello a trav&amp;eacute;s del portal de &lt;/span&gt;&lt;span&gt;&lt;a href=http://www.mercadopublico.cl/&gt;&lt;span style=font-family: verdana, sans-serif;&gt;www.mercadopublico.cl&lt;/span&gt;&lt;/a&gt;&lt;/span&gt;&lt;span style=font-family: verdana, sans-serif;&gt;.&lt;/span&gt;&lt;/p&gt;&lt;p style=line-height: 150%; text-align: justify;&gt;&lt;span style=font-family: verdana, sans-serif;&gt;&amp;nbsp;&amp;nbsp;&amp;nbsp;&amp;nbsp;&amp;nbsp;&amp;nbsp;&amp;nbsp;&amp;nbsp; En caso de realizarse modificaciones, el plazo de cierre de la licitaci&amp;oacute;n se extender&amp;aacute; en un plazo prudente, a fin que los oferentes puedan corregir su oferta, o en su defecto, presentar una nueva propuesta.&lt;/span&gt;&lt;/p&gt;&lt;p style=line-height: 150%; text-align: justify;&gt;&lt;span style=font-family: verdana, sans-serif;&gt;&amp;nbsp;&amp;nbsp;&amp;nbsp;&amp;nbsp;&amp;nbsp;&amp;nbsp;&amp;nbsp;&amp;nbsp; En todos los casos, ser&amp;aacute; obligaci&amp;oacute;n del oferente revisar peri&amp;oacute;dicamente el proceso de licitaci&amp;oacute;n, por medio del portal de compras p&amp;uacute;blicas y atender toda modificaci&amp;oacute;n solicitada por SERNAGEOMIN. &lt;/span&gt;&lt;/p&gt;&lt;p style=line-height: 150%; text-align: justify;&gt;&lt;span class=FontStyle41&gt; &lt;/span&gt;&lt;/p&gt;&lt;p class=Style24 style=line-height: 150%;&gt;&lt;span class=FontStyle41 style=font-size: 10pt; line-height: 150%; font-family: verdana, sans-serif;&gt;2.4.&amp;nbsp;&amp;nbsp; Postulantes.&lt;/span&gt;&lt;/p&gt;&lt;p style=line-height: 150%; text-align: justify;&gt;&lt;span style=font-family: verdana, sans-serif;&gt;&amp;nbsp;&amp;nbsp;&amp;nbsp;&amp;nbsp;&amp;nbsp;&amp;nbsp;&amp;nbsp;&amp;nbsp; Podr&amp;aacute;n participar en esta propuesta todas las personas naturales y/o jur&amp;iacute;dicas que cumplan con los siguientes requisitos:&lt;/span&gt;&lt;/p&gt;&lt;ul&gt;    &lt;li&gt;No encontrarse inhabilitadas para realizar contrataciones con la Administraci&amp;oacute;n del Estado, al tenor de lo dispuesto por el art&amp;iacute;culo 4&amp;ordm; de la ley de Bases Sobre Contratos Administrativos de Suministro y Prestaci&amp;oacute;n de Servicios N&amp;deg; 19.886.&lt;/li&gt;    &lt;li&gt;Estar inscritas en el sistema de compras y contrataciones p&amp;uacute;blicas como proveedores del Estado.&lt;/li&gt;    &lt;li&gt;En caso que el o los proveedores adjudicatarios no se encuentren inscritos y habilitados en el Registro Electr&amp;oacute;nico Oficial de Contratistas de la Administraci&amp;oacute;n (Sistema Chileproveedores), deber&amp;aacute;n proceder a inscribirse en dicho registro, dentro del plazo m&amp;aacute;ximo de 10 d&amp;iacute;as h&amp;aacute;biles contados desde la notificaci&amp;oacute;n de adjudicaci&amp;oacute;n, o bien, desde la emisi&amp;oacute;n de la Orden de Compra respectiva. El incumplimiento de este requisito facultar&amp;aacute; al SERNAGEOMIN a adjudicar otro oferente.&lt;/li&gt;    &lt;li&gt;No encontrase inhabilitadas de acuerdo a los art&amp;iacute;culos 8 y 10 de la ley N&amp;deg; 20.393, que establece la responsabilidad penal de las personas jur&amp;iacute;dicas en los delitos de lavado de activos, financiamiento del terrorismo y delitos de cohecho que indica&lt;/li&gt;&lt;/ul&gt;&lt;p style=line-height: 150%; text-align: justify;&gt; &lt;/p&gt;&lt;p style=line-height: 150%; text-align: justify;&gt;&lt;strong&gt;&lt;span style=font-family: verdana, sans-serif;&gt;2.5. Persona Jur&amp;iacute;dica Extranjera&lt;/span&gt;&lt;/strong&gt;&lt;/p&gt;&lt;p style=text-indent: 35.45pt; line-height: 150%; text-align: justify;&gt;&lt;span style=font-family: verdana, sans-serif;&gt;Las personas jur&amp;iacute;dicas extranjeras podr&amp;aacute;n participar siempre y cuando cumplan con los siguientes requisitos: &lt;/span&gt; &lt;/p&gt;&lt;p style=margin-left: 18pt; text-indent: -18pt; line-height: 150%; vertical-align: baseline; text-align: justify;&gt;&lt;span style=font-family: verdana, sans-serif;&gt;(a)&lt;span style=font: 7pt &amp;quot;times new roman&amp;quot;;&gt;&amp;nbsp; &lt;/span&gt;&lt;/span&gt;&lt;span style=font-family: verdana, sans-serif;&gt;Acreditar su existencia legal y vigencia acompa&amp;ntilde;ando antecedentes que acrediten dicha circunstancia, los que deber&amp;aacute;n ser debidamente legalizados en Chile, tanto en el Consulado del pa&amp;iacute;s de origen como en el Ministerio de Relaciones Exteriores de Chile y protocolizados ante un notario p&amp;uacute;blico.&lt;/span&gt;&lt;/p&gt;&lt;p style=margin-left: 18pt; text-indent: -18pt; line-height: 150%; vertical-align: baseline; text-align: justify;&gt;&lt;span style=font-family: verdana, sans-serif;&gt;(b)&lt;span style=font: 7pt &amp;quot;times new roman&amp;quot;;&gt;&amp;nbsp; &lt;/span&gt;&lt;/span&gt;&lt;span style=font-family: verdana, sans-serif;&gt;Otorgar poderes suficientes de representaci&amp;oacute;n a una o m&amp;aacute;s personas con residencia en Chile. Dichos poderes deber&amp;aacute;n ser otorgados por escritura p&amp;uacute;blica o por instrumento privado conferido en el pa&amp;iacute;s de origen, debidamente legalizados en Chile, tanto en el Consulado del pa&amp;iacute;s de origen como en el Ministerio de Relaciones Exteriores de Chile y protocolizados ante un notario p&amp;uacute;blico.&lt;/span&gt;&lt;/p&gt;&lt;p style=margin-left: 18pt; text-indent: -18pt; line-height: 150%; vertical-align: baseline; text-align: justify;&gt;&lt;span style=font-family: verdana, sans-serif;&gt;(c)&lt;span style=font: 7pt &amp;quot;times new roman&amp;quot;;&gt;&amp;nbsp; &lt;/span&gt;&lt;/span&gt;&lt;span style=font-family: verdana, sans-serif;&gt;Designar domicilio en Chile.&lt;/span&gt;&lt;/p&gt;&lt;p style=line-height: 150%; vertical-align: baseline; text-align: justify;&gt;&lt;span style=font-family: verdana, sans-serif;&gt;&amp;nbsp;&lt;/span&gt; &lt;/p&gt;&lt;p class=Style24 style=line-height: 150%;&gt;&lt;span class=FontStyle41 style=font-size: 10pt; line-height: 150%; font-family: verdana, sans-serif;&gt;2.6. Definiciones de conceptos.&lt;/span&gt;&lt;strong&gt; &lt;/strong&gt;&lt;/p&gt;&lt;ul style=margin-top: 0cm; list-style-type: disc;&gt;    &lt;li style=color: black; text-align: justify; line-height: 150%;&gt;&lt;strong&gt;&lt;span style=font-family: verdana, sans-serif;&gt;Servicio o &lt;/span&gt;&lt;/strong&gt;&lt;strong&gt;&lt;span style=font-family: verdana, sans-serif;&gt;SERNAGEOMIN&lt;/span&gt;&lt;/strong&gt;&lt;strong&gt;&lt;span style=font-family: verdana, sans-serif;&gt;: &lt;/span&gt;&lt;/strong&gt;&lt;span style=font-family: verdana, sans-serif;&gt;El Servicio Nacional de Geolog&amp;iacute;a y Miner&amp;iacute;a, entidad compradora o instituci&amp;oacute;n contratante.&lt;/span&gt;&lt;/li&gt;&lt;/ul&gt;&lt;ul&gt;    &lt;li&gt;Proponente (s) u Oferente (s): la(s) persona(s) natural(es), jur&amp;iacute;dica(s) y asociaciones (uni&amp;oacute;n temporal de proveedores) chilenas o extranjeras, que hayan participado en la propuesta p&amp;uacute;blica y presentado ofertas respecto de los &amp;iacute;tems descritos en las bases t&amp;eacute;cnicas respectivas.&lt;/li&gt;    &lt;li&gt;Comisi&amp;oacute;n Evaluadora: Comisi&amp;oacute;n integrada por funcionarios(as) del SERNAGEOMIN, encargada de efectuar la evaluaci&amp;oacute;n t&amp;eacute;cnico-econ&amp;oacute;mica de las ofertas, sobre la base de los antecedentes proporcionados por los oferentes e incorporando la experiencia y conocimiento t&amp;eacute;cnico de cada integrante, de modo tal que se garantice una decisi&amp;oacute;n de adjudicaci&amp;oacute;n eficiente y fundamentada. Como resultado del trabajo de esta Comisi&amp;oacute;n, se emitir&amp;aacute; un Acta de Evaluaci&amp;oacute;n que contendr&amp;aacute; como aspecto esencial una Proposici&amp;oacute;n de Adjudicaci&amp;oacute;n. Dicha Acta se considerar&amp;aacute; como antecedente necesario para la resoluci&amp;oacute;n que deber&amp;aacute; adoptar en &amp;uacute;ltima instancia, el Director Nacional del SERNAGEOMIN, o el funcionario en quien &amp;eacute;ste haya delegado esta atribuci&amp;oacute;n.&lt;/li&gt;    &lt;li&gt;Resoluci&amp;oacute;n de Adjudicaci&amp;oacute;n: Acto administrativo emitido por la Direcci&amp;oacute;n Nacional, o por el Departamento de Administraci&amp;oacute;n y Finanzas, en su caso, mediante el cual el SERNAGEOMIN efect&amp;uacute;a el acto de la adjudicaci&amp;oacute;n de la Propuesta P&amp;uacute;blica al oferente que haya presentado la mejor oferta en t&amp;eacute;rminos t&amp;eacute;cnicos y econ&amp;oacute;micos.&lt;/li&gt;    &lt;li&gt;Criterios de Evaluaci&amp;oacute;n: Los criterios de evaluaci&amp;oacute;n son par&amp;aacute;metros cuantitativos y objetivos que ser&amp;aacute;n considerados para decidir la adjudicaci&amp;oacute;n, atendiendo a la naturaleza de los bienes y servicios que se licitan.&lt;/li&gt;    &lt;li&gt;Especificaciones o Bases T&amp;eacute;cnicas: aquellas contenidas en un documento anexo a las presentes Bases Administrativas, y que contiene la descripci&amp;oacute;n del perfil t&amp;eacute;cnico requerido por la Unidad Demandante.&lt;/li&gt;    &lt;li&gt;Antecedentes Administrativos: Aquellos documentos se&amp;ntilde;alados en el punto 4.1 de las Bases Administrativas.&lt;/li&gt;    &lt;li&gt;Anexos para la presentaci&amp;oacute;n de la propuesta t&amp;eacute;cnica: Aquellos anexos detallados en el punto 4.1 de las Bases T&amp;eacute;cnicas y que den ser utilizados para entregar la informaci&amp;oacute;n requerida.&lt;/li&gt;&lt;/ul&gt;&lt;ul style=margin-top: 0cm; list-style-type: disc;&gt;    &lt;li style=color: black; text-align: justify; line-height: 150%;&gt;&lt;strong&gt;&lt;span style=font-family: verdana, sans-serif;&gt;Unidad (es) Ejecutora (s): &lt;/span&gt;&lt;/strong&gt;&lt;span style=font-family: verdana, sans-serif;&gt;Unidad (es) operativa (s) perteneciente (s) al SERNAGEOMIN, encargada (s) de la gesti&amp;oacute;n t&amp;eacute;cnica y administrativa que actuar&amp;aacute; (n) como contraparte (s) de la Propuesta en todas sus etapas de desarrollo.&lt;/span&gt;&lt;/li&gt;    &lt;li style=color: black; text-align: justify; line-height: 150%;&gt;&lt;strong&gt;&lt;span style=font-family: verdana, sans-serif; color: windowtext;&gt;D&amp;iacute;as H&amp;aacute;biles:&lt;/span&gt;&lt;/strong&gt;&lt;span style=font-family: verdana, sans-serif; color: windowtext;&gt; Se considera d&amp;iacute;a h&amp;aacute;bil aquel comprendido entre el lunes y el viernes de cada semana, ambos inclusive, excluidos los feriados.&lt;/span&gt; &lt;/li&gt;    &lt;li style=color: black; text-align: justify; line-height: 150%;&gt;&lt;strong&gt;&lt;span style=font-family: verdana, sans-serif; color: windowtext;&gt;D&amp;iacute;as Corridos: &lt;/span&gt;&lt;/strong&gt;&lt;span style=font-family: verdana, sans-serif; color: windowtext;&gt;Se consideran d&amp;iacute;as corridos los d&amp;iacute;as consecutivos entre s&amp;iacute;, incluy&amp;eacute;ndose los d&amp;iacute;as s&amp;aacute;bados, domingos y festivos.&lt;/span&gt; &lt;/li&gt;    &lt;li style=color: black; text-align: justify; line-height: 150%;&gt;&lt;strong&gt;&lt;span style=font-family: verdana, sans-serif; color: windowtext;&gt;Aclaraciones y/o Rectificaciones: &lt;/span&gt;&lt;/strong&gt;&lt;span style=font-family: verdana, sans-serif; color: windowtext;&gt;Son aquellos documentos aclaratorios, interpretativos y/o rectificatorios de las bases de licitaci&amp;oacute;n, emitido de oficio o a petici&amp;oacute;n de alg&amp;uacute;n participante, antes de la apertura de la propuesta, con el objeto de complementar y aclarar dichas bases.&lt;/span&gt; &lt;/li&gt;    &lt;li style=color: black; text-align: justify; line-height: 150%;&gt;&lt;strong&gt;&lt;span style=font-family: verdana, sans-serif; color: windowtext;&gt;Propuesta a Suma Alzada: &lt;/span&gt;&lt;/strong&gt;&lt;span style=font-family: verdana, sans-serif; color: windowtext;&gt;Aquella expresada en precio fijo y que considera todos los gastos que irrogue el cumplimiento del contrato. Sin perjuicio de ello, las bases de licitaci&amp;oacute;n podr&amp;aacute;n autorizar expresamente alg&amp;uacute;n sistema de reajuste.&lt;/span&gt; &lt;/li&gt;    &lt;li style=color: black; text-align: justify; line-height: 150%;&gt;&lt;strong&gt;&lt;span style=font-family: verdana, sans-serif; color: windowtext;&gt;Comisi&amp;oacute;n de Apertura&lt;/span&gt;&lt;/strong&gt;&lt;span style=font-family: verdana, sans-serif; color: windowtext;&gt;: Comisi&amp;oacute;n integrada por funcionarios del SERNAGEOMIN, que participar&amp;aacute;n en el acto de apertura de las ofertas entregadas por los proponentes participantes de la Propuesta. &lt;/span&gt; &lt;/li&gt;&lt;/ul&gt;&lt;ul style=margin-top: 0cm; list-style-type: disc;&gt;    &lt;li style=color: black; text-align: justify; line-height: 150%;&gt;&lt;strong&gt;&lt;span style=font-family: verdana, sans-serif;&gt;Garant&amp;iacute;as: &lt;/span&gt;&lt;/strong&gt;&lt;span style=font-family: verdana, sans-serif;&gt;Cauciones otorgadas por el oferente a favor del Servicio, destinadas a asegurar el fiel cumplimiento de los requisitos establecidos en las presentes bases y el pleno cumplimiento de los compromisos contra&amp;iacute;dos que se incluir&amp;aacute;n en el contrato de adjudicaci&amp;oacute;n. Estos documentos pueden consistir en cualquier instrumento financiero que represente una garant&amp;iacute;a en favor del SERNAGEOMIN, que asegure su cobro de manera r&amp;aacute;pida y efectiva, siempre que cumpla con las condiciones de ser pagadero a la vista y tener el car&amp;aacute;cter de irrevocable.&lt;/span&gt;&lt;/li&gt;&lt;/ul&gt;&lt;p style=margin-left: 36pt; line-height: 150%; text-align: justify;&gt; &lt;/p&gt;&lt;ul style=margin-top: 0cm; list-style-type: disc;&gt;    &lt;ul style=margin-top: 0cm; list-style-type: circle;&gt;        &lt;li style=text-align: justify; line-height: 150%;&gt;&lt;strong&gt;&lt;span style=font-family: verdana, sans-serif;&gt;Garant&amp;iacute;a de Fiel y Oportuno Cumplimiento:&lt;/span&gt;&lt;/strong&gt;&lt;span style=font-family: verdana, sans-serif;&gt; &amp;Eacute;sta tiene por finalidad cautelar el adecuado cumplimiento de las obligaciones contra&amp;iacute;das por el oferente adjudicado en raz&amp;oacute;n del presente proceso de licitaci&amp;oacute;n, en todos sus t&amp;eacute;rminos.&lt;/span&gt;&lt;/li&gt;    &lt;/ul&gt;&lt;/ul&gt;&lt;p style=line-height: 150%; text-align: justify;&gt; &lt;/p&gt;&lt;p class=Style3 style=line-height: 150%;&gt;&lt;span class=FontStyle41 style=font-size: 10pt; line-height: 150%; font-family: verdana, sans-serif;&gt;2.7. Documentos esenciales de la licitaci&amp;oacute;n.&lt;/span&gt;&lt;/p&gt;&lt;p class=Style8 style=text-indent: 14.2pt; line-height: 150%;&gt;&lt;span style=font-size: 10pt; line-height: 150%; font-family: verdana, sans-serif; color: black;&gt;Se entender&amp;aacute; que los siguientes documentos y sus contenidos ser&amp;aacute;n considerados como inherentes a la presente licitaci&amp;oacute;n p&amp;uacute;blica e implican, por tanto, derechos y obligaciones irrenunciables para las partes, a saber:&lt;/span&gt;&lt;/p&gt;&lt;ul&gt;    &lt;li&gt;La resoluci&amp;oacute;n que convoca a licitaci&amp;oacute;n p&amp;uacute;blica.&lt;/li&gt;    &lt;li&gt;Las bases administrativas y t&amp;eacute;cnicas.&lt;/li&gt;    &lt;li&gt;Las aclaraciones, respuestas y modificaciones a las bases (si las hubiere).&lt;/li&gt;    &lt;li&gt;La oferta econ&amp;oacute;mica y t&amp;eacute;cnica.&lt;/li&gt;    &lt;li&gt;El cuadro de evaluaci&amp;oacute;n.&lt;/li&gt;    &lt;li&gt;La resoluci&amp;oacute;n de adjudicaci&amp;oacute;n.&lt;/li&gt;    &lt;li&gt;La orden de compra emitida por el sistema de compras p&amp;uacute;blicas.&lt;/li&gt;    &lt;li&gt;La garant&amp;iacute;a de fiel y oportuno cumplimiento.&lt;/li&gt;&lt;/ul&gt;&lt;p class=Style8 style=line-height: 150%;&gt;&lt;span class=FontStyle41&gt; &lt;/span&gt;&lt;/p&gt;&lt;p class=Style8 style=line-height: 150%;&gt;&lt;span class=FontStyle41&gt; &lt;/span&gt;&lt;/p&gt;&lt;span class=FontStyle41 style=font-size: 11pt; font-family: verdana, sans-serif;&gt;&lt;br clear=all style=break-before: page; /&gt;&lt;/span&gt;&lt;p&gt;&lt;span class=FontStyle41&gt; &lt;/span&gt;&lt;/p&gt;&lt;p class=Style3 style=line-height: 150%;&gt;&lt;span class=FontStyle41 style=font-size: 10pt; line-height: 150%; font-family: verdana, sans-serif;&gt;2.8. Exigencias de cumplimiento de la calidad de los servicios solicitados.&lt;/span&gt;&lt;/p&gt;&lt;p class=Style8 style=line-height: 150%;&gt;&lt;span class=FontStyle38 style=font-size: 10pt; line-height: 150%; font-family: verdana, sans-serif;&gt;&amp;nbsp;&amp;nbsp;&amp;nbsp;&amp;nbsp;&amp;nbsp;&amp;nbsp;&amp;nbsp;&amp;nbsp; En caso que los bienes o servicios adquiridos no satisfagan completamente las necesidades y requerimientos t&amp;eacute;cnicos de calidad, cantidad u oportunidad de entrega establecidos por el SERNAGEOMIN, &amp;eacute;ste podr&amp;aacute; pedir los cambios y ajustes necesarios al proveedor. &lt;/span&gt;&lt;/p&gt;&lt;p class=Style8 style=line-height: 150%;&gt;&lt;span class=FontStyle38 style=font-size: 10pt; line-height: 150%; font-family: verdana, sans-serif;&gt;&amp;nbsp;&amp;nbsp;&amp;nbsp;&amp;nbsp;&amp;nbsp;&amp;nbsp;&amp;nbsp;&amp;nbsp; En el evento de persistir las deficiencias a juicio de la Unidad Demandante, se proceder&amp;aacute; a la aplicaci&amp;oacute;n de multas establecidas en las presentes bases y/o en el contrato de suministro respectivo, y en &amp;uacute;ltima instancia a dejar sin efecto la operaci&amp;oacute;n.&lt;/span&gt;&lt;/p&gt;&lt;p class=Style8 style=line-height: 150%;&gt;&lt;span class=FontStyle41&gt; &lt;/span&gt;&lt;/p&gt;&lt;p class=Style8 style=line-height: 150%;&gt;&lt;span class=FontStyle41 style=font-size: 10pt; line-height: 150%; font-family: verdana, sans-serif;&gt;3. CALENDARIO DE LA PROPUESTA.&lt;/span&gt;&lt;/p&gt;&lt;p class=Style8 style=line-height: 150%;&gt; &lt;/p&gt;&lt;p class=Style29 style=text-indent: 35.45pt; line-height: 150%;&gt;&lt;span class=FontStyle38 style=font-size: 10pt; line-height: 150%; font-family: verdana, sans-serif;&gt;El cronograma del presente proceso de licitaci&amp;oacute;n, corresponde al publicado en el portal&lt;/span&gt;&lt;span class=FontStyle38&gt; &lt;/span&gt;&lt;span&gt;&lt;a href=http://www.mercadopublico.cl/&gt;&lt;span style=font-size: 10pt; line-height: 150%; font-family: verdana, sans-serif;&gt;www.mercadopublico.cl&lt;/span&gt;&lt;/a&gt;&lt;/span&gt;&lt;span class=FontStyle38 style=font-size: 10pt; line-height: 150%; font-family: verdana, sans-serif;&gt;., y el plazo de cierre&lt;/span&gt;&lt;span class=FontStyle38 style=font-size: 10pt; line-height: 150%; font-family: verdana, sans-serif;&gt; para la presentaci&amp;oacute;n de ofertas, ser&amp;aacute; el publicado tambi&amp;eacute;n en el portal&lt;/span&gt;&lt;span class=FontStyle38&gt; &lt;/span&gt;&lt;span&gt;&lt;a href=http://www.mercadopublico.cl/&gt;&lt;span style=font-size: 10pt; line-height: 150%; font-family: verdana, sans-serif;&gt;www.mercadopublico.cl&lt;/span&gt;&lt;/a&gt;&lt;/span&gt;&lt;span class=FontStyle38 style=font-size: 10pt; line-height: 150%; font-family: verdana, sans-serif;&gt;.&lt;/span&gt;&lt;/p&gt;&lt;p class=Style29 style=text-indent: 35.45pt; line-height: 150%;&gt;&lt;span style=font-size: 10pt; line-height: 150%; font-family: verdana, sans-serif;&gt;Todos los plazos de d&amp;iacute;as a que se haga menci&amp;oacute;n, se entender&amp;aacute;n como d&amp;iacute;as corridos, salvo menci&amp;oacute;n expresa en contrario que se se&amp;ntilde;ale en estas bases administrativas o en las bases t&amp;eacute;cnicas. Si el vencimiento de un plazo corresponde a un d&amp;iacute;a s&amp;aacute;bado, domingo o festivo, &amp;eacute;ste se entender&amp;aacute; cumplido el primer d&amp;iacute;a h&amp;aacute;bil siguiente.&lt;/span&gt;&lt;/p&gt;&lt;p class=Style29 style=text-indent: 35.45pt; line-height: 150%;&gt; &lt;/p&gt;&lt;p class=Style24 style=margin-left: 36pt; text-indent: -36pt; line-height: 150%;&gt;&lt;span class=FontStyle41 style=font-size: 10pt; line-height: 150%; font-family: verdana, sans-serif;&gt;3.1.&lt;span style=font: 7pt &amp;quot;times new roman&amp;quot;;&gt;&amp;nbsp;&amp;nbsp;&amp;nbsp;&amp;nbsp;&amp;nbsp;&amp;nbsp; &lt;/span&gt;&lt;/span&gt;&lt;span class=FontStyle41 style=font-size: 10pt; line-height: 150%; font-family: verdana, sans-serif;&gt;Per&amp;iacute;odo de aclaraci&amp;oacute;n y consultas.&lt;/span&gt;&lt;/p&gt;&lt;p class=Style8 style=line-height: 150%;&gt;&lt;span class=FontStyle38 style=font-size: 10pt; line-height: 150%; font-family: verdana, sans-serif;&gt;&amp;nbsp;&amp;nbsp;&amp;nbsp;&amp;nbsp;&amp;nbsp;&amp;nbsp;&amp;nbsp;&amp;nbsp; Los oferentes podr&amp;aacute;n efectuar consultas y solicitar aclaraciones respecto al contenido y alcances de las presentes bases en el portal &lt;/span&gt;&lt;span&gt;&lt;a href=http://www.mercadopublico.cl/&gt;&lt;span style=font-size: 10pt; line-height: 150%; font-family: verdana, sans-serif;&gt;www.mercadopublico.cl&lt;/span&gt;&lt;/a&gt;&lt;/span&gt;&lt;span class=FontStyle44 style=font-size: 10pt; line-height: 150%; font-family: verdana, sans-serif;&gt;.&lt;/span&gt;&lt;span class=FontStyle44&gt; &lt;/span&gt;&lt;span class=FontStyle38 style=font-size: 10pt; line-height: 150%; font-family: verdana, sans-serif;&gt;Dichas consultas y aclaraciones, as&amp;iacute; como las respuestas emitidas al respecto por la entidad licitante, deben realizarse &lt;/span&gt;&lt;span class=FontStyle44 style=font-size: 10pt; line-height: 150%; font-family: verdana, sans-serif;&gt;en &lt;/span&gt;&lt;span class=FontStyle38 style=font-size: 10pt; line-height: 150%; font-family: verdana, sans-serif;&gt;el marco del calendario de la propuesta.&lt;/span&gt;&lt;/p&gt;&lt;p class=Style8 style=line-height: 150%;&gt;&lt;span style=font-size: 10pt; line-height: 150%; font-family: verdana, sans-serif;&gt;&amp;nbsp;&amp;nbsp;&amp;nbsp;&amp;nbsp;&amp;nbsp;&amp;nbsp;&amp;nbsp;&amp;nbsp; El &lt;/span&gt;&lt;span class=FontStyle38 style=font-size: 10pt; line-height: 150%; font-family: verdana, sans-serif;&gt;SERNAGEOMIN podr&amp;aacute; requerir &lt;/span&gt;&lt;span class=FontStyle44 style=font-size: 10pt; line-height: 150%; font-family: verdana, sans-serif;&gt;de &lt;/span&gt;&lt;span class=FontStyle38 style=font-size: 10pt; line-height: 150%; font-family: verdana, sans-serif;&gt;los oferentes los antecedentes complementarios que estime pertinentes, con la finalidad &lt;/span&gt;&lt;span class=FontStyle44 style=font-size: 10pt; line-height: 150%; font-family: verdana, sans-serif;&gt;de &lt;/span&gt;&lt;span class=FontStyle38 style=font-size: 10pt; line-height: 150%; font-family: verdana, sans-serif;&gt;que la comisi&amp;oacute;n evaluadora pueda realizar una mejor evaluaci&amp;oacute;n y comparaci&amp;oacute;n &lt;/span&gt;&lt;span class=FontStyle44 style=font-size: 10pt; line-height: 150%; font-family: verdana, sans-serif;&gt;de &lt;/span&gt;&lt;span class=FontStyle38 style=font-size: 10pt; line-height: 150%; font-family: verdana, sans-serif;&gt;las ofertas que hayan pasado la fase de apertura.&lt;/span&gt;&lt;/p&gt;&lt;p style=line-height: 150%; background: white; text-align: justify;&gt; &lt;/p&gt;&lt;p style=margin-left: 0cm; text-indent: 0cm; line-height: 150%; text-align: justify;&gt;&lt;strong&gt;&lt;span style=letter-spacing: -0.15pt; font-family: verdana, sans-serif;&gt;4.&lt;span style=font: 7pt &amp;quot;times new roman&amp;quot;;&gt;&amp;nbsp; &lt;/span&gt;&lt;/span&gt;&lt;/strong&gt;&lt;strong&gt;&lt;span style=letter-spacing: -0.15pt; font-family: verdana, sans-serif;&gt;PRESENTACI&amp;Oacute;N DE OFERTAS.&lt;/span&gt;&lt;/strong&gt;&lt;/p&gt;&lt;p style=line-height: 150%; text-align: justify;&gt;&lt;span style=font-family: verdana, sans-serif;&gt;&amp;nbsp;&amp;nbsp;&amp;nbsp;&amp;nbsp;&amp;nbsp;&amp;nbsp;&amp;nbsp;&amp;nbsp; S&amp;oacute;lo podr&amp;aacute;n participar en el proceso de licitaci&amp;oacute;n, aquellos oferentes que ingresen su propuesta econ&amp;oacute;mica, t&amp;eacute;cnica y antecedentes anexos en el sitio &lt;/span&gt;&lt;span&gt;&lt;a href=http://www.mercadopublico.cl/&gt;&lt;span style=font-family: verdana, sans-serif;&gt;www.mercadopublico.cl&lt;/span&gt;&lt;/a&gt;&lt;/span&gt;&lt;span style=font-family: verdana, sans-serif;&gt; del Sistema de Compras y Contrataciones P&amp;uacute;blicas, en la forma que se establezca ya sea en las presentes bases administrativas o en las bases t&amp;eacute;cnicas, salvo que concurra alguna de las circunstancias establecidas en el art&amp;iacute;culo N&amp;ordm; 62 del Reglamento de la ley N&amp;ordm; 19.886.&amp;nbsp;&amp;nbsp;&amp;nbsp;  &lt;/span&gt;&lt;/p&gt;&lt;p style=line-height: 150%; text-align: justify;&gt; &lt;/p&gt;&lt;p style=margin-left: 0cm; text-indent: 0cm; line-height: 150%; text-align: justify;&gt;&lt;strong&gt;&lt;span style=letter-spacing: -0.15pt; font-family: verdana, sans-serif;&gt;4.1.&lt;span sty</t>
  </si>
  <si>
    <t>BASES ADMINISTRATIVAS DE LICITACIÓN</t>
  </si>
  <si>
    <t>LOS PROVEEDORES DEBEN OFERTAR PRODUCTOS QUE PUEDAN DESPACHAR PARA NO INCURRIR EN MULTAS</t>
  </si>
  <si>
    <t xml:space="preserve">DE LAS OFERTAS </t>
  </si>
  <si>
    <t>El Incumplimiento de la fecha de entrega de los fertilizantes adjudicados,ser&amp;aacute; sancionado con una multa por cada d&amp;iacute;a de atraso en dicha entrega. La multa se aplicar&amp;aacute; a contar del primer d&amp;iacute;a h&amp;aacute;bil a la fecha de entrega indicada en la oferta adjudicada, el valor de la multa por cada d&amp;iacute;a de atraso en la entrega de los fertilizantes, ser&amp;aacute; equivalente al 0,1% del monto total, representado por dicho producto en la orden de compra adjudicada. Las multas deber&amp;aacute;n ser pagadas, en la fecha en que CONAF realice el pago de la fecha correspondiente a la orden de compra afectada.</t>
  </si>
  <si>
    <t>MULTAS POR NO CUMPLIMIENTO EN PLAZO DE ENTREGA</t>
  </si>
  <si>
    <t>Se indica que el plazo de entrega de los productos no puede ser mayor a 12 d&amp;iacute;as h&amp;aacute;biles, desde la fecha de aceptaci&amp;oacute;n de la respectiva orden de compra. El no cumplimiento de esta cl&amp;aacute;usula, generara la aplicaci&amp;oacute;n de una multa diaria a partir del d&amp;iacute;a h&amp;aacute;bil N&amp;deg; 13, con un tope de hasta 10 d&amp;iacute;as h&amp;aacute;biles para la aplicaci&amp;oacute;n de esta. Estos productos deben ser entregados en calle Chuquicamata N&amp;deg;2925 Galp&amp;oacute;n N&amp;deg;23 Esquina Renato Roca Arica.</t>
  </si>
  <si>
    <t>Entrega de los Productos</t>
  </si>
  <si>
    <t>&lt;p style=margin-right: -4.65pt; text-align: justify;&gt;&lt;span style=font-size: 11pt; font-family: arial, sans-serif;&gt;La participaci&amp;oacute;n en el proceso implica la aceptaci&amp;oacute;n de los proponentes de todas y cada una de las disposiciones contenidas en las Bases, sin necesidad de declaraci&amp;oacute;n expresa. &lt;/span&gt;&lt;/p&gt;&lt;p style=margin-right: -4.65pt; text-align: justify;&gt; &lt;/p&gt;&lt;p style=margin-right: -4.65pt; text-align: justify;&gt;&lt;span style=font-size: 11pt; font-family: arial, sans-serif;&gt;El oferente declara que, por el s&amp;oacute;lo hecho de participar en la presente licitaci&amp;oacute;n, acepta expresamente el presente pacto de integridad, oblig&amp;aacute;ndose a cumplir con todas y cada una de las estipulaciones contenidas en el mismo, sin perjuicio de las que se se&amp;ntilde;alen en el resto de las Bases de Licitaci&amp;oacute;n y dem&amp;aacute;s documentos integrantes. Especialmente, el oferente acepta suministrar toda la informaci&amp;oacute;n y documentaci&amp;oacute;n que sea considerada necesaria y exigida de acuerdo a las presentes Bases de Licitaci&amp;oacute;n, asumiendo expresamente los siguientes compromisos: &lt;/span&gt;&lt;/p&gt;&lt;p style=margin: 0cm -4.65pt 0.0001pt 14.2pt; text-align: justify;&gt; &lt;/p&gt;&lt;p style=margin: 0cm -4.65pt 0.0001pt 14.2pt; text-align: justify;&gt;&lt;span style=font-size: 11pt; font-family: arial, sans-serif;&gt;1.- 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deriven.&lt;/span&gt;&lt;/p&gt;&lt;p style=margin: 0cm -4.65pt 0.0001pt 14.2pt; text-align: justify;&gt; &lt;/p&gt;&lt;p style=margin: 0cm -4.65pt 0.0001pt 14.2pt; text-align: justify;&gt;&lt;span style=font-size: 11pt; font-family: arial, sans-serif;&gt;2.- El oferente se obliga a no intentar ni efectuar acuerdos o realizar negociaciones, actos o conductas que tengan por objeto influir o afectar de cualquier forma la libre competencia, cualquiera fuese la conducta o acto espec&amp;iacute;fico y, especialmente, aquellos acuerdos, negociaciones, actos o conductas de tipo o naturaleza colusiva, en cualquiera de sus tipos o formas.&lt;/span&gt;&lt;/p&gt;&lt;p style=margin: 0cm -4.65pt 0.0001pt 14.2pt; text-align: justify;&gt; &lt;/p&gt;&lt;p style=margin: 0cm -4.65pt 0.0001pt 14.2pt; text-align: justify;&gt;&lt;span style=font-size: 11pt; font-family: arial, sans-serif;&gt;3.-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misma.&lt;/span&gt;&lt;/p&gt;&lt;p style=margin: 0cm -4.65pt 0.0001pt 14.2pt; text-align: justify;&gt; &lt;/p&gt;&lt;p style=margin: 0cm -4.65pt 0.0001pt 14.2pt; text-align: justify;&gt;&lt;span style=font-size: 11pt; font-family: arial, sans-serif;&gt;4.- El oferente se obliga a ajustar su actuar y cumplir con los principios de legalidad, &amp;eacute;tica, moral, buenas costumbres y transparencia en el presente proceso licitatorio.&lt;/span&gt;&lt;/p&gt;&lt;p style=margin: 0cm -4.65pt 0.0001pt 14.2pt; text-align: justify;&gt; &lt;/p&gt;&lt;p style=margin: 0cm -4.65pt 0.0001pt 14.2pt; text-align: justify;&gt;&lt;span style=font-size: 11pt; font-family: arial, sans-serif;&gt;5.- El oferente manifiesta, garantiza y acepta que conoce y respetar&amp;aacute; las reglas y condiciones establecidas en las Bases de Licitaci&amp;oacute;n, sus documentos integrantes, y &amp;eacute;l o los contratos que de ellos se derivasen.&lt;/span&gt;&lt;/p&gt;&lt;p style=margin: 0cm -4.65pt 0.0001pt 14.2pt; text-align: justify;&gt; &lt;/p&gt;&lt;p style=margin: 0cm -4.65pt 0.0001pt 14.2pt; text-align: justify;&gt;&lt;span style=font-size: 11pt; font-family: arial, sans-serif;&gt;6.- El oferente se obliga y acepta asumir las consecuencias y sanciones previstas en estas Bases de Licitaci&amp;oacute;n, as&amp;iacute; como en la legislaci&amp;oacute;n y normativa que sean aplicables a la misma.&lt;/span&gt;&lt;/p&gt;&lt;p style=margin: 0cm -4.65pt 0.0001pt 14.2pt; text-align: justify;&gt; &lt;/p&gt;&lt;p style=margin: 0cm -4.65pt 0.0001pt 14.2pt; text-align: justify;&gt;&lt;span style=font-size: 11pt; font-family: arial, sans-serif;&gt;7.-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ofertadas.&lt;/span&gt;&lt;/p&gt;&lt;p style=margin: 0cm -4.65pt 0.0001pt 14.2pt; text-align: justify;&gt; &lt;/p&gt;&lt;p style=margin: 0cm -4.65pt 0.0001pt 14.2pt; text-align: justify;&gt;&lt;span style=font-size: 11pt; font-family: arial, sans-serif;&gt;8.-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haci&amp;eacute;ndose plenamente responsable de las consecuencias de su infracci&amp;oacute;n, sin perjuicio de las responsabilidades individuales que tambi&amp;eacute;n procediesen y/o fuesen determinadas por los organismos correspondientes.&lt;/span&gt; &lt;/p&gt;</t>
  </si>
  <si>
    <t>&lt;p&gt;&lt;span style=font-family: arial; font-size: 12px;&gt;a. El plazo de ejecuci&amp;oacute;n de las obras no podr&amp;aacute; ser superior a 30 d&amp;iacute;as y corresponder&amp;aacute; al plazo propuesto por el Contratista en su oferta Econ&amp;oacute;mica y contado desde la fecha del acta de entrega del terreno. S&amp;oacute;lo por causas de fuerza mayor o caso fortuito debidamente calificados por la Municipalidad, &amp;eacute;sta podr&amp;aacute; modificar el plazo para el desarrollo de las obras por el tiempo que estrictamente dure el inconveniente. &lt;/span&gt;&lt;/p&gt;&lt;p&gt;&lt;span style=font-family: arial; font-size: 12px;&gt;b. El Contratista deber&amp;aacute; evaluar t&amp;eacute;cnicamente el tiempo real de ejecuci&amp;oacute;n de las obras, al momento de evaluar su oferta. El no cumplimiento de los plazos establecidos en el contrato dar&amp;aacute; lugar a la aplicaci&amp;oacute;n de las multas correspondientes. &lt;/span&gt;&lt;/p&gt;&lt;p&gt;&lt;span style=font-family: arial; font-size: 12px;&gt;c. El plazo fijado en las presentes bases administrativas se entender&amp;aacute; en d&amp;iacute;as, s&amp;iacute;n deducci&amp;oacute;n de d&amp;iacute;as de&amp;nbsp;lluvia, feriados, ni festivos y deber&amp;aacute; ser cumplido estrictamente, salvo fuerza mayor o caso fortutito, cundo concurran la siguientes circunstancias: &lt;/span&gt;&lt;/p&gt;&lt;p&gt;&lt;span style=font-family: arial; font-size: 12px;&gt;1.- Que se produzca el atraso en forma independiente de la voluntad del contratista. &lt;/span&gt;&lt;/p&gt;&lt;p&gt;&lt;span style=font-family: arial; font-size: 12px;&gt;2.- Que el hecho sea imprevisible, inesperado, sorpresivo. &lt;/span&gt;&lt;/p&gt;&lt;p&gt;&lt;span style=font-family: arial; font-size: 12px;&gt;3.- Que el hecho sea insuperable. &lt;/span&gt;&lt;/p&gt;&lt;p&gt;&lt;span style=font-family: arial; font-size: 12px;&gt;4.- Que se produzca la imposiblidad de ejecutar la obligaci&amp;oacute;n contraida. &lt;/span&gt;&lt;/p&gt;&lt;p&gt;&lt;span style=font-family: arial; font-size: 12px;&gt;Si el contratista estimara tener derecho a un aumento del plazo contractual, deber&amp;aacute; solicitarlo por escrito fundadamente a la Municipalidad, con una antelaci&amp;oacute;n m&amp;iacute;nima de 15 d&amp;iacute;as del vencimiento del plazo contractual. La ejecuci&amp;oacute;n de nuevas obras, ya sean obras extraordinarias o aumento de obras, dar&amp;aacute; derecho a un aumento del plazo contractual a convenir entre las partes. El aumento de plazo deber&amp;aacute; ser concedido a trav&amp;eacute;s de un decreto dictado en forma, previo a la fecha del t&amp;eacute;rminos del plazo contractual. Si el contrato sufriera aumento de plazo se deber&amp;aacute; prorogar la vigencia de todos los documentos de garant&amp;iacute;a en custodia. Cualquier modificaci&amp;oacute;n de contrato generar&amp;aacute; un Contrato modificatorio el cual deber&amp;aacute; ser aprobado por decreto. &lt;/span&gt;&lt;/p&gt;</t>
  </si>
  <si>
    <t>DE LOS PLAZOS</t>
  </si>
  <si>
    <t>&lt;p style=margin-left: 0cm; text-indent: 0cm; line-height: 115%; text-align: center;&gt;&lt;strong&gt;&lt;span style=font-size: 9pt; line-height: 115%; font-family: verdana, sans-serif; color: windowtext;&gt;BASES ADMINISTRATIVAS&lt;/span&gt;&lt;/strong&gt;&lt;/p&gt;&lt;p style=margin-left: 0cm; text-indent: 0cm; line-height: 115%; text-align: center;&gt;&lt;strong&gt;&lt;span style=font-size: 9pt; line-height: 115%; font-family: verdana, sans-serif; color: windowtext;&gt;LICITACI&amp;Oacute;N P&amp;Uacute;BLICA&lt;/span&gt;&lt;/strong&gt;&lt;/p&gt;&lt;p style=margin-left: 0cm; text-indent: 0cm; line-height: 115%; text-align: center;&gt;&lt;strong&gt; &lt;/strong&gt;&lt;/p&gt;&lt;p style=margin-left: 0cm; text-indent: 0cm; line-height: 115%; text-align: center;&gt;&lt;a name=_Hlk15562418&gt;&lt;strong&gt;&lt;span style=font-size: 9pt; line-height: 115%; font-family: verdana, sans-serif; color: windowtext;&gt;&amp;ldquo;ADQUISICION DE PROTESIS PARA UROLOGIA 2019&amp;rdquo;&lt;/span&gt;&lt;/strong&gt;&lt;/a&gt;&lt;/p&gt;&lt;p style=margin-left: 0cm; text-indent: 0cm; line-height: 115%; text-align: center;&gt;&lt;span&gt;&lt;strong&gt;&lt;span style=font-size: 9pt; line-height: 115%; font-family: verdana, sans-serif; color: windowtext;&gt;ID 1063538-188-LE19&lt;/span&gt;&lt;/strong&gt;&lt;/span&gt;&lt;/p&gt;&lt;p style=margin-left: 0cm; text-indent: 0cm; line-height: 115%; text-align: center;&gt;&lt;span&gt;&lt;strong&gt;&lt;span style=font-size: 9pt; line-height: 115%; font-family: verdana, sans-serif; color: windowtext;&gt;HOSPITAL BASE SAN JOSE DE OSORNO&lt;/span&gt;&lt;/strong&gt;&lt;/span&gt;&lt;/p&gt;&lt;p style=margin-left: 0cm; text-indent: 0cm; line-height: 115%;&gt; &lt;/p&gt;&lt;p style=margin-left: 0cm; text-indent: 0cm; line-height: 115%;&gt;&lt;strong&gt;&lt;span style=font-size: 9pt; line-height: 115%; font-family: verdana, sans-serif; color: windowtext;&gt;1&amp;deg;&amp;nbsp;&amp;nbsp;&amp;nbsp;&amp;nbsp;&amp;nbsp;&amp;nbsp;&amp;nbsp; OBJETIVO DE LA LICITACI&amp;Oacute;N P&amp;Uacute;BLICA.&lt;/span&gt;&lt;/strong&gt;&lt;/p&gt;&lt;p style=margin-left: 0cm; text-indent: 0cm; line-height: 115%;&gt;&lt;strong&gt; &lt;/strong&gt;&lt;/p&gt;&lt;p style=text-indent: -36pt; line-height: 115%;&gt;&lt;strong&gt;&lt;span style=font-size: 9pt; line-height: 115%; font-family: verdana, sans-serif; color: windowtext;&gt;1.1&lt;span style=font: 7pt &amp;quot;times new roman&amp;quot;;&gt;&amp;nbsp;&amp;nbsp;&amp;nbsp;&amp;nbsp;&amp;nbsp;&amp;nbsp;&amp;nbsp;&amp;nbsp; &lt;/span&gt;&lt;/span&gt;&lt;/strong&gt;&lt;strong&gt;&lt;span style=font-size: 9pt; line-height: 115%; font-family: verdana, sans-serif; color: windowtext;&gt;Objetivo&lt;/span&gt;&lt;/strong&gt;&lt;/p&gt;&lt;p style=margin-left: 0cm; text-indent: 0cm; line-height: 115%;&gt; &lt;/p&gt;&lt;p style=margin-left: 0cm; text-indent: 0cm; line-height: 115%;&gt;&lt;span style=font-size: 9pt; line-height: 115%; font-family: verdana, sans-serif; color: windowtext;&gt;El Hospital Base San Jos&amp;eacute; de Osorno, en adelante tambi&amp;eacute;n el &amp;ldquo;Hospital&amp;rdquo;, de Insumos para abastecer el stock de bodega del HBSJO, de acuerdo a las condiciones establecidas en las presentes bases administrativas, econ&amp;oacute;micas, t&amp;eacute;cnicas y sus anexos. La forma de la presente licitaci&amp;oacute;n p&amp;uacute;blica corresponde a aquellas adquisiciones entre 100 y 1000 UTM.&lt;/span&gt;&lt;/p&gt;&lt;p style=margin-right: -1.6pt; margin-left: 0cm; text-indent: 0cm; line-height: 115%;&gt; &lt;/p&gt;&lt;p style=margin-right: -1.6pt; margin-left: 0cm; text-indent: 0cm; line-height: 115%;&gt;&lt;strong&gt;&lt;span style=font-size: 9pt; line-height: 115%; font-family: verdana, sans-serif; color: windowtext;&gt;1.2&amp;nbsp;&amp;nbsp;&amp;nbsp;&amp;nbsp;&amp;nbsp; &amp;Aacute;mbito&lt;/span&gt;&lt;/strong&gt;&lt;/p&gt;&lt;p style=margin-left: 0cm; text-indent: 0cm; line-height: 115%;&gt; &lt;/p&gt;&lt;p style=margin: 0cm -1.6pt 5.45pt 0cm; text-indent: 0cm; line-height: 115%;&gt;&lt;span style=font-size: 9pt; line-height: 115%; font-family: verdana, sans-serif; color: windowtext;&gt;Las presentes bases regir&amp;aacute;n la Propuesta P&amp;uacute;blica convocada &lt;/span&gt;&lt;span style=font-size: 9pt; line-height: 115%; font-family: verdana, sans-serif; color: windowtext;&gt;para estipular la adquisici&amp;oacute;n de &lt;/span&gt;&lt;span style=font-size: 9pt; line-height: 115%; font-family: verdana, sans-serif; color: windowtext;&gt;adquisici&amp;oacute;n de Insumos para el Stock de Bodega del Hospital&lt;/span&gt; &lt;span style=font-size: 9pt; line-height: 115%; font-family: verdana, sans-serif; color: windowtext;&gt;Base San Jos&amp;eacute; de Osorno.&lt;/span&gt;&lt;/p&gt;&lt;p style=margin: 0cm -1.6pt 5.45pt 0cm; text-indent: 0cm; line-height: 115%;&gt; &lt;/p&gt;&lt;p style=margin-right: -1.6pt; margin-left: 0cm; text-indent: 0cm; line-height: 115%;&gt;&lt;span style=font-size: 9pt; line-height: 115%; font-family: verdana, sans-serif; color: windowtext;&gt;Formar&amp;aacute;n parte integrante de estas bases sus eventuales aclaraciones, rectificaciones, enmiendas y sus anexos; en general, todo documento relacionado con la licitaci&amp;oacute;n, que emane del Hospital y publicado en el portal &lt;/span&gt;&lt;span&gt;&lt;a href=http://www.mercadopublico.cl/&gt;&lt;span style=font-size: 9pt; line-height: 115%; font-family: verdana, sans-serif; color: windowtext;&gt;www.mercadopublico.cl&lt;/span&gt;&lt;/a&gt;&lt;/span&gt;&lt;span style=font-size: 9pt; line-height: 115%; font-family: verdana, sans-serif; color: windowtext;&gt;.&lt;/span&gt;&lt;/p&gt;&lt;p style=margin-right: -1.6pt; margin-left: 0cm; text-indent: 0cm; line-height: 115%;&gt; &lt;/p&gt;&lt;p style=margin-right: -1.6pt; margin-left: 0cm; text-indent: 0cm; line-height: 115%;&gt;&lt;span style=font-size: 9pt; line-height: 115%; font-family: verdana, sans-serif; color: windowtext;&gt;El precio de referencia para el presente proceso licitatorio ser&amp;aacute; de $10.000.000.- (Diez millones de pesos chilenos) I.V.A. incluido.&lt;/span&gt;&lt;/p&gt;&lt;p style=margin-right: -1.6pt; margin-left: 0cm; text-indent: 0cm; line-height: 115%;&gt; &lt;/p&gt;&lt;p style=margin-right: -1.6pt; margin-left: 0cm; text-indent: 0cm; line-height: 115%;&gt;&lt;span style=font-size: 9pt; line-height: 115%; font-family: verdana, sans-serif; color: windowtext;&gt;Se entender&amp;aacute; que todo proveedor conoce &lt;/span&gt;&lt;span style=font-size: 9pt; line-height: 115%; font-family: verdana, sans-serif; color: windowtext;&gt;y acepta irrevocablemente el contenido de estas Bases, por el solo hecho de presentar ofertas en este proceso de compra.&lt;/span&gt;&lt;/p&gt;&lt;p style=margin-right: -1.6pt; margin-left: 0cm; text-indent: 0cm; line-height: 115%;&gt; &lt;/p&gt;&lt;p style=margin-left: 0cm; text-indent: 0cm; line-height: 115%;&gt;&lt;strong&gt;&lt;span style=font-size: 9pt; line-height: 115%; font-family: verdana, sans-serif; color: windowtext;&gt;2&amp;deg; &amp;nbsp;&amp;nbsp;&amp;nbsp;&amp;nbsp;&amp;nbsp;&amp;nbsp; BASES DE LICITACI&amp;Oacute;N Y DEFINICI&amp;Oacute;N DE T&amp;Eacute;RMINOS &lt;/span&gt;&lt;/strong&gt;&lt;/p&gt;&lt;p style=margin-left: 0cm; text-indent: 0cm; line-height: 115%;&gt;&lt;span style=font-size: 9pt; line-height: 115%; font-family: verdana, sans-serif; color: windowtext;&gt;&amp;nbsp; &lt;/span&gt;&lt;/p&gt;&lt;p style=margin-left: 0cm; text-indent: 0cm; line-height: 115%;&gt;&lt;span style=font-size: 9pt; line-height: 115%; font-family: verdana, sans-serif; color: windowtext;&gt;Las presentes Bases se encuentran conformadas por los siguientes cuerpos o apartados normativos:&lt;/span&gt;&lt;/p&gt;&lt;p style=margin-left: 0cm; text-indent: 0cm; line-height: 115%;&gt;&lt;strong&gt; &lt;/strong&gt;&lt;/p&gt;&lt;p style=margin-left: 0cm; text-indent: 0cm; line-height: 115%;&gt;&lt;strong&gt;&lt;span style=font-size: 9pt; line-height: 115%; font-family: verdana, sans-serif; color: windowtext;&gt;2.1&amp;nbsp;&amp;nbsp;&amp;nbsp;&amp;nbsp;&amp;nbsp; Bases de licitaci&amp;oacute;n &lt;/span&gt;&lt;/strong&gt;&lt;/p&gt;&lt;ul&gt;    &lt;li&gt;Bases Administrativas &lt;/li&gt;    &lt;li&gt;Bases T&amp;eacute;cnicas &lt;/li&gt;    &lt;li&gt;Formularios anexos&lt;/li&gt;&lt;/ul&gt;&lt;p style=margin-left: 0cm; text-indent: 0cm; line-height: 115%;&gt;&lt;strong&gt; &lt;/strong&gt;&lt;/p&gt;&lt;p style=margin-left: 0cm; text-indent: 0cm; line-height: 115%;&gt;&lt;strong&gt;&lt;span style=font-size: 9pt; line-height: 115%; font-family: verdana, sans-serif; color: windowtext;&gt;2.2&amp;nbsp;&amp;nbsp;&amp;nbsp;&amp;nbsp;&amp;nbsp; Definici&amp;oacute;n de t&amp;eacute;rminos&lt;/span&gt;&lt;/strong&gt;&lt;/p&gt;&lt;p style=margin-left: 0cm; text-indent: 0cm; line-height: 115%;&gt;&lt;strong&gt; &lt;/strong&gt;&lt;/p&gt;&lt;ul&gt;    &lt;li&gt;Licitaci&amp;oacute;n o Propuesta P&amp;uacute;blica: Procedimiento administrativo de car&amp;aacute;cter concursal mediante el cual la Administraci&amp;oacute;n realiza un llamado p&amp;uacute;blico, convocando a los interesados para que, sujet&amp;aacute;ndose a las bases fijadas, formulen propuestas, de entre las cuales seleccionar&amp;aacute; y aceptar&amp;aacute; la m&amp;aacute;s conveniente.&lt;/li&gt;    &lt;li&gt;Ley de Compras: Ley N&amp;ordm; 19.886 de Bases sobre Contratos Administrativos de Suministro y Prestaci&amp;oacute;n de Servicios.&lt;/li&gt;    &lt;li&gt;Bases: Documentos aprobados por la autoridad competente que contienen el conjunto de requisitos, condiciones y especificaciones, establecidos por el Hospital Base San Jos&amp;eacute; de Osorno, que describen los bienes o insumos, prestaciones o servicios a contratar y regulan el Proceso de Compras y el contrato definitivo. Incluyen las Bases Administrativas y Bases T&amp;eacute;cnicas.&lt;/li&gt;    &lt;li&gt;Bases Administrativas: Documentos aprobados por la autoridad competente que contienen, de manera general y/o particular, las etapas, plazos, mecanismos de consulta y/o aclaraciones, criterios de evaluaci&amp;oacute;n, mecanismos de adjudicaci&amp;oacute;n, modalidades de evaluaci&amp;oacute;n, cl&amp;aacute;usulas del contrato definitivo, y dem&amp;aacute;s aspectos administrativos del Proceso de Compras.&lt;/li&gt;    &lt;li&gt;Bases T&amp;eacute;cnicas: Documentos aprobados por la autoridad competente que contienen de manera general y/o particular las especificaciones, descripciones, requisitos y dem&amp;aacute;s caracter&amp;iacute;sticas del bien o servicio a contratar.&lt;/li&gt;    &lt;li&gt;Oferta: El costo ofrecido por el proponente para el objeto indicado en la licitaci&amp;oacute;n, la que deber&amp;aacute; ajustarse a los antecedentes exigidos en ellas.&lt;/li&gt;    &lt;li&gt;Oferente: Proveedor que participa en un Proceso de Compras, presentando una oferta o cotizaci&amp;oacute;n.&lt;/li&gt;    &lt;li&gt;D&amp;iacute;as corridos: corresponde a todos los d&amp;iacute;as de la semana, incluyendo s&amp;aacute;bado y domingo, feriados y festivos. Al momento de referirse a la palabra &amp;ldquo;d&amp;iacute;as&amp;rdquo; se entender&amp;aacute; como &amp;ldquo;d&amp;iacute;as corridos&amp;rdquo;.&lt;/li&gt;    &lt;li&gt;Cierre de licitaci&amp;oacute;n: Fecha l&amp;iacute;mite designada para presentar ofertas a trav&amp;eacute;s del portal www.mercadopublico.cl, la oportunidad para ingresar propuestas a trav&amp;eacute;s del portal de compras debe ajustarse efectivamente al cronograma del llamado a licitaci&amp;oacute;n.&lt;/li&gt;    &lt;li&gt;Comisi&amp;oacute;n evaluadora: Delegaci&amp;oacute;n de funcionarios del hospital Base San Jos&amp;eacute; de Osorno designados por su Director(a) con el objeto de asesorarla en la apertura de la propuesta y la evaluaci&amp;oacute;n de las ofertas.&lt;/li&gt;    &lt;li&gt;Apertura: acto de apertura electr&amp;oacute;nica por el cual el establecimiento toma conocimiento del contenido de las ofertas presentadas a trav&amp;eacute;s del sistema de informaci&amp;oacute;n de compras y contrataci&amp;oacute;n p&amp;uacute;blica, una vez vencido el plazo de presentaci&amp;oacute;n fijado para tal efecto.&lt;/li&gt;    &lt;li&gt;Adjudicaci&amp;oacute;n: acto administrativo fundado, por medio del cual la autoridad competente selecciona a uno o m&amp;aacute;s oferentes para la suscripci&amp;oacute;n de un contrato de suministros o servicios, regido por la Ley 19.886, en adelante, tambi&amp;eacute;n, la &amp;ldquo;Ley de compras&amp;rdquo;. (Art&amp;iacute;culo 2&amp;deg;, numeral primero del Decreto Supremo N&amp;deg; 250 de 2004, del Ministerio de Hacienda).&lt;/li&gt;    &lt;li&gt;Adjudicatario: Oferente al cual le ha sido aceptada una oferta o una cotizaci&amp;oacute;n en un Proceso de Compras, para la suscripci&amp;oacute;n del contrato definitivo.&lt;/li&gt;    &lt;li&gt;Precio de Referencia: Corresponde a una aproximaci&amp;oacute;n del precio a pagar por el servicio licitado. &lt;/li&gt;    &lt;li&gt;Contrato de Servicios: Aqu&amp;eacute;l mediante el cual el Hospital encomienda a una persona natural o jur&amp;iacute;dica la ejecuci&amp;oacute;n de tareas, actividades o la elaboraci&amp;oacute;n de productos intangibles. &lt;/li&gt;    &lt;li&gt;Garant&amp;iacute;a: Aquel instrumento que asegure la seriedad o fiel y oportuno cumplimiento de un contrato. Dicho documento asegura su cobro en forma r&amp;aacute;pida oportuna y efectiva.&lt;/li&gt;    &lt;li&gt;Registro de Proveedores: Registro electr&amp;oacute;nico oficial de Proveedores, a cargo de la Direcci&amp;oacute;n.&lt;/li&gt;    &lt;li&gt;Uni&amp;oacute;n Temporal de Proveedores: asociaci&amp;oacute;n de personas naturales y/o jur&amp;iacute;dicas, para la presentaci&amp;oacute;n de una oferta en caso de licitaciones, o para la suscripci&amp;oacute;n de un contrato, en caso de un trato directo.&lt;/li&gt;&lt;/ul&gt;&lt;p style=margin: 0cm 0cm 0.0001pt 14.2pt; text-indent: 0cm; line-height: 115%;&gt; &lt;/p&gt;&lt;p style=margin-left: 0cm; text-indent: 0cm; line-height: 115%;&gt;&lt;strong&gt;&lt;span style=font-size: 9pt; line-height: 115%; font-family: verdana, sans-serif; color: windowtext;&gt;3&amp;deg; &amp;nbsp;&amp;nbsp;&amp;nbsp;&amp;nbsp;&amp;nbsp;&amp;nbsp; NORMATIVA Y ORDEN DE PRECEDENCIA DE LOS DOCUMENTOS. &lt;/span&gt;&lt;/strong&gt;&lt;/p&gt;&lt;p style=margin-left: 0cm; text-indent: 0cm; line-height: 115%;&gt; &lt;/p&gt;&lt;p style=margin-left: 0cm; text-indent: 0cm; line-height: 115%;&gt;&lt;span style=font-size: 9pt; line-height: 115%; font-family: verdana, sans-serif; color: windowtext;&gt;Sin perjuicio de la normativa legal vigente, el presente llamado a licitaci&amp;oacute;n, se regir&amp;aacute; por los siguientes documentos, cuyo orden de precedencia, en caso de existir discrepancia entre ellos, ser&amp;aacute; el que a continuaci&amp;oacute;n se indica:&lt;/span&gt;&lt;/p&gt;&lt;p style=margin-left: 0cm; text-indent: 0cm; line-height: 115%;&gt; &lt;/p&gt;&lt;ul&gt;    &lt;li&gt;Bases Administrativas, T&amp;eacute;cnicas y sus formularios, Condiciones, Contractuales y Resoluci&amp;oacute;n Aprobatoria. &lt;/li&gt;    &lt;li&gt;Aclaraciones, respuestas y modificaciones de las bases de licitaci&amp;oacute;n, si las hubiere. &lt;/li&gt;    &lt;li&gt;Oferta de &amp;eacute;l o los proponentes respectivos. &lt;/li&gt;    &lt;li&gt;Resoluci&amp;oacute;n adjudicataria. &lt;/li&gt;    &lt;li&gt;Orden de compra.&lt;/li&gt;&lt;/ul&gt;&lt;p style=margin-left: 0cm; text-indent: 0cm; line-height: 115%;&gt; &lt;/p&gt;&lt;p style=margin-left: 0cm; text-indent: 0cm; line-height: 115%;&gt;&lt;strong&gt;&lt;span style=font-size: 9pt; line-height: 115%; font-family: verdana, sans-serif; color: windowtext;&gt;4&amp;deg;&amp;nbsp;&amp;nbsp;&amp;nbsp;&amp;nbsp;&amp;nbsp;&amp;nbsp;&amp;nbsp; LLAMADO A LICITACI&amp;Oacute;N&lt;/span&gt;&lt;/strong&gt;&lt;/p&gt;&lt;p style=margin-left: 0cm; text-indent: 0cm; line-height: 115%;&gt; &lt;/p&gt;&lt;p style=margin-left: 0cm; text-indent: 0cm; line-height: 115%;&gt;&lt;span style=font-size: 9pt; line-height: 115%; font-family: verdana, sans-serif; color: windowtext;&gt;El llamado a propuestas se publicar&amp;aacute; a trav&amp;eacute;s del portal &lt;/span&gt;&lt;span&gt;&lt;a href=http://www.mercadopublico.cl/&gt;&lt;span style=font-size: 9pt; line-height: 115%; font-family: verdana, sans-serif; color: windowtext;&gt;www.mercadopublico.cl&lt;/span&gt;&lt;/a&gt;&lt;/span&gt;&lt;span style=font-size: 9pt; line-height: 115%; font-family: verdana, sans-serif; color: windowtext;&gt;.&lt;/span&gt;&lt;/p&gt;&lt;p style=margin-left: 0cm; text-indent: 0cm; line-height: 115%;&gt; &lt;/p&gt;&lt;p style=margin-left: 0cm; text-indent: 0cm; line-height: 115%;&gt;&lt;span style=font-size: 9pt; line-height: 115%; font-family: verdana, sans-serif; color: windowtext;&gt;El presente proceso licitatorio p&amp;uacute;blico se regir&amp;aacute; por lo dispuesto en la ley N&amp;ordm; 19.886 y su reglamento aprobado por decreto supremo N&amp;ordm; 250 de 2004 del Ministerio de Hacienda y sus posteriores modificaciones, lo dispuesto en las presentes bases administrativas y t&amp;eacute;cnicas, sus anexos, las preguntas, respuestas y aclaraciones que procedan, y las modificaciones efectuadas por la resoluci&amp;oacute;n respectiva y sometidas al tr&amp;aacute;mite administrativo correspondiente.&lt;/span&gt;&lt;/p&gt;&lt;p style=margin-left: 0cm; text-indent: 0cm; line-height: 115%;&gt; &lt;/p&gt;&lt;p style=margin-left: 0cm; text-indent: 0cm; line-height: 115%;&gt; &lt;/p&gt;&lt;p style=margin-left: 0cm; text-indent: 0cm; line-height: 115%;&gt; &lt;/p&gt;&lt;p style=margin-left: 0cm; text-indent: 0cm; line-height: 115%;&gt;&lt;strong&gt;&lt;span style=font-size: 9pt; line-height: 115%; font-family: verdana, sans-serif; color: windowtext;&gt;5&amp;deg;&amp;nbsp;&amp;nbsp;&amp;nbsp;&amp;nbsp;&amp;nbsp;&amp;nbsp;&amp;nbsp; REQUISITOS DE LOS PARTICIPANTES &lt;/span&gt;&lt;/strong&gt;&lt;/p&gt;&lt;p style=margin-left: 0cm; text-indent: 0cm; line-height: 115%;&gt; &lt;/p&gt;&lt;p style=margin-left: 0cm; text-indent: 0cm; line-height: 115%;&gt;&lt;span style=font-size: 9pt; line-height: 115%; font-family: verdana, sans-serif; color: windowtext;&gt;Por el hecho de participar en el presente proceso de licitaci&amp;oacute;n, se entiende que los interesados conocen y aceptan las condiciones de las presentes bases administrativas y t&amp;eacute;cnicas, sin perjuicio de la declaraci&amp;oacute;n jurada requerida para estos efectos como requisito de admisibilidad.&lt;/span&gt;&lt;/p&gt;&lt;p style=margin-left: 0cm; text-indent: 0cm; line-height: 115%;&gt; &lt;/p&gt;&lt;p style=margin-left: 0cm; text-indent: 0cm;&gt;&lt;span style=font-size: 9pt; font-family: verdana, sans-serif; color: windowtext;&gt;Podr&amp;aacute;n participar en &amp;eacute;sta propuesta p&amp;uacute;blica las personas naturales, jur&amp;iacute;dicas, chilenas o agencias extranjeras o uniones temporales de proveedores (Art&amp;iacute;culo 67 bis), que cumplan con los dem&amp;aacute;s requisitos m&amp;iacute;nimos establecidos y acrediten su idoneidad t&amp;eacute;cnica seg&amp;uacute;n la normativa vigente, adem&amp;aacute;s de cumplir con lo siguiente: &lt;/span&gt;&lt;/p&gt;&lt;p style=margin-left: 0cm; text-indent: 0cm;&gt; &lt;/p&gt;&lt;ul&gt;    &lt;li&gt;No estar afecta a alguna de las causales del art&amp;iacute;culo 4&amp;ordm; de la Ley 19.886 de compras P&amp;uacute;blicas. &lt;/li&gt;    &lt;li&gt;En caso de personas jur&amp;iacute;dicas, no estar afecta a alguna de las inhabilidades de la Ley 20.393. &lt;/li&gt;&lt;/ul&gt;&lt;p style=margin-left: 0cm; text-indent: 0cm;&gt; &lt;/p&gt;&lt;p style=margin-left: 0cm; text-indent: 0cm;&gt;&lt;span style=font-size: 9pt; font-family: verdana, sans-serif; color: windowtext;&gt;Quedar&amp;aacute;n excluidos quienes, al momento de la presentaci&amp;oacute;n de la oferta, hayan sido condenados por pr&amp;aacute;cticas antisindicales o infracci&amp;oacute;n a los derechos fundamentales del trabajador, dentro de los anteriores dos a&amp;ntilde;os.&lt;/span&gt;&lt;/p&gt;&lt;p style=margin-left: 0cm; text-indent: 0cm; line-height: 115%;&gt; &lt;/p&gt;&lt;p style=margin-left: 0cm; text-indent: 0cm; line-height: 115%;&gt;&lt;span style=font-size: 9pt; line-height: 115%; font-family: verdana, sans-serif; color: windowtext;&gt;Al momento de la suscripci&amp;oacute;n del contrato, resultado de la propuesta, el oferente favorecido deber&amp;aacute; estar inscrito en el Registro de Proveedores, lo que se comprobar&amp;aacute; con el respectivo Certificado de Inscripci&amp;oacute;n.&lt;/span&gt;&lt;/p&gt;&lt;p style=margin-left: 0cm; text-indent: 0cm; line-height: 115%;&gt; &lt;/p&gt;&lt;p style=margin-left: 0cm; text-indent: 0cm; line-height: 115%;&gt;&lt;span style=font-size: 9pt; line-height: 115%; font-family: verdana, sans-serif; color: windowtext;&gt;En caso de Uniones Temporales de Proveedores, cumplir con los requisitos exigidos en el art. 67 bis del Decreto 250 que contiene el Reglamento a la Ley de Compras P&amp;uacute;blicas. &lt;/span&gt;&lt;/p&gt;&lt;p style=margin-left: 0cm; text-indent: 0cm; line-height: 115%;&gt; &lt;/p&gt;&lt;p style=margin-left: 0cm; text-indent: 0cm; line-height: 115%;&gt;&lt;strong&gt;&lt;span style=font-size: 9pt; line-height: 115%; font-family: verdana, sans-serif; color: windowtext;&gt;6&amp;deg;&amp;nbsp;&amp;nbsp;&amp;nbsp;&amp;nbsp;&amp;nbsp;&amp;nbsp;&amp;nbsp; PLAZOS.&lt;/span&gt;&lt;/strong&gt;&lt;/p&gt;&lt;p style=margin-left: 0cm; text-indent: 0cm; line-height: 115%;&gt;&lt;span style=font-size: 9pt; line-height: 115%; font-family: verdana, sans-serif; color: windowtext;&gt;&amp;nbsp; &lt;/span&gt;&lt;/p&gt;&lt;p style=margin-left: 0cm; text-indent: 0cm; line-height: 115%;&gt;&lt;span style=font-size: 9pt; line-height: 115%; font-family: verdana, sans-serif; color: windowtext;&gt;La presente licitaci&amp;oacute;n se desarrollar&amp;aacute; conforme a los plazos establecidos en las bases, (ficha del portal mercadopublico.cl)&lt;/span&gt;&lt;/p&gt;&lt;p style=margin-left: 0cm; text-indent: 0cm; line-height: 115%;&gt; &lt;/p&gt;&lt;p style=margin-left: 0cm; text-indent: 0cm; line-height: 115%;&gt;&lt;span style=font-size: 9pt; line-height: 115%; font-family: verdana, sans-serif; color: windowtext;&gt;A continuaci&amp;oacute;n, se establece un calendario para los plazos de la presente licitaci&amp;oacute;n. Se deja establecido que, si un plazo de d&amp;iacute;a corrido venciera en d&amp;iacute;a inh&amp;aacute;bil, se ampliar&amp;aacute; hasta el d&amp;iacute;a h&amp;aacute;bil inmediatamente siguiente, entendi&amp;eacute;ndose que son inh&amp;aacute;biles los d&amp;iacute;as s&amp;aacute;bados, los domingos y los festivos. &lt;/span&gt;&lt;/p&gt;&lt;p style=margin-left: 0cm; text-indent: 0cm; line-height: 115%;&gt; &lt;/p&gt;&lt;div style=text-align: center;&gt;&lt;table border=1 cellspacing=0 cellpadding=0 width=586 style=width: 439.45pt; border-collapse: collapse; border: none;&gt;    &lt;tbody&gt;        &lt;tr style=height: 1pt;&gt;            &lt;td style=width: 205.95pt; border: 1pt solid windowtext; padding: 0cm 5.4pt; height: 1pt;&gt;            &lt;p style=margin-left: 0cm; text-indent: 0cm; line-height: 115%;&gt;&lt;span style=font-size: 8pt; line-height: 115%; font-family: verdana, sans-serif; color: windowtext;&gt;Fecha de publicaci&amp;oacute;n en el portal www.mercadopublico.cl.&lt;/span&gt;&lt;/p&gt;            &lt;/td&gt;            &lt;td valign=top style=width: 233.5pt; border-top: 1pt solid windowtext; border-right: 1pt solid windowtext; border-bottom: 1pt solid windowtext; border-image: initial; border-left: none; padding: 0cm 5.4pt; height: 1pt;&gt;            &lt;p style=margin-left: 0cm; text-indent: 0cm; line-height: 115%;&gt;&lt;span style=font-size: 8pt; line-height: 115%; font-family: verdana, sans-serif; color: windowtext;&gt;Dentro de las 48 horas h&amp;aacute;biles siguientes a la total tramitaci&amp;oacute;n de la resoluci&amp;oacute;n que aprueba las presentes bases de licitaci&amp;oacute;n.&lt;/span&gt;&lt;/p&gt;            &lt;/td&gt;        &lt;/tr&gt;        &lt;tr style=height: 1pt;&gt;            &lt;td style=width: 205.95pt; border-right: 1pt solid windowtext; border-bottom: 1pt solid windowtext; border-left: 1pt solid windowtext; border-image: initial; border-top: none; padding: 0cm 5.4pt; height: 1pt;&gt;            &lt;p style=margin-left: 0cm; text-indent: 0cm; line-height: 115%;&gt;&lt;span style=font-size: 8pt; line-height: 115%; font-family: verdana, sans-serif; color: windowtext;&gt;Fecha inicio preguntas.&lt;/span&gt;&lt;/p&gt;            &lt;/td&gt;            &lt;td valign=top style=width: 233.5pt; border-top: none; border-left: none; border-bottom: 1pt solid windowtext; border-right: 1pt solid windowtext; padding: 0cm 5.4pt; height: 1pt;&gt;            &lt;p style=margin-left: 0cm; text-indent: 0cm; line-height: 115%;&gt;&lt;span style=font-size: 8pt; line-height: 115%; font-family: verdana, sans-serif; color: windowtext;&gt;A contar de la publicaci&amp;oacute;n en el portal de compras p&amp;uacute;blicas.&lt;/span&gt;&lt;/p&gt;            &lt;/td&gt;        &lt;/tr&gt;        &lt;tr style=height: 1pt;&gt;            &lt;td style=width: 205.95pt; border-right: 1pt solid windowtext; border-bottom: 1pt solid windowtext; border-left: 1pt solid windowtext; border-image: initial; border-top: none; padding: 0cm 5.4pt; height: 1pt;&gt;            &lt;p style=margin-left: 0cm; text-indent: 0cm; line-height: 115%;&gt;&lt;span style=font-size: 8pt; line-height: 115%; font-family: verdana, sans-serif; color: windowtext;&gt;Fecha final de preguntas.&lt;/span&gt;&lt;/p&gt;            &lt;/td&gt;            &lt;td valign=top style=width: 233.5pt; border-top: none; border-left: none; border-bottom: 1pt solid windowtext; border-right: 1pt solid windowtext; padding: 0cm 5.4pt; height: 1pt;&gt;            &lt;p style=margin-left: 0cm; text-indent: 0cm; line-height: 115%;&gt;&lt;span style=font-size: 8pt; line-height: 115%; font-family: verdana, sans-serif; color: windowtext;&gt;Hasta las 17:00 hrs. del tercer (3) d&amp;iacute;a corrido a contar de la publicaci&amp;oacute;n.&lt;/span&gt;&lt;/p&gt;            &lt;/td&gt;        &lt;/tr&gt;        &lt;tr style=height: 1pt;&gt;            &lt;td style=width: 205.95pt; border-right: 1pt solid windowtext; border-bottom: 1pt solid windowtext; border-left: 1pt solid windowtext; border-image: initial; border-top: none; padding: 0cm 5.4pt; height: 1pt;&gt;            &lt;p style=margin-left: 0cm; text-indent: 0cm; line-height: 115%;&gt;&lt;span style=font-size: 8pt; line-height: 115%; font-family: verdana, sans-serif; color: windowtext;&gt;Fecha de publicaci&amp;oacute;n de respuestas.&lt;/span&gt;&lt;/p&gt;            &lt;/td&gt;            &lt;td valign=top style=width: 233.5pt; border-top: none; border-left: none; border-bottom: 1pt solid windowtext; border-right: 1pt solid windowtext; padding: 0cm 5.4pt; height: 1pt;&gt;            &lt;p style=margin-left: 0cm; text-indent: 0cm; line-height: 115%;&gt;&lt;span style=font-size: 8pt; line-height: 115%; font-family: verdana, sans-serif; color: windowtext;&gt;A las 17:00 hrs. del cuarto (4) d&amp;iacute;a corrido a contar de la publicaci&amp;oacute;n. &lt;/span&gt;&lt;/p&gt;            &lt;/td&gt;        &lt;/tr&gt;        &lt;tr style=height: 1pt;&gt;            &lt;td style=width: 205.95pt; border-right: 1pt solid windowtext; border-bottom: 1pt solid windowtext; border-left: 1pt solid windowtext; border-image: initial; border-top: none; padding: 0cm 5.4pt; height: 1pt;&gt;            &lt;p style=margin-left: 0cm; text-indent: 0cm; line-height: 115%;&gt;&lt;span style=font-size: 8pt; line-height: 115%; font-family: verdana, sans-serif; color: windowtext;&gt;Fecha de cierre de recepci&amp;oacute;n de ofertas.&lt;/span&gt;&lt;/p&gt;            &lt;/td&gt;            &lt;td valign=top style=width: 233.5pt; border-top: none; border-left: none; border-bottom: 1pt solid windowtext; border-right: 1pt solid windowtext; padding: 0cm 5.4pt; height: 1pt;&gt;            &lt;p style=margin-left: 0cm; text-indent: 0cm; line-height: 115%;&gt;&lt;span style=font-size: 8pt; line-height: 115%; font-family: verdana, sans-serif; color: windowtext;&gt;Hasta las 17:00 hrs. del quinto (5) d&amp;iacute;a corrido a contar de la publicaci&amp;oacute;n.&lt;/span&gt;&lt;/p&gt;            &lt;/td&gt;        &lt;/tr&gt;        &lt;tr style=height: 1pt;&gt;            &lt;td style=width: 205.95pt; border-right: 1pt solid windowtext; border-bottom: 1pt solid windowtext; border-left: 1pt solid windowtext; border-image: initial; border-top: none; padding: 0cm 5.4pt; height: 1pt;&gt;            &lt;p style=margin-left: 0cm; text-indent: 0cm; line-height: 115%;&gt;&lt;span style=font-size: 8pt; line-height: 115%; font-family: verdana, sans-serif; color: windowtext;&gt;Fecha de acto de apertura de ofertas.&lt;/span&gt;&lt;/p&gt;            &lt;/td&gt;            &lt;td valign=top style=width: 233.5pt; border-top: none; border-left: none; border-bottom: 1pt solid windowtext; border-right: 1pt solid windowtext; padding: 0cm 5.4pt; height: 1pt;&gt;            &lt;p style=margin-left: 0cm; text-indent: 0cm; line-height: 115%;&gt;&lt;span style=font-size: 8pt; line-height: 115%; font-family: verdana, sans-serif; color: windowtext;&gt;La Apertura de ofertas se efectuar&amp;aacute; el d&amp;iacute;a siguiente del cierre de la recepci&amp;oacute;n de las ofertas a las 08:00 hrs.&lt;/span&gt;&lt;/p&gt;            &lt;/td&gt;        &lt;/tr&gt;        &lt;tr style=height: 1pt;&gt;            &lt;td style=width: 205.95pt; border-right: 1pt solid windowtext; border-bottom: 1pt solid windowtext; border-left: 1pt solid windowtext; border-image: initial; border-top: none; padding: 0cm 5.4pt; height: 1pt;&gt;            &lt;p style=margin-left: 0cm; text-indent: 0cm; line-height: 115%;&gt;&lt;span style=font-size: 8pt; line-height: 115%; font-family: verdana, sans-serif; color: windowtext;&gt;Fecha para responder aclaraciones solicitadas por la Comisi&amp;oacute;n de Evaluaci&amp;oacute;n.&lt;/span&gt;&lt;/p&gt;            &lt;/td&gt;            &lt;td valign=top style=width: 233.5pt; border-top: none; border-left: none; border-bottom: 1pt solid windowtext; border-right: 1pt solid windowtext; padding: 0cm 5.4pt; height: 1pt;&gt;            &lt;p style=margin-left: 0cm; text-indent: 0cm; line-height: 115%;&gt;&lt;span style=font-size: 8pt; line-height: 115%; font-family: verdana, sans-serif; color: windowtext;&gt;Hasta 48 horas a partir de la publicaci&amp;oacute;n de solicitud de aclaraci&amp;oacute;n en portal de &lt;/span&gt;&lt;span&gt;&lt;a href=http://www.mercadopublico.cl/&gt;&lt;span style=font-size: 8pt; line-height: 115%; font-family: verdana, sans-serif; color: windowtext;&gt;www.mercadopublico.cl&lt;/span&gt;&lt;/a&gt;&lt;/span&gt;&lt;span style=font-size: 8pt; line-height: 115%; font-family: verdana, sans-serif; color: windowtext;&gt;.&lt;/span&gt;&lt;/p&gt;            &lt;/td&gt;        &lt;/tr&gt;        &lt;tr style=height: 1pt;&gt;            &lt;td style=width: 205.95pt; border-right: 1pt solid windowtext; border-bottom: 1pt solid windowtext; border-left: 1pt solid windowtext; border-image: initial; border-top: none; padding: 0cm 5.4pt; height: 1pt;&gt;            &lt;p style=margin-left: 0cm; text-indent: 0cm; line-height: 115%;&gt;&lt;span style=font-size: 8pt; line-height: 115%; font-family: verdana, sans-serif; color: windowtext;&gt;Fecha estimada de adjudicaci&amp;oacute;n.&lt;/span&gt;&lt;/p&gt;            &lt;/td&gt;            &lt;td valign=top style=width: 233.5pt; border-top: none; border-left: none; border-bottom: 1pt solid windowtext; border-right: 1pt solid windowtext; padding: 0cm 5.4pt; height: 1pt;&gt;            &lt;p style=margin-left: 0cm; text-indent: 0cm; line-height: 115%;&gt;&lt;span style=font-size: 8pt; line-height: 115%; font-family: verdana, sans-serif; color: windowtext;&gt;Hasta el trig&amp;eacute;simo (30) d&amp;iacute;a h&amp;aacute;bil siguiente a la fecha de cierre de evaluaci&amp;oacute;n de propuestas.&lt;/span&gt;&lt;/p&gt;            &lt;/td&gt;        &lt;/tr&gt;    &lt;/tbody&gt;&lt;/table&gt;&lt;/div&gt;&lt;p style=margin-left: 0cm; text-indent: 0cm; line-height: 115%;&gt; &lt;/p&gt;&lt;p style=margin: 6pt 0cm 5.45pt;&gt;&lt;span style=font-size: 9pt; line-height: 103%; font-family: verdana, sans-serif; color: windowtext;&gt;Atendida la naturaleza y por motivos de buen funcionamiento del Hospital Base San Jos&amp;eacute; de Osorno, se rebajan los plazos de publicaci&amp;oacute;n de diez a cinco d&amp;iacute;as corridos desde la publicaci&amp;oacute;n al cierre de recepci&amp;oacute;n de las ofertas.&lt;/span&gt;&lt;/p&gt;&lt;p style=margin-left: 0cm; text-indent: 0cm; line-height: 115%;&gt; &lt;/p&gt;&lt;p style=margin-left: 0cm; text-indent: 0cm; line-height: 115%;&gt;&lt;strong&gt;&lt;span style=font-size: 9pt; line-height: 115%; font-family: verdana, sans-serif; color: windowtext;&gt;7&amp;deg;&amp;nbsp;&amp;nbsp;&amp;nbsp;&amp;nbsp;&amp;nbsp;&amp;nbsp;&amp;nbsp; DOMICILIO Y JURISDICCI&amp;Oacute;N.&lt;/span&gt;&lt;/strong&gt;&lt;/p&gt;&lt;p style=margin-left: 0cm; text-indent: 0cm; line-height: 115%;&gt; &lt;/p&gt;&lt;p style=margin-left: 0cm; text-indent: 0cm; line-height: 115%;&gt;&lt;span style=font-size: 9pt; line-height: 115%; font-family: verdana, sans-serif; color: windowtext;&gt;Para los efectos de esta licitaci&amp;oacute;n, los oferentes fijan domicilio en la comuna de Osorno y se someten a la jurisdicci&amp;oacute;n de sus Tribunales de Justicia. &lt;/span&gt;&lt;/p&gt;&lt;p style=margin-left: 0cm; text-indent: 0cm; line-height: 115%;&gt;&lt;strong&gt;&lt;span style=font-size: 9pt; line-height: 115%; font-family: verdana, sans-serif; color: windowtext;&gt;8&amp;deg;&amp;nbsp;&amp;nbsp;&amp;nbsp;&amp;nbsp;&amp;nbsp;&amp;nbsp;&amp;nbsp; CONSULTAS, ACLARACIONES Y MODIFICACIONES. &lt;/span&gt;&lt;/strong&gt;&lt;/p&gt;&lt;p style=margin-left: 0cm; text-indent: 0cm; line-height: 115%;&gt; &lt;/p&gt;&lt;p style=margin-left: 0cm; text-indent: 0cm; line-height: 115%;&gt;&lt;span style=font-size: 9pt; line-height: 115%; font-family: verdana, sans-serif; color: windowtext;&gt;Los proponentes podr&amp;aacute;n formular, consultas o solicitar aclaraciones respecto de las presentes Bases, las que deber&amp;aacute;n ser realizadas a trav&amp;eacute;s del Foro Electr&amp;oacute;nico del Sistema de Informaci&amp;oacute;n dentro del plazo establecido. &lt;/span&gt;&lt;/p&gt;&lt;p style=margin-left: 0cm; text-indent: 0cm; line-height: 115%;&gt; &lt;/p&gt;&lt;p style=margin-left: 0cm; text-indent: 0cm; line-height: 115%;&gt;&lt;span style=font-size: 9pt; line-height: 115%; font-family: verdana, sans-serif; color: windowtext;&gt;No ser&amp;aacute;n admitidas las consultas o aclaraciones formuladas fuera de plazo o por un conducto diferente al se&amp;ntilde;alado. &lt;/span&gt;&lt;/p&gt;&lt;p style=margin-left: 0cm; text-indent: 0cm; line-height: 115%;&gt; &lt;/p&gt;&lt;p style=margin-left: 0cm; text-indent: 0cm; line-height: 115%;&gt;&lt;span style=font-size: 9pt; line-height: 115%; font-family: verdana, sans-serif; color: windowtext;&gt;Las aclaraciones, derivadas de este proceso de consultas, formar&amp;aacute;n parte integrante de las Bases, teni&amp;eacute;ndose por conocidas y aceptadas por todos los participantes, aun cuando el oferente no las hubiere solicitado, por lo que los proponentes no podr&amp;aacute;n razonar desconocimiento de las mismas. &lt;/span&gt;&lt;/p&gt;&lt;p style=margin-left: 0cm; text-indent: 0cm; line-height: 115%;&gt; &lt;/p&gt;&lt;p style=margin-left: 0cm; text-indent: 0cm; line-height: 115%;&gt;&lt;span style=font-size: 9pt; line-height: 115%; font-family: verdana, sans-serif; color: windowtext;&gt;Hasta el vencimiento del plazo para la publicaci&amp;oacute;n de las respuestas, el Hospital podr&amp;aacute; efectuar las aclaraciones a las Bases que estime pertinentes. &lt;/span&gt;&lt;/p&gt;&lt;p style=margin-left: 0cm; text-indent: 0cm; line-height: 115%;&gt;&lt;span style=font-size: 9pt; line-height: 115%; font-family: verdana, sans-serif; color: windowtext;&gt;&amp;nbsp;&lt;/span&gt;&lt;/p&gt;&lt;p style=margin-left: 0cm; text-indent: 0cm; line-height: 115%;&gt;&lt;span style=font-size: 9pt; line-height: 115%; font-family: verdana, sans-serif; color: windowtext;&gt;Asimismo, y hasta antes del cierre de recepci&amp;oacute;n de ofertas, el Hospital podr&amp;aacute; modificar las presentes Bases si estima que ello resulta esencial para los fines y/o correcto desarrollo del proceso licitatorio. Toda modificaci&amp;oacute;n deber&amp;aacute; cumplir con las mismas formalidades del acto administrativo que regule el proceso de licitaci&amp;oacute;n y contemplar un plazo prudencial para que los proponentes puedan conocer y adecuar sus ofertas a las modificaciones introducidas. Lo anterior sin perjuicio de que la realizaci&amp;oacute;n de dichas modificaciones sea comunicada a los participantes a trav&amp;eacute;s del Sistema de Informaci&amp;oacute;n (sitio http://www.mercadop&amp;uacute;blico.cl). &lt;/span&gt;&lt;/p&gt;&lt;p style=margin</t>
  </si>
  <si>
    <t>&lt;span style=font-size: 14px; font-family: tahoma;&gt;a) Si la oferta adjudicada a un proponente supera las 50 U.T.M.; se suscribir&amp;aacute; un Contrato de Prestaci&amp;oacute;n de Servicios, el cual deber&amp;aacute; ser caucionado por el Adjudicatario con Vale a la Vista Bancario, &amp;oacute; cualquier otro instrumento que asegure el pago de manera r&amp;aacute;pida y efectiva, equivalente al 5% del monto total del contrato&lt;br /&gt;b) La Unidad T&amp;eacute;cnica ser&amp;aacute; el Departamento de Relaciones P&amp;uacute;blicas.&lt;br /&gt;&lt;strong&gt;c) El plazo para presentar la garant&amp;iacute;a es 5 d&amp;iacute;as h&amp;aacute;biles contados desde la adjudicaci&amp;oacute;n en el Portal MercadoPublico.cl&lt;br /&gt;&lt;/strong&gt;d) El incumplimiento del plazo en la entrega del Vale Vista, facultar&amp;aacute; a la Municipalidad a readjudicar la adquisici&amp;oacute;n al siguiente proponente del cuadro comparativo de ofertas y/o a aplicar una multa equivalente al 10% del valor neto contratado&lt;br /&gt;e) La aplicaci&amp;oacute;n de la multa se har&amp;aacute; por v&amp;iacute;a administrativa&lt;/span&gt;</t>
  </si>
  <si>
    <t>7. Contrato</t>
  </si>
  <si>
    <t>POR CADA D&amp;Iacute;A DE ATRASO EN LA ENTREGA DEL INFORME SOLICITADOS ( PLAZO OFRECIDO POR EL OFERENTE) SE APLICARA UNA MULTA DEL 0.3 % DEL MONTO TOTAL DEL CONTRATO</t>
  </si>
  <si>
    <t>Por cada d&amp;iacute;a de atraso en la entrega de lo adjudicado, que no haya sido debidamente justificado por el oferente y calificado por la Municipalidad, se aplicar&amp;aacute; al oferente administrativamente por parte del Municipio, una multa equivalente al 1 por mil (uno por mil) del monto total que se haya adjudicado.</t>
  </si>
  <si>
    <t>DEL PLAZO DE ENTREGA</t>
  </si>
  <si>
    <t>El oferente declara que, por el s&amp;oacute;lo hecho de participar en la presente licitaci&amp;oacute;n, acepta expresamente el presente pacto de integridad, oblig&amp;aacute;ndose a cumplir con todas y cada una de las estipulaciones que contenidas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compromisos:1.- 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deriven.2.- El oferente se obliga a no intentar ni efectuar acuerdos o realizar negociaciones, actos o conductas que tengan por objeto&amp;nbsp;influir&amp;nbsp;o afectar de cualquier forma la libre competencia, cualquiera fuese la conducta o acto espec&amp;iacute;fico, y especialmente, aquellos acuerdos, negociaciones, actos o conductas de tipo o naturaleza colusiva, en cualquier de sus tipos o formas.3.-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misma.4.- El oferente se obliga a ajustar su actuar y cumplir con los principios de legalidad, &amp;eacute;tica, moral, buenas costumbres y transparencia en el presente proceso licitatorio.5.- El oferente manifiesta, garantiza y acepta que conoce y respetar&amp;aacute; las reglas y condiciones establecidas en las bases de licitaci&amp;oacute;n, sus documentos integrantes y &amp;eacute;l o los contratos que de ellos se derivase.6.- El oferente se obliga y acepta asumir, las consecuencias y sanciones previstas en estas bases de licitaci&amp;oacute;n, as&amp;iacute; como en la legislaci&amp;oacute;n y normativa que sean aplicables a la misma.7.-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ofertadas.8.-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licitaci&amp;oacute;n,&amp;nbsp;incluidos&amp;nbsp;sus subcontratistas, haci&amp;eacute;ndose plenamente responsable de las consecuencias de su infracci&amp;oacute;n, sin perjuicio de las responsabilidades individuales que tambi&amp;eacute;n procediesen y/o fuesen determinadas por los organismos correspondientes.</t>
  </si>
  <si>
    <t>a.- Los bienes deber&amp;aacute;n ser entregados de acuerdo a las especificaciones t&amp;eacute;cnicas ofertadas y adjudicadas, dentro del plazo establecidob.- La entrega de bienes se pacta en conformidad a las condiciones de material, en las dependencias del almac&amp;eacute;n de DIRECTEMAR, con los fletes incluidos, todo lo cual es de cargo y costo del proveedorc.- El adjudicatario deber&amp;aacute; cumplir con la entrega por su cuenta y riesgo, de acuerdo a los tiempos propuestos en su oferta en el Centro de Abastecimiento de Valpara&amp;iacute;so (almac&amp;eacute;n LITA),  ubicado en Av. Antonio Varas N&amp;deg; 339, Valpara&amp;iacute;so, de lunes a viernes entre 09.00 &amp;ndash; 12.00 hrs. y 14.00 &amp;ndash; 16.30 hrsd.- Si se presentan defectos de fabricaci&amp;oacute;n o incumplimiento de las especificaciones t&amp;eacute;cnicas de alg&amp;uacute;n art&amp;iacute;culo, aun cuando cumpla con la fecha de entrega, ser&amp;aacute; responsabilidad del proveedor reemplazarlo a la brevedad en el plazo m&amp;aacute;ximo de reposici&amp;oacute;n informado en anexo &amp;ldquo;B&amp;rdquo;, asumiendo los costos inherentes al retiro, traslado y reposici&amp;oacute;n. Las multas que pudieran surgir de este hecho ser&amp;aacute;n tratadas de acuerdo a lo descrito en la cl&amp;aacute;usula 17, de las presentes bases administrativasLos bienes se considerar&amp;aacute;n recibidos oficialmente, una vez que la comisi&amp;oacute;n de reconocimiento y recepci&amp;oacute;n del almac&amp;eacute;n de recepci&amp;oacute;n de la DIRECTEMAR, levante el acta de aceptaci&amp;oacute;n final conforme, comprobando en el lugar de recepci&amp;oacute;n, que los art&amp;iacute;culos re&amp;uacute;nan la calidad y normas exigidas.</t>
  </si>
  <si>
    <t>LUGAR DE ENTREGA Y RECEPCION DEL MATERIAL</t>
  </si>
  <si>
    <t>De ocurrir alguna de las situaciones previstas para la aplicaci&amp;oacute;n de multa(s), el Administrador del Contrato informar&amp;aacute; mediante carta o correo electr&amp;oacute;nico al contratado sobre la falta incurrida, el fundamento para la aplicaci&amp;oacute;n de la multa y el c&amp;aacute;lculo del monto de &amp;eacute;sta. El contratado dispondr&amp;aacute; de un plazo fatal de cinco (5) d&amp;iacute;as corridos desde el env&amp;iacute;o del correo electr&amp;oacute;nico o siete (7) d&amp;iacute;as desde el env&amp;iacute;o de la carta por correo postal para evacuar sus descargos por escrito, presentaci&amp;oacute;n a la que deber&amp;aacute; acompa&amp;ntilde;ar todos los antecedentes que estime pertinentes para fundamentar su alegaci&amp;oacute;n. Recibidos los descargos o habiendo expirado el plazo otorgado sin que hubiere ejercido su derecho, el Administrador del contrato propondr&amp;aacute; mediante un Informe dirigido al Jefe del Departamento de Abastecimiento sobre la aplicaci&amp;oacute;n o no de la multa. Si el Informe es concluyente en cuanto a que se debe aplicar una multa, &amp;eacute;sta se dispondr&amp;aacute; por resoluci&amp;oacute;n fundada de la Autoridad Administrativa del SML, la cual se&amp;ntilde;alar&amp;aacute; el hecho que configura la causal, el fundamento y el monto de la multa con el c&amp;aacute;lculo explicativo de la misma, la que se notificar&amp;aacute; al afectado. La resoluci&amp;oacute;n que determine el pago de una multa podr&amp;aacute; ser impugnada conforme lo establece la Ley N&amp;ordm; 19.880. La multa que sea procedente se cursar&amp;aacute; administrativamente, sin forma de juicio, y se deducir&amp;aacute; del estado de pago o de la garant&amp;iacute;a de fiel cumplimiento de contrato. Si la multa fuere deducida de la garant&amp;iacute;a de fiel cumplimiento de contrato, el contratado deber&amp;aacute; entregar una nueva garant&amp;iacute;a de fiel cumplimiento dentro de quinto (5&amp;ordm;) d&amp;iacute;a h&amp;aacute;bil siguiente a su cobro, por el total establecido en las Bases e igual vencimiento. La no entrega de la garant&amp;iacute;a en el plazo establecido ser&amp;aacute; causal de t&amp;eacute;rmino anticipado del contrato.&lt;span style=font-style: normal; font-variant: normal; font-weight: normal; font-stretch: normal; line-height: 18px; text-transform: none; text-indent: 0px; letter-spacing: normal; word-spacing: 0px; float: none; white-space: normal; display: inline !important; font-family: century, serif; font-size: 13px; color: #333333; background-color: #f7f7f7;&gt;Nota: El presente procedimiento, se utilizar&amp;aacute; en lo que sea aplicable, para el caso de otras medidas que pueden tener lugar con ocasi&amp;oacute;n del incumplimiento de la Empresa de una o m&amp;aacute;s obligaciones; por ejemplo t&amp;eacute;rmino de contrato o cobro de garant&amp;iacute;a (efectos derivados del incumplimiento contractual de la Empresa).&lt;/span&gt;</t>
  </si>
  <si>
    <t>XIII.- PROCEDIMIENTO PARA APLICACIÓN DE MULTAS</t>
  </si>
  <si>
    <t>ObjetivoResguardar el adecuado funcionamiento del convenio vigente, definiendo los  procedimientos que se aplicarán cuando exista causal para el cobro de multas por incumplimiento del contratoDesarrollo1.- Es causa de las multas, todo incumplimiento del proveedor al contrato, debidamente informado por el establecimiento hospitalario, para aplicar una o más de las sanciones que se indican a continuación, sin perjuicio de los otros derechos que le correspondan, en especial, el de hacer efectivas las garantías que tenga constituidas el proveedor. En forma previa a la comisión de la falta, o tan pronto tome conocimiento de la situación para el evento que esta no pueda preverse, el adjudicatario podrá plantear al establecimiento respectivo propuestas de solución, y si alguna de ellas es aceptada, la sanción que se hubiese aplicado quedará suspendida condicionalmente. A todo evento, la comunicación planteada en estos términos será considerada para el pronunciamiento de la decisión de administración que corresponda en estos casos.- ACTOS, OMISIONES E INCUMPLIMIENTOS SANCIONABLES.- - No entregar un producto en la fecha dispuesta para ello, en el establecimiento hospitalario. - No entregar el producto en forma, esto es: entregar un producto deficiente en calidad o con fecha de vencimiento menor o igual a un año.- - En general, todas las acciones, omisiones y demás infracciones contempladas en estas bases y la normativa legal vigente.- SANCIONES.- - Económica Genérica: Para el evento que no se contemple una sanción específica frente a una acción, omisión o situación del proveedor que implique incumplimiento del contrato, se podrá aplicar una multa de hasta cincuenta por ciento (50 %) del valor del ítem no cumplido.- - Administrativa Genérica: Se podrá poner término anticipado y unilateralmente, en forma total o parcial, al contrato, y consecuencialmente, dejar sin efecto las órdenes de compras emitidas, sin necesidad de notificación judicial ni requerimiento previo de ninguna especie.- Sanciones Económicas Específicas: a) Sobreprecio: Si el adjudicatario no entrega el todo o parte de la mercadería, en tiempo y/o forma, el hospital se entenderá irrevocablemente comisionada por el adjudicatario, en los términos del artículo 241 del Código de Comercio, para adquirir, por cuenta de este, de terceros proveedores, el producto no entregado, en cuyo caso será de cargo exclusivo del comitente-adjudicatario (incumplidor), el mayor costo que signifique esta modalidad de aprovisionamiento respecto del precio y términos del suministro convenido con el adjudicatario incumplidor. b) Multas: El hospital podrá aplicar una multa diaria en dinero calculada sobre el precio neto (sin IVA) de lo no entregado en tiempo y/o forma, que se aplicará en base a las siguiente escala: - Un día de atraso de entrega en tiempo y/o forma, multa ascendente a diez (10%) por ciento de lo solicitado.- - Dos días de atraso de entrega en tiempo y/o forma, multa ascendente a quince (15%) por ciento de lo solicitado.- - Tres días de atraso de entrega en tiempo y/o forma, multa ascendente a veinte (20%) por ciento de lo solicitado.- y así sucesivamente, aumentando un 5% por cada día de atraso. Sin embargo el monto final de la multa no podrá ser superior al equivalente en monedas nacional al monto de lo solicitado y no entregado en tiempo y/o forma.- Si el proveedor hubiese sido beneficiado con la suspensión condicional de la sanción, y la propuesta de solución no es cumplida, se le aplicará el máximo de la sanción permitida.- Para los casos en que el proveedor no hubiese aceptado formalmente la Orden de Compra, a través de www.mercadopublico.cl, y sin embargo haya entregado total o parcialmente los productos o servicios requeridos, se considerará que el plazo de entrega comenzó al segundo día hábil de enviada la orden de compra. Procedimiento para aplicación de multas En todos estos casos, detectada por parte de la entidad o del funcionario responsable, una situación que amerite la aplicación de multas, se le informará al adjudicatario por carta certificada, indicando la infracción cometida, los hechos que la constituyen y el monto de la multa. A contar del tercer día hábil del despacho de la comunicación precedente, el adjudicatario tendrá un plazo de cinco días hábiles (lunes a viernes), para efectuar sus descargos, acompañando todos los antecedentes que estime pertinentes. Vencido el plazo para presentar descargos, la entidad dictará la respectiva Resolución o Acto Administrativo aplicando la multa. Si el adjudicatario hubiera presentado descargos en tiempo y forma, la entidad tendrá un plazo de veinte días hábiles a contar de la recepción de los mismos, para rechazarlos o acogerlos, total o parcialmente, lo que determinará mediante resolución o acto Administrativo, comunicándose por carta certificada al adjudicatario o a su representante legal, en el caso de las personas jurídicas, y al coordinador del contrato. Cobro de la multa Quedará ejecutoriada la multa, con la notificación de la resolución que disponga su aplicación. Desde ese momento el adjudicatario se encontrará obligado al pago de la multa, si es que procediera. El monto de las multas o del mayor costo, de acuerdo a los establecido en el punto b), será rebajado del pago que el Hospital deba efectuar al adjudicatario en las facturas o boletas más próximas y, de no ser suficiente este monto o en caso de no existir pagos pendientes, se le cobrará directamente, debiendo ser pagada dentro de los 10 días hábiles siguientes a la notificación del procedimiento.  La No entrega de la factura dentro de 30 días corridos desde enviada la orden de compra. Sera sancionada. Un día de atraso de entrega en factura en tiempo y/o forma, multa ascendente a 0.5% por ciento del monto de la facturaPara la aplicación de las multas, el Hospital le informará al adjudicado dentro de los primeros 10 días hábiles del mes siguiente respecto de la correspondencia de aplicación de multasLa Empresa dispondrá de 5 días hábiles, para realizar sus descargos, una vez le sea informado; con el fin de que sea evaluado por el HGGB</t>
  </si>
  <si>
    <t>DE LAS MULTAS Y SANCIONES POR EL SERVICIO</t>
  </si>
  <si>
    <t>&lt;span class=texto09a id=grvRequerimientosTecnicos_ctl04_lblDescripcion style=vertical-align: top;&gt;Eel caso que corresponda en los estados de pago se solicitar&amp;aacute;n los siguienteantecedentes&lt;p&gt;&amp;nbsp;&lt;/p&gt;&lt;ul&gt;    &lt;li&gt;Certificado emitido por la Direcci&amp;oacute;n Provincial del Trabajo en el que const    que no existen deudas laborales del Contratista con los trabajadores que a s    cargo &lt;/li&gt;&lt;/ul&gt;&lt;p&gt;&amp;nbsp;&lt;/p&gt;&lt;ul&gt;    &lt;li&gt;Fotocopia de Planillas de Imposiciones Previsionales de los trabajadores qu    se han desempe&amp;ntilde;ado en el proyecto &lt;/li&gt;&lt;/ul&gt;&lt;p&gt;&amp;nbsp;&lt;/p&gt;&lt;ul&gt;    &lt;li&gt;Documentos Emitidos por empresas Certificadas&amp;nbsp;&lt;/li&gt;&lt;/ul&gt;&lt;/span&gt;</t>
  </si>
  <si>
    <t>I GENERALIDADES La presente contrataci&amp;oacute;n se regir&amp;aacute; por las disposiciones contenidas en la Ley N&amp;ordm; 19.886, de Bases sobre Contratos Administrativos de Suministro y Prestaci&amp;oacute;n de Servicios, en adelante tambi&amp;eacute;n la Ley de Compras, y su Reglamento contenido en el Decreto Supremo (Hacienda) N&amp;ordm; 250, de 2004. II DE LA LICITACION El proceso completo de licitaci&amp;oacute;n, recepci&amp;oacute;n y selecci&amp;oacute;n de ofertas, adjudicaci&amp;oacute;n y emisi&amp;oacute;n de orden de compra se efectuar&amp;aacute; a trav&amp;eacute;s del Sistema de Informaci&amp;oacute;n de Compras y Contrataci&amp;oacute;n P&amp;uacute;blica (www.mercadopublico.cl), en adelante tambi&amp;eacute;n el Sistema de Informaci&amp;oacute;n, Plataforma de Licitaciones de la Direcci&amp;oacute;n Chilecompra, la Plataforma o el Portal, seg&amp;uacute;n las instrucciones, condiciones, normas y pol&amp;iacute;ticas de uso de dicho portal, y conforme a los requerimientos de las presentes Bases Administrativas, Bases T&amp;eacute;cnicas, Pauta de Evaluaci&amp;oacute;n, Formatos de Declaraciones e Identificaci&amp;oacute;n del Oferente, en adelante tambi&amp;eacute;n las Bases de Licitaci&amp;oacute;n, documentos que a partir de la fecha de su publicaci&amp;oacute;n estar&amp;aacute;n disponibles gratuitamente en dicho sitio electr&amp;oacute;nico, a objeto de que los interesados puedan tomar conocimiento de ellos y participar en el proceso. II.1 Las consultas, respuestas y aclaraciones, si las hubiere, formar&amp;aacute;n parte integrante de las Bases de Licitaci&amp;oacute;n y ser&amp;aacute;n publicadas a trav&amp;eacute;s de la Plataforma de Licitaciones de la Direcci&amp;oacute;n Chilecompra (www.mercadopublico.cl). II.2 Las ofertas deber&amp;aacute;n formularse conforme a lo requerido en las presentes Bases de Licitaci&amp;oacute;n. II.3 Se hace presente que por el solo hecho de presentar cotizaci&amp;oacute;n se entender&amp;aacute;n aceptadas las condiciones y exigencias establecidas en el presente proceso de contrataci&amp;oacute;n p&amp;uacute;blica. II.4 La DIRECCI&amp;Oacute;N GENERAL DE AERON&amp;Aacute;UTICA CIVIL, en adelante la D.G.A.C., la entidad licitante o la Instituci&amp;oacute;n, adjudicar&amp;aacute; esta Licitaci&amp;oacute;n P&amp;uacute;blica a aqu&amp;eacute;l o a aquellos proponentes que, cumpliendo las exigencias de las presentes Bases de Licitaci&amp;oacute;n obtengan el mayor puntaje como resultado del proceso de Evaluaci&amp;oacute;n T&amp;eacute;cnica y Econ&amp;oacute;mica. II.5 La D.G.A.C. se reserva el derecho de adjudicar parcialmente la presente licitaci&amp;oacute;n priorizando los servicios itemizados conforme a la escala que se adjunta anexa a las presentes Bases Administrativas, cuando corresponda, decisi&amp;oacute;n que adoptar&amp;aacute; de acuerdo a razones t&amp;eacute;cnico/econ&amp;oacute;micas debidamente justificadas. De igual forma, declarar&amp;aacute; inadmisibles las ofertas cuando &amp;eacute;stas no cumplan los requisitos m&amp;iacute;nimos establecidos en las presentes Bases de Licitaci&amp;oacute;n y declarar&amp;aacute; desierta la licitaci&amp;oacute;n cuando no se presenten ofertas, o bien cuando las que se presenten no resulten convenientes a sus intereses, circunstancia que fundamentar&amp;aacute; debidamente. II.6 El presupuesto estimado y referencial informado en la Plataforma de Licitaciones de la Direcci&amp;oacute;n Chilecompra (www.mercadopublico.cl) para la contrataci&amp;oacute;n del servicio de once para 68 personas, por premiaci&amp;oacute;n estimulo escolar DGAC, asciende a la suma estimada de $ 288.000 ( Doscientos Ochenta y Ocho Mil pesos), IVA incluido II.7 Adjudicada esta Propuesta, no podr&amp;aacute;n cederse o transferirse a terceros los derechos y obligaciones emanados de ella. Adem&amp;aacute;s, el adjudicatario no podr&amp;aacute; invocar justificaci&amp;oacute;n alguna por el accionar de terceros, que tenga por objeto atenuar la responsabilidad que le cabe en el fiel cumplimiento de las obligaciones que asume en esta Propuesta P&amp;uacute;blica. II.8 Todos los plazos que se se&amp;ntilde;alan en la ficha de licitaci&amp;oacute;n de esta Propuesta P&amp;uacute;blica ser&amp;aacute;n de d&amp;iacute;as corridos, salvo que se se&amp;ntilde;ale expresamente que se trata de d&amp;iacute;as h&amp;aacute;biles administrativos. II.9 Si el proveedor adjudicado no se encuentra inscrito en el Registro Electr&amp;oacute;nico Oficial de Contratistas de la Administraci&amp;oacute;n (www.chileproveedores.cl), estar&amp;aacute; obligado a hacerlo dentro del plazo de quince (15) d&amp;iacute;as corridos, contado desde la notificaci&amp;oacute;n de la Adjudicaci&amp;oacute;n, tr&amp;aacute;mite que constituye requisito previo para emitir la Orden de Compra correspondiente. La no inscripci&amp;oacute;n dentro del t&amp;eacute;rmino se&amp;ntilde;alado, obligar&amp;aacute; a la entidad licitante a desestimar la oferta y, eventualmente proceder a la readjudicaci&amp;oacute;n de la licitaci&amp;oacute;n al siguiente oferente mejor evaluado. II.10 Todos los plazos que se establecen en las presentes Bases Administrativas, a saber plazo para efectuar consultas, plazo para respuestas, plazo de visita a terreno o entrega de muestras, plazo y fecha de cierre de la licitaci&amp;oacute;n, plazo de recepci&amp;oacute;n de ofertas, fecha de apertura de ofertas, plazo de evaluaci&amp;oacute;n y adjudicaci&amp;oacute;n, plazo de entrega de boleta bancaria de garant&amp;iacute;a y plazo de entrega del bien y/o servicio, podr&amp;aacute;n ser modificados por la entidad licitante en la eventualidad de ocurrencia de alguna situaci&amp;oacute;n especial debidamente calificada que impida dar cumplimiento a dichos t&amp;eacute;rminos y fechas originalmente publicados. La modificaci&amp;oacute;n antes se&amp;ntilde;alada, ser&amp;aacute; materializada mediante la dictaci&amp;oacute;n de una Resoluci&amp;oacute;n fundada firmada por la autoridad competente, oportuna y debidamente tramitada. II.11 Esta instituci&amp;oacute;n retiene por todas las compras un impuesto del 2% del total facturado (Art. 37 de la Ley 16.752). III DE LOS PARTICIPANTES Podr&amp;aacute;n participar en esta Propuesta personas naturales y jur&amp;iacute;dicas nacionales o extranjeras. Se considerar&amp;aacute;n proponentes u oferentes a las personas que hayan formulado sus ofertas a instancias del llamado a licitaci&amp;oacute;n, a trav&amp;eacute;s de la Plataforma de Licitaciones de la Direcci&amp;oacute;n Chilecompra (www.mercadopublico.cl), y que en caso de adjudicarse la Propuesta, est&amp;aacute;n obligados a prestar los servicios contratados por la Instituci&amp;oacute;n y facultadas para cobrar y percibir el pago de la manera que se indica en el punto VIII de las presentes Bases Administrativas. No podr&amp;aacute;n participar en esta Propuesta aquellos proveedores que se encuentren afectos a alguna de las prohibiciones establecidas en el art&amp;iacute;culo 4&amp;ordm; de la Ley N&amp;ordm; 19.886, de Bases sobre Contratos Administrativos de Suministro y Prestaci&amp;oacute;n de Servicios, Cap&amp;iacute;tulo II De los Requisitos para Contratar con la Administraci&amp;oacute;n del Estado. Asimismo, no podr&amp;aacute;n contratar con la D.G.A.C. aquellos proveedores afectos a la prohibici&amp;oacute;n referida en el art&amp;iacute;culo 10 de la Ley N&amp;ordm; 20.393, sobre responsabilidad penal de las personas jur&amp;iacute;dicas, si ello fuere precedente. Para lo anterior, deber&amp;aacute;n llenar y firmar obligatoriamente el Formulario de Declaraci&amp;oacute;n Adjunta. LA NO PRESENTACI&amp;Oacute;N DE ESTE DOCUMENTO IMPLICA DECLARAR INADMISIBLE LA OFERTA PRESENTADA. IV CONSULTAS Y ACLARACIONES Toda solicitud de aclaraci&amp;oacute;n de las Bases de Licitaci&amp;oacute;n, as&amp;iacute; como las consultas de car&amp;aacute;cter t&amp;eacute;cnico y/o administrativas sobre la propuesta, deber&amp;aacute;n ser presentadas en idioma espa&amp;ntilde;ol, a trav&amp;eacute;s de la Plataforma de Licitaciones de la Direcci&amp;oacute;n Chilecompra (www.mercadopublico.cl) dentro del plazo establecido en la ficha de Licitaci&amp;oacute;n. Las consultas y aclaraciones de cada proponente ser&amp;aacute;n contestadas a trav&amp;eacute;s de la Plataforma de Licitaciones de la Direcci&amp;oacute;n Chilecompra, dentro del plazo establecido en la ficha de Licitaci&amp;oacute;n. Como consecuencia de las consultas y aclaraciones, la Direcci&amp;oacute;n General de Aeron&amp;aacute;utica Civil podr&amp;aacute; introducir cambios en las Bases de Licitaci&amp;oacute;n, resguardando debidamente los eventuales intereses de los proponentes con el objeto que no se vulneren los principios de estricta sujeci&amp;oacute;n a las bases y de igualdad de los oferentes, para cuyo efecto dictar&amp;aacute; el acto administrativo correspondiente, el que una vez totalmente tramitado se informar&amp;aacute; a trav&amp;eacute;s del Sistema de Informaciones de Chilecompra. En este caso se considerar&amp;aacute; un plazo adicional de a lo menos tres (3) d&amp;iacute;as h&amp;aacute;biles, contado desde la total tramitaci&amp;oacute;n del acto administrativo, para que los proveedores interesados puedan conocer y adecuar su oferta a las modificaciones efectuadas. V INTERPRETACION DE LAS BASES Ante cualquier discrepancia en la interpretaci&amp;oacute;n de las Bases de Licitaci&amp;oacute;n que regulan esta propuesta prevalecer&amp;aacute; el criterio de la D.G.A.C., que decidir&amp;aacute; de acuerdo con las normas y los principios de la Ley N&amp;ordm; 19.886, de Bases sobre Contratos Administrativos de Suministro y Prestaci&amp;oacute;n de Servicios y su Reglamento, sin perjuicio de las competencias legales de la Contralor&amp;iacute;a General de la Rep&amp;uacute;blica, del Tribunal de Contrataci&amp;oacute;n P&amp;uacute;blica y de los Tribunales Ordinarios de Justicia. VI GASTOS ASOCIADOS A LA PROPUESTA Los gastos que demande participar en la presente Propuesta, deben ser absorbidos &amp;iacute;ntegramente por cada proponente, sin derecho a reembolso. VII DE LA PRESENTACION Todas las Ofertas deber&amp;aacute;n ser presentadas a trav&amp;eacute;s de la Plataforma de Licitaciones de la Direcci&amp;oacute;n Chilecompra (www.mercadopublico.cl), hasta el cierre de esta propuesta. VII.1 S&amp;oacute;lo se aceptar&amp;aacute;n ofertas en pesos moneda nacional (No se aceptar&amp;aacute;n otras monedas y/o unidades monetarias) VII.2 Las ofertas deber&amp;aacute;n identificar en detalle el servicio ofrecido, seg&amp;uacute;n condiciones que se indiquen en las Bases T&amp;eacute;cnicas, incluyendo, descripci&amp;oacute;n de la garant&amp;iacute;a, descripci&amp;oacute;n de post venta, adjuntando las certificaciones solicitadas en caso de ser requeridas en las bases t&amp;eacute;cnicas, etc. VII.3 Se&amp;ntilde;alar validez de la oferta, la que no podr&amp;aacute; ser inferior a 60 d&amp;iacute;as corridos contados desde la fecha de cierre de la propuesta. Aquellas ofertas que no mencionen la validez se entender&amp;aacute; que aceptan la se&amp;ntilde;alada en estas Bases VII.4 Se&amp;ntilde;alar claramente en D&amp;Iacute;AS HABILES el plazo de entrega considerado para ejecuci&amp;oacute;n del servicio, el que no podr&amp;aacute; exceder de 20 d&amp;iacute;as habiles. Aquellas ofertas que no especifiquen d&amp;iacute;as corridos se entender&amp;aacute; lo siguiente: - Plazos de entrega formulados en horas, por cada 24 corresponder&amp;aacute; a 1 d&amp;iacute;a h&amp;aacute;bil. - Plazos de entrega formulados en d&amp;iacute;as sin distingo alguno, ser&amp;aacute; considerado en d&amp;iacute;as h&amp;aacute;biles. - Plazos de entrega formulados en semanas, cada semana ser&amp;aacute; considerada de 5 d&amp;iacute;as h&amp;aacute;biles. - Plazos de entrega formulados en meses, cada mes ser&amp;aacute; considerado de 20 d&amp;iacute;as h&amp;aacute;biles. VIII.5 los d&amp;iacute;as corridos ser&amp;aacute;n transformados a d&amp;iacute;as h&amp;aacute;biles. Se informa horario de funcionamiento Oficinas Lunes a Jueves (Horario 09:00 a 17:00 Hrs) y d&amp;iacute;a Viernes (Horario 09:00 a 16:00 Hrs). Aquella(s) oferta(s) que cumpla(n) con lo solicitado en las presentes Bases de Licitaci&amp;oacute;n, ser&amp;aacute;n evaluadas t&amp;eacute;cnica y econ&amp;oacute;micamente. Aquella(s) oferta(s) que no cumpla(n) con lo solicitado, ser&amp;aacute;(n) declarada(s) &amp;ldquo;inadmisibles&amp;rdquo; por la autoridad competente. VIII DEL PAGO El pago por los servicios, se efectuar&amp;aacute; al (los) proveedor(es) adjudicado(s), dentro de los 30 d&amp;iacute;as siguientes a la recepci&amp;oacute;n conforme de la factura o facturas respectivas en original y copia cedible, conjuntamente con el certificado de conformidad del inspector fiscal designado para el efecto. En caso de utilizar la modalidad de factura electr&amp;oacute;nica, esta deber&amp;aacute; hacerla llegar a la casilla de correo electr&amp;oacute;nico dte.recepcion@dgac.cl , con la mayor informaci&amp;oacute;n posible para su destino interno y respectivo pago. IX DEL CONTRATO Una vez adjudicada la propuesta el contrato ser&amp;aacute; formalizado mediante la emisi&amp;oacute;n de una o varias &amp;oacute;rdenes de compra a trav&amp;eacute;s del Sistema www.mercadopublico.cl, documento en el cual se mencionaran las condiciones de entrega, pago, garant&amp;iacute;as, etc, seg&amp;uacute;n lo indicado en las bases t&amp;eacute;cnicas y administrativas y la oferta presentada por el proveedor adjudicado. La operaci&amp;oacute;n de contrataci&amp;oacute;n se entender&amp;aacute; perfeccionado por el hecho de la aceptaci&amp;oacute;n de la(s) orden(es) de compra por el(los) proveedor(es) adjudicado(s), la(s) que se entender&amp;aacute;(n) aceptada(s), transcurridas las 24 horas desde su env&amp;iacute;o o publicaci&amp;oacute;n a trav&amp;eacute;s del portal. Si el proveedor adjudicado no aceptare la orden de compra se entender&amp;aacute; que rechaza la adjudicaci&amp;oacute;n, circunstancia que facultar&amp;aacute; a la D.G.A.C. para readjudicar la Licitaci&amp;oacute;n al oferente que sigue en orden de precedencia en el proceso de evaluaci&amp;oacute;n, o bien declararla desierta y efectuar un nuevo proceso de Licitaci&amp;oacute;n, sin perjuicio de su facultad de ejercer las dem&amp;aacute;s acciones legales correspondientes, sean estas administrativas y/o judiciales. Asimismo, en caso de incumplimiento de lo pactado en la Orden de Compra, la D.G.A.C. est&amp;aacute; facultada para anular la Orden de Compra y perseguir las eventuales indemnizaciones por da&amp;ntilde;os y perjuicios, comunicando adicionalmente esta situaci&amp;oacute;n a la Direcci&amp;oacute;n de Compras P&amp;uacute;blicas. El incumplimiento imputable al contratista de una o m&amp;aacute;s obligaciones establecidas en estas Bases de Licitaci&amp;oacute;n o en la Orden de Compra, facultar&amp;aacute; a la D.G.A.C. para aplicar las multas que se indican en el cap&amp;iacute;tulo siguiente, sin perjuicio de la facultad de exigir el cumplimiento forzado del contrato o bien su resoluci&amp;oacute;n o terminaci&amp;oacute;n anticipada, con indemnizaci&amp;oacute;n de perjuicios. X DE LAS MULTAS Se contempla el pago de multas por incumplimiento de la Orden de Compra, cuya responsabilidad recaiga en proveedor adjudicado. El proveedor adjudicado (Vendedor) incurrir&amp;aacute; en multas en los siguientes casos: - Por cada d&amp;iacute;a de atraso en el inicio de la prestaci&amp;oacute;n del servicio y, - Por cada d&amp;iacute;a de atraso en el cumplimiento del plazo de ejecuci&amp;oacute;n del servicio adquirido. Las multas ser&amp;aacute;n aplicadas a raz&amp;oacute;n del valor de la compra. El cobro de las multas referidas ser&amp;aacute; equivalente al dos por mil por cada d&amp;iacute;a corrido de atraso. Con todo, dichas multas no podr&amp;aacute;n exceder del 10% del precio total adjudicado. En ambos casos, la D.G.A.C. podr&amp;aacute; poner t&amp;eacute;rmino anticipado a la orden de compra. Adem&amp;aacute;s, transcurridos 15 d&amp;iacute;as corridos desde la fecha pactada para el inicio del servicio sin que el contratista haya ejecutado alguna acci&amp;oacute;n para la prestaci&amp;oacute;n del mismo y que no se tenga comunicaci&amp;oacute;n alguna de &amp;eacute;ste, la D.G.A.C. podr&amp;aacute; poner t&amp;eacute;rmino anticipado a la orden de compra. Las multas por atraso antes se&amp;ntilde;aladas se cobrar&amp;aacute;n a elecci&amp;oacute;n del Comprador, conforme a uno de los siguientes mecanismos: a) Pago directo del Vendedor, en forma administrativa y sin forma de juicio, previo requerimiento del Comprador y transcurrido el plazo de cinco (05) d&amp;iacute;as h&amp;aacute;biles para que el primero formule los descargos que estime pertinente; y b) Aplic&amp;aacute;ndolas el Comprador directamente sobre la Boleta Bancaria de Garant&amp;iacute;a que eventualmente se hubiere otorgado. Si se hiciere efectiva la cauci&amp;oacute;n a objeto de deducir de su monto una parcialidad por concepto de multa, el Vendedor deber&amp;aacute; proporcionar dentro del plazo de quince (15) d&amp;iacute;as corridos, una nueva Boleta Bancaria de Garant&amp;iacute;a por el mismo per&amp;iacute;odo de vigencia y monto estipulados en el punto precitado, restableci&amp;eacute;ndose as&amp;iacute; &amp;iacute;ntegramente el documento originalmente pactado. En la misma oportunidad el Comprador deber&amp;aacute; hacer devoluci&amp;oacute;n al Vendedor del remanente no destinado a multa. c) Deduci&amp;eacute;ndolas el Comprador de la factura comercial presentada al momento de solicitar el pago, en la medida que su monto no exceda el valor de la cuota a enterar y &amp;eacute;sta deba verificarse dentro de los pr&amp;oacute;ximos 30 d&amp;iacute;as corridos No se aplicar&amp;aacute;n multas al proveedor adjudicado cuando las faltas en que este hubiere incurrido sean resultado directo de caso fortuito o fuerza mayor, de acuerdo a la definici&amp;oacute;n del art&amp;iacute;culo cuarenta y cinco del C&amp;oacute;digo Civil, circunstancia que el proveedor adjudicado deber&amp;aacute; acreditar suficientemente, y ser&amp;aacute; calificado por la Entidad Licitante. XI COMUNICACIONES Mantener una comunicaci&amp;oacute;n permanente con la D.G.A.C. y con el funcionario nominado como Inspector Fiscal, a fin de solucionar de inmediato cualquier situaci&amp;oacute;n an&amp;oacute;mala en el cumplimiento de Orden de Compra. Cumplir todas las exigencias que establezca la D.G.A.C., en funci&amp;oacute;n de estas Bases Administrativas y Bases T&amp;eacute;cnicas, dando cumplimiento a todas las obligaciones y puntos establecidos en ellas</t>
  </si>
  <si>
    <t>CONDICIONES COMPRA</t>
  </si>
  <si>
    <t>La Municipalidad de Providencia se reserva el derecho, previo informe de la&amp;nbsp;Unidad T&amp;eacute;cnica de aplicar multas al contratista en el caso que no haya dado&amp;nbsp;cumplimiento a cualquiera de las obligaciones establecidas en el contrato o que&amp;nbsp;le impone la ley. La multa ser&amp;aacute; a favor de la Municipalidad de Providencia,&amp;nbsp;las que ser&amp;aacute;n calificadas en cada ocasi&amp;oacute;n por la Unidad T&amp;eacute;cnica Supervisora&amp;nbsp;en los siguientes casos:&amp;nbsp;&lt;br&gt;&lt;/br&gt;&lt;br&gt;&lt;/br&gt;&lt;br&gt;&lt;/br&gt;&lt;br&gt;&lt;/br&gt;&lt;table style=background: rgb(247, 247, 247); border-collapse: collapse; border=0 cellspacing=0 cellpadding=0&gt;    &lt;tbody&gt;        &lt;tr&gt;            &lt;td valign=top style=background: none; padding: 0cm 5.4pt; border: 1pt solid windowtext; border-image: none; width: 216.1pt;&gt;            &lt;p&gt;&lt;strong&gt;&lt;span style=color: rgb(51, 51, 51);&gt;MULTA&lt;/span&gt;&lt;/strong&gt; &lt;/p&gt;            &lt;/td&gt;            &lt;td valign=top style=background: none; border-style: solid solid solid none; padding: 0cm 5.4pt; width: 216.1pt; border-top-color: windowtext; border-right-color: windowtext; border-bottom-color: windowtext; border-top-width: 1pt; border-right-width: 1pt; border-bottom-width: 1pt;&gt;            &lt;p&gt;&lt;strong&gt;&lt;span style=color: rgb(51, 51, 51);&gt;MONTO&lt;/span&gt;&lt;/strong&gt; &lt;/p&gt;            &lt;/td&gt;        &lt;/tr&gt;        &lt;tr&gt;            &lt;td valign=top style=background: none; border-style: none solid solid; padding: 0cm 5.4pt; width: 216.1pt; border-right-color: windowtext; border-bottom-color: windowtext; border-left-color: windowtext; border-right-width: 1pt; border-bottom-width: 1pt; border-left-width: 1pt;&gt;            &lt;p&gt;&lt;span style=color: rgb(51, 51, 51);&gt;Incumplimiento de las instrucciones estampadas por la ITO en el Libro de Obra&lt;/span&gt;&lt;/p&gt;            &lt;/td&gt;            &lt;td valign=top style=background: none; border-style: none solid solid none; padding: 0cm 5.4pt; width: 216.1pt; border-right-color: windowtext; border-bottom-color: windowtext; border-right-width: 1pt; border-bottom-width: 1pt;&gt;            &lt;p&gt;&lt;span style=color: rgb(51, 51, 51);&gt;3 UTM por evento&lt;/span&gt;&lt;/p&gt;            &lt;/td&gt;        &lt;/tr&gt;        &lt;tr&gt;            &lt;td valign=top style=background: none; border-style: none solid solid; padding: 0cm 5.4pt; width: 216.1pt; border-right-color: windowtext; border-bottom-color: windowtext; border-left-color: windowtext; border-right-width: 1pt; border-bottom-width: 1pt; border-left-width: 1pt;&gt;            &lt;p&gt;&lt;span style=color: rgb(51, 51, 51);&gt;Deficiencia en los trabajos ejecutados o materiales defectuosos&lt;/span&gt;&lt;/p&gt;            &lt;/td&gt;            &lt;td valign=top style=background: none; border-style: none solid solid none; padding: 0cm 5.4pt; width: 216.1pt; border-right-color: windowtext; border-bottom-color: windowtext; border-right-width: 1pt; border-bottom-width: 1pt;&gt;            &lt;p&gt;&lt;span style=color: rgb(51, 51, 51);&gt;1 UTM por evento&lt;/span&gt;&lt;/p&gt;            &lt;/td&gt;        &lt;/tr&gt;        &lt;tr&gt;            &lt;td valign=top style=background: none; border-style: none solid solid; padding: 0cm 5.4pt; width: 216.1pt; border-right-color: windowtext; border-bottom-color: windowtext; border-left-color: windowtext; border-right-width: 1pt; border-bottom-width: 1pt; border-left-width: 1pt;&gt;            &lt;p&gt;&lt;span style=color: rgb(51, 51, 51);&gt;Incumplimiento de Ordenanzas Municipales&lt;/span&gt;&lt;/p&gt;            &lt;/td&gt;            &lt;td valign=top style=background: none; border-style: none solid solid none; padding: 0cm 5.4pt; width: 216.1pt; border-right-color: windowtext; border-bottom-color: windowtext; border-right-width: 1pt; border-bottom-width: 1pt;&gt;            &lt;p&gt;&lt;span style=color: rgb(51, 51, 51);&gt;1 UTM por evento&lt;/span&gt;&lt;/p&gt;            &lt;/td&gt;        &lt;/tr&gt;        &lt;tr&gt;            &lt;td valign=top style=background: none; border-style: none solid solid; padding: 0cm 5.4pt; width: 216.1pt; border-right-color: windowtext; border-bottom-color: windowtext; border-left-color: windowtext; border-right-width: 1pt; border-bottom-width: 1pt; border-left-width: 1pt;&gt;            &lt;p&gt;&lt;span style=color: rgb(51, 51, 51);&gt;No emplear los elementos de seguridad en la obra como lo ordenan la Ley y las Ordenanzas&lt;/span&gt;&lt;/p&gt;            &lt;/td&gt;            &lt;td valign=top style=background: none; border-style: none solid solid none; padding: 0cm 5.4pt; width: 216.1pt; border-right-color: windowtext; border-bottom-color: windowtext; border-right-width: 1pt; border-bottom-width: 1pt;&gt;            &lt;p&gt;&lt;span style=color: rgb(51, 51, 51);&gt;3 UTM por evento&lt;/span&gt;&lt;/p&gt;            &lt;/td&gt;        &lt;/tr&gt;        &lt;tr&gt;            &lt;td valign=top style=background: none; border-style: none solid solid; padding: 0cm 5.4pt; width: 216.1pt; border-right-color: windowtext; border-bottom-color: windowtext; border-left-color: windowtext; border-right-width: 1pt; border-bottom-width: 1pt; border-left-width: 1pt;&gt;            &lt;p&gt;&lt;span style=color: rgb(51, 51, 51);&gt;Incumplimiento en las indicaciones establecidas en las Bases Administrativas y t&amp;eacute;cnicas&lt;/span&gt;&lt;/p&gt;            &lt;/td&gt;            &lt;td valign=top style=background: none; border-style: none solid solid none; padding: 0cm 5.4pt; width: 216.1pt; border-right-color: windowtext; border-bottom-color: windowtext; border-right-width: 1pt; border-bottom-width: 1pt;&gt;            &lt;p&gt;&lt;span style=color: rgb(51, 51, 51);&gt;1 UTM por Infracci&amp;oacute;n&lt;/span&gt;&lt;/p&gt;            &lt;/td&gt;        &lt;/tr&gt;        &lt;tr&gt;            &lt;td valign=top style=background: none; border-style: none solid solid; padding: 0cm 5.4pt; width: 216.1pt; border-right-color: windowtext; border-bottom-color: windowtext; border-left-color: windowtext; border-right-width: 1pt; border-bottom-width: 1pt; border-left-width: 1pt;&gt;            &lt;p&gt;&lt;span style=color: rgb(51, 51, 51);&gt;Abandono o acopio de materiales o escombros en la v&amp;iacute;a publica si autorizaci&amp;oacute;n&lt;/span&gt;&lt;/p&gt;            &lt;/td&gt;            &lt;td valign=top style=background: none; border-style: none solid solid none; padding: 0cm 5.4pt; width: 216.1pt; border-right-color: windowtext; border-bottom-color: windowtext; border-right-width: 1pt; border-bottom-width: 1pt;&gt;            &lt;p&gt;&lt;span style=color: rgb(51, 51, 51);&gt;2 UTM por evento y por cada d&amp;iacute;a que demore en solucionar el evento que da origen a la multa&lt;/span&gt;&lt;/p&gt;            &lt;/td&gt;        &lt;/tr&gt;        &lt;tr&gt;            &lt;td valign=top style=background: none; border-style: none solid solid; padding: 0cm 5.4pt; width: 216.1pt; border-right-color: windowtext; border-bottom-color: windowtext; border-left-color: windowtext; border-right-width: 1pt; border-bottom-width: 1pt; border-left-width: 1pt;&gt;            &lt;p&gt;&lt;span style=color: rgb(51, 51, 51);&gt;Incumplimiento del D.S 594/1999 del MINSAL, que aprueba el reglamento sobre condiciones sanitarias y ambientales b&amp;aacute;sicas en los lugares de trabajo&lt;/span&gt;&lt;/p&gt;            &lt;/td&gt;            &lt;td valign=top style=background: none; border-style: none solid solid none; padding: 0cm 5.4pt; width: 216.1pt; border-right-color: windowtext; border-bottom-color: windowtext; border-right-width: 1pt; border-bottom-width: 1pt;&gt;            &lt;p&gt;&lt;span style=color: rgb(51, 51, 51);&gt;3 UTM por d&amp;iacute;a&lt;/span&gt;&lt;/p&gt;            &lt;/td&gt;        &lt;/tr&gt;        &lt;tr&gt;            &lt;td valign=top style=background: none; border-style: none solid solid; padding: 0cm 5.4pt; width: 216.1pt; border-right-color: windowtext; border-bottom-color: windowtext; border-left-color: windowtext; border-right-width: 1pt; border-bottom-width: 1pt; border-left-width: 1pt;&gt;            &lt;p&gt;&lt;span style=color: rgb(51, 51, 51);&gt;Incumplimiento del Reglamento N&amp;deg;110 para empresas contratistas y subcontratistas prestadoras de servicios de la Municipalidad de Providencia&lt;/span&gt;&lt;/p&gt;            &lt;/td&gt;            &lt;td valign=top style=background: none; border-style: none solid solid none; padding: 0cm 5.4pt; width: 216.1pt; border-right-color: windowtext; border-bottom-color: windowtext; border-right-width: 1pt; border-bottom-width: 1pt;&gt;            &lt;p&gt;&lt;span style=color: rgb(51, 51, 51);&gt;1 UTM por evento&lt;/span&gt;&lt;/p&gt;            &lt;/td&gt;        &lt;/tr&gt;        &lt;tr&gt;            &lt;td valign=top style=background: none; border-style: none solid solid; padding: 0cm 5.4pt; width: 216.1pt; border-right-color: windowtext; border-bottom-color: windowtext; border-left-color: windowtext; border-right-width: 1pt; border-bottom-width: 1pt; border-left-width: 1pt;&gt;            &lt;p&gt;&lt;span style=color: rgb(51, 51, 51);&gt;Atraso en la entrega de las obras m&amp;aacute;s all&amp;aacute; del plazo se&amp;ntilde;alado en el contrato original y sus modificaciones ( si las hubiera)&lt;/span&gt;&lt;/p&gt;            &lt;/td&gt;            &lt;td valign=top style=background: none; border-style: none solid solid none; padding: 0cm 5.4pt; width: 216.1pt; border-right-color: windowtext; border-bottom-color: windowtext; border-right-width: 1pt; border-bottom-width: 1pt;&gt;            &lt;p&gt;&lt;span style=color: rgb(51, 51, 51);&gt;2 UTM por cada d&amp;iacute;a de atraso&lt;/span&gt;&lt;/p&gt;            &lt;/td&gt;        &lt;/tr&gt;        &lt;tr&gt;            &lt;td valign=top style=background: none; border-style: none solid solid; padding: 0cm 5.4pt; width: 216.1pt; border-right-color: windowtext; border-bottom-color: windowtext; border-left-color: windowtext; border-right-width: 1pt; border-bottom-width: 1pt; border-left-width: 1pt;&gt;            &lt;p&gt;&lt;span style=color: rgb(51, 51, 51);&gt;En caso de no cumplimiento de los plazos para resolver las observaciones durante la garant&amp;iacute;a de la obra&lt;/span&gt;&lt;/p&gt;            &lt;/td&gt;            &lt;td valign=top style=background: none; border-style: none solid solid none; padding: 0cm 5.4pt; width: 216.1pt; border-right-color: windowtext; border-bottom-color: windowtext; border-right-width: 1pt; border-bottom-width: 1pt;&gt;            &lt;p&gt;&lt;span style=color: rgb(51, 51, 51);&gt;3 UTM por d&amp;iacute;a de atraso&lt;/span&gt;&lt;/p&gt;            &lt;/td&gt;        &lt;/tr&gt;    &lt;/tbody&gt;&lt;/table&gt;</t>
  </si>
  <si>
    <t>Multas ( para servicios)</t>
  </si>
  <si>
    <t>&lt;p&gt;&lt;/p&gt;&lt;p style=color: #333333; background-color: #f7f7f7;&gt;&lt;span style=font-size: 12px; font-family: verdana;&gt;La Comisi&amp;oacute;n de Evaluaci&amp;oacute;n conformada por la Directora de Medio Ambiente o quien lo subrogue, por el Director de SECPLAN o quien lo subrogue, con exclusi&amp;oacute;n de funcionarios que elaboran las bases y Profesional de la administraci&amp;oacute;n municipal, Funcionario responsable y/o encargado, entendi&amp;eacute;ndose por tal, a aquel perteneciente a la Unidad solicitante o demandante de la licitaci&amp;oacute;n, estudiar&amp;aacute;n las diferentes ofertas recibidas y que corresponder&amp;aacute; a los Anexos y Documentaci&amp;oacute;n exigida en el art&amp;iacute;culo N&amp;ordm;4 Antecedentes para incluir en la oferta. La evaluaci&amp;oacute;n de las ofertas considerar&amp;aacute; los aspectos Administrativos, T&amp;eacute;cnicos y Econ&amp;oacute;micos, en cada caso se asignar&amp;aacute;n puntajes, ser&amp;aacute;n estandarizados y se confeccionar&amp;aacute; un ranking de evaluaci&amp;oacute;n seg&amp;uacute;n la ponderaci&amp;oacute;n establecida en las presentes Bases Administrativas. La Comisi&amp;oacute;n de Evaluaci&amp;oacute;n evaluar&amp;aacute; las distintas Ofertas recibidas y presentar&amp;aacute;, en un plazo m&amp;aacute;ximo de 15 d&amp;iacute;as corridos, al Sr. Alcalde una n&amp;oacute;mina de los Oferentes ordenados de acuerdo a la evaluaci&amp;oacute;n realizada, proponiendo adjudicar al Oferente mejor evaluado. Durante el proceso de evaluaci&amp;oacute;n la Municipalidad podr&amp;aacute; solicitar a los oferentes aclaraciones , siempre y cuando &amp;eacute;stas no le confieran a ninguno de los oferentes una situaci&amp;oacute;n de privilegio respecto a los dem&amp;aacute;s competidores, esto es, en tanto no se afecten los principios de estricta sujeci&amp;oacute;n a las bases y de igualdad de los oferentes, y se informe de dicha solicitud al resto de los oferentes si correspondiere a trav&amp;eacute;s del Sistema de Informaci&amp;oacute;n.&lt;br /&gt;La Municipalidad se reserva el derecho de rechazar todas las ofertas, seg&amp;uacute;n convenga a los intereses Municipales, con el debido fundamento y sin que por ello incurra en responsabilidad alguna respecto del proponente afectado, no dando lugar a indemnizaci&amp;oacute;n alguna al oferente. Los oferentes no adjudicados ser&amp;aacute;n notificados a trav&amp;eacute;s del sistema.&lt;/span&gt;&lt;br /&gt;&lt;span style=font-size: 12px; background-color: #f7f7f7; font-family: verdana; color: #333333;&gt;&lt;br /&gt;Si el adjudicado no se encuentra h&amp;aacute;bil en chileproveedores, tendr&amp;aacute; un plazo m&amp;aacute;ximo de 15 d&amp;iacute;as para regularizar su situaci&amp;oacute;n desde que le es comunicada la adjudicaci&amp;oacute;n.&amp;nbsp;&lt;br /&gt;&lt;/span&gt;&lt;span style=font-size: 12px; font-family: verdana;&gt;Si la contrataci&amp;oacute;n supera las 500 U.T.M, de conformidad con lo dispuesto en el Art. 65 letra j) de la Ley 18.695, dicha Contrataci&amp;oacute;n deber&amp;aacute; contar con el acuerdo de la mayor&amp;iacute;a absoluta del&amp;nbsp;&lt;/span&gt;&lt;span style=font-size: 12px; font-family: verdana; color: #333333;&gt;Concejo Municipal.&lt;br /&gt;&lt;/span&gt;&lt;span style=font-size: 12px; font-family: verdana;&gt;............................................................................................................&lt;br /&gt;&lt;/span&gt;&lt;strong style=font-family: arial; font-size: 11px;&gt;&lt;br /&gt;READJUDICACI&amp;Oacute;N&lt;/strong&gt;&lt;span style=font-size: 11px; font-family: arial;&gt;&lt;strong&gt;&lt;br /&gt;&lt;/strong&gt;&lt;/span&gt;&lt;span style=font-size: 12px; font-family: verdana;&gt;Si el respectivo adjudicatario se desiste de su Oferta, o no entrega los antecedentes legales para contratar, no firma el contrato, no entrega garant&amp;iacute;a de Fiel cumplimiento del contrato, o no se inscribe en Chileproveedores en los plazos que se establecen en las presentes bases, la Municipalidad podr&amp;aacute; dejar sin efecto la adjudicaci&amp;oacute;n, y seleccionar al oferente que, de acuerdo al resultado de la evaluaci&amp;oacute;n le siga en puntaje, y as&amp;iacute; sucesivamente, a menos que, de acuerdo a los intereses Municipales, se estime declarar desierta la licitaci&amp;oacute;n con el debido fundamento.&lt;br /&gt;............................................................................................................&lt;br /&gt;&lt;/span&gt;&lt;strong style=font-family: arial; font-size: 11px;&gt;&lt;br /&gt;APLICACI&amp;Oacute;N DE NORMAS DE DERECHO&lt;/strong&gt;&lt;span style=font-size: 11px; font-family: arial;&gt;&lt;strong&gt;&lt;br /&gt;&lt;/strong&gt;&lt;/span&gt;&lt;span style=font-size: 12px; font-family: verdana;&gt;La presente Licitaci&amp;oacute;n se regir&amp;aacute; exclusivamente por estas Bases Administrativas, Anexos, Consultas y Aclaraciones, si las hubiere, T&amp;eacute;rminos T&amp;eacute;cnicos de Referencia, as&amp;iacute; como toda la restante Documentaci&amp;oacute;n complementaria y la Oferta T&amp;eacute;cnico-Econ&amp;oacute;mica, que se entiende forma parte de la referida propuesta. Una vez adjudicada la Licitaci&amp;oacute;n toda la Documentaci&amp;oacute;n que forman parte de la propuesta ser&amp;aacute; obligatorio y se entender&amp;aacute; que forma parte de las presentes Bases para los efectos de su cumplimiento y sanciones por infracci&amp;oacute;n. Supletoriamente se aplicar&amp;aacute;n las disposiciones legales y reglamentarias que sobre la materia contempla la legislaci&amp;oacute;n chilena. Para la interpretaci&amp;oacute;n de los antecedentes de esta licitaci&amp;oacute;n regir&amp;aacute; el orden de prelaci&amp;oacute;n indicado a continuaci&amp;oacute;n:&amp;nbsp;&lt;br /&gt;&lt;/span&gt;&lt;span style=font-size: 12px; font-family: verdana;&gt;PRELACI&amp;Oacute;N ADMINISTRATIVA.&amp;nbsp;&lt;br /&gt;&lt;/span&gt;&lt;span style=font-size: 12px; font-family: verdana;&gt;-Normativa Vigente.&amp;nbsp;&lt;br /&gt;&lt;/span&gt;&lt;span style=font-size: 12px; font-family: verdana;&gt;-Consultas y Aclaraciones, si las hubiere.&amp;nbsp;&lt;br /&gt;&lt;/span&gt;&lt;span style=font-size: 12px; font-family: verdana;&gt;-Bases Administrativas y sus Anexos.&amp;nbsp;&lt;br /&gt;&lt;/span&gt;&lt;span style=font-size: 12px; font-family: verdana;&gt;-Oferta T&amp;eacute;cnico-Econ&amp;oacute;mica.&lt;br /&gt;&lt;/span&gt;&lt;span style=font-size: 12px; font-family: verdana;&gt;-Contrato.&amp;nbsp;&lt;/span&gt;&lt;/p&gt;&lt;p style=color: #333333; font-size: 12px; background-color: #f7f7f7;&gt;&lt;span style=font-family: verdana;&gt;PRELACI&amp;Oacute;N T&amp;Eacute;CNICA &lt;/span&gt;&lt;br /&gt;&lt;span style=font-family: verdana;&gt;-Normativa Vigente. &lt;/span&gt;&lt;br /&gt;&lt;span style=font-family: verdana;&gt;-Consultas y Aclaraciones, si las hubiere.&amp;nbsp; &lt;/span&gt;&lt;br /&gt;&lt;span style=font-family: verdana;&gt;-Especificaciones T&amp;eacute;cnicas y/o Terminos T&amp;eacute;cnicos de Referencia.&lt;/span&gt;&lt;/p&gt;</t>
  </si>
  <si>
    <t>DE LA EVALUACION, SELECCION Y ADJUDICACION:</t>
  </si>
  <si>
    <t>a.- Las multas ser&amp;aacute;n establecidas en un porcentaje proporcional al monto total de la compra o servicio que se arriende o contrate, 10% del valor total de la orden de compra el que deber&amp;aacute; rebajarse de la factura.&lt;br /&gt;b.- Las causales para la aplicaci&amp;oacute;n de multas pueden ser: &lt;br /&gt;- Incumplimiento de horarios en la prestaci&amp;oacute;n de servicios &lt;br /&gt;- Incumplimiento de fichas t&amp;eacute;cnicas, las caracter&amp;iacute;sticas t&amp;eacute;cnicas de lo detallado en oferta, no se ajustan a lo presentado en terreno o despachado en bodega. &lt;br /&gt;- Anomal&amp;iacute;as y problemas en la prestaci&amp;oacute;n del servicio, disposiciones generales respecto de lugar de prestaci&amp;oacute;n de servicio, hora, equipo t&amp;eacute;cnico, persona responsable del servicio, lugar de despacho, fecha de vencimiento, diferentes a lo estipulado en ficha t&amp;eacute;cnica. &lt;br /&gt;- Deficiencias t&amp;eacute;cnicas en el equipo profesional o t&amp;eacute;cnico que operan en el equipo de trabajo de la empresa adjudicada en servicios relacionados con eventos. &lt;br /&gt;- Incumplimientos en tiempos de entrega comprometidos para la entrega de productos o prestaci&amp;oacute;n del servicio. &lt;br /&gt;c.- La unidad t&amp;eacute;cnica emitir&amp;aacute; el informe correspondiente o irregularidades del servicio prestado. &lt;br /&gt;d.- La unidad t&amp;eacute;cnica notificar&amp;aacute; al proveedor por escrito o por correo electr&amp;oacute;nico, una vez concluido el servicio contratado sin perjuicio de las observaciones realizadas verbalmente en terreno. &lt;br /&gt;e.- La empresa podr&amp;aacute; realizar sus descargos a la Unidad t&amp;eacute;cnica por escrito o por correo electr&amp;oacute;nico. &lt;br /&gt;f.- De no producirse acuerdo entre las partes (Proveedor &amp;ndash; Unidad t&amp;eacute;cnica), los antecedentes se elevar&amp;aacute;n al se&amp;ntilde;or Administrador Municipal, ante lo cual el proveedor tendr&amp;aacute; derecho de efectuar una segunda apelaci&amp;oacute;n final. &lt;br /&gt;g.- El se&amp;ntilde;or Administrador resolver&amp;aacute; si procede o no la multa contando para ello los antecedentes que pudiesen aportar personal de la direcci&amp;oacute;n de control municipal para su mejor resoluci&amp;oacute;n. &lt;br /&gt;h.- En caso de aplicar multa se rebajar&amp;aacute; de la factura en el estado de pago correspondiente o de la garant&amp;iacute;a existente.</t>
  </si>
  <si>
    <t>EL PROVEEDOR ADJUDICADO DEBERA CUMPLIR CON LA TOTALIDAD DE LOS PRODUCTOS OFERTADOS, SIN DERECHO A INDEMNIZACION DE NINGUN TIPO POR IMPREVISTOS QUE SURJAN EN LA ETAPA PREVIA, DURANTE Y POSTERIOR A LA ENTREGA DE ESTOS.SERA DE RESPONSABILIDAD Y CARGO EXCLUSIVO DEL PROVEEDOR EL PAGO DE CUALQUIER TIPO DE DERECHOS, PERMISOS, APORTES, TRIBUTOS E IMPUESTOS DE CUALQUIER INDOLE LA ADQUISICION DE LOS PRODUCTOS, YA SEA CON SERVICIOS PUBLICOS, SECTOR PRIVADO, EMPRESAS DE SERVICIOS BASICOS (SEGÚN CORRESPONDA), COMO ASI TAMBIEN LAS MULTAS QUE PUDIESEN TENER COMO CAUSA O ANTECEDENTES DE TRANSGRESION POR PARTE DE AQUEL O DE SUS DEPENDIENTES A LAS LEYES, REGLAMENTOS U ORDENANZAS QUE REGULEN AQUELLASPOR OTRO LADO, EL PROVEEDOR ASUME TODOS LOS RIESGOS E IMPONDERABLES QUE SIGNIFIQUEN MAYORES COSTOS, CUALQUIERA SEA SU ORIGEN NATURALEZA O PROCEDENCIA.EN GENERAL, SIN QUE ESTA NUMERACIÓN SEA TAXATIVA, EL PROVEEDOR DEBERÁ ASUMIR TODOS LOS GASTOS QUE IRROGUE EL CUMPLIMIENTO DE LA PRESENTE LICITACIÓN Y SU EJECUCIÓN, SEA DIRECTO, INDIRECTO O A CAUSA DE ÉL.ASIMISMO SERÁ DE CARGO DEL PROVEEDOR ADJUDICADO EL TRASLADO DE LOS RESPECTIVOS MATERIALES EN ALGÚN LUGAR ESTIPULADO POR LA SUPERVISIÓN PREVIAMENTE ACORDADO</t>
  </si>
  <si>
    <t>CLÁUSULA 10: OBLIGACIONES DEL ADJUDICADO</t>
  </si>
  <si>
    <t>&lt;p style=text-align: justify;&gt;&lt;span class=texto12azul1 style=font-size: 9pt; font-family: arial; color: black;&gt;Por cada d&amp;iacute;a de atraso en la entrega de lo adjudicado, que no haya sido debidamente justificado por el oferente y calificado por la Municipalidad, se aplicar&amp;aacute; al oferente administrativamente por parte del Municipio, una multa equivalente al 5 &amp;permil; (cinco por mil) del monto total que se haya adjudicado.&lt;/span&gt;&lt;/p&gt;</t>
  </si>
  <si>
    <t>&lt;p&gt;&amp;nbsp;&lt;/p&gt;&lt;p&gt;&lt;span class=texto09a2 style=font-size: 9pt; font-family: verdana, sans-serif; color: #333333; line-height: 115%;&gt;El incumplimiento en los plazos de entrega de los materiales, productos o servicios, facultar&amp;aacute; al municipio para aplicar una multa seg&amp;uacute;n tramos detallados m&amp;aacute;s abajo, sobre el monto total bruto adjudicado, descontado en la factura respectiva, lo anterior ser&amp;aacute; aplicado solo para las licitaciones cuyos montos de oferta sean entre 10 y 99 UTM. &lt;/span&gt;&lt;/p&gt;&lt;p style=margin: 0cm 0cm 10pt;&gt;&lt;span class=texto09a2 style=font-size: 9pt; font-family: verdana, sans-serif; color: #333333; line-height: 115%;&gt;Tramo 1: 1 a 15 d&amp;iacute;as h&amp;aacute;biles de atraso = 1% sobre monto adjudicado con iva&lt;/span&gt;&lt;/p&gt;&lt;p style=margin: 0cm 0cm 10pt;&gt;&lt;span class=texto09a2 style=font-size: 9pt; font-family: verdana, sans-serif; color: #333333; line-height: 115%;&gt;Tramo 2: 16 a 30 d&amp;iacute;as h&amp;aacute;biles de atraso = 2% sobre monto adjudicado con iva&lt;/span&gt;&lt;/p&gt;&lt;p style=margin: 0cm 0cm 10pt;&gt;&lt;span class=texto09a2 style=font-size: 9pt; font-family: verdana; color: #333333; line-height: 115%;&gt;Tramo 3: 30 o m&amp;aacute;s d&amp;iacute;as h&amp;aacute;biles de atraso = 3% sobre monto adjudicado con iva&lt;br /&gt;&lt;br /&gt;&lt;/span&gt;&lt;/p&gt;&lt;p&gt;&amp;nbsp;&lt;/p&gt;&lt;p style=margin: 0cm 0cm 10pt; line-height: 13.5pt;&gt;&lt;strong&gt;&lt;span style=font-size: 12px; text-decoration: underline; font-family: verdana; color: #333333;&gt;Metodolog&amp;iacute;a del calculo Multas&lt;/span&gt;&lt;/strong&gt;&lt;/p&gt;&lt;p&gt;&lt;span style=font-size: 12px; font-family: verdana;&gt;* El plazo de entrega informado por el proveedor comienza a regir al d&amp;iacute;a siguiente de la emisi&amp;oacute;n de orden de compra.&lt;/span&gt;&lt;/p&gt;&lt;p&gt;&lt;span style=font-size: 12px; font-family: verdana;&gt;&amp;nbsp;&lt;/span&gt;&lt;/p&gt;&lt;p&gt;&lt;span style=font-size: 12px; font-family: verdana;&gt;* Para el c&amp;aacute;lculo de las multas se considera desde el d&amp;iacute;a posterior al vencimiento del plazo de entrega informado en la oferta de cada proveedor &amp;nbsp;y hasta el d&amp;iacute;a de entrega en bodega o en el departamento requirente de los productos o servicios.&lt;br /&gt;&lt;br /&gt;* La contabilizaci&amp;oacute;n de d&amp;iacute;as de atraso se hace en base a d&amp;iacute;as h&amp;aacute;biles.&lt;br /&gt;&lt;/span&gt;&lt;/p&gt;&lt;p&gt;&amp;nbsp;&lt;/p&gt;&lt;p&gt;&lt;span style=font-size: 12px; font-family: verdana;&gt;* La multa se calcula en base al monto total de la orden de compra.&lt;br /&gt;&lt;/span&gt;&lt;/p&gt;&lt;p&gt;&lt;span style=font-size: 12px; font-family: verdana;&gt;* Para el caso de entregas parcializadas de productos, las multas se calculan sobre el saldo pendiente de cada entrega.&lt;/span&gt;&lt;/p&gt;&lt;p&gt;&amp;nbsp;&lt;/p&gt;</t>
  </si>
  <si>
    <t>9.10.- MULTAS</t>
  </si>
  <si>
    <t>para resolver un empate ser&amp;aacute; al igual que el porcentaje, tendr&amp;aacute; la primera opcion el oferente con mejor precio, luego el que tenga un mejor despacho, luego el que tenga el mejor vencimiento, para finalizar el que tenga el menor recargo por flete sin minimo de facturacion</t>
  </si>
  <si>
    <t>CesióEl contratista no podrá ceder ni transferir en forma alguna, total ni parcialmente los derechos y obligaciones que nacen del desarrollo de una licitación, y en especial   los establecidos en el contrato definitivo, salvo que una norma legal especial permita la cesión de derechos y obligaciones.Lo anterior, es sin perjuicio que los documentos justificativos de los créditos que emanen del derecho común.F actorinLas entidades deberán cumplir con lo establecido en los contrato de factoring suscritos por el Contratista, siempre y cuando se le notifique oportunamente dicho contrato.En caso de celebrar el Contratista un contrato de factoring, éste deberá notificar al Unidad Técnica  dentro  de  las  48  horas  siguientes a  su  celebración. Asimismo,  la  empresa  de factoring   deberá   tomar   las   providencias   necesarias   y oportunas de notificación a este Mandante, a fin de hacer efectivo el cobro de la respectiva factura.  La Unidad Técnica  no se obliga al pago del factoring en caso de existir obligaciones y/o multas pendientes del Contratista.En ningún caso, la notificación del factoring puede hacerse llegar a la Unidad Técnica, con fecha posterior a la solicitud de pago (estado de pago) que corresponde a la factura cedida.</t>
  </si>
  <si>
    <t xml:space="preserve">28.	CESIÓN, FACTORING Y SUBCONTRATACIÓN </t>
  </si>
  <si>
    <t>El oferente declara que, por el s&amp;oacute;lo hecho de participar en la presente licitaci&amp;oacute;n, acepta expresamente el presente pacto de integridad, oblig&amp;aacute;ndose a cumplir con todas y cada una de las estipulaciones que contenidas el mismo, sin perjuicio de las que se se&amp;ntilde;alen en el resto de las bases de licitaci&amp;oacute;n y dem&amp;aacute;s documentos integrantes. Especialmente, el oferente acepta el suministrar toda la informaci&amp;oacute;n y documentaci&amp;oacute;n que sea considerada necesaria y exigida de acuerdo a las presentes bases de licitaci&amp;oacute;n, asumiendo expresamente los siguientes compromisos: &lt;br /&gt;1.- El oferente se compromete a respetar los derechos fundamentales de sus trabajadores, entendi&amp;eacute;ndose por &amp;eacute;stos los consagrados en la Constituci&amp;oacute;n Pol&amp;iacute;tica de la Rep&amp;uacute;blica en su art&amp;iacute;culo 19, n&amp;uacute;meros 1&amp;ordm;, 4&amp;ordm;, 5&amp;ordm;, 6&amp;ordm;, 12&amp;ordm;, y 16&amp;ordm;, en conformidad al art&amp;iacute;culo 485 del c&amp;oacute;digo del trabajo.  Asimismo, el oferente se compromete a respetar los derechos humanos, lo que significa que debe evitar dar lugar o contribuir a efectos adversos en los derechos humanos mediante sus actividades, productos o servicios, y subsanar esos efectos cuando se produzcan, de acuerdo a los Principios Rectores de Derechos Humanos y Empresas de Naciones Unidas.&lt;br /&gt;2.-El oferente se obliga a no ofrecer ni conceder, ni intentar ofrecer o conceder, sobornos, regalos, premios, d&amp;aacute;divas o pagos, cualquiera fuese su tipo, naturaleza y/o monto, a ning&amp;uacute;n funcionario p&amp;uacute;blico en relaci&amp;oacute;n con su oferta, con el proceso de licitaci&amp;oacute;n p&amp;uacute;blica, ni con la ejecuci&amp;oacute;n de &amp;eacute;l o los contratos que eventualmente se deriven de la misma, ni tampoco a ofrecerlas o concederlas a terceras personas que pudiesen influir directa o indirectamente en el proceso licitatorio, en su toma de decisiones o en la posterior adjudicaci&amp;oacute;n y ejecuci&amp;oacute;n del o los contratos que de ello se deriven.&lt;br /&gt;3.- El oferente se obliga a no intentar ni efectuar acuerdos o realizar negociaciones, actos o conductas que tengan por objeto influir o afectar de cualquier forma la libre competencia, cualquiera fuese la conducta o acto espec&amp;iacute;fico, y especialmente, aquellos acuerdos, negociaciones, actos o conductas de tipo o naturaleza colusiva, en cualquier de sus tipos o formas.&lt;br /&gt;4.- El oferente se obliga a revisar y verificar toda la informaci&amp;oacute;n y documentaci&amp;oacute;n, que deba presentar para efectos del presente proceso licitatorio, tomando todas las medidas que sean necesarias para asegurar la veracidad, integridad, legalidad, consistencia, precisi&amp;oacute;n y vigencia de la misma.5.- El oferente se obliga a ajustar su actuar y cumplir con los principios de legalidad, &amp;eacute;tica, moral, buenas costumbres y transparencia en el presente proceso licitatorio.6.- El oferente manifiesta, garantiza y acepta que conoce y respetar&amp;aacute; las reglas y condiciones establecidas en las bases de licitaci&amp;oacute;n, sus documentos integrantes y &amp;eacute;l o los contratos que de ellos se derivase.&lt;br /&gt;7.- El oferente se obliga y acepta asumir, las consecuencias y sanciones previstas en estas bases de licitaci&amp;oacute;n, as&amp;iacute; como en la legislaci&amp;oacute;n y normativa que sean aplicables a la misma.&lt;br /&gt;8.- El oferente reconoce y declara que la oferta presentada en el proceso licitatorio es una propuesta seria, con informaci&amp;oacute;n fidedigna y en t&amp;eacute;rminos t&amp;eacute;cnicos y econ&amp;oacute;micos ajustados a la realidad, que aseguren la posibilidad de cumplir con la misma en las condiciones y oportunidad ofertadas.&lt;br /&gt;9.- El oferente se obliga a tomar todas las medidas que fuesen necesarias para que las obligaciones anteriormente se&amp;ntilde;aladas sean asumidas y cabalmente cumplidas por sus empleados y/o dependientes y/o asesores y/o agentes y en general, todas las personas con que &amp;eacute;ste o &amp;eacute;stos se relacionen directa o indirectamente en virtud o como efecto de la presente licitaci&amp;oacute;n, incluidos sus subcontratistas, haci&amp;eacute;ndose plenamente responsable de las consecuencias de su infracci&amp;oacute;n, sin perjuicio de las responsabilidades individuales que tambi&amp;eacute;n procediesen y/o fuesen determinadas por los organismos correspondientes.</t>
  </si>
  <si>
    <t>El firmante, en su calidad de oferente o de representante legal del oferente, de la licitaci&amp;oacute;n p&amp;uacute;blica ID               declara bajo juramento que	El oferente no est&amp;aacute; unido a alguno de los funcionarios directivos de la Direcci&amp;oacute;n de Vialidad los v&amp;iacute;nculos de parentesco descritos en el art&amp;iacute;culo 4&amp;ordm; de la Ley N&amp;deg; 19.886, ley de Compras P&amp;uacute;blicas,	Su representada no es una sociedad de personas en la que los funcionarios directivos de la Direcci&amp;oacute;n de Vialidad o las personas unidas a ellos por los v&amp;iacute;nculos de parentesco descritos en la el art&amp;iacute;culo 4&amp;ordm; de la Ley N&amp;ordm; 19.886, ley de Compras P&amp;uacute;blicas, formen parte, ni es una sociedad comandita por acciones o an&amp;oacute;nima cerrada en que aqu&amp;eacute;llos o &amp;eacute;stas personas sean accionistas, ni es una sociedad an&amp;oacute;nima abierta en que aqu&amp;eacute;llos o &amp;eacute;stas sean due&amp;ntilde;os de acciones que representen el 10% o m&amp;aacute;s del capital, y	No es gerente, administrador, representante o director de cualquiera de las sociedades mencionadas en el p&amp;aacute;rrafo anterior.	Que no ha sido condenado por pr&amp;aacute;cticas antisindicales o infracci&amp;oacute;n a los derechos fundamentales del trabajador o por delitos concursales establecidos en el art&amp;iacute;culo 463 y siguientes del C&amp;oacute;digo Penal, dentro de los dos a&amp;ntilde;os anteriores a la fecha de presentaci&amp;oacute;n de la oferta.	Que no ha sido condenado en relaci&amp;oacute;n a lo previsto en los art&amp;iacute;culos 8&amp;ordm; y 10&amp;ordm; de la Ley sobre responsabilidad penal de las personas jur&amp;iacute;dicas, aprobada por el art&amp;iacute;culo 1&amp;ordm; de la Ley N&amp;ordm; 20393.Asimismo, declara conocer que los v&amp;iacute;nculos de parentesco descritos en la el art&amp;iacute;culo 4&amp;ordm; de la Ley N&amp;ordm; 19.886, ley de Compras P&amp;uacute;blicas, son los siguientes: c&amp;oacute;nyuge, hijos, adoptados y parientes hasta el tercer grado de consanguinidad y segundo de afinidad inclusive.Firma el presente anexo, el representante legal del oferente.</t>
  </si>
  <si>
    <t>ANEXO   N° 01 DECLARACIÓN JURADA SIMPLE</t>
  </si>
  <si>
    <t>Corresponde resciliar un contrato cuando de com&amp;uacute;n acuerdo el mandante y el contratista deciden poner termino y liquidar anticipadamente el contrato. Con tal objeto la parte interesada en resciliar deber&amp;aacute; formular una presentaci&amp;oacute;n por escrito, y la otra parte aceptarla. Se recilia el contrato sin indemnizaci&amp;oacute;n para las partes. RESOLUCION DEL CONTRATO. El contrato podr&amp;aacute; ser resuelto por disposici&amp;oacute;n de la Municipalidad, en forma inmediata, sin necesidad de requerimiento previo, sin forma de juicio, con indemnizaci&amp;oacute;n de perjuicios en los casos siguientes: Incumplimiento grave y reiterado de los plazos contractuales y/o de la programaci&amp;oacute;n de las obras. Paralizaci&amp;oacute;n de las obras, sin causa justificada, por m&amp;aacute;s de tres d&amp;iacute;as h&amp;aacute;biles seguidos. Obras entregadas con defectos graves que no puedan ser reparados o que la obra no sirva para los fines previstos por la Municipalidad al construir esta obra. El contratista es sancionado por el delito que merezca pena aflictiva. El contratista es declarado en quiebra.</t>
  </si>
  <si>
    <t>RESCILIACION</t>
  </si>
  <si>
    <t>rbcDescription</t>
  </si>
  <si>
    <t>rbcTitle</t>
  </si>
  <si>
    <t>clausulaPenalizacion</t>
  </si>
  <si>
    <t>rbhCode</t>
  </si>
  <si>
    <t>df</t>
  </si>
  <si>
    <t>La apertura de las ofertas se realizar&amp;aacute; en forma electr&amp;oacute;nica de acuerdo a las fechas establecidas en el sistema. La sola presentaci&amp;oacute;n de la oferta, implica la aceptaci&amp;oacute;n por parte del oferente, de cada una de las disposiciones contenidas en las presentes bases, sin necesidad de declaraci&amp;oacute;n expresa.</t>
  </si>
  <si>
    <t xml:space="preserve">Aperturas de las ofertas </t>
  </si>
  <si>
    <t>Los  proveedores deber&amp;aacute;n presentar sus ofertas en valores netos por los &amp;iacute;tems a contratar.</t>
  </si>
  <si>
    <t>OFERTA EN VALORES NETOS</t>
  </si>
  <si>
    <t>&lt;p&gt;&lt;span style="font-family: calibri; color: #333333; font-size: 10pt;" class="texto09a2"&gt;El HGGB se reserva el derecho de:&lt;/span&gt;&lt;/p&gt;&lt;p style="text-align: justify;"&gt;&lt;span style="font-family: calibri; color: #333333; font-size: 10pt;" class="texto09a2"&gt;&amp;nbsp;1. Declarar desierta la propuesta si de la evaluaci&amp;oacute;n se determina que la o las ofertas no dan cumplimiento estricto a lo establecido en las bases administrativas y especificaciones t&amp;eacute;cnicas.&lt;/span&gt;&lt;/p&gt;&lt;p style="text-align: justify;"&gt;&lt;span style="font-family: calibri; color: #333333; font-size: 10pt;" class="texto09a2"&gt;&amp;nbsp;2. De adjudicar parcialmente, disminuir o aumentar&amp;nbsp;cantidades si de la evaluaci&amp;oacute;n y modificaciones presupuestarias que se estiman pertinentes.&lt;/span&gt;&lt;/p&gt;&lt;p style="text-align: justify;"&gt;&lt;span style="font-family: calibri; color: #333333; font-size: 10pt;" class="texto09a2"&gt;&amp;nbsp;3. Adjudicar el total de la oferta que resulte m&amp;aacute;s conveniente, en t&amp;eacute;rminos de criterios de evaluaci&amp;oacute;n indicados en las Bases Administrativas.&lt;/span&gt;&lt;/p&gt;&lt;p style="text-align: justify;"&gt;&lt;span style="font-family: calibri; color: #333333; font-size: 10pt;" class="texto09a2"&gt;&amp;nbsp;4. La adjudicaci&amp;oacute;n de la propuesta corresponder&amp;aacute; al Subdirector Administrativo del HGGB, o a quien le subrogue.&lt;/span&gt;&lt;/p&gt;&lt;p style="text-align: justify;"&gt;&lt;span style="font-family: calibri; color: #333333; font-size: 10pt;" class="texto09a2"&gt;&amp;nbsp;5. Una vez adjudicado, el HGGB informar&amp;aacute; a trav&amp;eacute;s del portal mercado p&amp;uacute;blico el resultado del proceso a los proponentes.&lt;/span&gt;&lt;/p&gt;&lt;p style="text-align: justify;"&gt;&lt;span style="font-family: calibri; color: #333333; font-size: 10pt;" class="texto09a2"&gt;&amp;nbsp;6. El oferente adjudicado recibir&amp;aacute; por esta misma v&amp;iacute;a la respectiva Orden de Compra, la cual deber&amp;aacute; ser aceptada por el adjudicado en un plazo no superior a 48 hrs.&lt;/span&gt;&lt;/p&gt;</t>
  </si>
  <si>
    <t>De la Adjudicacion de la Propuesta</t>
  </si>
  <si>
    <t>En caso de presentarse un empate entre 2 o m&amp;aacute;s ofertas, ello se resolver&amp;aacute; adjudicando al oferente que hubiese obtenido el mayor puntaje en el criterio &amp;ldquo;PRECIO&amp;rdquo;. Si aplicando la f&amp;oacute;rmula anterior a&amp;uacute;n persiste el empate entre oferentes, dicha situaci&amp;oacute;n se resolver&amp;aacute; adjudicando al oferente que hubiese obtenido el mayor puntaje en el sub-criterio &amp;ldquo;&amp;rdquo;. De persistir el empate, se adjudicar&amp;aacute; al oferente que hubiese obtenido el mayor puntaje en el sub-criterio "USTED DEBE COMPLETAR ESTE CAMPO&amp;rdquo; y, finalmente, de continuar aun as&amp;iacute; empatados los oferentes, se adjudicar&amp;aacute; al oferente que hubiese obtenido el mayor puntaje en el sub-criterio &amp;ldquo;USTED DEBE COMPLETAR ESTE CAMPO&amp;rdquo;.</t>
  </si>
  <si>
    <t>&lt;ul&gt;    &lt;li&gt;No se aceptaran antecedentes fuera del plazo estipulado.&lt;/li&gt;&lt;/ul&gt;</t>
  </si>
  <si>
    <t>&lt;span style="font-size: 10pt; font-family: &amp;quot;trebuchet ms&amp;quot;; color: windowtext;" lang="ES" class="texto13azul1"&gt;Seg&amp;uacute;n art&amp;iacute;culo N&amp;deg; 40 del reglamento&amp;nbsp;la ley de compras p&amp;uacute;blicas 19.886&lt;/span&gt;</t>
  </si>
  <si>
    <t>El plazo de entrega quedara fijado al momento de realizar la oferta, dentro de este plazo el proveedor adjudicado deber&amp;aacute;  entregar en bodega o donde sea requerido la totalidad de lo adjudicado. El plazo de entrega empieza a correr despu&amp;eacute;s de 24 hrs. de la fecha de envi&amp;oacute; de la orden de compra al proveedor.En caso que el proveedor no cumpla con el Plazo de entrega estipulado en su oferta, la Municipalidad podr&amp;aacute; anular la orden de compra y Readjudicar al segundo oferente mejor evaluado.</t>
  </si>
  <si>
    <t>Plazo de entrega</t>
  </si>
  <si>
    <t>En el caso que, por razones técnicas o de fuerza mayor no se cumpla con la fecha señalada en las presentes bases para la adjudicación, la Universidad de Talca informará en el sistema de información las razones que justifican el incumplimiento del plazo para adjudicar e indicará el nuevo plazo para la adjudicación.</t>
  </si>
  <si>
    <t>En el caso de No Cumplimiento del Plazo de Adjudicación</t>
  </si>
  <si>
    <t>En caso de empate que dos o más ofertas obtengan el mismo puntaje, se adjudicara de acuerdo con la oferta que obtuvo mayor puntaje en el criterio precio, la oferta que obtuvo el criterio plazo u otro criterio indicado. Todo lo anterior quedara reflejado en la respectiva pauta de evaluación.</t>
  </si>
  <si>
    <t>EMPATE</t>
  </si>
  <si>
    <t>CONSULTAS:&amp;nbsp; SR. PATRICIO RIVAS PADILLA, ENCARGADO DE RELACIONES PUBLICAS, FONO 8218623.</t>
  </si>
  <si>
    <t>Mecanismo para solución de consultas respecto a la adjudicación</t>
  </si>
  <si>
    <t>PORTAL ,TELEFONO O MAIL</t>
  </si>
  <si>
    <t>Las consultas generadas producto de la adjudicaci&amp;oacute;n deber&amp;aacute;n realizarse a trav&amp;eacute;s de correo electr&amp;oacute;nico a Jefa de la Unidad Abastecimiento de Insumos y al responsable del proceso de compra nataliafernandez@ssconcepcion.cl  ; penriquez@ssconcepcion.cl</t>
  </si>
  <si>
    <t>MECANISMO PARA SOLUCIÓN DE CONSULTAS RESPECTO DE LA ADJUDICACIÓN</t>
  </si>
  <si>
    <t>"A CONTAR 01 NOVIEMBRE 2014, ESTE HOSPITAL ES RECEPTOR DE DOCUMENTOS TRIBUTARIOS ELECTR&amp;Oacute;NICOS (DTE), POR LO ANTERIOR LOS DTE DEBEN SER REMITIDOS A CORREO 61102025-2@FEBOS.CL, PARA SU RECEPCI&amp;Oacute;N CONFORME POR NUESTRO SISTEMA, DE LO CONTRARIO NO SE PODR&amp;Aacute; DAR CURSO AL PAGO&amp;rdquo;</t>
  </si>
  <si>
    <t>RECEPCIÓN DE DOCUMENTOS TRIBUTARIOS</t>
  </si>
  <si>
    <t>&lt;span class="texto12Azul" style="font-size: 12px; font-family: arial;"&gt;LA UBICACI&amp;Oacute;N GEOGR&amp;Aacute;FICA DEL OFERENTE POSEE EL MAYOR PORCENTAJE, POR LO TANTO EL QUE POSEA SUCURSAL O RESIDENCIA EN SAN NICOLAS EN CASO DE EMPATE, SER&amp;Aacute; EL PROVEEDOR ADJUDICADO.&lt;/span&gt;</t>
  </si>
  <si>
    <t>&lt;span style="color: #333333; font-family: verdana; font-size: 12px; line-height: 18px; background-color: #f7f7f7;"&gt;En el evento en que dos o m&amp;aacute;s proponentes tengan igualdad de puntaje, la comisi&amp;oacute;n evaluadora decidir&amp;aacute; por el que tenga la oferta t&amp;eacute;cnica m&amp;aacute;s conveniente. Si de ello, a&amp;uacute;n se mantiene la igualdad, la Comisi&amp;oacute;n decidir&amp;aacute; por el que tenga la mejor oferta econ&amp;oacute;mica, lo cual ser&amp;aacute; determinado en cada caso.&amp;nbsp;&lt;/span&gt;</t>
  </si>
  <si>
    <t>&lt;p style="text-align: justify; margin: 0cm 0cm 10pt;"&gt;&lt;span style="font-family: tahoma,sans-serif;"&gt;MEDIANTE DOCUMENTACION&lt;/span&gt;&lt;/p&gt;</t>
  </si>
  <si>
    <t>El proveedor deber&amp;aacute; indicar con sus propias palabras la descripci&amp;oacute;n de los bienes o servicios ofertados, de manera clara y detallada. (SEG&amp;Uacute;N ESPECIFICACIONES T&amp;Eacute;CNICAS. VER ANEXO I )&amp;nbsp;</t>
  </si>
  <si>
    <t>Descripción de las Ofertas:</t>
  </si>
  <si>
    <t>&lt;span style="line-height: 115%; font-family: verdana, sans-serif; color: #000000; font-size: 12px;"&gt;Los gastos por fletes, legales, notariales y de garant&amp;iacute;as que se deriven de las autorizaciones, impuestos y protocolizaciones de documentos, ser&amp;aacute;n de cargo del oferente, as&amp;iacute; como tambi&amp;eacute;n todo gasto inherente a la adquisici&amp;oacute;n de las especies y su correcta entrega.&lt;/span&gt;</t>
  </si>
  <si>
    <t>GASTOS DEL CONTRATO</t>
  </si>
  <si>
    <t>En caso de igual de puntaje, el  primer razonamiento para su resoluci&amp;oacute;n ser&amp;aacute; el de Menor Precio.&lt;br /&gt;Si la situaci&amp;oacute;n de empate persiste, se aplicar&amp;aacute; el mismo razonamiento anterior analizando los Criterios de Evaluaci&amp;oacute;n de mayor a menor ponderaci&amp;oacute;n hasta que pueda resolverse a favor de un proveedor.&lt;br /&gt;&amp;nbsp;De mantenerse la situaci&amp;oacute;n de empate se declarar&amp;aacute; desierta la licitaci&amp;oacute;n por la imposibilidad de Adjudicar a un solo proveedor.</t>
  </si>
  <si>
    <t>Resolución de empates</t>
  </si>
  <si>
    <t>SE REQUIERE VISITA A TERRENO OBLIGATORIA PARA EL DÍA JUEVES 09 DE JULIO 2015, EN LAS DEPENDENCIAS DE LA SECPLAN DE LA MUNICIPALIDAD DE QUILICURA, UBICADA EN JOSE FRANCISCO VERGARA 450. SE ABRIRÁ UN ACTA DE ASISTENCIA LA CUAL CERRARÁ A LAS 10:00 A.M. DEL MISMO DÍA.</t>
  </si>
  <si>
    <t xml:space="preserve">VISITA A TERRENO OBLIGATORIA </t>
  </si>
  <si>
    <t>SEG&amp;Uacute;N BASES ADMINISTRATIVAS ADJUNTAS</t>
  </si>
  <si>
    <t>DISPOSICIONES GENERALES</t>
  </si>
  <si>
    <t>Las facturas deberán estar a nombre del Comando de Bienestar; Zona de Bienestar “Valdivia”, RUT: 61.101.045 -1, ubicado en calle Coronel Santiago Bueras Nº 1747 en la ciudad de Valdivia.</t>
  </si>
  <si>
    <t>Articulo 33°</t>
  </si>
  <si>
    <t>&lt;table width="308" style="width: 231pt; border-collapse: collapse;" border="0" cellspacing="0" cellpadding="0"&gt;    &lt;colgroup&gt;&lt;col width="231" style="width: 173pt; mso-width-source: userset; mso-width-alt: 8448;"&gt;&lt;/col&gt;    &lt;col width="77" style="width: 58pt; mso-width-source: userset; mso-width-alt: 2816;"&gt;&lt;/col&gt;    &lt;/colgroup&gt;    &lt;tbody&gt;        &lt;tr height="24" style="height: 18pt;"&gt;            &lt;td style="border: 0px windowtext; width: 173pt; height: 18pt; background-color: transparent;"&gt;&lt;span style="font-family: arial; font-size: 13px;"&gt;Sr. Cristian            Rosales&lt;span style="mso-spacerun: yes;"&gt;&amp;nbsp;&lt;/span&gt;&lt;/span&gt;&lt;/td&gt;            &lt;td class="xl65" style="border: 0px windowtext; width: 58pt; background-color: transparent;"&gt;&lt;/td&gt;        &lt;/tr&gt;        &lt;tr height="24" style="height: 18pt;"&gt;            &lt;td class="xl66" style="border: 0px windowtext; height: 18pt; background-color: transparent; mso-ignore: colspan;" colspan="2"&gt;&lt;span style="font-family: arial; font-size: 13px;"&gt;Jefe            Of. de Adq. del Depto de Abastecimiento de la Direcci&amp;oacute;n de Salud y            Sanidad.&lt;span style="mso-spacerun: yes;"&gt;&amp;nbsp;&lt;/span&gt;&lt;/span&gt;&lt;/td&gt;        &lt;/tr&gt;        &lt;tr height="24" style="height: 18pt;"&gt;            &lt;td style="border: 0px windowtext; height: 18pt; background-color: transparent; mso-ignore: colspan;" colspan="2"&gt;&lt;span style="font-family: arial; font-size: 13px;"&gt;Tel&amp;eacute;fono de            contacto: (56-2) 29278817 / 29278133.&lt;/span&gt;&lt;/td&gt;        &lt;/tr&gt;        &lt;tr height="24" style="height: 18pt;"&gt;            &lt;td class="xl66" style="border: 0px windowtext; height: 18pt; background-color: transparent;"&gt;&lt;span style="font-family: arial; font-size: 13px;"&gt;e-mail:            Cristian.rosales@hoscar.cl&lt;/span&gt;&lt;/td&gt;            &lt;td class="xl65" style="border: 0px windowtext; background-color: transparent;"&gt;&lt;/td&gt;        &lt;/tr&gt;    &lt;/tbody&gt;&lt;/table&gt;</t>
  </si>
  <si>
    <t>Modificaciones a las bases:El Municipio podrá modificar las bases de la licitación, ya sea por iniciativa propia o en atención a una aclaración solicitada por alguno de los oferentes, durante el proceso de la propuesta, hasta antes del vencimiento del plazo para presentar ofertas.Las modificaciones que se lleven a cabo serán informadas a través del portal de Mercado Público, y formarán parte integral de las bases.</t>
  </si>
  <si>
    <t>modificacion de las bases</t>
  </si>
  <si>
    <t>www.mercadopublico.cl&lt;br&gt;&lt;/br&gt;</t>
  </si>
  <si>
    <t>Seg&amp;uacute;n Bases</t>
  </si>
  <si>
    <t>En caso de presentarse un empate entre 2 o m&amp;aacute;s ofertas, ello se resolver&amp;aacute; adjudicando al oferente que hubiese obtenido el mayor puntaje en el criterio &amp;ldquo;PRECIO&amp;rdquo;. Si aplicando la f&amp;oacute;rmula anterior a&amp;uacute;n persiste el empate entre oferentes, dicha situaci&amp;oacute;n se resolver&amp;aacute; adjudicando al oferente que hubiese obtenido el mayor puntaje en el sub-criterio "PLAZO DE ENTREGA&amp;rdquo; Y Finalmente&amp;nbsp;De persistir el empate, se adjudicar&amp;aacute; al oferente que hubiese obtenido el mayor puntaje en el sub-criterio "ESPECIFICACIONES&amp;rdquo; . EN CASO DE PERSISTIR EMPATE, SE ADJUDICARA AL OFERENTE QUE HAYA SUBIDO PRIMERO SU OFERTA EN EL PORTAL.</t>
  </si>
  <si>
    <t>La cantidad de Servicio de informes de polisomnografías (niños) y poligrafías (niños), fuera del horario institucional, por 12 meses por un periodo de doce meses; reservándose, el Hospital el derecho de requerir una menor cantidad, para el periodo indicado; según las necesidades del HGGB. Y teniendo siempre como tope máximo, los estipulados en las presentes bases</t>
  </si>
  <si>
    <t>25.- DEL CONSUMO</t>
  </si>
  <si>
    <t>&lt;table style="border-collapse: collapse;border: medium none;" border="1" cellspacing="0" cellpadding="0" width="104%"&gt;    &lt;tbody&gt;        &lt;tr style="height: 15pt;"&gt;            &lt;td style="border-bottom: #cccccc 1pt solid; padding-bottom: 0.75pt; background-color: transparent; padding-left: 0.75pt; width: 85.56%; padding-right: 0.75pt; height: 15pt; border-right-color: #f0f0f0; border-left-color: #f0f0f0; border-top: #cccccc 1pt solid; padding-top: 0.75pt;"&gt;            &lt;p style="text-align: justify;"&gt;&lt;b&gt;&lt;span style="font-family: trebuchet ms,sans-serif; color: #1d4d9e; font-size: 10pt;"&gt;CRITERIOS DE DESEMPATE&lt;/span&gt;&lt;/b&gt;&lt;b&gt; &lt;/b&gt;&lt;/p&gt;            &lt;p style="text-align: justify; margin: 0cm 0cm 10pt;"&gt;&lt;span style="font-family: trebuchet ms,sans-serif; color: #1d4d9e; font-size: 10pt;"&gt;&amp;nbsp;En caso de presentarse empate en la calificaci&amp;oacute;n total de las ofertas, se utilizar&amp;aacute; como desempate el puntaje mayor en los criterios de evaluaci&amp;oacute;n de manera independiente y de acuerdo a los siguientes criterios:&lt;/span&gt; &lt;/p&gt;            &lt;p style="text-align: justify;"&gt;&lt;span style="font-family: trebuchet ms,sans-serif; color: #1d4d9e; font-size: 10pt;"&gt;1)&lt;/span&gt;&lt;span style="font-family: times new roman,serif; color: #1d4d9e; font-size: 7pt;"&gt;&amp;nbsp;&amp;nbsp;&amp;nbsp;&amp;nbsp;&amp;nbsp;&amp;nbsp;&amp;nbsp; &lt;/span&gt;&lt;span style="font-family: trebuchet ms,sans-serif; color: #1d4d9e; font-size: 10pt;"&gt;MENOR PRECIO y el segundo es el que determin&amp;oacute; el Departamento o Unidad Demandante&lt;/span&gt;&lt;/p&gt;            &lt;/td&gt;        &lt;/tr&gt;    &lt;/tbody&gt;&lt;/table&gt;</t>
  </si>
  <si>
    <t>&lt;p&gt;&lt;span style="line-height: 115%; font-family: luzsans-book;"&gt;En caso que los oferentes quieran aclarar aspectos de la evaluaci&amp;oacute;n y/o&amp;nbsp; adjudicaci&amp;oacute;n, podr&amp;aacute;n comunicarse v&amp;iacute;a correo electr&amp;oacute;nico con el contacto de la licitaci&amp;oacute;n.&lt;/span&gt;&lt;/p&gt;</t>
  </si>
  <si>
    <t>Art.2&amp;ordm;.	El presupuesto total para la presente licitaci&amp;oacute;n asciende a la cantidad de                    $ 2.183.900.- (dos millones ciento ochenta y tres mil novecientos pesos), IVA incluido, que ser&amp;aacute; imputado al &amp;Iacute;tem Presupuestario 22.06.004 &amp;ldquo;Mantenimiento y reparaciones de m&amp;aacute;quinas y equipos de oficina&amp;rdquo;, de acuerdo a lo detallado en las especificaciones t&amp;eacute;cnicas seg&amp;uacute;n Anexo A.</t>
  </si>
  <si>
    <t xml:space="preserve"> Marco presupuestario y del objeto de la licitación.</t>
  </si>
  <si>
    <t>PORTAL</t>
  </si>
  <si>
    <t>ENCARGADO RECEPCION DE MATERIALES DON PEDRO ALARCON FONO 2405078 LOS MATERIALES DEBEN SER PUESTO EN PIQUE BODEGA MUNICIPAL , PEDRO AGUIRRE CERDA N&amp;ordm; 302 LOTA EN HORARIO DE LUNES A JUEVES, MA&amp;Ntilde;ANA DE 9:00 A 13:00 HORAS, TARDE DE 15:00 A 17:00 HORAS Y VIERNES DE 9:00 A 13:</t>
  </si>
  <si>
    <t xml:space="preserve">RECEPCION  MATERIALES </t>
  </si>
  <si>
    <t>&lt;span style="font-size: 12px; font-family: arial; color: #000000; mso-fareast-font-family: 'times new roman'; mso-bidi-font-family: 'times new roman'; mso-ansi-language: es; mso-fareast-language: es; mso-bidi-language: ar-sa;"&gt;S&amp;oacute;lo a trav&amp;eacute;s del Portal para consultar al Referente T&amp;eacute;cnico que est&amp;eacute; designado. &lt;/span&gt;</t>
  </si>
  <si>
    <t>FORO INVERSO</t>
  </si>
  <si>
    <t>SERA DE CARGO EXCLUSIVO DEL PROVEEDOR EL GASTO DE&amp;nbsp;&amp;nbsp;LUBRICANTES, REPUESTOS Y EL COMBUSTIBLE DEL PRIMER ESTANQUE, LUEGO EL COMBUSTIBLE SER&amp;Aacute; DE CARGO DEL ARRENDADOR.&amp;nbsp;LAS INFRACCIONES A LA&amp;nbsp;LEY 18.290 SON EXCLUSIVA RESPONSABILIDAD DEL CONDUCTOR Y/O EL PROPIETARIO, COMO ASI MISMO LOS ACCIDENTES QUE PUEDAN OCURRIR.</t>
  </si>
  <si>
    <t xml:space="preserve">DE LA MANTENCION DEL VEHICULO </t>
  </si>
  <si>
    <t>&lt;span style="font-family: verdana; font-size: 9pt;"&gt;En caso que los oferentes quieran aclarar aspectos de la evaluaci&amp;oacute;n y/o adjudicaci&amp;oacute;n, podr&amp;aacute;n comunicarse v&amp;iacute;a correo electr&amp;oacute;nico. Las consultas efectuadas ser&amp;aacute;n respondidas por correo electr&amp;oacute;nico al proveedor que realiza la consulta y junto con ello las preguntas y respuestas ser&amp;aacute;n publicadas como anexos a la licitaci&amp;oacute;n.&lt;/span&gt;</t>
  </si>
  <si>
    <t>&lt;span style="font-size: 12pt; font-family: times new roman;"&gt;no se aplica&lt;/span&gt;</t>
  </si>
  <si>
    <t>Según lo establecido en el artículo N° 26, de las bases de Licitación, contenidas en la REX N° 17 del 2018</t>
  </si>
  <si>
    <t>Administración del Contrato</t>
  </si>
  <si>
    <t>A trav&amp;eacute;s del portal</t>
  </si>
  <si>
    <t>CUALQUIER MODIFICACIÓN QUE LA MUNICIPALIDAD REQUIERA REALIZAR A LAS BASES, ÉSTAS SERÁN INFORMADAS OPORTUNAMENTE Y CON LA DEBIDA RESOLUCIÓN FUNDADA QUE LO RESPALDE, A TRAVÉS DEL SITIO WWW.MERCADOPUBLICO.CL ESTAS MODIFICACIONES FORMARAN PARTE INTEGRAL DE LAS BASES.</t>
  </si>
  <si>
    <t>MODIFICACION DE BASES:</t>
  </si>
  <si>
    <t xml:space="preserve">Podrán participar en la presente licitación aquellas personas jurídicas que acrediten experiencia en el giro comercial materia de esta licitación. - Currículo de la empresa, donde deberá acreditar experiencia de por lo menos 1 año.- Se considerará que el proveedor sea de la región, con el fin de una coordinación expedita de la comuna de Combarbalá.- No podrá ser parte de esta licitación pública la empresa que no postule a todos los productos o servicios requeridos en el TDR. </t>
  </si>
  <si>
    <t>Participación</t>
  </si>
  <si>
    <t>&lt;ol&gt;    &lt;li&gt;RESOLUCI&amp;Oacute;N DE EMPATE&lt;/li&gt;&lt;/ol&gt;&lt;p style="margin-left: 21.3pt;"&gt;&lt;span style="line-height: 115%; font-family: 'times new roman', serif; letter-spacing: -0.15pt;"&gt;En caso de producirse un empate en el resultado final de la evaluaci&amp;oacute;n, la Corporaci&amp;oacute;n resolver&amp;aacute; adjudicar el proceso de licitaci&amp;oacute;n al proponente que presente mejor ponderaci&amp;oacute;n en Precio. De mantenerse el empate, la licitaci&amp;oacute;n se adjudicar&amp;aacute; en&lt;/span&gt;&lt;span style="line-height: 115%; font-family: 'times new roman', serif;"&gt; el siguiente orden de preferencia:&lt;/span&gt;&lt;/p&gt;&lt;p style="margin: 0cm 0cm 0.0001pt 39.3pt; text-indent: -18pt;"&gt;&lt;span style="line-height: 115%; font-family: 'times new roman', serif; letter-spacing: -0.15pt;"&gt;1)&lt;span style="font-stretch: normal; font-size: 7pt; font-family: 'times new roman';"&gt;&amp;nbsp;&amp;nbsp;&amp;nbsp;&amp;nbsp;&amp;nbsp; &lt;/span&gt;&lt;/span&gt;&lt;span style="line-height: 115%; font-family: 'times new roman', serif; letter-spacing: -0.15pt;"&gt;N&amp;uacute;mero de obras similares&lt;/span&gt;&lt;/p&gt;&lt;p style="margin: 0cm 0cm 0.0001pt 39.3pt; text-indent: -18pt;"&gt;&lt;span style="line-height: 115%; font-family: 'times new roman', serif; letter-spacing: -0.15pt;"&gt;2)&lt;span style="font-stretch: normal; font-size: 7pt; font-family: 'times new roman';"&gt;&amp;nbsp;&amp;nbsp;&amp;nbsp;&amp;nbsp;&amp;nbsp; &lt;/span&gt;&lt;/span&gt;&lt;span style="line-height: 115%; font-family: 'times new roman', serif; letter-spacing: -0.15pt;"&gt;Plazo de entrega de la Obra&lt;/span&gt;&lt;/p&gt;&lt;p style="margin: 0cm 0cm 0.0001pt 39.3pt; text-indent: -18pt;"&gt;&lt;span style="line-height: 115%; font-family: 'times new roman', serif; letter-spacing: -0.15pt;"&gt;3)&lt;span style="font-stretch: normal; font-size: 7pt; font-family: 'times new roman';"&gt;&amp;nbsp;&amp;nbsp;&amp;nbsp;&amp;nbsp;&amp;nbsp; &lt;/span&gt;&lt;/span&gt;&lt;span style="line-height: 115%; font-family: 'times new roman', serif; letter-spacing: -0.15pt;"&gt;Experiencia del Jefe de Obra&lt;/span&gt;&lt;/p&gt;&lt;p style="margin: 0cm 0cm 0.0001pt 39.3pt; text-indent: -18pt;"&gt;&lt;span style="line-height: 115%; font-family: 'times new roman', serif; letter-spacing: -0.15pt;"&gt;4)&lt;span style="font-stretch: normal; font-size: 7pt; font-family: 'times new roman';"&gt;&amp;nbsp;&amp;nbsp;&amp;nbsp;&amp;nbsp;&amp;nbsp; &lt;/span&gt;&lt;/span&gt;&lt;span style="line-height: 115%; font-family: 'times new roman', serif; letter-spacing: -0.15pt;"&gt;Antig&amp;uuml;edad de la empresa&lt;/span&gt;&lt;/p&gt;</t>
  </si>
  <si>
    <t>PARA LA REVISION DE OFERTAS SE CONSIDERARAN SOLO AQUELLAS QUE CUMPLAN CON EL TOTAL DE LINEAS  Y  LOS REQUERIMIENTOS ESPECIFICOS SOLICITADOS EN LAS BASES DE LICITACION</t>
  </si>
  <si>
    <t>REVISION DE OFERTAS</t>
  </si>
  <si>
    <t>Los encargados de evaluar se reservan el derecho de solicitar con posterioridad al acto de apertura, aclaraciones o informaci&amp;oacute;n complementaria que consideren necesaria para la evaluaci&amp;oacute;n de la propuesta, a trav&amp;eacute;s del foro inverso disponible en la plataforma www.mercadopublico.cl, otorg&amp;aacute;ndoles un plazo para que ingresen su respuesta y siempre que estas aclaraciones no alteren el monto de su oferta, ni atenten contra el proceso de licitaci&amp;oacute;n y el principio de igualdad de los oferentes.</t>
  </si>
  <si>
    <t>Aclaración de Ofertas:</t>
  </si>
  <si>
    <t>De acuerdo a lo indicado en las bases que se adjunta.</t>
  </si>
  <si>
    <t>El o los oferentes adjudicados, deber&amp;aacute;n entregar la declaraci&amp;oacute;n jurada (anexo N&amp;deg;1) que se adjunta, completo y firmado; reserv&amp;aacute;ndose la Corporaci&amp;oacute;n, el derecho de solicitar las planillas de pago de cotizaciones si as&amp;iacute; lo estimare necesario.Si la informaci&amp;oacute;n antes solicitada se encuentra en el registro electr&amp;oacute;nico de Chileproveedores, no ser&amp;aacute; necesario adjuntarlo.</t>
  </si>
  <si>
    <t>Si el oferente adjudicado no acepta la Orden de Compra; no suscribe el contrato dentro del plazo establecido; no entrega la garant&amp;iacute;a de fiel cumplimiento del contrato en el plazo establecido para estos efectos; no cumple con los requisitos para contratar establecidos en las presentes Bases de Licitaci&amp;oacute;n; se desiste de su oferta o sobreviene alguna causal de inhabilidad para contratar de acuerdo con los t&amp;eacute;rminos de la Ley 19.886 y su Reglamento, se entender&amp;aacute;, en todas estas situaciones precedentemente  descritas,  que dicho  oferente  se desiste de la adjudicaci&amp;oacute;n y, por lo tanto, CONAF tendr&amp;aacute; derecho a encomendar la contrataci&amp;oacute;n de la prestaci&amp;oacute;n de los servicios licitados al oferente que de acuerdo al resultado de la evaluaci&amp;oacute;n le siga en puntaje, y as&amp;iacute; sucesivamente, a menos que se estime conveniente efectuar una nueva licitaci&amp;oacute;n, declarando desierto el proceso. Sin perjuicio de lo anterior, adem&amp;aacute;s, se har&amp;aacute; efectiva la Garant&amp;iacute;a de Seriedad de la Oferta. &lt;br /&gt;&lt;br /&gt;La notificaci&amp;oacute;n de la nueva Resoluci&amp;oacute;n de Adjudicaci&amp;oacute;n, se entender&amp;aacute; realizada, luego de las 24 hrs. transcurridas desde que CONAF publique dicha Resoluci&amp;oacute;n en el portal de compras www.mercadopublico.cl.</t>
  </si>
  <si>
    <t>READJUDICACIÓN:</t>
  </si>
  <si>
    <t>PAGO</t>
  </si>
  <si>
    <t>&lt;table width="655" cellpadding="0" cellspacing="0" border="0" style="font-family: verdana; font-size: 12px; line-height: 18px; color: #000000; background-color: #f7f7f7;"&gt;    &lt;tbody&gt;        &lt;tr&gt;            &lt;td style="width: 635px;"&gt;&lt;span id="grvRequerimientosTecnicos_ctl02_lblDescripcion" class="texto09a" style="vertical-align: top; color: #333333;"&gt;            &lt;p&gt;Menor precio y segunda opci&amp;oacute;n menor plazo de entrega&lt;/p&gt;            &lt;/span&gt;&lt;/td&gt;        &lt;/tr&gt;        &lt;tr id="grvRequerimientosTecnicos_ctl02_sepRequerimiento" class="contenedor_sep" style="margin-top: 10px; margin-bottom: 10px;"&gt;        &lt;/tr&gt;    &lt;/tbody&gt;&lt;/table&gt;</t>
  </si>
  <si>
    <t>A TRAVES DEL PORTAL CUANDO LA COMISION EVALUADORA LO SOLICITE Y/O ESTIME CONVENIENTE .</t>
  </si>
  <si>
    <t>CONFORME A BASES</t>
  </si>
  <si>
    <t>En caso de presentarse un empate entre 2 o m&amp;aacute;s ofertas, ello se resolver&amp;aacute; adjudicando al oferente que hubiese obtenido el mayor puntaje en el criterio &amp;ldquo;USTED DEBE COMPLETAR ESTE CAMPO&amp;rdquo;. Si aplicando la f&amp;oacute;rmula anterior a&amp;uacute;n persiste el empate entre oferentes, dicha situaci&amp;oacute;n se resolver&amp;aacute; adjudicando al oferente que hubiese obtenido el mayor puntaje en el sub-criterio &amp;ldquo;USTED DEBE COMPLETAR ESTE CAMPO&amp;rdquo;. De persistir el empate, se adjudicar&amp;aacute; al oferente que hubiese obtenido el mayor puntaje en el sub-criterio "USTED DEBE COMPLETAR ESTE CAMPO&amp;rdquo; y, finalmente, de continuar aun as&amp;iacute; empatados los oferentes, se adjudicar&amp;aacute; al oferente que hubiese obtenido el mayor puntaje en el sub-criterio &amp;ldquo;USTED DEBE COMPLETAR ESTE CAMPO&amp;rdquo;.</t>
  </si>
  <si>
    <t>La Adjudicataria podrá subcontratar uno o más de los servicios necesarios para el cumplimiento de los objetivos de la licitación, no superando el 40% del servicio entregado.Debe someterse a análisis y autorización del Fondo Nacional de Salud toda subcontratación propuesta por la Adjudicataria, tanto al presentar su Propuesta como posteriormente, durante la vigencia del contrato.El Subcontratista deberá estar inscrito en el registro de proveedores de la Dirección de Compras y Contrataciones Públicas, para que el Fondo Nacional de Salud pueda autorizar su subcontratación.La autorización que otorgue el Fondo Nacional de Salud a la Adjudicataria para subcontratar, se efectuará mediante carta remitida a la Adjudicataria suscrita por la Directora del Fondo Nacional de Salud, o por quién este delegue. En todo caso, será la ADJUDICATARIA quien tendrá la responsabilidad ante el Fondo Nacional de Salud, por la calidad, contenido y oportunidad de los productos exigidos.La contratación de terceros por parte de la Adjudicataria en calidad de subcontratistas que trabajen con él en las materias de esta licitación, así mismo sólo puede referirse a una parcialidad del contrato y no libera la Adjudicataria de la responsabilidad ante el Fondo Nacional de Salud en relación a los plazos, contenido y calidad de los servicios, productos u otras materias subcontratadas. El Fondo Nacional de Salud, así como puede rechazar la solicitud de la Adjudicataria, en cuanto a contratar a algún subcontratista, también puede exigir fundadamente su reemplazo, en caso de servicio deficientemente otorgado.En caso que la Adjudicataria utilice los servicios de terceros, arriendo de computadores u otros equipos, o de especialistas de cualquier índole, será la única y total responsable por dichos servicios, del cumplimiento de los plazos y de la correcta y oportuna coordinación de los mismos con los trabajos que efectúa directamente y del pago de las sumas de dinero que puedan adeudarse o anticiparse a los subcontratistas por tales servicios, como igualmente de los impuestos de cualquier naturaleza que los pudieran gravar, y responsabilidades laborales, así como de los daños que ellos ocasionasen a las instalaciones o intereses del Fondo Nacional de Salud. Todo lo anterior sin perjuicio de la aplicación de la ley de subcontratación.</t>
  </si>
  <si>
    <t>SUBCONTRATACIÓN</t>
  </si>
  <si>
    <t>La evaluaci&amp;oacute;n de las ofertas, se realizara sobre la base de los siguientes criterios y ponderaciones respectivas. El puntaje total de la Oferta, estar&amp;aacute; dado por el siguiente polinomio, seg&amp;uacute;n las ponderaciones se&amp;ntilde;aladas en los Criterios de Evaluaci&amp;oacute;n de esta Licitaci&amp;oacute;n, de acuerdo al siguiente detalle a continuaci&amp;oacute;n, por lo tanto:PUNTAJE TOTAL OFERTA = 0.40 * Puntaje monto total de la oferta + 0.60 * Puntaje por plazo de entrega.A.- PUNTAJE MONTO TOTAL DE LA OFERTA (40%):(Considera un 40% en la evaluaci&amp;oacute;n y/o ponderaci&amp;oacute;n final)(Oferente X) = MONTO DE OFERTA (m&amp;iacute;nimo entre oferentes)   * 100 / MONTO OFERTA (Oferente X)B.- PUNTAJE PLAZO DE ENTREGA (60%):(Considera un 60% en la evaluaci&amp;oacute;n y/o ponderaci&amp;oacute;n final)5 DIAS O MENOS = 100 Puntos6 DIAS                   = 50 Puntos7 DIAS                   = 30 Puntos8 DIAS                   = 20 Puntos9 DIAS o M&amp;Aacute;S       = 00 Puntos</t>
  </si>
  <si>
    <t>DE LOS CRITERIOS DE EVALUACION:</t>
  </si>
  <si>
    <t>bases</t>
  </si>
  <si>
    <t>de acuerdo a las fechas</t>
  </si>
  <si>
    <t>SE SOLICITA COMPLETAR Y ADJUNTAR FORMATO ECONOMICO N&amp;deg;4 Y FORMATO REQUISITOS TECNICOS,&amp;nbsp;</t>
  </si>
  <si>
    <t>FORMATOS</t>
  </si>
  <si>
    <t>&lt;p style="text-align: justify;"&gt;&lt;span style="font-size: 12pt; font-family: 'arial narrow', sans-serif;"&gt;La Comisi&amp;oacute;n Evaluadora en caso de existir un puntaje igual entre dos o m&amp;aacute;s oferentes, lo cual implique un empate entre ellos, har&amp;aacute; una nueva evaluaci&amp;oacute;n entre las ofertas empatadas, considerando &amp;uacute;nicamente como criterio de an&amp;aacute;lisis el precio de las propuestas. Si la situaci&amp;oacute;n de empates persiste, se seguir&amp;aacute; el orden de ponderaci&amp;oacute;n de los criterios de evaluaci&amp;oacute;n, todos incluidos.&lt;/span&gt;&lt;/p&gt;</t>
  </si>
  <si>
    <t>En caso de presentarse un empate entre 2 o m&amp;aacute;s ofertas, ello se resolver&amp;aacute; adjudicando al oferente que hubiese obtenido el mayor puntaje en el criterio &amp;ldquo;PRECIO&amp;rdquo;. Si aplicando la f&amp;oacute;rmula anterior a&amp;uacute;n persiste el empate entre oferentes, dicha situaci&amp;oacute;n se resolver&amp;aacute; adjudicando al oferente que hubiese obtenido el mayor puntaje en el sub-criterio &amp;ldquo;EXPERIENCIA CERTIFICADA&amp;rdquo;. De persistir el empate, se adjudicar&amp;aacute; al oferente que hubiese obtenido el mayor puntaje en el sub-criterio "GARANTIAS OFRECIDA&amp;rdquo; .</t>
  </si>
  <si>
    <t>Las ofertas tendr&amp;aacute;n vigencia de 150 d&amp;iacute;as corridos sobre la fecha de cierre de las Ofertas del Portal www.mercadopublico.cl.</t>
  </si>
  <si>
    <t>Vigencia de las Ofertas</t>
  </si>
  <si>
    <t>Observaciones Generales: - Se adjudicar&amp;aacute; a los oferentes inscritos en chile proveedores, considerando que por el solo hecho de estar inscrito en dicho registro acreditan el cumplimiento de las habilidades para ser contratado por el estado.- Cuando el proveedor presente la oferta m&amp;aacute;s conveniente y no se encuentre inscrito en Registro de Chile proveedores, la Unidad de Adquisiciones de la Direcci&amp;oacute;n de Educaci&amp;oacute;n Municipal dar&amp;aacute; un plazo de 24 hrs. Para que proceda a inscribirse en este registro, si pasado este plazo el proveedor no se inscribe, se adjudicar&amp;aacute; la oferta siguiente, del proveedor inscrito en chile proveedores.- - Los proveedores que presenten ofertas y que cuenten con la existencia de reclamos en chileproveedores ser&amp;aacute;n evaluados, dando un ptje. de 100 puntos a los oferentes sin reclamos, 0 puntos con hasta 3 reclamos, siendo la ponderaci&amp;oacute;n de un 10% del total de los criterios de evaluaci&amp;oacute;n. Adem&amp;aacute;s para aquellos proveedores que tengan m&amp;aacute;s de 3 reclamos no se les evaluar&amp;aacute; su oferta. - El oferente en su oferta adem&amp;aacute;s deber&amp;aacute; incorporar el plazo de entrega de los productos en d&amp;iacute;as corridos contados desde la fecha de emisi&amp;oacute;n de la orden de compra. - El oferente deber&amp;aacute; revisar los criterios de evaluaci&amp;oacute;n definidos y deber&amp;aacute; en su oferta considerar dichos requerimientos ya sea plazo de entrega, caracter&amp;iacute;sticas t&amp;eacute;cnicas detalladas del servicio y/o los productos, se le adjudicara a la oferta que cumpla con lo requerido en las especificaciones t&amp;eacute;cnicas del producto cumpliendo con los criterios de evaluaci&amp;oacute;n. - Si el oferente no entrega los productos y/o servicios en los plazos estipulados en su oferta se solicitar&amp;aacute; la cancelaci&amp;oacute;n de la orden de compra en www.mercadopublico.cl si &amp;eacute;sta no es aceptada luego de 24 hrs. se entiende por cancelada unilateralmente por el comprador por lo que se le adjudicar&amp;aacute; al que le siga en orden de prelaci&amp;oacute;n en el acta de an&amp;aacute;lisis y adjudicaci&amp;oacute;n. - Obligatoriamente se deber&amp;aacute; especificar y describir detalladamente las caracter&amp;iacute;sticas de su oferta con el fin de poseer toda la informaci&amp;oacute;n relevante para una correcta toma de decisiones. - Si el oferente no da cumplimiento a uno de los criterios de evaluaci&amp;oacute;n su oferta no podr&amp;aacute; ser evaluada, quedando marginado de la evaluaci&amp;oacute;n. - La factura debe ser entregada en la Oficina de Partes del DEM. ubicada en Avenida Presidente Ib&amp;aacute;&amp;ntilde;ez 600, 4to.piso.-Pto.Montt, de lo contrario la Direcci&amp;oacute;n de Educaci&amp;oacute;n Municipal no se har&amp;aacute; responsable por el pago de facturas enviadas a otra direcci&amp;oacute;n. - Toda oferta deber&amp;aacute; poseer el flete o traslado incluido hasta el lugar de destino, ll&amp;aacute;mese este DEM. Escuelas, Liceos, Jardines Infantiles de la Comuna de Pto. Montt. - Para el Pago de facturas v&amp;iacute;a deposito el oferente deber&amp;aacute; anexar a su factura detalle indicando: nombre del banco o plaza o n&amp;uacute;mero de cuenta Corriente o nombre a depositar.</t>
  </si>
  <si>
    <t>A LOS OFERENTES</t>
  </si>
  <si>
    <t>La unidad licitante podr&amp;aacute;, en el caso que el proveedor adjudicado se reh&amp;uacute;se a suscribir el contrato, no entregue la garant&amp;iacute;a por fiel cumplimiento del contrato en el plazo establecido para estos efectos en caso de existir garant&amp;iacute;a, no cumpla con los requisitos para contratar establecidos en los presentes requisitos de participaci&amp;oacute;n, se desista de su oferta o sea inh&amp;aacute;bil para contratar de acuerdo con los t&amp;eacute;rminos de la Ley 19.886 y su reglamento, adjudicar al oferente que le siga en puntaje de acuerdo a la evaluaci&amp;oacute;n de las propuestas y as&amp;iacute; sucesivamente.</t>
  </si>
  <si>
    <t>Readjudicación</t>
  </si>
  <si>
    <t>Todo da&amp;ntilde;o de cualquier naturaleza que con motivo de la ejecuci&amp;oacute;n de las Obras se ocasione a terceros, ser&amp;aacute; de exclusiva responsabilidad del Contratista. La Municipalidad no pagar&amp;aacute; al Contratista ning&amp;uacute;n gasto proveniente de da&amp;ntilde;os o indemnizaciones producto de lo estipulado en el p&amp;aacute;rrafo anterior.</t>
  </si>
  <si>
    <t>DAÑOS A TERCEROS:</t>
  </si>
  <si>
    <t>El Municipio se reserva el derecho de declarar inadmisible cualquiera de las ofertas presentadas que no cumplan los requisitos o condiciones establecidos en las bases, como as&amp;iacute; mismo, las ofertas que no se ajusten a las especificaciones t&amp;eacute;cnicas requeridas.Se declarar&amp;aacute; desierta la licitaci&amp;oacute;n cuando no se presenten ofertas o cuando &amp;eacute;stas no resulten convenientes a los intereses municipales.</t>
  </si>
  <si>
    <t>DECLARACIÓN DE INADMISIBLE O DESIERTA</t>
  </si>
  <si>
    <t>Proveedor que no cumpla en el plazo de entrega o calidad t&amp;eacute;cnica de los bienes ofertados, ser&amp;aacute; causal de anulaci&amp;oacute;n de orden de compra y se proceder&amp;aacute; a readjudicar aquella oferta que tenga la siguiente mejor nota, seg&amp;uacute;n cuadro de evaluaci&amp;oacute;n.</t>
  </si>
  <si>
    <t>&lt;p style="text-align: justify;"&gt;&lt;strong&gt;&lt;span style="font-family: arial, sans-serif; font-size: 12pt;"&gt;En caso de empate&amp;nbsp; en la evaluaci&amp;oacute;n de la licitaci&amp;oacute;n se proceder&amp;aacute;&amp;nbsp; a&amp;nbsp; adjudicar al proveedor que mantenga menor precio si se mantiene el empate se adjudicara al que ofrezca menor d&amp;iacute;as de entrega y si se mantiene el empate se priorizara el proveedor&amp;nbsp; m&amp;aacute;s cercano&amp;nbsp; a la regi&amp;oacute;n.&lt;/span&gt;&lt;/strong&gt;&lt;/p&gt;</t>
  </si>
  <si>
    <t>La notificaci&amp;oacute;n del decreto de adjudicaci&amp;oacute;n har&amp;aacute; las veces de contrato para todos los efectos legales y formar&amp;aacute; parte de este las presentes bases y especificaciones t&amp;eacute;cnicas. Se entender&amp;aacute; que si el adjudicatario no acepta la orden de compra, la Municipalidad de Lo Barnechea proceder&amp;aacute;, si as&amp;iacute; lo estima pertinente, a adjudicar al siguiente Oferente mejor evaluado, seg&amp;uacute;n el informe emitido por el funcionario a cargo de la evaluaci&amp;oacute;n, o rechazar todos los restantes, mediante la dictaci&amp;oacute;n de los correspondientes actos administrativos.</t>
  </si>
  <si>
    <t xml:space="preserve">FORMALIZACIÓN DEL CONTRATO </t>
  </si>
  <si>
    <t>SOLO A TRAV&amp;Eacute;S DEL SISTEMA DE MERCADO P&amp;Uacute;BLICO</t>
  </si>
  <si>
    <t>EN CASO DE NO CUMPLIMIENTO POR PARTE DEL OFERENTE ADJUDICADO, SE PODRA EVALUAR LA READJUDICACI&amp;Oacute;N A LA SIGUIENTE OFERTA MAS CONVENIENTE.</t>
  </si>
  <si>
    <t>CUMPLIMIENTO</t>
  </si>
  <si>
    <t>Una vez realizada la apertura electr&amp;oacute;nica de las ofertas, la Entidad licitante podr&amp;aacute; solicitar a los oferentes que salven errores u omisiones formales, siempre y cuando las rectificaciones de dichos vicios u omisiones no les confieran a esos oferentes una situaci&amp;oacute;n de privilegio respecto de los dem&amp;aacute;s competidores, esto es, en tanto no se afecten los principios de estricta sujeci&amp;oacute;n a las bases y de igualdad de los oferentes, y se informe de dicha solicitud al resto de los oferentes si correspondiere a trav&amp;eacute;s del Sistema de Informaci&amp;oacute;n.Los oferentes tendr&amp;aacute;n un plazo m&amp;aacute;ximo de 48 horas corridas, establecidas en el foro de Aclaraci&amp;oacute;n de ofertas, contados desde la notificaci&amp;oacute;n del respectivo requerimiento, para responder a lo solicitado por la Entidad licitante o para acompa&amp;ntilde;ar los antecedentes requeridos por &amp;eacute;sta. El Departamento de Educaci&amp;oacute;n   no considerar&amp;aacute; las respuestas o los antecedentes recibidos una vez vencido dicho plazo.</t>
  </si>
  <si>
    <t>Solicitud de aclaraciones y antecedentes</t>
  </si>
  <si>
    <t>Art.4&amp;ordm;. 	Las disposiciones que regir&amp;aacute;n la propuesta p&amp;uacute;blica, orden de compra y el contrato que se celebre, ser&amp;aacute;n las siguientes:&lt;br /&gt;a.	La Ley N&amp;deg; 19.886, &amp;ldquo;Ley de Bases sobre Contratos Administrativos de Suministro y Prestaci&amp;oacute;n de Servicios&amp;rdquo;, y su Reglamento.&lt;br /&gt;b.	La Ley N&amp;ordm; 18.928, que &amp;ldquo;Fija Normas sobre Adquisiciones y Enajenaciones de Bienes Corporales e Incorporales Muebles y Servicios de las Fuerzas Armadas&amp;rdquo; y, su respectivo Reglamento.&lt;br /&gt;c.	Las presentes bases administrativas, t&amp;eacute;cnicas y sus anexos.&lt;br /&gt;d.	Las modificaciones a las bases y sus anexos, si las hubiere.&lt;br /&gt;e.	Las respuestas o aclaraciones a las consultas y/o solicitud de aclaraciones a las bases de licitaci&amp;oacute;n y la modificaci&amp;oacute;n de ellos, si las hubiera.&lt;br /&gt;&amp;nbsp;f.	La oferta o las ofertas.&lt;br /&gt;&amp;nbsp;g.	La resoluci&amp;oacute;n que adjudique la propuesta.&lt;br /&gt;h.	El contrato y/o contratos y/u orden de compra.&lt;br /&gt;i.   Supletoriamente normas de derecho  p&amp;uacute;blico que rigen en esta materia y en su defecto las normas de derecho p&amp;uacute;blico.&lt;br /&gt;Los antecedentes se&amp;ntilde;alados se considerar&amp;aacute;n complementarios entre s&amp;iacute;. Lo convenido o estipulado en uno se considerar&amp;aacute; tan obligatorio como si estuviera estipulado en todos.</t>
  </si>
  <si>
    <t>Legislación aplicable y marco regulatorio.</t>
  </si>
  <si>
    <t>- El proveedor debe postular ofreciendo los cuatro servicios solicitados (movilizaci&amp;oacute;n, alimentaci&amp;oacute;n, entrada a lugares a visitar y enfoque pedag&amp;oacute;gico), de no ser as&amp;iacute; quedar&amp;aacute; fuera de bases.&lt;br /&gt;- Es obligaci&amp;oacute;n que el oferente anexe Informaci&amp;oacute;n de los veh&amp;iacute;culos y conductores que realizar&amp;aacute;n la gira, especificando el o los m&amp;oacute;viles titulares y de reemplazo, as&amp;iacute; como tambi&amp;eacute;n &amp;eacute;l o los conductores, titulares y de reemplazo, que realizar&amp;aacute;n cada viaje. Para estos efectos deber&amp;aacute;n completar el Anexo T&amp;eacute;cnico que se adjunta a las presentes bases. Si alguno de estos documentos est&amp;aacute; vencido o no los sube al portal, quedar&amp;aacute; fuera de base la propuesta. (Para el veh&amp;iacute;culo: permiso de circulaci&amp;oacute;n, revisi&amp;oacute;n t&amp;eacute;cnica y seguro del veh&amp;iacute;culo. Para los conductores: licencia de conducir, carnet de identidad y hoja de vida del conductor).&lt;br /&gt;&amp;nbsp;- El oferente debe anexar un programa de trabajo con itinerario desde la hora que salen del establecimiento hasta la hora de llegada a este mismo lugar, de lo contrario no ser&amp;aacute; evaluada la propuesta. &lt;br /&gt;&amp;nbsp;- El oferente debe acreditar experiencia mediante certificados y/o Facturas que especifiquen haber realizado Giras para unidades educativas y que cuenten con los cuatro servicios solicitados. No se considerar&amp;aacute;n &amp;oacute;rdenes de compra para acreditar experiencia. &lt;br /&gt;&amp;nbsp;- Para el enfoque pedag&amp;oacute;gico, el docente o asistente que realice la actividad, debe acreditar con certificado de t&amp;iacute;tulo, curriculum u otro documento.</t>
  </si>
  <si>
    <t>OBSERVACIONES</t>
  </si>
  <si>
    <t>El Hospital podrá ordenar hasta un 20 % de aumento o disminución, en forma inmediata, del servicio contratado, con cargo a su presupuesto anual.En estas circunstancias, se valorizará de acuerdo al precio unitario correspondiente del presupuesto entregado en la propuesta.La facultad  de aplicación de las  acciones de este Artículo es de exclusiva responsabilidad del Director del Hospital  y se canalizara con una petición escrita  de parte de éste a las líneas jerárquicas subordinadas del Hospital.</t>
  </si>
  <si>
    <t>ARTICULO Nº 31 – AUMENTO O DISMINUCIÓN INMEDIATA DEL SERVICIO CONTRATADO</t>
  </si>
  <si>
    <t>17.1.	Del precioJunaeb pagará el precio unitario final (bruto/exento) que el oferente haya declarado en el Anexo Nº 5 denominado Oferta Económica por cada atención médica efectivamente realizada. 17.2.	Forma de PagoConsiderando que el número de las atenciones médicas es referencial, el contrato señalará el valor unitario que tienen las prestaciones que se contratan, con la finalidad de realizar los pagos mensuales de conformidad al número efectivo de prestaciones realizadas así certificadas por la contraparte técnica.17.3.	FacturaciónEl prestador deberá remitir a Junaeb la factura respectiva los primeros 5 días hábiles de cada mes, por el monto equivalente a las atenciones médicas realizadas durante el mes anterior, junto con la Rendición Estadística y Control de Pagos (formato en Anexo N° 9) en la Oficina de Partes de la Dirección REGIONAL de Los Lagos JUNAEB, ubicada en Calle Benavente N° 952, Comuna Puerto Montt.La factura debe indicar la región y la comuna a la que corresponde el cobro, la cantidad de atenciones médicas efectuadas, el número de la Licitación y Orden de Compra a la que se asocia el cobro. Las facturas deberán extenderse en original y copia, salvo en caso de factura electrónica, indicando clara y separadamente el valor neto más IVA o Impuesto del 10% según corresponda de cada prestación médica realizada.Cuando se trate de facturas electrónicas, estas deberán presentarse a través del Sitio web del Servicio de Impuestos Internos. Junto con las facturas el adjudicatario debe presentar certificados emitidos por la Inspección del Trabajo competente o el Organismo pertinente, que acrediten que se encuentra al día en el cumplimiento de las obligaciones laborales, previsionales e indemnizatorias de todos y cada uno de los trabajadores que hubieran prestado servicios personales durante la ejecución del servicio contratado. La presentación de dicho certificado será requisito para la aprobación del pago.Junaeb se reserva la facultad de solicitar información adicional al adjudicatario, en cualquier tiempo, que le permita comprobar el debido cumplimiento de sus obligaciones laborales y previsionales. En el evento que de la lectura de los documentos acompañados por el interesado o bien de la revisión de otro medios idóneos, aparezca que el prestador mantiene saldos insolutos de remuneraciones o cotizaciones de seguridad social con sus actuales trabajadores o con trabajadores contratados en los últimos dos años, Junaeb procederá de conformidad con lo establecido en el inciso segundo artículo 4 de la Ley 19.886.El pago de la factura se realizará en un plazo de 30 días contados desde su recepción. Para efectuar dicho pago se requerirá la correspondiente Recepción Conforme.Asimismo, para la recepción conforme, el prestador debe presentar los siguientes documentos:•	Formularios Originales Junaeb, en sobre de Rendición por cada Boleta o Factura, con todos los antecedentes requeridos en éste.•	Rendición Estadística y Control de Pago (Anexo Nº 9), por cada sobre rendido. •	Digitación y reporte de la información respecto de las atenciones en el sistema informático del Programa de Salud del Estudiante.Para efectuar el último pago de cada año, el prestador deberá asimismo adjuntar a su factura, un Informe técnico elaborado conforme a lo establecido en el Anexo N° 11 denominado “Informe Técnico Anual”, considerando los  siguientes aspectos:•	Características y Perfil epidemiológico de los usuarios.•	Aspectos facilitadores y obstaculizadores durante la atención. •	Sugerencias y proyecciones Técnicas al Programa.•	Compromisos para el segundo año de ejecución contractual cuando se trate del informe técnico presentado al final del primer año de contrato.</t>
  </si>
  <si>
    <t>17.	PAGO DEL SERVICIO</t>
  </si>
  <si>
    <t>&lt;span style="font-size: 12px;"&gt;Los oferentes deber&amp;aacute;n encontrarse h&amp;aacute;biles en el portal chileproveedores para poder ser contratados, aquellos proveedores que no tengan contrato vigente con dicho organismo encargado de verificar el estado de habilidad de los proveedores y que resulten adjudicados por haber obtenido la mejor puntuaci&amp;oacute;n en la respectiva evaluaci&amp;oacute;n de ofertas, deber&amp;aacute;n contratar con dicho portal y quedar en condici&amp;oacute;n de h&amp;aacute;bil, debiendo remitir copia del respectivo certificado a este instituto en un plazo m&amp;aacute;ximo de 15 d&amp;iacute;as corridos para poder ser contratados. El IGM podr&amp;aacute; readjudicar la licitaci&amp;oacute;n al segundo oferente mejor evaluado o efectuar un nuevo proceso licitatorio al no haber recibido la copia antes indicada dentro del plazo estipulado.&lt;/span&gt;</t>
  </si>
  <si>
    <t xml:space="preserve">Inscripción Chileproveedores </t>
  </si>
  <si>
    <t>&lt;span style="font-size: 12px; font-family: arial;"&gt;La Municipalidad podr&amp;aacute; otorgar ampliaci&amp;oacute;n de obras y/u obras extraordinarias, previo informe t&amp;eacute;cnico de la ITO, visado por el Director de&amp;nbsp;Obras y de acuerdo a la disponibilidad presupuestaria. Sin perjuicio de lo dispuesto en las presentes Bases Administrativas, la Municipalidad podr&amp;aacute;, con el fin de llevar a un mejor t&amp;eacute;rmino la obra contratada, ordenar modificaci&amp;oacute;n o paralizaci&amp;oacute;n temporal de las obras, las que deber&amp;aacute;n ser aprobadas por Decreto Alcaldicio, antes de la fecha del plazo contractual, adem&amp;aacute;s los aumentos efectivos de obra y aumentos de plazo, deber&amp;aacute;n ser debidamente garantizados mediante&amp;nbsp;garant&amp;iacute;a bancaria, en los mismos porcentajes estipulados en el contrato original y la vigencia de dichos documentos ser&amp;aacute;n a lo menos la fecha de t&amp;eacute;rmino de las obras mas 90 d&amp;iacute;as corridos. Los aumentos o disminuciones de obras se cotizar&amp;aacute;n a los Precios Unitarios del presupuesto adjudicado. La Oferta del Contratista incluye el costo total de la obra, por lo que no podr&amp;aacute; cobrar ning&amp;uacute;n tipo de obras extraordinarias. No obstante, a exclusivo juicio de la Municipalidad podr&amp;aacute; &amp;eacute;sta ordenar obras extraordinarias o el empleo de materiales no considerados a precios unitarios convenidos, a fin de llevar a un mejor t&amp;eacute;rmino la obra, en cuyo caso se incluir&amp;aacute;n &amp;eacute;stas al valor total del contrato como &amp;ldquo;aumento de obras extraordinarias&amp;rdquo; y siempre que exista disponibilidad presupuestaria debidamente autorizada. Cualquier aumento, disminuci&amp;oacute;n de obras y/o obras extraordinarias, deben ser aprobadas por la Municipalidad antes de la fecha contractual.&lt;/span&gt;</t>
  </si>
  <si>
    <t xml:space="preserve">DE LOS AUMENTOS Y DISMINUCIONES DE OBRAS </t>
  </si>
  <si>
    <t>&lt;p class="MsoNormal" style="margin: 0cm 0cm 0pt;"&gt;LOS OFERENTES NO INSCRITOS EN CHILEPROVEEDORES DEBER&amp;Aacute;N ADJUNTAR TODOS LOS DOCUMENTOS SOLICITADOS EN ESTE PUNTO COMO ANEXO A SU OFERTA, A FIN DE VERIFICAR EL CUMPLIMIENTO DE LAS HABILIDADES EXIGIDAS POR &lt;st1:st1:personname productid="LA LEY" w:st="on"&gt;LA LEY&lt;/st1:st1:personname&gt; 19.886/2003.-&lt;/p&gt;</t>
  </si>
  <si>
    <t>OTROS ANTECEDENTES</t>
  </si>
  <si>
    <t>&lt;p style="text-align: justify; line-height: 115%;"&gt;&lt;span style="line-height: 115%; font-family: arial,sans-serif; font-size: 12pt;"&gt;Adjuntar declaraci&amp;oacute;n, en caso de no contar con vinculaci&amp;oacute;n de calidad de c&amp;oacute;nyuge, hijo, adoptado o pariente hasta tercer grado de consanguinidad y segundo de afinidad, inclusive respecto de las autoridades y de los funcionarios de la I. Municipalidad de El Quisco, hasta el nivel de Jefatura del Departamento de Educaci&amp;oacute;n de esta Comuna.&lt;/span&gt;&lt;/p&gt;&lt;p style="text-align: justify; line-height: 115%;"&gt;&lt;span style="line-height: 115%; font-family: arial,sans-serif; font-size: 12pt;"&gt;Dentro del mismo, se debe adjuntar declaraci&amp;oacute;n, de no contar con deudas previsionales, ni de remuneraciones.&lt;/span&gt;&lt;/p&gt;</t>
  </si>
  <si>
    <t>&lt;span style="color: #333333; font-style: normal; font-variant: normal; font-weight: normal; letter-spacing: normal; line-height: 18px; text-align: justify; text-indent: 0px; text-transform: none; white-space: normal; word-spacing: 0px; font-size: 11pt; font-family: cambria,serif; background-color: #f7f7f7;"&gt;El oferente deber&amp;aacute; examinar minuciosamente y de manera previa a la presentaci&amp;oacute;n de sus proposiciones, todas y cada una de las instrucciones, formatos, condiciones y especificaciones que figuren en las presentes bases de licitaci&amp;oacute;n y sus anexos.&lt;span class="Apple-converted-space"&gt;&amp;nbsp;&lt;/span&gt;&lt;/span&gt;&lt;span style="color: #333333; font-style: normal; font-variant: normal; font-weight: normal; letter-spacing: normal; line-height: 18px; text-align: justify; text-indent: 0px; text-transform: none; white-space: normal; word-spacing: 0px; font-size: 11pt; font-family: cambria,serif; background-color: #f7f7f7;"&gt;El oferente que no suba los formatos y dem&amp;aacute;s antecedentes solicitados al portal&lt;span class="Apple-converted-space"&gt;&amp;nbsp;&lt;/span&gt;&lt;span style="text-decoration: underline; color: #0070c0;"&gt;www.mercadop&amp;uacute;blico.cl&lt;/span&gt;&lt;span class="Apple-converted-space"&gt;&amp;nbsp;&lt;/span&gt;al momento de la revisi&amp;oacute;n por parte de la comisi&amp;oacute;n de la licitaci&amp;oacute;n se dejar&amp;aacute; fuera de bases y no pasar&amp;aacute; al proceso de evaluaci&amp;oacute;n.&lt;/span&gt;</t>
  </si>
  <si>
    <t>DEBE SER UN PROVEEDOR HABIL</t>
  </si>
  <si>
    <t>El orden de prelaci&amp;oacute;n para la interpretaci&amp;oacute;n de las normas del contrato ser&amp;aacute; el siguiente:a)        Las presentes Bases sus anexos y enmiendas posteriores en el caso que la hubiere;b)    La oferta presentada por el oferente y los documentos aclaratorios o complementarios suscritos e intercambiados entre ambas partes, con posterioridad a la adjudicaci&amp;oacute;n y antes de la firma del Contrato.</t>
  </si>
  <si>
    <t>Documentación Contractual</t>
  </si>
  <si>
    <t>&lt;span style="font-size: 20px;"&gt;&lt;strong&gt;&lt;span style="text-decoration: underline;"&gt;CUALQUIER MENCI&amp;Oacute;N DE ALGUNA MARCA, MODELO O CODIGO DE ALG&amp;Uacute;N PRODUCTO EN PARTICULAR, TANTO EN ITEM O ARCHIVOS ADJUNTO, ES SOLO A MODO DE SUGERENCIA E IGUAL PUEDE SER EQUIVALENTE, PERO DE LA MISMA CALIDAD TECNICA.&lt;/span&gt;&lt;/strong&gt;&lt;/span&gt;</t>
  </si>
  <si>
    <t>EN CASO DE MENCION DE ALGUN PRODUCTO ESPECIFICO.</t>
  </si>
  <si>
    <t>Seg&amp;uacute;n Punto 10.5 de las Bases Adm. Especiales.</t>
  </si>
  <si>
    <t>&lt;span id="ctl00_mpcphFormWizardFields_GridViewPropuesta_ctl04_GvLblDescription"&gt;Acreditaci&amp;oacute;n de cumplimiento de remuneraciones o cotizaciones de seguridad social&lt;/span&gt;</t>
  </si>
  <si>
    <t>&lt;table width="104%" style="width: 104.54%; border-collapse: collapse;" border="0" cellspacing="0" cellpadding="0"&gt;    &lt;tbody&gt;        &lt;tr style="height: 15pt;"&gt;            &lt;td style="border-bottom-color: #cccccc; border-bottom-width: 1pt; border-style: solid none; padding: 0.75pt; width: 69.26%; height: 15pt; border-top-color: #cccccc; border-top-width: 1pt;"&gt;            &lt;p style="text-align: justify;"&gt;&lt;span class="texto13azul1" style="font-size: 11pt; color: windowtext;"&gt;La comisi&amp;oacute;n encargada de la evaluaci&amp;oacute;n propondr&amp;aacute; al Alcalde (o a quien delegue o lo subrogue) adjudicar la propuesta al oferente que satisfaga de la mejor forma los requisitos t&amp;eacute;cnicos y econ&amp;oacute;micos materia de la presente licitaci&amp;oacute;n. Esta adjudicaci&amp;oacute;n se har&amp;aacute; mediante decreto exento que se informar&amp;aacute; a trav&amp;eacute;s del portal &lt;a href="http://www.mercadopublico.cl/"&gt;www.mercadopublico.cl&lt;/a&gt;. El oferente adjudicado deber&amp;aacute; contar con contrato vigente en Chile Proveedores.&lt;/span&gt;&lt;/p&gt;            &lt;p style="text-align: justify;"&gt;&lt;span class="texto13azul1" style="font-size: 11pt; color: windowtext;"&gt;En caso de no cumplirse con la fecha indicada de adjudicaci&amp;oacute;n en las presentes bases, se publicar&amp;aacute; una nueva fecha en el portal www.mercadopublico.cl, indicando all&amp;iacute; las razones del atraso. &lt;/span&gt;&lt;/p&gt;            &lt;/td&gt;        &lt;/tr&gt;    &lt;/tbody&gt;&lt;/table&gt;</t>
  </si>
  <si>
    <t>Adjudicación de la propuesta</t>
  </si>
  <si>
    <t>"Los oferentes tendr&amp;aacute;n 24 horas para efectuar consultas respecto a la adjudicaci&amp;oacute;n, las que deber&amp;aacute;n ser efectuadas mediante el mecanismo habilitado en el portal, las que ser&amp;aacute;n contestadas por la D.G.A.C., a trav&amp;eacute;s de este mismo medio, 48 horas despu&amp;eacute;s de ser recepcionadas las consultas, para lo anterior se considerar&amp;aacute;n d&amp;iacute;as h&amp;aacute;biles."</t>
  </si>
  <si>
    <t>&lt;p style="margin: 0cm 0cm 6pt;"&gt;&lt;span style="line-height: 115%; font-family: verdana,sans-serif; font-size: 10pt;"&gt;En caso de empate de dos o m&amp;aacute;s propuestas en la m&amp;aacute;s alta calificaci&amp;oacute;n final, el criterio para desempatar ser&amp;aacute; la&amp;nbsp;Experiencia en registro audiovisual o edici&amp;oacute;n o elaboraci&amp;oacute;n de capsulas de televisi&amp;oacute;n, y en caso de mantenerse el empate, el siguiente criterio para dirimir ser&amp;aacute; el precio. &lt;/span&gt;&lt;/p&gt;</t>
  </si>
  <si>
    <t>Se podrán disminuir o eliminar las partidas según necesidades del municipio</t>
  </si>
  <si>
    <t>Partidas</t>
  </si>
  <si>
    <t>V&amp;iacute;a correo electr&amp;oacute;nico con copia a todos los participantes.</t>
  </si>
  <si>
    <t>Se requiere boleta de seriedad de la oferta a nombre del Servicio de Salud Magallanes,RUT:61.607.900-K</t>
  </si>
  <si>
    <t>Boleta de Seriedad de la Oferta</t>
  </si>
  <si>
    <t>La licitaci&amp;oacute;n se regir&amp;aacute; por los presentes requisitos de participaci&amp;oacute;n para licitaci&amp;oacute;n sobre 3 UTM, en conformidad a Ley 19.886 sobre Contratos Administrativos de Suministro y Prestaci&amp;oacute;n de Servicios y su Reglamento. La presente licitaci&amp;oacute;n tiene por finalidad de Adquisici&amp;oacute;n, Arriendo y/o Prestaci&amp;oacute;n de servicio seg&amp;uacute;n los requerimientos establecidos y publicados en p&amp;aacute;gina mercado p&amp;uacute;blico. FINANCIAMIENTO: El financiamiento disponible corresponde al presupuesto Municipal. DE LOS OFERENTES: Podr&amp;aacute;n presentarse a esta propuesta p&amp;uacute;blica, las personas naturales o jur&amp;iacute;dicas inscritos en el registro Mercado P&amp;uacute;blico, DE LAS ACLARACIONES Y/O RESPUESTAS A CONSULTAS: El proponente podr&amp;aacute; realizar preguntas y solicitar aclaraciones de esta propuesta a trav&amp;eacute;s del sistema de Compras P&amp;uacute;blicas del Estado Mercado P&amp;uacute;blico, hasta la fecha y hora l&amp;iacute;mite indicada en el itinerario de licitaci&amp;oacute;n. Las respuestas a las preguntas o consultas y las aclaraciones estar&amp;aacute;n a disposici&amp;oacute;n de los proponentes en el referido sistema en la fecha indicada en el itinerario de licitaci&amp;oacute;n. Las aclaraciones y/o respuestas emitidas por la municipalidad, formar&amp;aacute;n parte integrante de la licitaci&amp;oacute;n y ser&amp;aacute;n remitidas a todos los participantes a trav&amp;eacute;s del sistema de compras p&amp;uacute;blicas del Estado. No se aceptar&amp;aacute;n consultas por otro medio distinto al indicado en la publicaci&amp;oacute;n. MODIFICACION DE BASES: Se podr&amp;aacute;n ingresar modificaciones a las bases y anexos de las licitaciones en estado publicadas cuando de forma involuntaria se ha obviado informaci&amp;oacute;n relevante para una mejor propuesta por parte de los oferentes, y el cual ser&amp;aacute; ingresado en forma de anexo en el punto respectivo de archivos adjuntos, y se ampliar&amp;aacute; el plazo de cierre en un m&amp;iacute;nimo de 24 hrs. DISPOSICIONES GENERALES: El s&amp;oacute;lo hecho de la presentaci&amp;oacute;n de la oferta, significa la aceptaci&amp;oacute;n por parte del proponente de los requisitos de participaci&amp;oacute;n, de las aclaraciones y de los antecedentes que la acompa&amp;ntilde;an. El oferente en su oferta, deber&amp;aacute; considerar todos los gastos directos e indirectos que irrogue el cumplimiento del contrato. A v&amp;iacute;a s&amp;oacute;lo enunciativa se considera todos los gastos de administraci&amp;oacute;n, equipos, servicios, impuestos, costos de garant&amp;iacute;as, seguros y en general todo lo necesario para garantizar una correcta ejecuci&amp;oacute;n del contrato, de acuerdo a requisitos de participaci&amp;oacute;n para licitaci&amp;oacute;n sobre 3 UTM y hasta 100 UTM Los oferentes deben constatar que el env&amp;iacute;o de sus ofertas t&amp;eacute;cnicas y econ&amp;oacute;micas sobre 3 UTM y hasta 100 UTM Los oferentes deben constatar que el env&amp;iacute;o de sus ofertas t&amp;eacute;cnicas y econ&amp;oacute;micas a trav&amp;eacute;s del sitio www.chilecompra.cl haya sido realizado con &amp;eacute;xito, incluyendo el previo ingreso de todos los formularios anexos requeridos, en caso que existan ; para ello se debe verificar el posterior despliegue autom&amp;aacute;tico del &amp;ldquo;comprobante de env&amp;iacute;o de Oferta&amp;rdquo; que se entrega en dicho sistema, el cual puede ser impreso por el proponente para su resguardo. Las &amp;uacute;nicas Ofertas validas ser&amp;aacute;n las presentadas a trav&amp;eacute;s del sitio www.Chilecompra.cl , no se aceptaran ofertas que se presenten por un medio distinto al establecido en estos requisitos de participaci&amp;oacute;n. Ser&amp;aacute; responsabilidad de los oferentes adoptar las precauciones necesarias para ingresar oportuna y adecuadamente sus ofertas. DE LOS PLAZOS DE CIERRE: En caso que al momento la fecha de cierre de recepci&amp;oacute;n de las ofertas no se hubieren presentado oferentes, se podr&amp;aacute; ampliar este plazo, por un nuevo periodo de d&amp;iacute;as si se estimase necesario. APERTURA DE LAS OFERTAS: Las ofertas se abrir&amp;aacute;n en el Portal de Mercado P&amp;uacute;blico el d&amp;iacute;a y hora indicada en el calendario de la propuesta. DE LA ADJUDICACION : Al momento de adjudicar se podr&amp;aacute;n realizar cambios en las cantidades propuestas en la respectiva licitaci&amp;oacute;n (aumentar o disminuir unidades) dependiendo de la asignaci&amp;oacute;n presupuestaria para dicho proceso o por necesidad de la instituci&amp;oacute;n; la que ser&amp;aacute; reflejada en la respectiva adjudicaci&amp;oacute;n y orden de compra. PLAZO DE ADJUDICACION: en caso de no cumplirse con la fecha indicada de adjudicaci&amp;oacute;n de las presentes bases de licitaci&amp;oacute;n, se publicar&amp;aacute; una nueva fecha en el portal www.mercadopublico.cl, informando all&amp;iacute; las razones del atraso. DESCALIFICACI&amp;Oacute;N INMEDIATA DE LAS OFERTAS: El acto de Apertura descalificar&amp;aacute; inmediatamente las propuestas, cuando se incurra en alguno de los siguientes incumplimientos: a) La no presentaci&amp;oacute;n de la oferta por parte del proponente a trav&amp;eacute;s del sistema de Compras P&amp;uacute;blicas. b) En el caso que la oferta del proveedor contenga &amp;iacute;tems incompletos. Se considerar&amp;aacute;n &amp;iacute;tems validamente ofertados, a todos aquellos que contengan claramente su marca, modelo, unidad de medida (unidad de venta) y que adem&amp;aacute;s correspondan a los tipos de productos solicitados en esta licitaci&amp;oacute;n. Aquellas ofertas que no cumplan con los requerimientos solicitados quedaran marginadas de la propuesta y no ser&amp;aacute;n consideradas en la etapa de evaluaci&amp;oacute;n. EVALUACION DE LAS OFERTAS: la evaluaci&amp;oacute;n de las ofertas estar&amp;aacute; a cargo del profesional solicitante del bien o servicio requerido (o quien lo represente), quien estudiara las distintas ofertas recibidas y presentar&amp;aacute; un acta con proposici&amp;oacute;n de adjudicaci&amp;oacute;n, esta proposici&amp;oacute;n recaer&amp;aacute; en el oferente que, a su juicio, mejor cumpla con los requisitos administrativos, t&amp;eacute;cnicos y econ&amp;oacute;micos de la presente licitaci&amp;oacute;n; La Municipalidad se reserva el derecho de aceptar cualquiera de las ofertas, en forma total o parcial, aun cuando no sea la mas baja, o de rechazarlas todas, seg&amp;uacute;n convenga a los intereses Municipales, con el debido fundamento y sin que por ello incurra en responsabilidad alguna respecto del proponente afectado, no dando lugar a indemnizaci&amp;oacute;n alguna al oferente. Los oferentes no adjudicados tambi&amp;eacute;n ser&amp;aacute;n notificados a trav&amp;eacute;s del sistema. READJUDICACION: La unidad licitante podr&amp;aacute;, en el caso que el proveedor adjudicado se reh&amp;uacute;se a suscribir el contrato, no entregue la garant&amp;iacute;a por fiel cumplimiento del contrato en el plazo establecido para estos efectos en caso de existir garant&amp;iacute;a, no cumpla con los requisitos para contratar establecidos en los presentes requisitos de participaci&amp;oacute;n, se desista de su oferta o sea inh&amp;aacute;bil para contratar de acuerdo con los t&amp;eacute;rminos de la Ley 19.886 y su reglamento, adjudicar al oferente que le siga en puntaje de acuerdo a la evaluaci&amp;oacute;n de las propuestas y as&amp;iacute; sucesivamente. DE LOS PAGOS: El precio ser&amp;aacute; el que pague el Mandante por los servicios contratados. La correspondiente Factura o Boleta prestaci&amp;oacute;n servicios ser&amp;aacute; tramitada a pago una vez recibidos conforme por la bodega Municipal o la unidad t&amp;eacute;cnica seg&amp;uacute;n corresponda. No se dar&amp;aacute; curso a pago a &amp;oacute;rdenes de compra que cuenten con pedidos pendientes o en tr&amp;aacute;mite de cambios de productos o mercader&amp;iacute;as PLAZO DE ENTREGA: El plazo de entrega quedara fijado al momento de realizar la oferta, dentro de este plazo El Proveedor adjudicado deber&amp;aacute; entregar en bodega municipal o donde sea requerido la totalidad de lo adjudicado. DOMICILIO: Para todos los efectos legales, las partes fijan su domicilio en la ciudad de Los Angeles, VIII Regi&amp;oacute;n y se someten a la competencia de sus Tribunales Ordinarios de Justicia.</t>
  </si>
  <si>
    <t>OTRO</t>
  </si>
  <si>
    <t>V&amp;iacute;a foro consulta.</t>
  </si>
  <si>
    <t>&lt;span style="font-size: 9pt; font-family: &amp;quot;trebuchet ms&amp;quot;, sans-serif; color: #000000;" class="texto13Azul" lang="ES"&gt;&lt;span style="font-family: &amp;quot;trebuchet ms&amp;quot;, sans-serif; color: #000000;"&gt;&lt;p style="margin-right: 2.15pt; text-align: justify;"&gt;&lt;strong&gt;&lt;span style="font-size: 10pt; font-family: arial, sans-serif;"&gt;ART. 10.-&amp;nbsp;&amp;nbsp;&amp;nbsp;&amp;nbsp;&amp;nbsp;&amp;nbsp;&amp;nbsp;&amp;nbsp;&amp;nbsp; &lt;span style="text-decoration: underline;"&gt;EVALUACI&amp;Oacute;N DE LAS OFERTAS&lt;/span&gt;&lt;/span&gt;&lt;/strong&gt;&lt;/p&gt;&lt;/span&gt;&lt;br /&gt;&lt;/span&gt;</t>
  </si>
  <si>
    <t>&lt;span style="font-family: 'trebuchet ms', sans-serif; font-size: 12px; line-height: 13.8000001907349px; background-color: #f4f7fc;"&gt;Ver Resoluci&amp;oacute;n N&amp;deg;015/0157 Aprueba Bases Administrativas &amp;nbsp;Tipo, Anexo Complementario, Bases&amp;nbsp;T&amp;eacute;cnicas.&lt;/span&gt;</t>
  </si>
  <si>
    <t>&lt;span id="ctl00_mpcphFormWizardFields__GvBase_ctl02__GvLblDescription"&gt;&amp;nbsp;&lt;p&gt;EN CASO QUE EXISTAN DOS O MAS EMPRESAS CON IGUAL PUNTAJE, ENTONCES SERA ADJUDICADA LA QUE TENGA LA OFERTA MAS ECONOMICA.&lt;/p&gt;&lt;p&gt;EN CASO QUE SIGA LA IGUALDAD DE PUNTAJE, ENTONCES SE OPTARA POR LA EMPRESA QUE OFREZCA EL PLAZO DE ENTREGA MENOR.&lt;/p&gt;&lt;/span&gt;</t>
  </si>
  <si>
    <t>&lt;span style="font-family: arial; font-size: 12px;"&gt;La Municipalidad podr&amp;aacute; otorgar ampliaci&amp;oacute;n de obras y/u obras extraordinarias, previo informe t&amp;eacute;cnico de la ITO, visado por el Director de&amp;nbsp;Obras y de acuerdo a la disponibilidad presupuestaria, por un valor m&amp;aacute;ximo del 20% del contrato. Sin perjuicio de lo dispuesto en las presentes Bases Administrativas, la Municipalidad podr&amp;aacute;, con el fin de llevar a un mejor t&amp;eacute;rmino la obra contratada, ordenar modificaci&amp;oacute;n o paralizaci&amp;oacute;n temporal de las obras, las que deber&amp;aacute;n ser aprobadas por Decreto Alcaldicio, antes de la fecha del plazo contractual, adem&amp;aacute;s los aumentos efectivos de obra y aumentos de plazo, deber&amp;aacute;n ser debidamente garantizados mediante boletas de garant&amp;iacute;a bancaria, en los mismos porcentajes estipulados en el contrato original y la vigencia de dichos documentos ser&amp;aacute;n a lo menos la fecha de t&amp;eacute;rmino de las obras mas 90 d&amp;iacute;as corridos. Los aumentos o disminuciones de obras se cotizar&amp;aacute;n a los Precios Unitarios del presupuesto adjudicado. La Oferta del Contratista incluye el costo total de la obra, por lo que no podr&amp;aacute; cobrar ning&amp;uacute;n tipo de obras extraordinarias. No obstante, a exclusivo juicio de la Municipalidad podr&amp;aacute; &amp;eacute;sta ordenar obras extraordinarias o el empleo de materiales no considerados a precios unitarios convenidos, a fin de llevar a un mejor t&amp;eacute;rmino la obra, en cuyo caso se incluir&amp;aacute;n &amp;eacute;stas al valor total del contrato como &amp;ldquo;aumento de obras extraordinarias&amp;rdquo; y siempre que exista disponibilidad presupuestaria debidamente autorizada. Cualquier aumento, disminuci&amp;oacute;n de obras y/o obras extraordinarias, deben ser aprobadas por la Municipalidad antes de la fecha contractual.&lt;/span&gt;</t>
  </si>
  <si>
    <t>Los encargados de evaluar podr&amp;aacute;n aceptar ofertar que presenten defectos de forma, omisi&amp;oacute;n o errores menores, siempre que &amp;eacute;stos no sean sobre cuestiones de fondo, ni su correcci&amp;oacute;n altere el monto de su oferta, ni atente contra el proceso de licitaci&amp;oacute;n y el principio de igualdad de los oferentes. Podr&amp;aacute;n permitir la presentaci&amp;oacute;n de certificaciones o antecedentes que los oferentes hayan omitido presentar al momento de efectuar la oferta, siempre que dichas certificaciones o antecedentes hayan sido emitidos o tengan fecha anterior al plazo de cierre de recepci&amp;oacute;n de ofertas. Para ello se les especificar&amp;aacute; un plazo breve y fatal, a trav&amp;eacute;s del foro inverso disponible en la plataforma www.mercadopublico.cl. En estos casos se les asignar&amp;aacute; un menor puntaje a las ofertas que no cumplieron dentro del plazo, en el criterio de evaluaci&amp;oacute;n Cumplimiento de Requisitos Formales</t>
  </si>
  <si>
    <t>Presentaciòn de Antecedentes Omitidos por los Oferentes</t>
  </si>
  <si>
    <t>Al momento de la adjudicaci&amp;oacute;n, el Hospital Guillermo Grant Benavente se reserva el derecho de aumentar o disminuir las partidas requeridas, sin variar el presupuesto, hasta en un 30% de lo solicitado, fundadamente conforme a sus intereses y presupuestos disponibles, sin alterar el principio de estricta sujeci&amp;oacute;n a las bases y de igualdad de los oferentes.</t>
  </si>
  <si>
    <t>Aumentar o Disminuir Partidas</t>
  </si>
  <si>
    <t>&lt;p style="text-align: justify; margin: 0cm 0cm 10pt;"&gt;&lt;span&gt;&lt;span style="font-family: calibri;"&gt;Se recibir&amp;aacute;n todas las consultas posibles a la adjudicaci&amp;oacute;n a trav&amp;eacute;s del Portal &lt;/span&gt;&lt;a href="http://www.mercadopublico.cl/"&gt;&lt;span style="line-height: 115%; font-family: trebuchet ms,sans-serif; color: #800080; font-size: 9pt;"&gt;www.mercadopublico.cl&lt;/span&gt;&lt;/a&gt;&lt;span style="font-family: calibri;"&gt;.&amp;nbsp; Las consultas y las respuestas se subir&amp;aacute;n a los archivos adjuntos de esta licitaci&amp;oacute;n.&lt;/span&gt;&lt;/span&gt;&lt;/p&gt;</t>
  </si>
  <si>
    <t>LAS ESTABLECIDAS EN EL FORO DEL MERCADO PUBLICO PARA ESTA LICITACION</t>
  </si>
  <si>
    <t>Direcci&amp;oacute;n del Trabajo</t>
  </si>
  <si>
    <t>Consultas y sus respectivas respuestas, s&amp;oacute;lo se canalizar&amp;aacute;n por el sistema "Portal Chilecompras", &lt;a href="http://www.mercadopublico.cl"&gt;www.mercadopublico.cl&lt;/a&gt;, hasta el d&amp;iacute;a que se indica en la ficha de informaci&amp;oacute;n de la adquisici&amp;oacute;n.</t>
  </si>
  <si>
    <t>Esta licitaci&amp;oacute;n p&amp;uacute;blica se rige por las presentes bases que se publicar&amp;aacute;n en el Portal www.mercadopublico.cl y en lo no previsto por &amp;eacute;stas, por las normas de la ley 19.886 y su Reglamento.</t>
  </si>
  <si>
    <t>NORMATIVA APLICABLE</t>
  </si>
  <si>
    <t>&lt;p style="text-align: justify;"&gt;&lt;strong&gt;&lt;span style="font-size: 10pt; font-family: verdana, sans-serif; color: black;"&gt;9.16. Mecanismo para soluci&amp;oacute;n de consultas respecto a la adjudicaci&amp;oacute;n&lt;/span&gt;&lt;/strong&gt;&lt;/p&gt;&lt;p style="text-align: justify;"&gt;&lt;strong&gt;&lt;span style="font-size: 10pt; font-family: verdana, sans-serif; color: black;"&gt;&amp;nbsp;&lt;/span&gt;&lt;/strong&gt;&lt;/p&gt;&lt;span style="font-size: 10pt; line-height: 115%; font-family: verdana, sans-serif; color: black;"&gt;Las preguntas o consultas que surjan con ocasi&amp;oacute;n de la adjudicaci&amp;oacute;n de la licitaci&amp;oacute;n deber&amp;aacute;n formularse al Subdirector Nacional Norte de Conadi, atrav&amp;eacute;s de carta a la direcci&amp;oacute;n Ram&amp;iacute;rez N&amp;deg; 1067, ciudad de Iquiqueo v&amp;iacute;a correo electr&amp;oacute;nico &lt;/span&gt;&lt;span style="text-decoration: underline; font-size: 10pt; line-height: 115%; font-family: verdana, sans-serif;"&gt;carroyo&lt;/span&gt;&lt;span style="font-size: 11pt; line-height: 115%; font-family: calibri, sans-serif;"&gt;&lt;a href="mailto:jalquinta@conadi.gov.cl"&gt;&lt;span style="font-size: 10pt; line-height: 115%; font-family: verdana, sans-serif;"&gt;@conadi.gov.cl&lt;/span&gt;&lt;/a&gt;&lt;/span&gt;&lt;span style="font-size: 10pt; line-height: 115%; font-family: verdana, sans-serif;"&gt;. &lt;span style="color: black;"&gt;La respuesta ser&amp;aacute; dada dentro del plazo de 48 horas (h&amp;aacute;biles) desde la recepci&amp;oacute;n formal de la pregunta o consulta.&lt;/span&gt;&lt;/span&gt;</t>
  </si>
  <si>
    <t>&lt;p style="text-align: justify;"&gt;&lt;span style="font-size: 12px; font-family: arial;"&gt;Todo da&amp;ntilde;o de cualquier naturaleza que, con motivo de la ejecuci&amp;oacute;n de las obras, se cause a terceros, ser&amp;aacute; de exclusiva responsabilidad y costo del Contratista, salvo caso fortuito o fuerza mayor.&lt;/span&gt;&lt;/p&gt;&lt;p style="text-align: justify;"&gt;&lt;span style="font-size: 12px; font-family: arial;"&gt;En todo caso, la Garant&amp;iacute;a de Cumplimiento del Contrato servir&amp;aacute; tambi&amp;eacute;n para caucionar el pago de indemnizaci&amp;oacute;n que pudiera corresponder por da&amp;ntilde;os a terceros con motivo de la ejecuci&amp;oacute;n de las obras, de conformidad con la normativa legal vigente.&lt;/span&gt;&lt;/p&gt;&lt;p&gt;&lt;span style="font-size: 12px; font-family: arial;"&gt;&amp;nbsp;&lt;/span&gt;&lt;/p&gt;</t>
  </si>
  <si>
    <t>Daños a terceros</t>
  </si>
  <si>
    <t>En caso de presentarse un empate entre 2 o m&amp;aacute;s ofertas, ello se resolver&amp;aacute; seg&amp;uacute;n lo estipulado en las bases administrativas</t>
  </si>
  <si>
    <t>Los proponentes podr&amp;aacute;n formular, consultas o solicitar aclaraciones respecto de las presentes Bases, las que deber&amp;aacute;n ser realizadas a trav&amp;eacute;s del Foro electr&amp;oacute;nico del Sistema de Informaci&amp;oacute;n dentro del plazo establecido. No ser&amp;aacute;n admitidas las consultas o aclaraciones formuladas fuera de plazo o por un conducto diferente al se&amp;ntilde;alado. El Hospital realizar&amp;aacute; las aclaraciones a las Bases comunicando las respuestas a trav&amp;eacute;s del Sistema de Informaci&amp;oacute;n. Las aclaraciones, derivadas de este proceso de consultas, formaran parte integrante de las Bases, teni&amp;eacute;ndose por conocidas y aceptadas por todos los participantes, a&amp;uacute;n cuando el oferente no las hubiere solicitado, por lo que los proponentes no podr&amp;aacute;n alegar desconocimiento de las mismas. Hasta el vencimiento del plazo para la publicaci&amp;oacute;n de las respuestas, el Hospital podr&amp;aacute; efectuar las aclaraciones a las Bases que estime pertinentes. Asimismo, y hasta antes del cierre de recepci&amp;oacute;n de ofertas, el Hospital podr&amp;aacute; modificar las presentes Bases si estima que ello resulta esencial para los fines y/o correcto desarrollo del proceso licitatorio. Toda modificaci&amp;oacute;n deber&amp;aacute; cumplir con las mismas formalidades del acto administrativo que regule el proceso de licitaci&amp;oacute;n y contemplar un plazo prudencial para que los proponentes puedan conocer y adecuar sus ofertas a las modificaciones introducidas. Lo anterior sin perjuicio de que la realizaci&amp;oacute;n de dichas modificaciones sea comunicada a los participantes a trav&amp;eacute;s del Sistema de Informaci&amp;oacute;n (sitio http://www.mercadop&amp;uacute;blico.cl).</t>
  </si>
  <si>
    <t>CONSULTAS,ACLARACIONES Y MODIFICACIONES</t>
  </si>
  <si>
    <t>En caso de no cumplirse con la fecha de adjudicaci&amp;oacute;n indicada en laspresentes bases de licitaci&amp;oacute;n, el 10M publicar&amp;aacute; una nueva fecha en el portalmercadopublico.cl, informando las razones del cambio de fecha.</t>
  </si>
  <si>
    <t>Fecha de Adjudicación</t>
  </si>
  <si>
    <t>&lt;p style="text-align: justify;"&gt;&lt;span style="font-family: arial;"&gt;Ante cualquier aclaraci&amp;oacute;n respecto de la adjudicaci&amp;oacute;n, los oferentes podr&amp;aacute;n enviar v&amp;iacute;a correo electr&amp;oacute;nico al siguiente E-MAIL: &lt;span style="color: #3366ff;"&gt;chilecomprapuntaarenas@cmt-chile.cl&lt;/span&gt;, las cuales ser&amp;aacute;n respondidas dentro del plazo de 48 hrs. conforme a normativa institucional. &lt;/span&gt;&lt;/p&gt;</t>
  </si>
  <si>
    <t>Podr&amp;aacute; participar de esta Publicaci&amp;oacute;n toda persona natural o jur&amp;iacute;dica que se encuentre inscrita en el rubro de la propuesta, que presente factura y que est&amp;eacute; inscrito en el portal www.mercadopublico.cl y cumpla con los requisitos de Chileproveedores.&lt;br&gt;&lt;/br&gt;&lt;br&gt;&lt;/br&gt;&lt;span style="font-size: 13px;"&gt;&lt;strong&gt;&lt;br&gt;&lt;/br&gt;&lt;br&gt;&lt;/br&gt;Nota&lt;/strong&gt;: Si el proceso corresponde alg&amp;uacute;n servicio que amerita Boleta, se Solicitar&amp;aacute; Boleta de Servicio.&lt;/span&gt;</t>
  </si>
  <si>
    <t>Participantes</t>
  </si>
  <si>
    <t>Los detalles de este punto son abordados en Bases Administrativas Generales punto N&amp;ordm; 29 Resoluci&amp;oacute;n Exenta N&amp;ordm; 6380/2015</t>
  </si>
  <si>
    <t>TÉRMINO ANTICIPADO</t>
  </si>
  <si>
    <t>En caso de no indicar los plazos de entrega de los bienes, puesto en Pozo Almonte se procederá a evaluar los días de entrega, según tabla que indica.I  REGION	1 DIA II REGION	2 DIASIII A V REGION	5 DIASREGION METROPOLITANA	7 DIASVI A IX REGION	9 DIASX A XII REGION	11 DIASNo se asignara puntaje en evaluación de las ofertas, a los proveedores de otras regiones que indiquen o establezcan entrega inmediata de los bienes o servicios ofertados, quedando así establecido que es obligación, indicar plazo de entrega de los productos puesto en bodega municipal,  Ubicada en calle comercio Nro. 276 de la Ciudad de Pozo Almonte, Región de Tarapacá, considerando flete, traslado y otros.</t>
  </si>
  <si>
    <t>PLAZO DE ENTREGA DE LOS BIENES</t>
  </si>
  <si>
    <t>SI EL PROVEEDOR PRESENTA ESTADO INHABIL , NO SERA EVALUADO,&amp;nbsp;&lt;span style="font-size: 13.5pt;"&gt;SEGUN EL ARTICULO 4&amp;deg;&amp;nbsp; DE INHABILIDADES DEL REGLAMENTO DE COMPRAS PUBLICAS.&lt;/span&gt;</t>
  </si>
  <si>
    <t>PRESENTACION  DE OFERTAS</t>
  </si>
  <si>
    <t>CONFORME SE SE&amp;Ntilde;ALA EN BASES ADJUNTAS.</t>
  </si>
  <si>
    <t>&lt;p style="text-align: justify;"&gt;&lt;span style="font-family: arial, sans-serif; font-size: 13px;"&gt;Al producirse un empate en la evaluaci&amp;oacute;n de las propuestas se tomar&amp;aacute; en cuenta la oferta de menor valor.&lt;/span&gt;&lt;/p&gt;</t>
  </si>
  <si>
    <t>Los plazos indicados de apertura y adjudicaci&amp;oacute;n podr&amp;aacute;n ser modificados, considerando la necesidad de realizar una mejor evaluaci&amp;oacute;n de las ofertas o al existir aclaraciones a estas.</t>
  </si>
  <si>
    <t>Modificación de fecha de apertura y adjudicación</t>
  </si>
  <si>
    <t>En caso de presentarse un empate entre 2 o m&amp;aacute;s ofertas, ello se resolver&amp;aacute; adjudicando al oferente que hubiese obtenido el mayor puntaje en el criterio &amp;ldquo;Proveedor local&amp;rdquo;. Si aplicando la f&amp;oacute;rmula anterior a&amp;uacute;n persiste el empate entre oferentes, dicha situaci&amp;oacute;n se resolver&amp;aacute; adjudicando al oferente que hubiese obtenido el mayor puntaje en el sub-criterio &amp;ldquo;precio&amp;rdquo;. De persistir el empate, se adjudicar&amp;aacute; al oferente que hubiese obtenido el mayor puntaje en el sub-criterio "cumplimiento de requisitos&amp;rdquo; y, finalmente, de continuar aun as&amp;iacute; empatados los oferentes, se adjudicar&amp;aacute; al oferente que hubiese obtenido el mayor puntaje en el sub-criterio &amp;ldquo;USTED DEBE COMPLETAR ESTE CAMPO&amp;rdquo;.</t>
  </si>
  <si>
    <t>SI EL PROVEEDOR ADJUDICADO NO CUMPLE CON LO ESTIPULADO EN SU OFERTA,&amp;nbsp;LA LICITACI&amp;Oacute;N PODR&amp;Aacute; SER READJUDICADA AL OFERENTE QUE HAYA ENTREGADO LA SEGUNDA MEJOR OFERTA Y AS&amp;Iacute; SUCESIVAMENTE.</t>
  </si>
  <si>
    <t>Se entender&amp;aacute; aceptada, en su totalidad, la orden de compra, obligandose al cumplimiento, en forma &amp;iacute;ntegra, una vez trancurrido el plazo de 24 horas, contados desde el env&amp;iacute;o de la respectiva orden de compra al proveedor adjudicado.</t>
  </si>
  <si>
    <t>Aceptación de Orden de Compra</t>
  </si>
  <si>
    <t>&amp;ldquo;Los oferentes tendr&amp;aacute;n 24 horas para efectuar consultas respecto a la adjudicaci&amp;oacute;n, las&lt;br /&gt;&lt;br /&gt;que deber&amp;aacute;n ser efectuadas mediante el mecanismo habilitado en el portal, las que ser&amp;aacute;n &lt;br /&gt;&lt;br /&gt;contestadas por la D.G.A.C., a trav&amp;eacute;s de ese mismo medio, 48 horas despu&amp;eacute;s de ser &lt;br /&gt;&lt;br /&gt;recepcionadas las consulta, para lo anterior se consideraran d&amp;iacute;as h&amp;aacute;biles&amp;rdquo;.</t>
  </si>
  <si>
    <t>&lt;P&gt;Consumo promedio mensual aprox 2000 ud&lt;/P&gt;</t>
  </si>
  <si>
    <t>BASES TECNICAS</t>
  </si>
  <si>
    <t>consultas a traves del portal</t>
  </si>
  <si>
    <t>&lt;p&gt;&amp;nbsp;&lt;/p&gt;SEGUN METODOLOGIA DE EVALUACION DE OFERTAS</t>
  </si>
  <si>
    <t>&lt;table style="border-collapse: collapse; margin: auto auto auto 12.75pt; width: 97.12%;" cellspacing="0" cellpadding="0" width="97%" border="0"&gt;    &lt;tbody&gt;        &lt;tr style="height: 15pt;"&gt;            &lt;td style="border-top: #cccccc 1pt solid; height: 15pt; padding-bottom: 0.75pt; border-bottom-color: #ece9d8; padding-top: 0.75pt; padding-left: 0.75pt; border-right-color: #ece9d8; padding-right: 0.75pt; width: 72.08%; background-color: transparent; border-left-color: #ece9d8;"&gt;            &lt;p style="text-align: justify;"&gt;&lt;span style="font-family: bookman old style; color: #000000;"&gt;En caso de empate se considerar&amp;aacute;n los siguientes criterios&amp;nbsp;en el orden en que se indica:&lt;/span&gt;&lt;/p&gt;            &lt;p style="text-align: justify;"&gt;&lt;span style="font-family: bookman old style; color: #000000;"&gt;1.&amp;nbsp;&amp;nbsp;&amp;nbsp;&amp;nbsp; Mayor Puntaje Criterio Cumplimiento de las Especificaciones T&amp;eacute;cnicas.&lt;br /&gt;            &amp;nbsp;&lt;/span&gt;&lt;span style="font-family: bookman old style; color: #000000;"&gt;En caso de empate en este criterio, se aplicar&amp;aacute; lo se&amp;ntilde;alado en el N&amp;deg;2 siguiente.&lt;/span&gt;&lt;/p&gt;            &lt;p style="text-align: justify;"&gt;&lt;span style="font-family: bookman old style; color: #000000;"&gt;2.&amp;nbsp;&amp;nbsp;&amp;nbsp;&amp;nbsp;&amp;nbsp; Mayor Puntaje Criterio Precio&lt;br /&gt;            3.&amp;nbsp;&amp;nbsp;&amp;nbsp;&amp;nbsp;&amp;nbsp;Mayor Puntaje Garant&amp;iacute;a del art&amp;iacute;culo&lt;br /&gt;            &lt;br /&gt;            4.&amp;nbsp;&amp;nbsp;&amp;nbsp;&amp;nbsp;Mayor Puntaje Criterio Plazo de Entrega&lt;/span&gt;&lt;/p&gt;            &lt;/td&gt;        &lt;/tr&gt;    &lt;/tbody&gt;&lt;/table&gt;</t>
  </si>
  <si>
    <t>Resolución Exenta N° 1794.</t>
  </si>
  <si>
    <t>6.8 Solución de Diferencias</t>
  </si>
  <si>
    <t>De existir paridad en las calificaciones finales entre dos o m&amp;aacute;s ofertas en el resultado, a&amp;uacute;n cuando en la evaluaci&amp;oacute;n se est&amp;eacute; usando el m&amp;aacute;ximo de decimales posibles, &amp;eacute;sta deber&amp;aacute; dirimirse a trav&amp;eacute;s del an&amp;aacute;lisis del criterio t&amp;eacute;cnico de la oferta, en particular la certificaci&amp;oacute;n sanitaria y a falta de &amp;eacute;sta primar&amp;aacute; el critrio de mejor oferta econ&amp;oacute;mica.</t>
  </si>
  <si>
    <t>LAS MARCAS Y MODELOS EN BASES, LISTADO DE BIENES Y SERVICIOS REQUERIDOS (ARCHIVO) SON SOLO SUGERIDAS, LOS INSUMOS O ART&amp;Iacute;CULOS PUEDEN SER EQUIVALENTES, PERO DE LA MISMA CALIDAD T&amp;Eacute;CNICA.</t>
  </si>
  <si>
    <t>MARCAS Y MODELOS</t>
  </si>
  <si>
    <t>&lt;p style="text-align: justify;"&gt;&lt;span class="apple-converted-space" style="font-size: 10pt; color: black;"&gt;LAS CONSULTAS&amp;nbsp; Y RESPUESTAS SE&amp;nbsp;DAR&amp;Aacute;N&amp;nbsp;A&amp;nbsp;TRAV&amp;Eacute;S&amp;nbsp;DEL FORO INVERSO, PORTAL WWW.MERCADO&amp;nbsp;&lt;/span&gt;&lt;span style="font-size: 10pt; color: black;"&gt;PUBLICO.CL&lt;/span&gt;&lt;/p&gt;</t>
  </si>
  <si>
    <t>Las cantidades establecidas en las Bases son referencias y el Hospital podr&amp;aacute; aumentar o disminuir la cantidad de insumos de acuerdo a las necesidades y requerimientos del mismo; lo que se reflejar&amp;aacute; en las &amp;oacute;rdenes de compra emitidas. El valor unitario neto de los insumos deber&amp;aacute; quedar ofertado en el Portal www.mercadopublico.cl, incluyendo el costo del flete.</t>
  </si>
  <si>
    <t>AUMENTO Y DISMINUCION DE INSUMOS</t>
  </si>
  <si>
    <t>De acuerdo al Art.9&amp;deg; de la Ley 19.886/2003.- La Municipalidad se reserva el derecho de no adjudicar una oferta que exceda del "Presupuesta Referencial" indicado en las bases; por no ser conveniente a los intereses Municipales.</t>
  </si>
  <si>
    <t>Ofertas que exceden el Presupuesto</t>
  </si>
  <si>
    <t>SE PODRA EN CASO DE EXISTIR UNA RESOLUCION FUNDADA AUMENTAR EN PLAZO DE ADJUDICACION DE ESTA LICITACION, SE PODRA AMPLIAR EL PLAZO DE LA LICITACION SI ESTA NO CUENTA CON OFERTAS.</t>
  </si>
  <si>
    <t>AMPLIACION DE PLAZO</t>
  </si>
  <si>
    <t>El Hospital de Arauco, podr&amp;aacute; en el caso que el proveedor adjudicado no cumpla con los plazos de entrega establecido, se reh&amp;uacute;sa de suscribir contrato, no cumpla con los requisitos para contratar establecidos en las presentes bases, se desista de su oferta, o sea inh&amp;aacute;bil para contratar de acuerdo con los t&amp;eacute;rminos de la ley 19.886 y su Reglamento, adjudicar al oferente que le siga en puntaje de acuerdo a la evaluaci&amp;oacute;n de las ofertas y as&amp;iacute; sucesivamente</t>
  </si>
  <si>
    <t>EL PLAZO DE ADJUDICACI&amp;Oacute;N PODR&amp;Aacute; VARIAR DEPENDIENDO DE PROCESO DE FIRMAS INTERNAS DEL MUNICIPIO.- EN CASO DE SER RECHAZADA O CANCELADA LA ORDEN DE COMPRA, SE READJUDICARA AL SIGUIENTE PROVEEDOR.-</t>
  </si>
  <si>
    <t>SOBRE LA ADJUDICACION</t>
  </si>
  <si>
    <t>LO SE&amp;Ntilde;ALADO EN LAS BASES ADMINISTRATIVAS PUBLICADAS EN PORTAL MERCADO PUBLICO.</t>
  </si>
  <si>
    <t>Las modificaciones que se lleven a cabo, ser&amp;aacute;n informadas a trav&amp;eacute;s del sitio www.mercadopublico.cl. Estas modificaciones formar&amp;aacute;n parte integral de las bases.</t>
  </si>
  <si>
    <t>Modificaciones a las bases</t>
  </si>
  <si>
    <t>Oferente debe adjuntar Antecedentes T&amp;eacute;cnicos, imagen y caracter&amp;iacute;sticas solicitadas a trav&amp;eacute;s de ficha t&amp;eacute;cnica, en caso de no presentar obtendr&amp;aacute; menor puntuaci&amp;oacute;n. En Linea de Set de Traqueotom&amp;iacute;a debe presentar oferta completa de acuerdo a lo detallado en Anexo N&amp;deg;4, quien no presente el set completo no sera considerado en proceso de evaluaci&amp;oacute;n.</t>
  </si>
  <si>
    <t>Ficha Técnica</t>
  </si>
  <si>
    <t>&lt;table width="655" style="color: #000000; font-family: verdana; background-color: #f7f7f7;" border="0" cellspacing="0" cellpadding="0"&gt;    &lt;tbody&gt;        &lt;tr&gt;            &lt;td style="width: 635px;"&gt;&lt;span class="texto09a" id="grvRequerimientosTecnicos_ctl16_lblDescripcion" style="line-height: 18px; vertical-align: top; font-family: &amp;quot;times new roman&amp;quot;; font-size: 16px; color: #333333;"&gt;El mandante podr&amp;aacute; aumentar el plazo de ejecuci&amp;oacute;n de obras en caso de fuerza mayor, modificaci&amp;oacute;n de contrato, entrega de terrenos atrasada o problemas administrativos comprobadamente ajenos al contratista, sin perjuicio de la facultad del ITO de certificar la necesidad de aumento de plazo, previa autorizaci&amp;oacute;n del alcalde. Se entender&amp;aacute; como fuerza mayor que justifique una solicitud de aumento de plazo de ejecuci&amp;oacute;n de obras, una situaci&amp;oacute;n clim&amp;aacute;tica de emergencia o cat&amp;aacute;strofe nacional o local, u otra situaci&amp;oacute;n que afecte en forma irrecuperable el avance de la obra y que sea demostrada adecuada y oportunamente al mandante. Lo se&amp;ntilde;alado no dar&amp;aacute; derecho al contratista a ser indemnizado por el mandante, ni implicar&amp;aacute; variaciones en el monto total contratado. Las solicitudes de aumentos de plazo contractuales ser&amp;aacute;n autorizadas exclusivamente por la Municipalidad. La solicitud de aumento de plazo deber&amp;aacute;n ser ingresadas por el contratista con al menos diez dias de anticipacion a la fecha de termino del contrato, junto con las boletas de garant&amp;iacute;as pr&amp;oacute;rrogadas seg&amp;uacute;n fuese necesario.&lt;/span&gt;&lt;/td&gt;        &lt;/tr&gt;        &lt;tr class="contenedor_sep" id="grvRequerimientosTecnicos_ctl16_sepRequerimiento" style="margin-top: 10px; margin-bottom: 10px;"&gt;        &lt;/tr&gt;    &lt;/tbody&gt;&lt;/table&gt;</t>
  </si>
  <si>
    <t>AMPLIACIÓN DE PLAZO</t>
  </si>
  <si>
    <t>En caso que al momento la fecha de cierre de recepci&amp;oacute;n de las ofertas no se hubieren presentado oferentes, se podr&amp;aacute; ampliar este plazo, por un nuevo periodo de d&amp;iacute;as si se estimase necesario.</t>
  </si>
  <si>
    <t>De los plazos de cierre</t>
  </si>
  <si>
    <t>En caso de presentarse un empate entre 2 o m&amp;aacute;s ofertas, ello se resolver&amp;aacute; adjudicando al oferente que hubiese obtenido el mayor puntaje en el criterio calidad tecnica y si persiste sera por el precio.-</t>
  </si>
  <si>
    <t>Los oferentes que tengan dudas respecto de la adjudicación, podrán efectuar sus consultas al mail del contacto de la licitación, dentro de un plazo de 48 horas siguientes, contados desde la fecha de la adjudicación de la licitación, vencido este plazo no se dará respuesta a consultas. El e-mail para contacto es adquisicionessalud@municoquimbo.cl.</t>
  </si>
  <si>
    <t>Mecanismo para Solución de Consultas respecto a la Adjudicación:</t>
  </si>
  <si>
    <t>&lt;p style="text-align: justify;"&gt;&lt;span style="font-size: 9pt; font-family: comic sans ms;"&gt;Se recibir&amp;aacute;n y contestar&amp;aacute;n a trav&amp;eacute;s del correo electr&amp;oacute;nico &lt;/span&gt;&lt;span&gt;&lt;a href="mailto:alfonsina.ramirez@educangol.cl"&gt;&lt;span style="font-size: 9pt; font-family: comic sans ms;"&gt;alfonsina.ramirez@educangol.cl&lt;/span&gt;&lt;/a&gt;&lt;/span&gt;&lt;span style="font-size: 9pt; font-family: comic sans ms;"&gt; &amp;nbsp;hasta 5 d&amp;iacute;as desde la adjudicaci&amp;oacute;n, las que posteriormente ser&amp;aacute;n adjuntadas en el portal.&lt;/span&gt;&lt;/p&gt;</t>
  </si>
  <si>
    <t>&lt;p style="text-align: justify;"&gt;&lt;span style="font-family: bookman old style,serif; color: #333333; font-size: 11pt;"&gt;Los proponentes podr&amp;aacute;n efectuar consultas y/o solicitar aclaraciones, s&amp;oacute;lo a trav&amp;eacute;s del portal del Sistema, por el per&amp;iacute;odo establecido seg&amp;uacute;n las fechas indicadas en el Calendario de la Propuesta.&amp;nbsp; &lt;/span&gt;&lt;/p&gt;</t>
  </si>
  <si>
    <t>NO</t>
  </si>
  <si>
    <t>&lt;table style="width: 192pt; border-collapse: collapse;" border="0" cellspacing="0" cellpadding="0" width="256"&gt;    &lt;colgroup&gt;&lt;col style="width: 192pt; mso-width-source: userset; mso-width-alt: 5461;" width="256" /&gt;&lt;/colgroup&gt;    &lt;tbody&gt;        &lt;tr style="height: 15.75pt;" height="21"&gt;            &lt;td style="background-color: transparent; width: 192pt; height: 15.75pt;border: #ece9d8;"&gt;&lt;span style="font-size: 13px;"&gt;PRESENTARLA EN EL PORTAL COMO ARCHIVO ADJUNTO&lt;/span&gt;&lt;/td&gt;        &lt;/tr&gt;    &lt;/tbody&gt;&lt;/table&gt;</t>
  </si>
  <si>
    <t>No establece</t>
  </si>
  <si>
    <t>Mediante documento formal, dirigido al Director del hospital.</t>
  </si>
  <si>
    <t>&lt;p style="line-height: 115%; background: white; text-align: justify;"&gt;&lt;span style="font-size: 13px; font-family: arial;"&gt;Para proceder a la adjudicaci&amp;oacute;n, el SENCE verificar&amp;aacute; que el Oferente adjudicado no haya sido condenado por pr&amp;aacute;cticas antisindicales, dentro de los anteriores 2 a&amp;ntilde;os, revisando para ello el registro de &amp;ldquo;Empresas Condenadas por Pr&amp;aacute;cticas Antisindicales&amp;rdquo; que lleva la Direcci&amp;oacute;n del Trabajo o por las entidades certificadoras del cumplimiento de las obligaciones laborales. Asimismo, exigir&amp;aacute; al Oferente, haber entregado la Declaraci&amp;oacute;n Jurada establecida en el anexo 1.&lt;/span&gt;&lt;/p&gt;</t>
  </si>
  <si>
    <t>&lt;p class="Default" style="text-align: justify;"&gt;&lt;span style="font-size: 11pt;"&gt;Los oferentes podr&amp;aacute;n hacer consultas en relaci&amp;oacute;n a la adjudicaci&amp;oacute;n, en el plazo de tres d&amp;iacute;as h&amp;aacute;biles a contar de la fecha de la publicaci&amp;oacute;n en el portal &lt;/span&gt;&lt;span&gt;&lt;a href="http://www.mercadopublico.cl/"&gt;&lt;span style="font-size: 11pt;"&gt;www.mercadopublico.cl&lt;/span&gt;&lt;/a&gt;&lt;/span&gt;&lt;span style="font-size: 11pt;"&gt; de la Resoluci&amp;oacute;n adjudicatoria. Dichas consultas deber&amp;aacute;n dirigirse al funcionario de contacto se&amp;ntilde;alado por el IND en las presentes Bases Administrativas.&lt;/span&gt;&lt;span style="font-size: 11pt;"&gt;&amp;nbsp;&lt;/span&gt;&lt;/p&gt;&lt;p class="Default" style="text-align: justify;"&gt;&lt;span style="font-size: 11pt;"&gt;Todas las respuestas ser&amp;aacute;n evacuadas y puestas en conocimiento de todos los oferentes, a trav&amp;eacute;s del sistema &lt;/span&gt;&lt;span&gt;&lt;a href="http://www.mercadopublico.cl/"&gt;&lt;span style="font-size: 11pt;"&gt;www.mercadopublico.cl&lt;/span&gt;&lt;/a&gt;&lt;/span&gt;&lt;span style="font-size: 11pt;"&gt;, en el plazo de 2 d&amp;iacute;as h&amp;aacute;biles, contados desde el vencimiento del plazo indicado en el p&amp;aacute;rrafo anterior.&lt;/span&gt;&lt;/p&gt;</t>
  </si>
  <si>
    <t>POR CORREO ELECTRONICO</t>
  </si>
  <si>
    <t>Se considerar&amp;aacute; como criterio para&amp;nbsp; desempatar el siguiente orden:&lt;br /&gt;1.- Tiempo de entrega&lt;br /&gt;2.- certificaci&amp;oacute;n&amp;nbsp;&lt;br /&gt;2.- Calidad&amp;nbsp;&lt;br /&gt;2.- Precio&amp;nbsp;</t>
  </si>
  <si>
    <t>&lt;p&gt;&lt;strong&gt;&lt;span style="font-size: 11pt; font-family: arial, sans-serif;"&gt;&lt;/span&gt;&lt;/strong&gt;&lt;/p&gt;&lt;p&gt;&lt;strong&gt;&lt;span style="font-size: 11pt; font-family: arial, sans-serif;"&gt;16.- CONSULTAS A LA ADJUDICACION&lt;/span&gt;&lt;/strong&gt;&lt;/p&gt;&lt;p&gt;&lt;span style="font-size: 11pt; font-family: arial, sans-serif;"&gt;Los oferentes podr&amp;aacute;n hacer consultas referidas a la adjudicaci&amp;oacute;n al siguiente correo electr&amp;oacute;nico: adquisiciones@daschillan.cl, dentro de los 10 d&amp;iacute;as corridos siguientes a la adjudicaci&amp;oacute;n y &amp;eacute;stos ser&amp;aacute;n contestados dentro de los 10 siguientes a las consultas.&lt;/span&gt;&lt;/p&gt;&lt;p&gt; &lt;/p&gt;&lt;p&gt;&lt;span style="font-size: 11pt; font-family: arial, sans-serif;"&gt;&lt;/span&gt;&lt;/p&gt;</t>
  </si>
  <si>
    <t>&lt;p style="text-align: justify;"&gt;En caso que uno o m&amp;aacute;s oferentes omitan alg&amp;uacute;nantecedente de car&amp;aacute;cter, administrativo, podr&amp;aacute;n presentarlo en un plazo fatalde 24 horas contadas desde el requerimiento. Se except&amp;uacute;a de esta opci&amp;oacute;n laentrega de ofertas t&amp;eacute;cnicas y econ&amp;oacute;micas, la cual deber&amp;aacute; ser entregada antesdel cierre de la adquisici&amp;oacute;n.&lt;o:p&gt;&lt;/o:p&gt;&lt;/p&gt;</t>
  </si>
  <si>
    <t>&lt;span lang="ES-TRAD" style="font-size: 9pt; line-height: 115%; font-family: &amp;quot;century gothic&amp;quot;, sans-serif;"&gt;Seg&amp;uacute;n en Pto. N&amp;deg; 12 de lasBAE.&lt;/span&gt;</t>
  </si>
  <si>
    <t>mediante oficio al sr. alcalde</t>
  </si>
  <si>
    <t>SEGUN DETALLE EN BASES ANEXAS.</t>
  </si>
  <si>
    <t>LA RESOLUCION DE EMPATES SERA A TRAVES DE LOS SIGUIENTES CRITERIOS PRECIO, EXPERIENCIA EN A&amp;Ntilde;OS ACREDITADA Y PLAZO DE ENTREGA.</t>
  </si>
  <si>
    <t>&lt;span style="font-size: 14pt;"&gt;&lt;strong&gt;&lt;p style="text-align: justify;"&gt;&lt;strong&gt;&lt;span style="font-size: 14pt;"&gt;Criterios de desempate&lt;/span&gt;&lt;/strong&gt;&lt;/p&gt;&lt;p style="text-align: justify;"&gt; &lt;/p&gt;&lt;p style="text-align: justify;"&gt;&lt;span style="font-size: 14pt;"&gt;En caso que dos o m&amp;aacute;s ofertas empaten en obtenci&amp;oacute;n del puntaje m&amp;aacute;s alto, se preferir&amp;aacute; a aquella oferta que haya obtenido mayor puntaje en el criterio &lt;strong&gt;&amp;ldquo;Cumplimiento EETT&amp;rdquo;&lt;/strong&gt;.&lt;/span&gt;&lt;/p&gt;&lt;p style="text-align: justify;"&gt; &lt;/p&gt;&lt;p style="text-align: justify;"&gt; &lt;/p&gt;&lt;p style="text-align: justify;"&gt; &lt;/p&gt;&lt;p style="text-align: justify;"&gt;&lt;span style="font-size: 14pt;"&gt;En caso que persista el empate se considera&lt;span style="color: black;"&gt;r&amp;aacute; &lt;/span&gt;el criterio: &lt;strong&gt;&amp;ldquo;Plan de mantenimiento fuera de la Garant&amp;iacute;a&amp;rdquo; y "Oferta Economica".&lt;/strong&gt;&lt;/span&gt;&lt;/p&gt;&lt;p style="text-align: justify;"&gt;&lt;span style="font-size: 14pt;"&gt;&lt;strong&gt;Finalmente si persiste todavia el empate considerando los criterios antes comentados en ladesici&amp;oacute;n de desempate se privilegiar&amp;aacute; al primer oferente que haya ingresado la oferta en el portal www.mercadopublico.cl&lt;br /&gt;&lt;/strong&gt;&lt;/span&gt;&lt;/p&gt;&lt;/strong&gt;&lt;p style="text-align: justify;"&gt;&amp;nbsp;&lt;/p&gt;&lt;/span&gt;&lt;p style="text-align: justify;"&gt;&amp;nbsp;&lt;/p&gt;</t>
  </si>
  <si>
    <t>&lt;span style="border-collapse: collapse; font-family: &amp;quot;trebuchet ms&amp;quot;, arial, helvetica, sans-serif, verdana; font-size: 13px; color: #1d4d9e;"&gt;&lt;span style="color: #262626;"&gt;Se informa a los oferentes que la cantidad demandada e indicada en (Demanda promedio &lt;span id="ctl00_mpcphFormWizardFields_UcAcquisition_lblNumberAcquisitionValue"&gt;699866-38-LP18&lt;/span&gt;), es un promedio mensual estimativo, que podr&amp;aacute; fluctuar de acuerdo a la necesidad del establecimiento&lt;/span&gt;.&lt;/span&gt;</t>
  </si>
  <si>
    <t>Demanda Mesual Estimativa</t>
  </si>
  <si>
    <t>Si el proveedor tiene direcci&amp;oacute;n en la comuna de Maip&amp;uacute; y su patente comercial, es de esta municipalidad, se exigir&amp;aacute; situaci&amp;oacute;n de No Morosidad al momento de contratar.</t>
  </si>
  <si>
    <t>Patente Comercial al Día</t>
  </si>
  <si>
    <t>&lt;strong&gt;&lt;span style="font-size: 13px;"&gt;&lt;p&gt;En caso de producirse empate entre 2 o m&amp;aacute;s oferentes participantes en la Licitaci&amp;oacute;n, para desempatar &lt;/p&gt;&lt;/span&gt;&lt;p&gt;&lt;span style="font-family: tahoma,tahoma; font-size: 13px;"&gt;se privilegiara por el menor precio de la oferta econ&amp;oacute;mica, de persistir el empate se consideran los plazos de entrega.&lt;/span&gt;&lt;/p&gt;&lt;p&gt;&amp;nbsp;&lt;/p&gt;&lt;p&gt;&lt;/p&gt;&lt;p&gt;&amp;nbsp;&lt;/p&gt;&lt;/strong&gt;</t>
  </si>
  <si>
    <t>&lt;span lang="ES-TRAD" style="font-family: &amp;quot;arial narrow&amp;quot;,&amp;quot;sans-serif&amp;quot;; font-size: 11pt; mso-fareast-font-family: &amp;quot;times new roman&amp;quot;; mso-bidi-font-family: calibri; mso-ansi-language: es-trad; mso-fareast-language: es; mso-bidi-language: he;"&gt;&lt;span style="color: rgb(0, 0, 0);"&gt;Publicada la adjudicaci&amp;oacute;n en el Portal, los oferentespodr&amp;aacute;n, en las 48 horas siguientes, formular consultas respecto a laadjudicaci&amp;oacute;n,&lt;span style="mso-spacerun: yes;"&gt;&amp;nbsp; &lt;/span&gt;&lt;/span&gt;&lt;span style="color: rgb(0, 0, 0);"&gt;a trav&amp;eacute;s de correoelectr&amp;oacute;nico dirigido al funcionario Municipal se&amp;ntilde;alado como Contacto en elPortal Mercado P&amp;uacute;blico, las que ser&amp;aacute;n respondidas por el mismo medio&lt;/span&gt;&lt;/span&gt;</t>
  </si>
  <si>
    <t>Cuando no sea posible cumplir  los plazos de adjudicaci&amp;oacute;n, se deber&amp;aacute;n informar las razones del incumplimiento en el sistema de informaci&amp;oacute;n, conforme a lo se&amp;ntilde;alado en el art&amp;iacute;culo 41 del Reglamento de Ley 19886.</t>
  </si>
  <si>
    <t xml:space="preserve">ADJUDICACIÓN </t>
  </si>
  <si>
    <t>&lt;p style="margin: 0cm 0cm 0.0001pt 14.2pt; text-indent: -14.2pt; text-align: justify;"&gt;&lt;strong&gt;&lt;span style="font-size: 9pt; font-family: arial,sans-serif;"&gt;&amp;nbsp;&lt;/span&gt;&lt;/strong&gt;&lt;span style="font-size: 9pt; font-family: arial,sans-serif;"&gt;A)&lt;span style="font: 7pt times new roman;"&gt;&amp;nbsp;&amp;nbsp; &lt;/span&gt;&lt;/span&gt;&lt;span style="font-size: 9pt; font-family: arial,sans-serif;"&gt;De existir paridad en las calificaciones finales entre dos o m&amp;aacute;s ofertas en el resultado, a&amp;uacute;n cuando en la evaluaci&amp;oacute;n se est&amp;eacute; usando el m&amp;aacute;ximo de decimales posibles, &amp;eacute;sta deber&amp;aacute; dirimirse a trav&amp;eacute;s del an&amp;aacute;lisis del criterio t&amp;eacute;cnicos de la oferta, en particular la certificaci&amp;oacute;n sanitaria y a falta de &amp;eacute;sta primar&amp;aacute; el criterio de mejor oferta econ&amp;oacute;mica.&lt;/span&gt;&lt;/p&gt;</t>
  </si>
  <si>
    <t>&lt;span class="texto09a" id="grvRequerimientosTecnicos_ctl28_lblDescripcion" style="font-size: 14px; vertical-align: top; font-family: verdana;"&gt;Las bases que rigen en esta licitaci&amp;oacute;n podr&amp;aacute;n ser modificadas por el Complejo Asistencial, de acuerdo a las necesidades de la Instituci&amp;oacute;n, mediante acto administrativo (resoluci&amp;oacute;n Fundada)&lt;/span&gt;</t>
  </si>
  <si>
    <t>BASES</t>
  </si>
  <si>
    <t>&lt;p style="margin: 0cm 0cm 10pt; text-align: justify;"&gt;&lt;span style="color: rgb(51, 51, 51); line-height: 115%; font-family: verdana,sans-serif; font-size: 9pt;"&gt;Se aceptar&amp;aacute;n documentos o antecedentes no esenciales, de car&amp;aacute;cter administrativo, que hayan sido omitidos por el oferente en el momento de ingresar la oferta en el portal &lt;/span&gt;&lt;a href="http://www.mercadopublico.cl/"&gt;&lt;span style="color: blue; line-height: 115%; font-family: trebuchet ms,sans-serif; font-size: 9pt;"&gt;www.mercadopublico.cl&lt;/span&gt;&lt;/a&gt;&lt;span style="color: rgb(51, 51, 51); line-height: 115%; font-family: verdana,sans-serif; font-size: 9pt;"&gt;&amp;nbsp; &lt;/span&gt;&lt;/p&gt;&lt;p style="margin: 0cm 0cm 10pt; text-align: justify;"&gt;&lt;span style="color: rgb(51, 51, 51); line-height: 115%; font-family: verdana,sans-serif; font-size: 9pt;"&gt;La forma para presentar documentos ser&amp;aacute; a trav&amp;eacute;s de la aclaraci&amp;oacute;n de ofertas durante el proceso de evaluaci&amp;oacute;n, dicha elevaci&amp;oacute;n de documento no podr&amp;aacute; pasar o exceder de 48 hrs. despu&amp;eacute;s de solicitada la aclaraci&amp;oacute;n.&lt;/span&gt;&lt;/p&gt;&lt;p style="margin: 0cm 0cm 10pt;"&gt;&lt;b&gt;&lt;span style="color: rgb(51, 51, 51); line-height: 115%; font-family: verdana,sans-serif; font-size: 9pt;"&gt;Si los documentos solicitados no llegan en el plazo se&amp;ntilde;alado, a favor al cumplimiento de los plazos de la licitaci&amp;oacute;n se dejar&amp;aacute;n fuera del proceso.&lt;/span&gt;&lt;/b&gt; &lt;/p&gt;</t>
  </si>
  <si>
    <t>&lt;p style="text-align: justify;"&gt;&lt;span style="font-family: verdana, sans-serif; font-size: 10pt;"&gt;El proponente &lt;/span&gt;&lt;span style="font-family: verdana, sans-serif; font-size: 10pt;"&gt;adjudicado&lt;/span&gt;&lt;span style="font-family: verdana, sans-serif; font-size: 10pt;"&gt; deber&amp;aacute; celebrar contrato, dentro de los cinco (5) d&amp;iacute;as h&amp;aacute;biles siguientes a la fecha de aceptaci&amp;oacute;n de la boleta de garant&amp;iacute;a de fiel cumplimiento y de la entrega de todos los antecedentes exigidos para la celebraci&amp;oacute;n del contrato&lt;/span&gt;&lt;span style="font-family: verdana, sans-serif; font-size: 10pt;"&gt;, de acuerdo a lo establecido en las presentes Bases.&lt;/span&gt; &lt;/p&gt;&lt;p style="text-align: justify;"&gt;&amp;nbsp;&lt;/p&gt;&lt;p style="text-align: justify;"&gt;&lt;span style="font-family: verdana, sans-serif; font-size: 10pt;"&gt;Para la elaboraci&amp;oacute;n del respectivo contrato, el Adjudicatario deber&amp;aacute; presentar la documentaci&amp;oacute;n que m&amp;aacute;s adelante se especifica, dentro del mismo plazo de entrega de la boleta de garant&amp;iacute;a de fiel cumplimiento del contrato, &lt;b&gt;esto es&lt;/b&gt;, &lt;b&gt;diez (10) d&amp;iacute;as h&amp;aacute;biles contados desde la publicaci&amp;oacute;n de la resoluci&amp;oacute;n de adjudicaci&amp;oacute;n en el Sistema de Informaci&amp;oacute;n&lt;/b&gt;, salvo que &amp;eacute;sta se encuentre publicada en el Sistema de Informaci&amp;oacute;n &lt;/span&gt;&lt;span style="font-family: verdana, sans-serif; font-size: 10pt;"&gt;www.mercadopublico.cl&lt;/span&gt;&lt;span style="font-family: verdana, sans-serif; font-size: 10pt;"&gt;, en forma completa y actualizada:&lt;/span&gt;&lt;/p&gt;&lt;p style="text-align: justify;"&gt;&lt;b&gt;&lt;/b&gt;&lt;/p&gt;&lt;p style="text-align: justify;"&gt;&lt;b&gt;&lt;span style="font-family: verdana, sans-serif; font-size: 10pt;"&gt;PERSONA NATURAL:&lt;/span&gt;&lt;/b&gt;&lt;/p&gt;&lt;ul&gt;    &lt;li&gt;&lt;span style="font-family: verdana, sans-serif; font-size: 10pt;"&gt;Fotocopia de C&amp;eacute;dula de Identidad.&lt;/span&gt; &lt;/li&gt;&lt;/ul&gt;&lt;p style="text-align: justify;"&gt;&amp;nbsp;&lt;/p&gt;&lt;p style="text-align: justify;"&gt;&lt;b&gt;&lt;span style="font-family: verdana, sans-serif; font-size: 10pt;"&gt;PERSONA JUR&amp;Iacute;DICA:&lt;/span&gt;&lt;/b&gt;&lt;/p&gt;&lt;ul style="list-style-type: disc; margin-top: 0cm;"&gt;    &lt;li style="text-align: justify;"&gt;&lt;span style="font-family: verdana, sans-serif; font-size: 10pt;"&gt;Fotocopia del RUT de la persona jur&amp;iacute;dica y del Representante Legal;&lt;/span&gt; &lt;/li&gt;    &lt;li style="text-align: justify;"&gt;&lt;span style="font-family: verdana, sans-serif; font-size: 10pt;"&gt;Copia autorizada de extracto de publicaci&amp;oacute;n en el diario oficial de constituci&amp;oacute;n de persona jur&amp;iacute;dica y modificaciones;&lt;/span&gt; &lt;/li&gt;    &lt;li style="text-align: justify;"&gt;&lt;span style="font-family: verdana, sans-serif; font-size: 10pt;"&gt;Copia autorizada de escritura constituci&amp;oacute;n de persona jur&amp;iacute;dica, o decreto de existencia;&lt;/span&gt; &lt;/li&gt;    &lt;li style="text-align: justify;"&gt;&lt;span style="font-family: verdana, sans-serif; font-size: 10pt;"&gt;Certificado de vigencia de persona jur&amp;iacute;dica, con fecha de emisi&amp;oacute;n &lt;b&gt;no superior a 60 d&amp;iacute;as&lt;/b&gt;, cuando corresponda;&lt;/span&gt; &lt;/li&gt;    &lt;li style="text-align: justify;"&gt;&lt;span style="font-family: verdana, sans-serif; font-size: 10pt;"&gt;Acreditar la personer&amp;iacute;a del Representante Legal, y;&lt;/span&gt; &lt;/li&gt;&lt;/ul&gt;&lt;p&gt;&lt;span style="line-height: 115%; font-family: verdana, sans-serif; font-size: 10pt;"&gt;Declaraci&amp;oacute;n jurada sobre inhabilidades para contratar con el Estado, seg&amp;uacute;n formato adjunto (Anexo N&lt;/span&gt;&lt;span style="line-height: 115%; font-family: verdana, sans-serif; font-size: 10pt;"&gt;&amp;ordm;2)&lt;/span&gt;&lt;span style="line-height: 115%; font-family: verdana, sans-serif; font-size: 10pt;"&gt;.&lt;/span&gt;&lt;/p&gt;</t>
  </si>
  <si>
    <t>Del Contrato</t>
  </si>
  <si>
    <t>Los/las oferentes podr&amp;aacute;n formular consultas a las bases a trav&amp;eacute;s del foro que estar&amp;aacute; habilitado en el portal web de compras p&amp;uacute;blicas, www.mercadopublico.cl, dentro del plazo se&amp;ntilde;alado para consultas, en el art&amp;iacute;culo 3.No se aceptar&amp;aacute;n ni responder&amp;aacute;n consultas planteadas por un conducto diferente al se&amp;ntilde;alado o vencido el plazo dispuesto al efecto.Asimismo, a trav&amp;eacute;s del foro que estar&amp;aacute; habilitado en el portal, la SEREMI, podr&amp;aacute; efectuar por iniciativa propia aclaraciones a las bases hasta 48 horas antes del cierre de recepci&amp;oacute;n de ofertas, para precisar el alcance, complementar o interpretar alg&amp;uacute;n elemento de su contenido que, a su juicio, no haya quedado suficientemente claro y dificulte la obtenci&amp;oacute;n de buenas ofertas.Las respuestas y aclaraciones que se formulen no podr&amp;aacute;n modificar lo dispuesto en las presentes bases, sin perjuicio de lo cual podr&amp;aacute;n complementarlas y se entender&amp;aacute; que contribuyen a determinar el alcance y sentido de las mismas y, en tal condici&amp;oacute;n, deber&amp;aacute;n ser consideradas por los/las oferentes en la preparaci&amp;oacute;n de sus ofertas.Las respuestas y aclaraciones de la SEREMI se considerar&amp;aacute;n, para todos los efectos, como integrantes de estas bases de licitaci&amp;oacute;n.</t>
  </si>
  <si>
    <t>CONSULTAS Y ACLARACIONES</t>
  </si>
  <si>
    <t>En caso de presentarse un empate entre 2 o m&amp;aacute;s ofertas, ello se resolver&amp;aacute; de acuerdo a la opinion de Cirujano Dental.</t>
  </si>
  <si>
    <t>Evaluados los antecedentes, la Comisi&amp;oacute;n de Evaluaci&amp;oacute;n propondr&amp;aacute; que se adjudique al oferente que, habiendo cumplido con todos los requisitos exigidos, haya obtenido el puntaje m&amp;aacute;s alto. En caso de empate entre 2 o m&amp;aacute;s propuestas, se elegir&amp;aacute; aquella que tenga una mejor evaluaci&amp;oacute;n en primera instancia el criterio de &amp;ldquo;Precio, calidad y por &amp;uacute;ltimo Plazo de Entrega&amp;rdquo;.</t>
  </si>
  <si>
    <t>&lt;p&gt;&lt;strong&gt;&lt;span style="font-size: 12pt; line-height: 115%;"&gt;MERCADOPUBLICO.CL&lt;/span&gt;&lt;/strong&gt;&lt;/p&gt;</t>
  </si>
  <si>
    <t>DEBE ADJUNTAR LA AUTORIZACI&amp;Oacute;N SANITARIA DEL ESTABLECIMIENTO, DE NO PRESENTARLA SU OFERTA PUEDE NO SER CONSIDERADA.</t>
  </si>
  <si>
    <t>AUTORIZACIÓN SANITARIA</t>
  </si>
  <si>
    <t>PRESENTACIÓN DE LAS OFERTAS</t>
  </si>
  <si>
    <t>&amp;nbsp;Las propuestas se presentar&amp;aacute;n a trav&amp;eacute;s de Mercadopublico.cl en pesos por l&amp;iacute;nea de productos, valores unitarios netos (sin IVA), deber&amp;aacute;n incluir todos los gastos en los que incurra el adjudicatario costos y fletes incluidos.</t>
  </si>
  <si>
    <t>Modalidad de propuesta</t>
  </si>
  <si>
    <t>EN CASO DE EMPATE, EL CRITERIO EMPLEADO SER&amp;Aacute; REALIZAR UNA SEGUNDA TABLA DE EVALUACION ENTRE LOS OFERENTES EMPATADOS. DE MANTENERSE EL EMPATE, EL DIRECTOR DE ADM. Y FINANZAS TENDR&amp;Aacute; LA FACULTAD DE PROPONER AL PROVEDOR ADJUDICADO.</t>
  </si>
  <si>
    <t>En caso de presentarse un empate entre 2 o m&amp;aacute;s ofertas, ello se resolver&amp;aacute; adjudicando al oferente que hubiese obtenido el mayor puntaje en el criterio &amp;ldquo;Calidad Tecnica&amp;rdquo;. Si aplicando la f&amp;oacute;rmula anterior a&amp;uacute;n persiste el empate entre oferentes, dicha situaci&amp;oacute;n se resolver&amp;aacute; adjudicando al oferente que hubiese obtenido el mayor puntaje en el sub-criterio &amp;ldquo;Experiencia&amp;rdquo;. De persistir el empate, se adjudicar&amp;aacute; al oferente que hubiese obtenido el mayor puntaje en el sub-criterio "Plazo&amp;rdquo; y, finalmente, de continuar aun as&amp;iacute; empatados los oferentes, se adjudicar&amp;aacute; al oferente que hubiese obtenido el mayor puntaje en el sub-criterio &amp;ldquo;Evaluacion de las Ofertas&amp;rdquo;.</t>
  </si>
  <si>
    <t>&lt;h3&gt;Certificado de antecedentes laborales, en que se acredite no tener deudas laborales, extendido por la Direcci&amp;oacute;n del Trabajo, con vigencia no superior a 30 d&amp;iacute;as corridos anteriores a la fecha de apertura de la propuesta. Este certificado no es requisito de admisibilidad ni de evaluaci&amp;oacute;n, se requiere como informaci&amp;oacute;n para exigir al adjudicatario el pago de las deudas laborales que pueda tener, previo al pago de cualquier estado de pago.&lt;/h3&gt;</t>
  </si>
  <si>
    <t>SEGÚN PUNTO BASES</t>
  </si>
  <si>
    <t>MODIFICACIONES DE BASES</t>
  </si>
  <si>
    <t>La prestaci&amp;oacute;n del Servicio deber&amp;aacute; ejecutarse de acuerdo a los siguientes antecedentes y normas, seg&amp;uacute;n corresponda: a) Las presentes Bases Administrativas Generales; b) Las Especificaciones T&amp;eacute;cnicas; c) Ordenanzas Municipales locales; d) Los documentos y antecedentes de la oferta adjudicada; e) La Orden de Compra y/o el Contrato; f) En general todos las Leyes, Reglamentos, Ordenanzas y Normas que son aplicables a la materia de la presente licitaci&amp;oacute;n.</t>
  </si>
  <si>
    <t>NORMAS APLICABLES A LA ADQUISICION BIENES O CONTRATACION SERVICIOS</t>
  </si>
  <si>
    <t>Cláusula de readjudicación</t>
  </si>
  <si>
    <t>TODAS LAS CONSULTAS DE LA LICITACI&amp;Oacute;N DEBEN SE A TRAV&amp;Eacute;S DE wwww.mercadopublico.cl EN LAS FECHAS QUE SE ESTIPULAN EN LAS BASES</t>
  </si>
  <si>
    <t>CONSULTAS</t>
  </si>
  <si>
    <t>POR EL PORTAL MERCACO PUBLICO</t>
  </si>
  <si>
    <t>Las presentes Bases Administrativas fijan los procedimientos para la licitaci&amp;oacute;n de adquisici&amp;oacute;n de Insumos para&amp;nbsp;Apoyo Log&amp;iacute;stico del Hospital Penco-Lirqu&amp;eacute;n, solicitado por Jefe de Area, mediante la modalidad de Licitaci&amp;oacute;n P&amp;uacute;blica a trav&amp;eacute;s del sistema de compras p&amp;uacute;blicas chilecompras.</t>
  </si>
  <si>
    <t>1.- ANTECEDENTES GENERALES</t>
  </si>
  <si>
    <t>&lt;p class="Textodebloque1" style="margin-left: 0cm; text-indent: 0cm;"&gt;&lt;span style="font-size: 11pt; font-family: 'trebuchet ms', sans-serif; letter-spacing: -0.15pt;"&gt;Si en el resultado final de la evaluaci&amp;oacute;n se produce un empate, la Comisi&amp;oacute;n de Evaluaci&amp;oacute;n, considerar&amp;aacute;, en primer t&amp;eacute;rmino, si el oferente hubiere obtenido mayor puntaje en el criterio de &amp;ldquo;Evaluaci&amp;oacute;n Econ&amp;oacute;mica&amp;rdquo; y en segundo lugar, si el oferente hubiere obtenido mayor puntaje en el criterio de &amp;ldquo;Evaluaci&amp;oacute;n T&amp;eacute;cnica&amp;rdquo;.&amp;nbsp;&lt;/span&gt;&lt;/p&gt;</t>
  </si>
  <si>
    <t>&lt;p style="text-align: justify;"&gt;Los oferentes podr&amp;aacute;n hacer consultas referidas a la adjudicaci&amp;oacute;n al siguiente correo electr&amp;oacute;nico. &lt;a href="mailto:desamuchillan@yahoo.es"&gt;desamuchillan@yahoo.es&lt;/a&gt;, dentro de los 10 d&amp;iacute;as corridos siguientes a la adjudicaci&amp;oacute;n y &amp;eacute;stos ser&amp;aacute;n contestados dentro de los 10 siguientes a las consultas.&amp;nbsp;&lt;/p&gt;</t>
  </si>
  <si>
    <t>Según lo indicado en el Art. 11 de las bases de licitación adjuntas</t>
  </si>
  <si>
    <t>APERTURA DE LAS OFERTAS</t>
  </si>
  <si>
    <t>De acuerdo a Resolución Exenta Electrónica N° 101, de 2017, (V y U), adjunta.</t>
  </si>
  <si>
    <t xml:space="preserve">Requerimientos Técnicos y otras Cláusulas </t>
  </si>
  <si>
    <t>&lt;p style="text-align: justify;"&gt;&lt;span style="background: white; color: black;"&gt;Los oferentes podr&amp;aacute;n formular sus consultas, aclaraciones o reclamos referentes a la resoluci&amp;oacute;n de adjudicaci&amp;oacute;n a los mails&amp;nbsp;&lt;/span&gt;&lt;span style="font-size: 9pt; line-height: 107%; font-family: &amp;quot;trebuchet ms&amp;quot;, sans-serif;"&gt;&lt;a href="mailto:marcobahamonde@rionegrochile.cl" target="_blank"&gt;marcobahamonde@rionegrochile.cl&lt;/a&gt;&lt;/span&gt;&lt;span style="background: white; color: black;"&gt;&amp;nbsp;y&amp;nbsp;&lt;/span&gt;&lt;span style="font-size: 9pt; line-height: 107%; font-family: &amp;quot;trebuchet ms&amp;quot;, sans-serif;"&gt;&lt;a href="mailto:joseluisvidal@rionegrochile.cl" target="_blank"&gt;joseluisvidal@rionegrochile.cl&lt;/a&gt;&lt;/span&gt;. &lt;/p&gt;</t>
  </si>
  <si>
    <t>&lt;p style="text-indent: 35.45pt;"&gt;&lt;span style="font-size: 10pt; font-family: verdana, sans-serif;"&gt;Toda consulta antes del cierre de las ofertas, deber&amp;aacute; ser formulada mediante el portal. Despu&amp;eacute;s del cierre de las ofertas, se podr&amp;aacute;n dirigir las consultas mediante el Foro inverso.&lt;/span&gt;&lt;/p&gt;</t>
  </si>
  <si>
    <t>&lt;span style="color: #000000;"&gt;VER BASES&lt;/span&gt;</t>
  </si>
  <si>
    <t>&lt;p style="text-align: justify;"&gt;&lt;span&gt;En caso de haber una igualdad entre dos o m&amp;aacute;s oferentes, lo cual implique un empate entre ellos, la comisi&amp;oacute;n evaluadora realizara una nueva evaluaci&amp;oacute;n entre las ofertas empatadas, considerando &amp;uacute;nicamente como criterio&amp;nbsp; an&amp;aacute;lisis del precio de las propuestas (Oferta Econ&amp;oacute;mica). Si la situaci&amp;oacute;n de empate persiste, se seguir&amp;aacute;&amp;nbsp; el orden de los criterios de evaluaci&amp;oacute;n seg&amp;uacute;n lo indica el punto &lt;strong&gt;XV. Evaluaci&amp;oacute;n de las Ofertas&lt;/strong&gt;.&lt;/span&gt;&lt;/p&gt;</t>
  </si>
  <si>
    <t>&amp;ldquo; En el evento de que el pago de una factura se someta al proceso de factoring, el proponente declara que asume conocer y aceptar las clausulas contenidas en el Reglamento y Procedimientos vigentes en el municipio sobre la materia, el cual se encuentra disponible en la p&amp;aacute;gina web de la Municipalidad de Temuco www.temuco.cl , en la secci&amp;oacute;n Reglamentos&amp;rdquo; .</t>
  </si>
  <si>
    <t>factorizacion de facturas</t>
  </si>
  <si>
    <t>Fecha de Adjudicaci&amp;oacute;n En caso de no cumplirse con la fecha indicada de adjudicaci&amp;oacute;n de las presentes bases de licitaci&amp;oacute;n, se publicar&amp;aacute; una nueva fecha en el portal www.mercadopublico.cl, informando all&amp;iacute; las razones del atraso.</t>
  </si>
  <si>
    <t>Plazos asociados</t>
  </si>
  <si>
    <t>EN CASO  QUE LA OFERTA  SUPERE EL PRESUPUESTO DISPONIBLE  SE REBAJARAN LAS CANTIDADES  A LAS PARTIDAS.</t>
  </si>
  <si>
    <t>REBAJA</t>
  </si>
  <si>
    <t>TODAS LAS CONSULTAS SE REALIZARAN A TRAVES DEL PORTAL MERCADO PUBLICO</t>
  </si>
  <si>
    <t>LICITACI&amp;Oacute;N DE SUEROS FISIOL&amp;Oacute;GICOS 2019, esta licitaci&amp;oacute;n sera con Despachos Parcializados, seg&amp;uacute;n cumplimientos cenabast, por lo que la licitaci&amp;oacute;n se estima mas menos para 6 meses de suministros.&lt;br /&gt;En caso de presentarse un empate entre 2 o m&amp;aacute;s ofertas, ello se resolver&amp;aacute; adjudicando al oferente que hubiese obtenido&amp;nbsp; (Puntaje monto + puntaje plazo de entrega= Total puntaje.&lt;br /&gt;Si persiste el empate se deber&amp;aacute; seguir los siguientes pasos para el desempate&lt;br /&gt;&lt;br /&gt;*Se optara (Adjudicar) por el proveedor que registre el menor precio.&lt;br /&gt;* En caso que se mantenga el empate, se optara el segundo mecanismo, seleccionado en la oferta que indique el menor tiempo en plazo de entrega.&lt;br /&gt;* De persistir el empate, se evaluara la oferta que el proveedor se&amp;ntilde;ale el menor monto de despacho m&amp;iacute;nimo se&amp;ntilde;alado.&lt;br /&gt;* De persistir el empate se eligir la oferta con mayor fecha de Vencimiento.&lt;br /&gt;* Y en caso de productos que deban presentar garant&amp;iacute;a, se optara por el proveedor que se&amp;ntilde;ale mayor garant&amp;iacute;a.&lt;br /&gt;&lt;br /&gt;</t>
  </si>
  <si>
    <t>NORMATIVA APLICABLE: La presente Licitaci&amp;oacute;n P&amp;uacute;blica y los derechos y obligaciones que de ella deriven se regir&amp;aacute;n por estas Bases Administrativas Generales y Bases o Especificaciones T&amp;eacute;cnicas, Anexos, Cartas Aclaratorias, Consultas y Respuestas y la oferta del oferente adjudicado, dentro del proceso de licitaci&amp;oacute;n. Sin perjuicio de lo anterior, esta Licitaci&amp;oacute;n P&amp;uacute;blica se regir&amp;aacute; por la Ley N&amp;deg; 18.928 y su Reglamento, el Decreto Supremo N&amp;deg; 95, de Hacienda, de 2006; Ley N&amp;deg; 19.886 y su Reglamento, el Decreto Supremo N&amp;deg; 250, de Hacienda, de 2004. CONFIDENCIALIDAD (Esencial): Los oferentes se obligan a la m&amp;aacute;s absoluta y total reserva de informaci&amp;oacute;n, procedimiento, f&amp;oacute;rmula, t&amp;eacute;cnica, documentaci&amp;oacute;n y, en general, cualquier antecedente obtenido de la JEBIEN con ocasi&amp;oacute;n de la presente licitaci&amp;oacute;n. La obligaci&amp;oacute;n se hace extensiva al personal de su dependencia y se mantendr&amp;aacute; a&amp;uacute;n despu&amp;eacute;s de verificado el cumplimiento cabal y pleno de sus obligaciones. Sin embargo, el contrato y sus anexos no tendr&amp;aacute;n el car&amp;aacute;cter de reservado LEGISLACI&amp;Oacute;N APLICABLE: Los derechos y obligaciones que, con ocasi&amp;oacute;n de la presente licitaci&amp;oacute;n, emanen entre la JEBIEN y el Proveedor, se regir&amp;aacute;n por las leyes de la Rep&amp;uacute;blica de Chile y cualquier controversia que se suscite entre las partes, ser&amp;aacute; sometida a conocimiento y fallo de los Tribunales Ordinarios de Justicia y del Tribunal de Contrataci&amp;oacute;n P&amp;uacute;blica. ACEPTACI&amp;Oacute;N DE CONDICIONES Y NORMAS INTEGRADAS: La sola elevaci&amp;oacute;n de las ofertas al Portal electr&amp;oacute;nico www.mercadopublico.cl, constituye la aceptaci&amp;oacute;n completa y sin observaciones de la normativa legal y reglamentaria; y las presentes Especificaciones T&amp;eacute;cnicas y Administrativas. Lo anterior sin perjuicio de la obligaci&amp;oacute;n de entregar la declaraci&amp;oacute;n jurada solicitada en estas Bases. El adjudicatario y/o proveedor no podr&amp;aacute; invocar justificaci&amp;oacute;n alguna que tenga por objeto eludir o modificar su responsabilidad en cuanto a la suscripci&amp;oacute;n del contrato o el fiel cumplimiento de sus obligaciones, sin perjuicio de la fuerza mayor o caso fortuito, al tenor de lo establecido en las presentes bases. Las presentes Bases Administrativas y T&amp;eacute;cnicas, Anexos, Consultas, Respuestas y Aclaraciones se considerar&amp;aacute;n como parte integrante del contrato sin necesidad de cl&amp;aacute;usula expresa. Lo mismo ocurrir&amp;aacute; con la oferta adjudicada. PROHIBICI&amp;Oacute;N DE CESI&amp;Oacute;N: Los oferentes no podr&amp;aacute;n ceder ni transferir en forma alguna, total ni parcialmente, los derechos y obligaciones que nacen del desarrollo de la presente Licitaci&amp;oacute;n, ni durante el desarrollo del proceso concursal, ni posteriormente a la adjudicaci&amp;oacute;n, ni durante el cumplimiento del contrato. FORMALIDAD DE LA GARANT&amp;Iacute;A: La garant&amp;iacute;a considerada en la presente licitaci&amp;oacute;n, se constituir&amp;aacute;n de manera IRREVOCABLE, mediante la entrega de una boleta bancaria a la vista, vale a la vista, p&amp;oacute;liza de seguro de cobro inmediato, dep&amp;oacute;sito a plazo, o cualquier otro documento que asegure el pago de la garant&amp;iacute;a de manera r&amp;aacute;pida y efectiva, emitida por un banco comercial establecido en Chile, a nombre de la Jefatura de Bienestar, Rut: 60.506.011-0, con la glosa respectiva que se se&amp;ntilde;ala en estas Bases. No se aceptar&amp;aacute;n cheques, ni pagos condicionados</t>
  </si>
  <si>
    <t>NORMAS GENERALES</t>
  </si>
  <si>
    <t>&lt;p style="text-align: justify;"&gt;&lt;span&gt;&lt;span style="font-size: 13px;"&gt;Si en la evaluaci&amp;oacute;n de las ofertas se produjera un empate entre 2 o m&amp;aacute;s oferentes respecto a su evaluaci&amp;oacute;n final, se adjudicara al oferente que haya obtenido el mayor puntaje en el&amp;nbsp; "&lt;/span&gt;&lt;strong style="font-size: 10pt;"&gt;&lt;strong style="font-size: 10pt; text-align: justify;"&gt;&lt;span style="font-size: 13px;"&gt;PRECIO&lt;/span&gt;&lt;/strong&gt;&lt;/strong&gt;&lt;span style="font-size: 13px;"&gt;" si persiste el empate se optar&amp;aacute; por el "&lt;/span&gt;&lt;span style="font-size: 12px; font-family: 'trebuchet ms', arial, helvetica, sans-serif, verdana, sans; text-align: center; background-color: #f4f7fc;"&gt;&lt;strong&gt;Calidad T&amp;eacute;cnica de los Bienes o Servicios&lt;/strong&gt;&lt;/span&gt;&lt;span style="font-size: 13px;"&gt;&amp;rdquo;.&lt;/span&gt;&lt;/span&gt; &lt;/p&gt;</t>
  </si>
  <si>
    <t>&lt;span style="font-size: 14px; font-family: &amp;quot;ms sans serif&amp;quot;;"&gt;&amp;ldquo;El Complejo podr&amp;aacute; modificar la adjudicaci&amp;oacute;n aumentando o disminuyendo la cantidad de productos de las presentes bases de licitaci&amp;oacute;n, de acuerdo a los requerimientos de los usuarios cl&amp;iacute;nicos. Dicha modificaci&amp;oacute;n debe ser aprobada por acto administrativo totalmente tramitado. De conformidad con el articulo N&amp;ordm; 77 del Reglamento de Compras P&amp;uacute;blicas, el aumento no podr&amp;aacute; superar el 30% del monto originalmente pactado&amp;rdquo;.El complejo adquirir&amp;aacute; los productos licitados siempre y cuando no sean despachados de la Central de Abastecimiento o no se encuentren en catalogo Chilecompra express.&lt;/span&gt;</t>
  </si>
  <si>
    <t>MODIFICACIÓN DE CANTIDADES</t>
  </si>
  <si>
    <t>art. 21. Se declarar&amp;aacute;n inadmisibles las ofertas cuando &amp;eacute;stas no cumplieren los requisitos establecidos en las Bases. Se declara desierta una licitaci&amp;oacute;n cuando no se presenten ofertas o bien, cuando &amp;eacute;stas no resulten convenientes a los intereses municipales.</t>
  </si>
  <si>
    <t>Declaración de inadmisible o desierta:</t>
  </si>
  <si>
    <t>Si durante el desarrollo del proceso, se presentaren eventos de fuerza mayor o casos fortuitos, que no le sean imputables al proveedor adjudicado y que producto de esto entorpecieran o generaran atrasos parciales en la entrega de los productos, el proveedor adjudicado deber&amp;aacute; comunicar de esa circunstancia al Complejo, dentro del plazo de 01 d&amp;iacute;a corrido siguiente a sus acontecimientos, acreditando el hecho y como este ha provocado el atraso o entorpecimiento y solicitar la ampliaci&amp;oacute;n del plazo respectivo. El Complejo resolver&amp;aacute; si procede aceptar o rechazar la presentaci&amp;oacute;n hecha por el proveedor, transcurrido dicho plazo a que se hace referencia, no se aceptar&amp;aacute; reclamo alguno del proveedor aludiendo razones de caso fortuito o fuerza mayor.</t>
  </si>
  <si>
    <t>DE LA FUERZA MAYOR</t>
  </si>
  <si>
    <t>La facturación de los servicios deberá hacerse a nombre de la I. Municipalidad de Colina, Rut.69.071.500-7, Avda. Colina Nº 700, Colina.</t>
  </si>
  <si>
    <t>23.         FACTURACIÓN.</t>
  </si>
  <si>
    <t>Para el retiro de cheque, en cumplimiento con lo establecido por la Ley N° 19.983, debe presentarse cuadriplicado cobro ejecutivo – cedible recepcionado conforme. Esta deberá indicar el recibo de las mercaderías entregadas o del servicio prestado, con indicación del recinto y fecha de la entrega o de la prestación del servicio y del nombre completo, Rol Único Tributario y domicilio del comprador o beneficiario del servicio e identificación de la persona que recibe, más la firma de este último.  En el caso de los Documentos Tributarios Electrónicos, la exigencia de contar con un ejemplar que pueda ser destinado a la cesión o cobro ejecutivo, deberá ser cumplida mediante la emisión de, al menos, una representación impresa del Documento Electrónico que incluya el acuse de recibo acorde a lo establecido en párrafo anterior. En el caso que la entrega de los productos sea vía empresas de cargo, la copia cedible será entregada a quien materializa la entrega de los productos o servicios, siendo de responsabilidad del proveedor recuperar dicho documento”</t>
  </si>
  <si>
    <t>INFORMACION DEL PAGO</t>
  </si>
  <si>
    <t>&lt;p style="text-align: justify; line-height: 13pt;"&gt;&lt;span style="font-family: verdana,sans-serif; font-size: 8pt;"&gt;En caso de que se iguale en el puntaje final, se proceder&amp;aacute; de la siguiente manera o fases, seg&amp;uacute;n siguiente escala de prevalencia: &lt;/span&gt;&lt;/p&gt;&lt;p style="line-height: 13pt;"&gt;&lt;span style="font-family: verdana,sans-serif; font-size: 8pt;"&gt;a)&lt;span style="font: 7pt times new roman;"&gt;&amp;nbsp;&amp;nbsp;&amp;nbsp; &lt;/span&gt;&lt;/span&gt;&lt;span style="font-family: verdana,sans-serif; font-size: 8pt;"&gt;el proveedor que est&amp;eacute; mejor evaluado t&amp;eacute;cnicamente &lt;/span&gt;&lt;/p&gt;&lt;p style="line-height: 13pt; 36pt: ;"&gt;&lt;span style="font-family: verdana,sans-serif; font-size: 8pt;"&gt;b)&lt;span style="font: 7pt times new roman;"&gt;&amp;nbsp;&amp;nbsp;&amp;nbsp; &lt;/span&gt;&lt;/span&gt;&lt;span style="font-family: verdana,sans-serif; font-size: 8pt;"&gt;el proveedor con menos plazo de entrega&lt;/span&gt;&lt;/p&gt;&lt;p style="line-height: 13pt; 36pt: ;"&gt;&lt;span style="font-family: verdana,sans-serif; font-size: 8pt;"&gt;c)&lt;span style="font: 7pt times new roman;"&gt;&amp;nbsp;&amp;nbsp;&amp;nbsp;&amp;nbsp; &lt;/span&gt;&lt;/span&gt;&lt;span style="font-family: verdana,sans-serif; font-size: 8pt;"&gt;el proveedor con oferta econ&amp;oacute;mica m&amp;aacute;s conveniente. &lt;/span&gt;&lt;/p&gt;&lt;p style="line-height: 13pt; 36pt: ;"&gt;&lt;span style="font-family: verdana,sans-serif; font-size: 8pt;"&gt;d)&lt;span style="font: 7pt times new roman;"&gt;&amp;nbsp;&amp;nbsp;&amp;nbsp; &lt;/span&gt;&lt;/span&gt;&lt;span style="font-family: verdana,sans-serif; font-size: 8pt;"&gt;otro factor de diferenciaci&amp;oacute;n no considerado.&lt;/span&gt;&lt;/p&gt;</t>
  </si>
  <si>
    <t>El material debe ser entregado en la Municipalidad de Río Negro con flete a cargo del proveedor adjudicado o en bodega del proveedor dentro de la provincia de Osorno o en bodega empresa de transportes dentro de la ciudad de Río Negro u Osorno.</t>
  </si>
  <si>
    <t>Entrega</t>
  </si>
  <si>
    <t>CONAF podr&amp;aacute; modificar y/o complementar las Bases de la Licitaci&amp;oacute;n, ya sea por iniciativa propia o en atenci&amp;oacute;n a una aclaraci&amp;oacute;n solicitada por alguno de los Oferentes mediante el foro del sistema, durante el proceso de la Licitaci&amp;oacute;n, otorgando un plazo prudencial para que los oferentes puedan adecuar sus ofertas a los nuevos requerimientos, informando de ello a trav&amp;eacute;s del sitio www.mercadopublico.cl. Esta complementaci&amp;oacute;n formar&amp;aacute; parte integral de las bases. Dicho lo anterior, la Corporaci&amp;oacute;n complementar&amp;aacute; dentro de los criterios de evaluaci&amp;oacute;n, uno que refleje la presentaci&amp;oacute;n y/o completitud de la informaci&amp;oacute;n entregada por los oferentes, de acuerdo a lo establecido en el Art&amp;iacute;culo N&amp;deg;40 del Reglamento.</t>
  </si>
  <si>
    <t>MODIFICACION Y/O COMPLEMENTACION DE LAS BASES</t>
  </si>
  <si>
    <t>&lt;span style="line-height: 115%; font-family: trebuchet ms,sans-serif; color: #1d4d9e; font-size: 10pt;"&gt;En Portal v&amp;iacute;a Proceso de Preguntas y Respuestas&amp;nbsp;&amp;nbsp;&amp;nbsp;&lt;/span&gt;</t>
  </si>
  <si>
    <t>&lt;span style="font-family: arial; font-size: 10pt;"&gt;Al correo del encargado que aparece en la ficha de la licitaci&amp;oacute;n.&lt;/span&gt;</t>
  </si>
  <si>
    <t>&lt;span style="font-size: 12px; text-align: center; font-family: 'trebuchet ms', arial, helvetica, sans-serif, verdana, sans; background-color: #ffffff;"&gt;Mecanismo para soluci&amp;oacute;n de consultas respecto a la adjudicaci&amp;oacute;n a pvenegas@minsal.cl.&lt;/span&gt;</t>
  </si>
  <si>
    <t>&lt;p style="text-align: justify; margin: 0cm -4.55pt 0pt 0cm;"&gt;&lt;span style="font-family: arial;"&gt;De acuerdo a lo dispuesto en el art&amp;iacute;culo 41&amp;deg;, inciso 4&amp;deg; del Reglamento contenido en el Decreto de Hacienda N&amp;ordm; 250 de la Ley N&amp;deg; 19.886, los interesados podr&amp;aacute;n realizar consultas sobre la adjudicaci&amp;oacute;n, dentro del plazo fatal de &lt;b&gt;02 d&amp;iacute;as h&amp;aacute;biles&lt;/b&gt; siguientes a la publicaci&amp;oacute;n de la resoluci&amp;oacute;n que la materializa, mediante correos electr&amp;oacute;nicos dirigidos al mail &lt;b&gt;compras@gendarmeria.cl.&lt;/b&gt; Las respuestas ser&amp;aacute;n remitidas dentro de los &lt;b&gt;03 d&amp;iacute;as h&amp;aacute;biles &lt;/b&gt;&amp;nbsp;siguientes a la publicaci&amp;oacute;n de la resoluci&amp;oacute;n, a trav&amp;eacute;s de correo electr&amp;oacute;nico dirigido al proveedor que hubiere formulado la consulta. &lt;/span&gt;&lt;/p&gt;</t>
  </si>
  <si>
    <t>Para efectos de determinar las mejores propuestas presentadas, el solo hecho de presentarlas por los conductos regulares ya señalados, se asume que tienen una validez mínima de 45 días corridos contados desde la fecha de apertura del presente proceso de licitación.</t>
  </si>
  <si>
    <t>PLAZO DE VALIDEZ DE LA PROPUESTA</t>
  </si>
  <si>
    <t>Se adjudicar&amp;aacute; al proveedor con mas experiencia con la Municipalidad</t>
  </si>
  <si>
    <t>VER BASES DE LICITACION</t>
  </si>
  <si>
    <t>&lt;p style="text-align: justify;"&gt;&lt;span style="font-family: luzsans-book;"&gt;La Evaluaci&amp;oacute;n estar&amp;aacute; a cargo&amp;nbsp; del profesional &amp;nbsp;solicitante del bien o servicio requerid, o quien lo represente, quien &amp;nbsp;estudiar&amp;aacute; las distintas ofertas recibidas y presentar&amp;aacute;&amp;nbsp; un acta con proposici&amp;oacute;n de adjudicaci&amp;oacute;n, esta proposici&amp;oacute;n recaer&amp;aacute; en el oferente que&amp;nbsp; mejor cumpla con los requisitos administrativos, t&amp;eacute;cnicos y econ&amp;oacute;micos de la presente licitaci&amp;oacute;n. La Municipalidad se reserva el derecho de aceptar cualquiera de las ofertas, en forma total o parcial, aun cuando no sea la m&amp;aacute;s baja, o de rechazarlas todas, seg&amp;uacute;n convenga a los intereses Municipales, con el debido fundamento y sin que por ello incurra en responsabilidad alguna respecto del proponente afectado, no dando lugar a indemnizaci&amp;oacute;n alguna al oferente. Los oferentes no adjudicados tambi&amp;eacute;n ser&amp;aacute;n notificados a trav&amp;eacute;s del sistema.&lt;/span&gt;&lt;/p&gt;</t>
  </si>
  <si>
    <t xml:space="preserve">Evaluación de las ofertas </t>
  </si>
  <si>
    <t>&lt;p style="margin: 0cm 0cm 0pt;" class="MsoNormal"&gt;&lt;span style="font-family: 'arial', 'sans-serif'; font-size: 11pt;" lang="ES"&gt;Seg&amp;uacute;n lo acreditado en el Portal&lt;span style="font-family: 'arial', 'sans-serif'; mso-ansi-font-size: 11.0pt; mso-bidi-font-size: 11.0pt;" class="subtitulospasos-licictacion1"&gt;&lt;o:p&gt;&lt;/o:p&gt;&lt;/span&gt;&lt;/span&gt;&lt;/p&gt;</t>
  </si>
  <si>
    <t>&lt;span style="font-size: 9pt; letter-spacing: -0.15pt; font-family: arial,sans-serif;"&gt;&lt;p style="line-height: 12pt; text-align: justify;"&gt;&lt;span style="font-size: 9pt; letter-spacing: -0.15pt; font-family: arial,sans-serif;"&gt;&lt;/span&gt;&lt;/p&gt;&lt;p style="line-height: 12pt; text-align: justify;"&gt;&lt;span style="font-size: 9pt; letter-spacing: -0.15pt; font-family: arial,sans-serif;"&gt;&lt;/span&gt;&lt;/p&gt;&lt;p style="line-height: 12pt; text-align: justify;"&gt;&lt;span style="font-size: 9pt; letter-spacing: -0.15pt; font-family: arial,sans-serif;"&gt;&lt;/span&gt;&lt;/p&gt;&lt;p style="line-height: 12pt; text-align: justify;"&gt;&lt;span style="font-size: 9pt; letter-spacing: -0.15pt; font-family: arial,sans-serif;"&gt;&lt;/span&gt;&lt;/p&gt;&lt;p style="line-height: 12pt; text-align: justify;"&gt;&lt;span style="font-size: 9pt; letter-spacing: -0.15pt; font-family: arial,sans-serif;"&gt;Una vez emitida la orden de compra la relaci&amp;oacute;n contractual ser&amp;aacute; de responsabilidad del DEPARTAMENTO DE PRENSA, Mauricio Santander Zarricueta, &lt;a href="mailto:msantander@municoquimbo.cl"&gt;msantander@municoquimbo.cl&lt;/a&gt;, 051-2319574. Para ello en la orden de compra se indicar&amp;aacute;n los datos de contacto.&lt;/span&gt;&lt;/p&gt;&lt;p&gt;&lt;/p&gt;&lt;/span&gt;</t>
  </si>
  <si>
    <t>Responsable de la Relación Contractual</t>
  </si>
  <si>
    <t>&lt;p&gt;&lt;span style="font-size: 12pt; font-family: arial, sans-serif;"&gt;La falta de presentaci&amp;oacute;n de algunos de los documentos solicitados en el art&amp;iacute;culo precedente o la presentaci&amp;oacute;n incompleta de &amp;eacute;stos, podr&amp;aacute; invalidar la oferta econ&amp;oacute;mica del proponente. No obstante, la Direcci&amp;oacute;n Regional de Gendarmer&amp;iacute;a de Chile - Regi&amp;oacute;n de la Araucan&amp;iacute;a, podr&amp;aacute; solicitar a los oferentes que salven errores u omisiones formales, siempre y cuando las rectificaciones de dichos vicios no les confieran a esos oferentes una situaci&amp;oacute;n de privilegio respecto de los dem&amp;aacute;s competidores, esto es, en tanto no se afecten los principios de estricta sujeci&amp;oacute;n a las bases y de igualdad de los oferentes y se informe de dicha solicitud al resto de los oferentes a traves del sistema de informaci&amp;oacute;n. Del mismo modo se podr&amp;aacute; permitir la presentaci&amp;oacute;n de certificaciones o antecedentes que los oferentes hayan omitido presentar al momento de efectuar la oferta, siempre que dichas certificaciones o antecedentes se hayan producido u obtenido con anterioridad al vencimiento del plazo para presentar ofertas o se refieran a situaciones no mutables entre el vencimiento del plazo para presentar ofertas y el periodo de evaluaci&amp;oacute;n. Se deja claramente establecido que no se aceptar&amp;aacute;n certificados o antecedentes que se encuentren en &amp;ldquo;tr&amp;aacute;mite&amp;rdquo; &amp;ldquo;no vigentes&amp;rdquo; o emitidos con posterioridad a la fecha establecida en el cronograma de la licitaci&amp;oacute;n para efectuar el Acto de Apertura de las propuestas. &lt;/span&gt;&lt;/p&gt;&lt;p&gt;&lt;span style="font-size: 12pt; font-family: arial, sans-serif;"&gt;Los oferentes tendr&amp;aacute;n un plazo fatal de dos d&amp;iacute;as h&amp;aacute;biles, contado desde el momento que se informa del requerimiento a trav&amp;eacute;s del sistema, para que el oferente acompa&amp;ntilde;e los antecedentes faltantes o sus aclaraciones, sin perjuicio de efectuar el descuento correspondiente en el criterio de evaluaci&amp;oacute;n &amp;ldquo;Cumplimiento de los requisitos formales de presentaci&amp;oacute;n de la oferta&amp;rdquo;, si el oferente no acompa&amp;ntilde;are los antecedentes faltantes o sus aclaraciones, su oferta podr&amp;aacute; ser declarada inadmisible o bien se asignar&amp;aacute; el menor puntaje en el criterio de evaluaci&amp;oacute;n seg&amp;uacute;n corresponda. La propuesta podr&amp;aacute; ser declarada inadmisible tambi&amp;eacute;n en el evento en que la comisi&amp;oacute;n evaluadora de compras, que se alude en el inciso primero del art&amp;iacute;culo 16&amp;deg; de las presentes bases administrativas, estimen fundadamente que alguno de los antecedentes acompa&amp;ntilde;ados no cumplen finalmente con los requisitos exigidos.&lt;/span&gt;&lt;/p&gt;&lt;p&gt;&lt;span style="font-size: 12pt; font-family: arial, sans-serif;"&gt;La responsabilidad de revisar el &amp;ldquo;foro inverso&amp;rdquo;, disponible en el ID de la licitaci&amp;oacute;n en&amp;nbsp; &lt;a href="http://www.mercadopublico.cl/"&gt;www.mercadopublico.cl&lt;/a&gt;, a trav&amp;eacute;s del cual se solicitan los antecedentes y aclaraciones durante el periodo de evaluaci&amp;oacute;n, recae exclusivamente en los oferentes. &lt;/span&gt;&lt;/p&gt;&lt;p&gt; &lt;/p&gt;&lt;p&gt; &lt;/p&gt;</t>
  </si>
  <si>
    <t>&lt;p&gt;El oferente se obliga a efectuar por su cuenta el completo estudio de las Bases y Especificaciones T&amp;eacute;cnicas que rigen la presente licitaci&amp;oacute;n. Si producto del estudio el oferente estimare que existen contradicciones o ausencias de informaci&amp;oacute;n, deber&amp;aacute; formular las consultas pertinentes al Hospital San Camilo, s&amp;oacute;lo a trav&amp;eacute;s del portal www.mercadopublico.cl, en el plazo establecido expresamente en el formulario de bases de la ID 1632-28-LE18. Si no se solicitan las aclaraciones oportunamente, cualquier diferencia de interpretaci&amp;oacute;n posterior que se pudiera suscitar respecto de los antecedentes de la licitaci&amp;oacute;n, ser&amp;aacute; resuelta conforme lo determine el Hospital San Camilo, comprometi&amp;eacute;ndose &amp;eacute;l o los oferentes a aceptar tal decisi&amp;oacute;n. Las aclaraciones a las consultas formuladas dentro del plazo establecido para ello, ser&amp;aacute;n comunicadas a trav&amp;eacute;s del sitio www.mercadopublico.cl en la ID 1632-28-LE18&amp;nbsp;a todos los interesados, hayan o no formulado consultas, en la fecha que se indica en el Formulario de Bases de ese portal electr&amp;oacute;nico. Con motivo de dichas aclaraciones el Hospital San Camilo podr&amp;aacute; precisar el sentido y alcance de estas Bases Administrativas y/o de las Especificaciones T&amp;eacute;cnicas y/o de cualquier otro documento que forme parte de la licitaci&amp;oacute;n.Hospital San Camilo podr&amp;aacute;, por cualquier causa y en cualquier momento, antes de que venza el plazo para la presentaci&amp;oacute;n de ofertas, modificar los documentos de licitaci&amp;oacute;n, mediante enmienda, ya sea por iniciativa propia o en atenci&amp;oacute;n a una aclaraci&amp;oacute;n solicitada por un oferente. Estas enmiendas ser&amp;aacute;n aprobadas por Resoluci&amp;oacute;n Exenta y pasar&amp;aacute;n a formar parte integrante de estas Bases as&amp;iacute; como del contrato respectivo y ser&amp;aacute;n informadas a trav&amp;eacute;s del portal www.mercadopublico.cl.&lt;/p&gt;</t>
  </si>
  <si>
    <t>CONSULTAS RESPUESTAS Y MODIFICACION DE LAS BASES</t>
  </si>
  <si>
    <t>En caso de no adjuntar anexo inhabilidades, su oferta se hará inadmisible.</t>
  </si>
  <si>
    <t>ANEXO INHABILIDADES</t>
  </si>
  <si>
    <t>g)&amp;nbsp;&lt;span style="font-size: 11.818181991577148px; text-align: center; background-color: #f4f7fc; font-family: 'trebuchet ms', arial, helvetica, sans-serif, verdana, sans;"&gt;OFERTA EN VALORES NETOS&lt;br /&gt;&lt;/span&gt;&lt;br /&gt;Los proveedores deber&amp;aacute;n presentar sus ofertas en valores netos por los &amp;iacute;tems a contratar.</t>
  </si>
  <si>
    <t>Seg&amp;uacute;n Bases Administrativas y T&amp;eacute;cnicas.</t>
  </si>
  <si>
    <t>a. Por parte del CCM &amp;ldquo;Valdivia&amp;rdquo;. Pagar la factura de los litros de nitr&amp;oacute;geno indicados en la orden de compra. b. Por parte del Proveedor. - Realizar la recarga del nitr&amp;oacute;geno l&amp;iacute;quido en el contenedor de nitr&amp;oacute;geno de 5 litros de propiedad del Centro Cl&amp;iacute;nico. - Entregar al Centro Cl&amp;iacute;nico Militar el contenedor de nitr&amp;oacute;geno cargado en &amp;oacute;ptimas condiciones para su traslado.</t>
  </si>
  <si>
    <t>14.	OBLIGACIONES DE LAS PARTES</t>
  </si>
  <si>
    <t>Proveedor deberá incluir adjunto diseño de polera en formato digital. Proveedor que no adjunte diseño, quedará automáticamente excluido de la presente propuesta pública.</t>
  </si>
  <si>
    <t>Diseño</t>
  </si>
  <si>
    <t>En caso de presentarse un empate entre 2 o m&amp;aacute;s ofertas, ello se resolver&amp;aacute; adjudicando al oferente que hubiese obtenido el mayor puntaje en el criterio &amp;ldquo;CALIDAD&amp;rdquo;. Si aplicando la f&amp;oacute;rmula anterior a&amp;uacute;n persiste el empate entre oferentes, dicha situaci&amp;oacute;n se resolver&amp;aacute; adjudicando al oferente que hubiese obtenido el mayor puntaje en el sub-criterio &amp;ldquo;PRECIO&amp;rdquo;. De persistir el empate, se adjudicar&amp;aacute; al oferente que hubiese obtenido el mayor puntaje en el sub-criterio "PLAZO&amp;rdquo; y, finalmente, de continuar aun as&amp;iacute; empatados los oferentes, la Municipalidad de Alto Hospicio, adjudicar&amp;aacute; de acuerdo a los intereses del servicio.</t>
  </si>
  <si>
    <t>El contenido de la propuesta ser&amp;aacute; el siguiente: a).- Oferta Administrativa. Los(as) proponentes inscritos(as) en el Registro de Proveedores pero que no cuenten con servicio de digitalizaci&amp;oacute;n de documentaci&amp;oacute;n (carpeta &amp;ldquo;full&amp;rdquo;) y los(as) proponentes no inscritos en dicho registro, deber&amp;aacute;n entregar los antecedentes que se se&amp;ntilde;alan en esta la letra a) debidamente digitalizados como anexos administrativos a trav&amp;eacute;s Sistema de Informaci&amp;oacute;n. Los(as) proponentes inscritos(as) en el Registro de Proveedores, que ya tengan incorporados en el portal Chile proveedores todos o algunos de los antecedentes actualizados que se se&amp;ntilde;alan en la letra a), no ser&amp;aacute; necesario que los adjunten a la oferta administrativa, pero deber&amp;aacute;n se&amp;ntilde;alar claramente esta circunstancia al momento de presentar su oferta, y muy especialmente, en el espacio destinado a tal efecto en el Anexo N&amp;ordm;2-A o 2-B, seg&amp;uacute;n corresponda. Sin perjuicio de lo anterior, todos los anexos solicitados deben subirse en conjunto con la oferta en el Sistema de Informaci&amp;oacute;n de compras y contrataci&amp;oacute;n p&amp;uacute;blica. a.1) Proponente Persona Natural debe acompa&amp;ntilde;ar: N&amp;ordm;1.- Formato Completo de identificaci&amp;oacute;n del Oferente, contenido en el Anexo N&amp;ordm;2-A. N&amp;ordm;2.- Declaraci&amp;oacute;n jurada simple conforme al formato que se adjunta como Anexo N&amp;ordm;3, debidamente firmado por el proponente. N&amp;ordm;3.- Fotocopia simple de documento de Iniciaci&amp;oacute;n de Actividades ante el Servicio de Impuestos Internos, en un rubro compatible con los servicios objeto de esta licitaci&amp;oacute;n. Se hace presente que trat&amp;aacute;ndose de personas naturales, deber&amp;aacute;n ser contribuyentes de impuesto de 1&amp;ordf; categor&amp;iacute;a. Lo anterior, en caso que el(la) proponente no pudiere acompa&amp;ntilde;ar el documento singularizado en el punto N&amp;ordm;2 precedente, por no haber transcurrido el tiempo que lo hace exigible. a.2) Proponente Persona Jur&amp;iacute;dica debe acompa&amp;ntilde;ar: N&amp;ordm;1.- Formato Completo de identificaci&amp;oacute;n del (la) Oferente, contenido en el Anexo N&amp;ordm;2-B. N&amp;ordm;2.- Declaraci&amp;oacute;n jurada simple conforme al formato que se adjunta como Anexo N&amp;ordm;3, debidamente firmado por el representante legal del proponente. N&amp;ordm;3.- Fotocopia simple de la C&amp;eacute;dula de Identidad del (o los/as) Representante(s) Legal(es). N&amp;ordm;4.- Fotocopia simple del acto de constituci&amp;oacute;n o de la escritura p&amp;uacute;blica, seg&amp;uacute;n corresponda, en la que conste el poder del (o los/as) representante (s) legal (es) de sociedad, o del decreto de nombramiento en el caso de las instituciones estatales. Se deber&amp;aacute; marcar con destacador el texto en que conste la designaci&amp;oacute;n del representante legal. En caso de empresas y sociedades creadas mediante sistema simplificado (Acogidas a la Ley N&amp;ordm;20.659), ellas deber&amp;aacute;n presentar para este punto: 1) Certificado de Estatuto actualizado emitido por el Registro de Empresas y Sociedades; 2) Certificado de vigencia emitido por el Registro de Empresas y Sociedades; 3) Certificado de Anotaciones emitido por el Registro de Empresas y Sociedades N&amp;ordm;5.- Fotocopia simple del RUT de la sociedad. Respecto de la Oferta Administrativa, los(as) oferentes deber&amp;aacute;n tener presente que con excepci&amp;oacute;n de los Anexos N&amp;ordm;2-A y 2-B, la omisi&amp;oacute;n de uno cualquiera de los antecedentes enunciados en las letras a.1) y a.2) por tratarse de antecedentes m&amp;iacute;nimos a presentar, dejar&amp;aacute; a la propuesta fuera de Bases para todos los efectos legales y facultar&amp;aacute; al SERVICIO para su rechazo y declaraci&amp;oacute;n de inadmisible. La documentaci&amp;oacute;n anterior deber&amp;aacute; ser adjuntada en el Sistema de Informaci&amp;oacute;n de compras y contrataci&amp;oacute;n p&amp;uacute;blica, en el apartado &amp;ldquo;ingreso de Anexos Administrativos&amp;rdquo;. b).- Oferta T&amp;eacute;cnica. La propuesta t&amp;eacute;cnica se deber&amp;aacute; presentar conforme a lo establecido en las respectivas Bases T&amp;eacute;cnicas, se&amp;ntilde;aladas en el apartado II de las presentes Bases, y conteniendo la siguiente informaci&amp;oacute;n: N&amp;ordm;1.- Documento que explique su propuesta T&amp;eacute;cnica a ofertar referente a las presentes bases, utilizando el anexo N&amp;ordm;6. En dicho documento deber&amp;aacute; indicar: las fechas de ejecuci&amp;oacute;n, Objetivos, metodolog&amp;iacute;a, contenidos, tipos de evaluaci&amp;oacute;n, seguimiento y la oferta de equipamiento y log&amp;iacute;stica (servicios de caf&amp;eacute; e infraestructura). Adicionalmente debe completar el anexo N&amp;ordm;5, que indica oferta de infraestructura, equipamiento y servicios anexos (servicios de caf&amp;eacute;), si corresponde. N&amp;ordm;2.- Deber&amp;aacute; completar los anexos N&amp;ordm;8 y N&amp;ordm;9, que especifican la Experiencia y Referencias tanto del proveedor, como del(los) docente(s) que impartir&amp;aacute;n la actividad en el tema de la Licitaci&amp;oacute;n. Sin perjuicio a lo anterior, durante el proceso de evaluaci&amp;oacute;n de ofertas, el SSMSO podr&amp;aacute; solicitar a los(as) proponentes visitas en terreno a las instalaciones, como tambi&amp;eacute;n solicitar informaci&amp;oacute;n adicional. Lo anterior ser&amp;aacute; aplicado a todos los(as) proponentes que participen en esta propuesta y ser&amp;aacute; considerado como antecedente t&amp;eacute;cnico complementario de la evaluaci&amp;oacute;n t&amp;eacute;cnica del servicio licitado. c).- Oferta Econ&amp;oacute;mica. La oferta econ&amp;oacute;mica se deber&amp;aacute; presentar de acuerdo a lo establecido en el apartado econ&amp;oacute;mico de las presentes Bases y en el formato correspondiente al Anexo N&amp;ordm;4 de las mismas.</t>
  </si>
  <si>
    <t>Contenido de la Propuesta</t>
  </si>
  <si>
    <t xml:space="preserve">	La Factura deberá efectuarse a nombre del Consultorio Víctor Domingo Silva, Rut Nº 61.974.700-3,  dirección  calle  Alejandro Gutiérrez Esquina Los Aromos S/N Coihaique.	 Se efectuará el pago  de  la (s)  Factura (s) en  un  plazo  no  superior  a  45  días  desde  la  fecha  de recepción conforme de la totalidad de los productos y factura. No se efectuará el pago de las Factura (s) que no cuenten con los respaldos antes señalados.</t>
  </si>
  <si>
    <t>Del Pago de la Factura</t>
  </si>
  <si>
    <t>&lt;span class="texto13azul1" style="color: rgb(29, 77, 158); font-family: trebuchet ms; font-size: 9pt;"&gt;&amp;nbsp;&lt;/span&gt;&lt;span style="font-family: trebuchet ms;"&gt;&lt;strong&gt;&lt;span style="color: rgb(0, 0, 0); font-family: trebuchet ms,sans-serif; font-size: 8pt;"&gt;NO SE REQUIERE ACREDITACION &lt;/span&gt;&lt;/strong&gt;&lt;span class="texto13azul1" style="color: rgb(29, 77, 158); font-size: 9pt;"&gt;&amp;nbsp;&lt;/span&gt;&lt;/span&gt;</t>
  </si>
  <si>
    <t>v&amp;iacute;a portal Chile proveedores</t>
  </si>
  <si>
    <t>&lt;table width="100%" cellspacing="0" cellpadding="0" border="0" style="width: 100%; border-collapse: collapse;"&gt;    &lt;tbody&gt;        &lt;tr&gt;            &lt;td style="padding: 0.75pt 18.7pt 18.7pt 32.75pt; background-color: transparent; width: 100%; border-color: #f0f0f0;"&gt;            &lt;p&gt;&lt;span style="font-family: trebuchet ms,sans-serif; color: #1d4d9e;"&gt;En caso que los oferentes quieran aclarar aspectos de la evaluaci&amp;oacute;n y/o adjudicaci&amp;oacute;n, podr&amp;aacute;n comunicarse v&amp;iacute;a correo electr&amp;oacute;nico con el contacto de la licitaci&amp;oacute;n&lt;/span&gt; &lt;/p&gt;            &lt;/td&gt;        &lt;/tr&gt;    &lt;/tbody&gt;&lt;/table&gt;</t>
  </si>
  <si>
    <t>Los interesados en participar en la presente licitaci&amp;oacute;n podr&amp;aacute;n formular consultas y solicitar aclaraciones dentro de los plazos se&amp;ntilde;alados en el punto n&amp;uacute;mero 3 de las especificaciones administrativas de la presente licitaci&amp;oacute;n. Las preguntas deber&amp;aacute;n formularse s&amp;oacute;lo a trav&amp;eacute;s del sistema www.mercadopublico.cl y la Municipalidad pondr&amp;aacute; las referidas preguntas y sus respuestas y aclaratorias si las hubiese, en conocimiento de todos los interesados, a trav&amp;eacute;s de su publicaci&amp;oacute;n en www.mercadopublico.cl. Las Aclaraciones y Respuestas a las consultas pasaran a formar parte integrante de las Bases de Licitaci&amp;oacute;n.</t>
  </si>
  <si>
    <t>Preguntas, Respuestas y Aclaraciones:</t>
  </si>
  <si>
    <t>El despacho de los productos contratados se realizar&amp;aacute; mediante despachos parciales emitidos por correo electr&amp;oacute;nico desde la Farmacia Institucional, las cuales se descontar&amp;aacute;n desde la orden de compra total que se genera al momento de la firma del contrato.</t>
  </si>
  <si>
    <t>DESPACHO PARCIALIZADO</t>
  </si>
  <si>
    <t>Seg&amp;uacute;n los criterios se&amp;ntilde;alados en&amp;nbsp; la bases, se adjudicar&amp;aacute; al proveedor que obtuvo mayor puntaje. De las propuestas seleccionadas el Hospital se reserva el derecho de adjudicar a la propuesta que t&amp;eacute;cnicamente estime m&amp;aacute;s conveniente a sus intereses; sin necesariamente tener que ser la m&amp;aacute;s econ&amp;oacute;mica. La adjudicaci&amp;oacute;n de la propuesta se har&amp;aacute; por Resoluci&amp;oacute;n del Hospital.</t>
  </si>
  <si>
    <t>ADJUDICACION</t>
  </si>
  <si>
    <t>EL MUNICIPIO PODRA REALIZAR CAMBIO DE FECHAS TANTO EN CIERRE DE PREGUNTAS, PUBLICACION DE RESPUESTAS, CIERRE DE LICITACION, ADJUDICACION, ENTRE OTRAS, CADA VEZ QUE LAS CONDICIONES DE LA LICITACION ASI LO REQUIERAN.</t>
  </si>
  <si>
    <t>MODIFICACION DE FECHAS</t>
  </si>
  <si>
    <t>Punto 10. letra b de las bases de licitaci&amp;oacute;n</t>
  </si>
  <si>
    <t>SEG&amp;Uacute;N BASES DE LICITACI&amp;Oacute;N ADJUNTAS</t>
  </si>
  <si>
    <t>Confidencialidad</t>
  </si>
  <si>
    <t>El Complejo declarar&amp;aacute; inadmisible las ofertas cuando &amp;eacute;stas no cumpliesen los requisitos establecidos en las bases. Declarar&amp;aacute; desierta la licitaci&amp;oacute;n sino se presentaran ofertas, o bien, cuando &amp;eacute;stas no resulten convenientes a los intereses del Complejo, declarando mediante resoluci&amp;oacute;n fundada de acuerdo a lo establecido en el art&amp;iacute;culo 9 de la ley N&amp;ordm; 19.886.</t>
  </si>
  <si>
    <t>DESERCIÓN DE LA LICITACIÓN</t>
  </si>
  <si>
    <t>37.1 En el caso de que se genere una o más de las situaciones señaladas en los numerales 1 a 9, detectada la situación por parte de la entidad o del  funcionario responsable, se  informará al adjudicatario por carta certificada, indicando la causal, los hechos que la constituyen y la decisión de poner término al contrato pactado. A contar del tercer día hábil del despacho de la comunicación precedente, el adjudicatario tendrá un plazo de cinco días hábiles para hacer sus descargos acompañando los antecedentes que lo justifiquen. Vencido el plazo para presentar descargos y sin que éstos se hayan presentado, la entidad dictará la respectiva resolución o acto administrativo dando término al contrato y procederá si corresponde al cobro de garantía de Fiel Cumplimiento de Contrato.Si el adjudicatario hubiera presentado descargos en tiempo y forma la entidad tendrá un plazo de veinte días hábiles a contar de la recepción de los mismos para rechazarlos o acogerlos ya sea total o parcialmente lo que se determinará mediante resolución o acto administrativo, comunicándose por carta certificada al adjudicatario o a su representante legal, en el caso de las personas jurídicas.Sin perjuicio de lo expuesto, posterior a la tramitación de la Resolución que determina el término anticipado del contrato, el adjudicatario podrá interponer los Recursos establecidos en la Ley 19.880 de Bases de los Procedimientos Administrativos que rigen los Actos de los Órganos de la Administración del Estado.   El Hospital Guillermo Grant Benavente tomará las demás acciones legales que le pudieren corresponder en contra del adjudicatario, en el evento de que el perjuicio originado sea mayor al valor de la mencionada Garantía. 37.2 El término del contrato por la causal establecida en el numeral 8 se deberá generar mediante la inscripción de mutuo acuerdo del convenio de término anticipado del contrato, que deberá ser aprobado por Resolución o Acto Administrativo sin necesidad de trámite judicial alguno. Las partes de este contrato han acordado dar el valor esencial a la presente clausula.</t>
  </si>
  <si>
    <t xml:space="preserve">PROCEDIMIENTO PARA REALIZAR EL TÉRMINO ANTICIPADO DE CONTRATO: </t>
  </si>
  <si>
    <t>Estas Bases se encuentran conformadas por los siguientes cuerpos o apartados normativos: I. Bases Administrativas II. Bases Econ&amp;oacute;micas III. Bases T&amp;eacute;cnicas IV. Formularios</t>
  </si>
  <si>
    <t>Bases</t>
  </si>
  <si>
    <t>S&amp;oacute;lo se aceptar&amp;aacute; la documentaci&amp;oacute;n presentada a trav&amp;eacute;s del portal de mercado p&amp;uacute;blico, si se omite documentaci&amp;oacute;n no se podr&amp;aacute; presentar posteriormente.</t>
  </si>
  <si>
    <t>De acuerdo a los intereses municipales se podr&amp;aacute;n aumentar, rebajar o eliminar uno o varios &amp;iacute;tems o partidas.</t>
  </si>
  <si>
    <t>AUMENTO, REBAJA O DISMINUCION DE PARTIDAS</t>
  </si>
  <si>
    <t>Todo lo que no se contemple en las presentes Bases Administrativas, se regir&amp;aacute;n seg&amp;uacute;n lo indicado en el D.S. 250 de Ley de Compras P&amp;uacute;blicas 19.886 y su respectivo reglamento</t>
  </si>
  <si>
    <t>&lt;span style="font-size: 11px; font-family: tahoma;"&gt;Las consultas generadas producto de la adjudicaci&amp;oacute;n deber&amp;aacute;n realizarse a trav&amp;eacute;s de correo electr&amp;oacute;nico a la Encargada de Abastecimiento y Subdirector Administrativo, respectivamente:&lt;br /&gt;&lt;br /&gt;abastecimientocvmf@ssconcepcion.cl &lt;br /&gt;cmariangel@ssconcepcion.cl&lt;/span&gt;</t>
  </si>
  <si>
    <t>MECANISMOS PARA SOLUCION DE CONSULTAS RESPECTO DE LA ADJUDICACION</t>
  </si>
  <si>
    <t>Declaración de inadmisible o desierta:El Municipio se reserva el derecho de declarar inadmisible cualquiera de las ofertas presentadas que no cumplan los requisitos o condiciones establecidos en las bases, como así mismo, las ofertas que no se ajusten a las especificaciones técnicas requeridas.Se declarará desierta la licitación cuando no se presenten ofertas o cuando éstas no resulten convenientes a los intereses municipales.</t>
  </si>
  <si>
    <t>DECLARACION DE INADMISIBLE O DESIERTA</t>
  </si>
  <si>
    <t>no se permite</t>
  </si>
  <si>
    <t>El Proveedor deber&amp;aacute; adjuntar a la Factura, una Declaraci&amp;oacute;n Jurada firmada, por el Propietario o Representante Legal de la Empresa, que informe el cumplimiento de las obligaciones previsionales y laborales de sus trabajadores (Anexo N&amp;deg; 2).</t>
  </si>
  <si>
    <t>MEDIOS PARA ACREDITAR QUE EL PROVEEDOR ADJUDICADO NO</t>
  </si>
  <si>
    <t>segun bases adjuntas punto 9.2</t>
  </si>
  <si>
    <t>La visita a terreno ser&amp;aacute; obligatoria y se llevara a efecto el d&amp;iacute;a mi&amp;eacute;rcoles 06 de mayo de 2015, a las 11,00 horas, contactarse con Srta. Jadranka Milovic H., en Of. Proyectos 2&amp;deg; piso gobernaci&amp;oacute;n</t>
  </si>
  <si>
    <t xml:space="preserve">Visita a Terreno obligatoria </t>
  </si>
  <si>
    <t>En caso de presentarse un empate entre 2 o m&amp;aacute;s ofertas, ello se resolver&amp;aacute; adjudicando al oferente que hubiese obtenido el mayor puntaje en el criterio &amp;ldquo;precio&amp;rdquo;. Si aplicando la f&amp;oacute;rmula anterior a&amp;uacute;n persiste el empate entre oferentes, dicha situaci&amp;oacute;n se resolver&amp;aacute; adjudicando al oferente que hubiese obtenido el mayor puntaje en el criterio &amp;ldquo;Cantidad de Hrs.&amp;rdquo;. De persistir el empate, se adjudicar&amp;aacute; al oferente que hubiese obtenido el mayor puntaje en el criterio "Experiencia&amp;rdquo; y, finalmente, de continuar aun as&amp;iacute; empatados los oferentes, se adjudicar&amp;aacute; al oferente que hubiese obtenido el mayor puntaje en el criterio &amp;ldquo;Calidad&amp;rdquo;.</t>
  </si>
  <si>
    <t>&lt;ul&gt;    &lt;li&gt;&lt;span style="font-family: calibri;"&gt;Seg&amp;uacute;n necesidad&lt;/span&gt;&lt;/li&gt;&lt;/ul&gt;</t>
  </si>
  <si>
    <t>&lt;span lang="ES" style="line-height: 115%; font-family: &amp;quot;calibri&amp;quot;,&amp;quot;sans-serif&amp;quot;; font-size: 11pt; mso-ascii-theme-font: minor-latin; mso-fareast-font-family: calibri; mso-fareast-theme-font: minor-latin; mso-hansi-theme-font: minor-latin; mso-bidi-font-family: &amp;quot;times new roman&amp;quot;; mso-bidi-theme-font: minor-bidi; mso-ansi-language: es; mso-fareast-language: en-us; mso-bidi-language: ar-sa;"&gt;A trav&amp;eacute;s del FORO INVERSO&lt;/span&gt;</t>
  </si>
  <si>
    <t>Costo flete a cargo del proveedor</t>
  </si>
  <si>
    <t>DESPACHO</t>
  </si>
  <si>
    <t>seg&amp;uacute;n bases</t>
  </si>
  <si>
    <t>Además de la evaluación económica y los porcentajes asignados en los criterios de evaluación, el Parque Metropolitano de Santiago se reserva el derecho de agrupar los productos por empresa, considerando la optimización de recursos operativos respecto del volumen de despacho</t>
  </si>
  <si>
    <t>CRITERIO DE SELECCION</t>
  </si>
  <si>
    <t>Aceptaci&amp;oacute;n del contenido de las Bases. Se entender&amp;aacute; que todo oferente conoce y acepta irrevocablemente el contenido de estas Bases, por el solo hecho de presentar ofertas en los procesos de compras que se lleven de conformidad a &amp;eacute;sta.</t>
  </si>
  <si>
    <t>&lt;p style="text-align: justify;"&gt;&lt;span style="font-size: 11pt; letter-spacing: -0.15pt;"&gt;Gendarmer&amp;iacute;a de Chile,&amp;nbsp;&amp;nbsp; podr&amp;aacute; solicitar a trav&amp;eacute;s del portal del Mercado P&amp;uacute;blico, que los oferentes salven errores u omisiones formales, siempre y cuando las rectificaciones de dichos vicios u omisiones no les confieran a &amp;eacute;stos una situaci&amp;oacute;n de privilegio respecto de los dem&amp;aacute;s competidores, esto es, en tanto no se afecte los principios de Estricta Sujeci&amp;oacute;n a las Bases y de Igualdad entre los Oferentes, lo que se informar&amp;aacute; al resto de los proponentes a trav&amp;eacute;s del portal Mercado P&amp;uacute;blico.&lt;/span&gt;&lt;/p&gt;&lt;p style="text-align: justify;"&gt;&lt;span style="font-size: 11pt; letter-spacing: -0.15pt;"&gt;&amp;nbsp;&lt;/span&gt;&lt;/p&gt;&lt;p style="text-align: justify;"&gt;&lt;span style="font-size: 11pt; letter-spacing: -0.15pt;"&gt;Gendarmer&amp;iacute;a de Chile,&amp;nbsp; podr&amp;aacute; tambi&amp;eacute;n permitir la presentaci&amp;oacute;n de certificaciones o antecedentes que los oferentes hayan omitido al momento de presentar la oferta, siempre que dichas certificaciones o antecedentes se hayan producido u obtenido con anterioridad al vencimiento del plazo para presentar ofertas.&lt;strong&gt; &lt;/strong&gt;&lt;/span&gt;&lt;/p&gt;&lt;p style="text-align: justify;"&gt;&lt;strong&gt;&lt;span style="font-size: 11pt; letter-spacing: -0.15pt;"&gt;&amp;nbsp;&lt;/span&gt;&lt;/strong&gt;&lt;/p&gt;&lt;p style="text-align: justify;"&gt;&lt;span style="font-size: 11pt; letter-spacing: -0.15pt;"&gt;En las dos situaciones descritas en los p&amp;aacute;rrafos precedentes, se le otorgar&amp;aacute; al oferente un plazo de 24 horas desde la notificaci&amp;oacute;n de Gendarmer&amp;iacute;a de Chile para salvar los errores u omisiones formales y presentar las certificaciones o antecedentes faltantes. Esta presentaci&amp;oacute;n quedara sujeta al criterio de evaluaci&amp;oacute;n respectivo y solo los documentos que all&amp;iacute; se se&amp;ntilde;alan. &lt;/span&gt;&lt;/p&gt;</t>
  </si>
  <si>
    <t>En el caso que dos o más oferentes al Final de la Evaluación obtengan el mismo Puntaje, los criterios para definir la oferta mejor evaluada serán los siguientes, los que se aplicarán uno a uno, en el orden de su numeración, hasta resolver el desempate: 1. Mayor Puntaje en la Evaluación de Precio 2. Mayor Puntaje en la Evaluación de Plazo de Entrega</t>
  </si>
  <si>
    <t>EN CASO DE EMPATE EN LA EVALUACION FINAL, SE PRIORIZARAN LOS FACTORES EN EL SIGUIENTE ORDEN :&amp;nbsp;&amp;nbsp; -&amp;nbsp;&amp;nbsp;CANTIDAD DE PRODUCTOS - PRECIO - CALIDAD TECNICA.</t>
  </si>
  <si>
    <t xml:space="preserve">El pago se realizara mediante cheque nominativo al día a nombre del oferente adjudicado o en su defecto vía transferencia electrónica, según señale el proveedor en la ficha del oferente, una vez recepcionada la totalidad de  los productos requeridos y  el respectivo documento tributario. De ahí en adelante rige el plazo legal de pago  de 30 dias corridos.  </t>
  </si>
  <si>
    <t>FACTURACION Y PAGO</t>
  </si>
  <si>
    <t>Para todos los efectos legales derivados de la presente relaci&amp;oacute;n contractual las partes fijan su domicilio en la ciudad de Coquimbo y se someten a la jurisdicci&amp;oacute;n de sus Tribunales Ordinarios de Justicia</t>
  </si>
  <si>
    <t>Jurisdicción de los Tribunales</t>
  </si>
  <si>
    <t>Al momento de adjudicar se podrán  realizar  cambios en las cantidades propuestas en la respectiva licitación (aumentar o disminuir unidades) dependiendo de la asignación presupuestaria para dicho proceso o por necesidad de la institución; la que será reflejada en la respectiva adjudicación y orden de compra.</t>
  </si>
  <si>
    <t>DE LA ADJUDICACIÓN</t>
  </si>
  <si>
    <t>&lt;p style="text-align: justify;"&gt;&lt;span style="font-family: arial; font-size: 10pt;"&gt;Los antecedentes que se soliciten deber&amp;aacute;n tener car&amp;aacute;cter informativo y/o complementario, y no podr&amp;aacute;n constituir temas evaluables por los criterios de evaluaci&amp;oacute;n de esta licitaci&amp;oacute;n.&lt;span style="text-decoration: underline;"&gt;&lt;/span&gt;&lt;/span&gt;&lt;/p&gt;&lt;p style="text-align: justify;"&gt;&lt;span style="font-family: arial; font-size: 10pt;"&gt;La&lt;/span&gt;&lt;span style="font-family: arial; font-size: 10pt;"&gt; Corporaci&amp;oacute;n podr&amp;aacute; solicitar a los/as oferentes que salven errores u omisiones formales detectados durante el proceso de postulaci&amp;oacute;n, de acuerdo a lo se&amp;ntilde;alado en el Art. 40&amp;deg; del Reglamento, de la Ley 19.886. Est&amp;aacute;s enmiendas no corresponder&amp;aacute;n cuando se trate de aspectos evaluables tales como el Anexo Econ&amp;oacute;mico. &lt;b&gt;&lt;/b&gt;&lt;/span&gt;&lt;/p&gt;</t>
  </si>
  <si>
    <t>En caso de no cumplirse con la fecha indicada de adjudicaci&amp;oacute;n de las presentes bases de licitaci&amp;oacute;n, se publicar&amp;aacute; una nueva fecha en el portal Mercado P&amp;uacute;blico, informando all&amp;iacute; las razones del atraso.</t>
  </si>
  <si>
    <t>FECHA ADJUDICACION</t>
  </si>
  <si>
    <t>&lt;p style="margin: 0cm 0cm 0.0001pt; background: white;"&gt;&lt;span lang="ES" style="color: black;"&gt;Los oferentes podr&amp;aacute;n formular sus consultas, aclaraciones oreclamos referentes a la resoluci&amp;oacute;n de adjudicaci&amp;oacute;n a los mails&amp;nbsp;&lt;/span&gt;&lt;span lang="ES"&gt;&lt;a href="mailto:marcobahamonde@rionegrochile.cl" target="_blank"&gt;&lt;span style="color: black; text-decoration: none;"&gt;marcobahamonde@rionegrochile.cl&lt;/span&gt;&lt;/a&gt;&lt;span style="color: black;"&gt;&amp;nbsp;y&amp;nbsp;&lt;/span&gt;&lt;a href="mailto:joseluisvidal@rionegrochile.cl" target="_blank"&gt;&lt;span style="color: black; text-decoration: none;"&gt;joseluisvidal@rionegrochile.cl&lt;/span&gt;&lt;/a&gt;&lt;span style="color: black;"&gt;&lt;o:p&gt;&lt;/o:p&gt;&lt;/span&gt;&lt;/span&gt;&lt;/p&gt;</t>
  </si>
  <si>
    <t>&lt;p style="text-align: justify; margin: 0cm 0cm 10pt;"&gt;&lt;span style="font-family: calibri;"&gt;En caso de presentarse un empate entre 2 o m&amp;aacute;s ofertas, ello se resolver&amp;aacute; adjudicando al oferente que hubiese obtenido el mayor puntaje en el criterio &amp;ldquo;PRECIO&amp;rdquo;. Si aplicando la f&amp;oacute;rmula anterior a&amp;uacute;n persiste el empate entre oferentes, dicha situaci&amp;oacute;n se resolver&amp;aacute; adjudicando al oferente que hubiese obtenido el mayor puntaje en el sub-criterio &amp;ldquo;CALIDAD&amp;rdquo;&lt;/span&gt;&lt;/p&gt;</t>
  </si>
  <si>
    <t>La Municipalidad adjudicará a través de una resolución fundada que será publicada en www.mercadopublico.cl, una vez que se encuentre totalmente tramitada.</t>
  </si>
  <si>
    <t>Resolución de Adjudicación</t>
  </si>
  <si>
    <t>&lt;span style="font-family: ms sans serif;"&gt;9.8.- S&amp;oacute;lo podr&amp;aacute;n participar en la presente Propuesta, aquellas personas naturales y/o jur&amp;iacute;dicas que cumplan con los requisitos establecidos en las presentes Bases. &amp;bull; Los documentos obligatorios indicados en las presentes bases deber&amp;aacute;n ser en idioma espa&amp;ntilde;ol. &amp;bull; El proveedor y/o su representante deber&amp;aacute; constituir domicilio en la Rep&amp;uacute;blica de Chile. Constituir agencia en Chile.&lt;/span&gt;</t>
  </si>
  <si>
    <t>DE LOS PROPONENTES</t>
  </si>
  <si>
    <t>Para todos los efectos legales derivados de la presente relaci&amp;oacute;n contractual las partes fijan su domicilio en la ciudad de Coquimbo y se someten a la jurisdicci&amp;oacute;n de sus Tribunales Ordinarios de Justicia.</t>
  </si>
  <si>
    <t>Jurisdicción de los tribunales</t>
  </si>
  <si>
    <t>a traves portal chilecompra</t>
  </si>
  <si>
    <t>&lt;span style="color: rgb(29, 77, 158); line-height: 115%; font-family: &amp;quot;trebuchet ms&amp;quot;; font-size: 10pt; mso-fareast-font-family: &amp;quot;times new roman&amp;quot;; mso-fareast-language: es; mso-bidi-font-family: &amp;quot;times new roman&amp;quot;; mso-ansi-language: es; mso-bidi-language: ar-sa; mso-bidi-font-size: 11.0pt;"&gt;No &lt;span style="mso-spacerun: yes;"&gt;&amp;nbsp;&lt;/span&gt;se evaluaran oferentes que omitan informaci&amp;oacute;n solicitada&lt;/span&gt;</t>
  </si>
  <si>
    <t>PROVEEDORES QUE NO CUMPLAN CON ALGUN ASPECTO SE&amp;Ntilde;ALADO EN LAS BASES Y/O ANEXO TECNICO, SERAN EVALUADOS CON UN MENOR PUNTAJE. (C.D E, CUMPLIMIENTO DE LOS REQUISITOS)</t>
  </si>
  <si>
    <t>CUMPLIMIENTO DE ANEXOS TECNICOS</t>
  </si>
  <si>
    <t>A trav&amp;eacute;s del foro del portal</t>
  </si>
  <si>
    <t>En caso de presentarse un empate entre 2 o m&amp;aacute;s ofertas, ello se resolver&amp;aacute; adjudicando al oferente que hubiese obtenido el mayor puntaje en el criterio &amp;ldquo;Experiencia&amp;rdquo;. Si aplicando la f&amp;oacute;rmula anterior a&amp;uacute;n persiste el empate entre oferentes, dicha situaci&amp;oacute;n se resolver&amp;aacute; adjudicando al oferente que hubiese obtenido el mayor puntaje en el sub-criterio &amp;ldquo;Mano de Obra&amp;rdquo;. De persistir el empate, se adjudicar&amp;aacute; al oferente que hubiese obtenido el mayor puntaje en el sub-criterio "Plazo de Entrega&amp;rdquo; y, finalmente, de continuar aun as&amp;iacute; empatados los oferentes, se adjudicar&amp;aacute; al oferente que hubiese obtenido el mayor puntaje en el sub-criterio &amp;ldquo;Precio&amp;rdquo;.</t>
  </si>
  <si>
    <t xml:space="preserve">- De existir incumplimiento en el plazo de entrega, se readjudicará al segundo proveedor con mejor puntaje. - En caso que el oferente adjudicado no acepte la orden de compra, se readjudicará al oferente que quedo en segundo lugar y así sucesivamente. </t>
  </si>
  <si>
    <t>Se aplicar&amp;aacute; lo dispuesto en el punto 17 de las Bases Administrativas.</t>
  </si>
  <si>
    <t>Se solicitar&amp;aacute;n a trav&amp;eacute;s del foro de preguntas y respuestas, siempre y cuando no sean documentos sometidos a evaluaci&amp;oacute;n</t>
  </si>
  <si>
    <t>&lt;pre&gt;&lt;span style="font-size: 12px;"&gt;CONSULTAS Y ACLARACIONES&lt;/span&gt;&lt;/pre&gt;&lt;pre&gt;&lt;span style="font-size: 12px;"&gt;LEY 19.496&lt;/span&gt;&lt;/pre&gt;&lt;pre&gt;&lt;span style="font-size: 12px;"&gt;LEY 18.883 ART.88&lt;/span&gt;&lt;/pre&gt;&lt;pre&gt;&lt;span style="font-size: 12px;"&gt;LEY 19.886 ART.75&lt;/span&gt;&lt;/pre&gt;&lt;pre&gt;&lt;span style="font-size: 12px;"&gt;ANTECEDENTES DE LA OFERTA&lt;/span&gt;&lt;/pre&gt;</t>
  </si>
  <si>
    <t>NORMAS APLICABLES</t>
  </si>
  <si>
    <t>EN CASO DE EXISTIR EMPATE EN UNO O MAS OFERENTES, ADJUDICARA AL OFERENTE QUE TENGA MAYOR PONDERACION EN EL SIGUIENTE ORDEN DE CRITERIOS, CALIDAD, PRECIO, PLAZO</t>
  </si>
  <si>
    <t>RESOLUCION DE EMPATES</t>
  </si>
  <si>
    <t>Segun se indica en las Bases&lt;br /&gt;</t>
  </si>
  <si>
    <t>&lt;p&gt;&lt;strong&gt;&lt;span style="line-height: 115%; font-family: luzsans-book;"&gt;NO SE REQUIERE ACREDITACION&amp;nbsp;&amp;nbsp;&lt;/span&gt;&lt;/strong&gt;&lt;/p&gt;</t>
  </si>
  <si>
    <t>Debe ser entregado en Caupolic&amp;aacute;n 1147, Punitaqui. Municipalidad.</t>
  </si>
  <si>
    <t>Despacho</t>
  </si>
  <si>
    <t>&lt;p style="text-align: center;"&gt;&lt;strong&gt;&lt;span style="text-decoration: underline; font-size: 11pt; font-family: verdana, sans-serif;"&gt;ESPECIFICACIONES T&amp;Eacute;CNICAS&lt;/span&gt;&lt;/strong&gt;&lt;/p&gt;&lt;p style="text-align: center;"&gt;&lt;strong&gt;&lt;span style="text-decoration: underline; font-size: 11pt; font-family: verdana, sans-serif;"&gt;&amp;nbsp;&lt;/span&gt;&lt;/strong&gt;&lt;/p&gt;&lt;p style="text-align: justify;"&gt;&lt;strong&gt;&lt;span style="font-size: 11pt; font-family: verdana, sans-serif;"&gt;&amp;nbsp;&lt;/span&gt;&lt;/strong&gt;&lt;/p&gt;&lt;p style="text-align: justify;"&gt;&lt;strong&gt;&lt;span style="font-size: 11pt; font-family: verdana, sans-serif;"&gt;1.- PRODUCTOS DEL SERVICIO REQUERIDO&lt;/span&gt;&lt;/strong&gt;&lt;/p&gt;&lt;p style="text-align: justify;"&gt;&lt;strong&gt;&lt;span style="font-size: 11pt; font-family: verdana, sans-serif;"&gt;&amp;nbsp;&lt;/span&gt;&lt;/strong&gt;&lt;/p&gt;&lt;p style="text-align: justify;"&gt;&lt;span style="font-size: 11pt; font-family: verdana, sans-serif;"&gt;El servicio a contratar considera la entrega de los productos que se indican, teniendo como plazo final el d&amp;iacute;a 31 de diciembre del a&amp;ntilde;o 2018.&lt;/span&gt;&lt;/p&gt;&lt;p style="margin-left: 35.25pt; text-align: justify;"&gt;&lt;span style="font-size: 11pt; font-family: verdana, sans-serif;"&gt;&amp;nbsp;&lt;/span&gt;&lt;/p&gt;&lt;table border="1" cellspacing="0" cellpadding="0" style="margin-left: 5.4pt; background: #ddd9c3; border-collapse: collapse; border: none;"&gt;    &lt;tbody&gt;        &lt;tr&gt;            &lt;td valign="top" style="width: 447.3pt; border: 1pt solid windowtext; padding: 0cm 5.4pt;"&gt;            &lt;p style="margin: 0cm 16.75pt 0.0001pt 21.45pt; text-align: justify;"&gt;&lt;strong&gt;&lt;span style="font-size: 11pt; font-family: verdana, sans-serif;"&gt;&amp;nbsp;&lt;/span&gt;&lt;/strong&gt;&lt;/p&gt;            &lt;p style="margin: 0cm 16.75pt 0.0001pt 21.45pt; text-align: justify;"&gt;&lt;strong&gt;&lt;span style="font-size: 11pt; font-family: verdana, sans-serif;"&gt;OBJETIVO GENERAL: &lt;/span&gt;&lt;/strong&gt;&lt;span style="font-size: 11pt; font-family: verdana, sans-serif;"&gt;Apoyo en&lt;/span&gt;&lt;span style="font-size: 11pt; letter-spacing: -0.1pt; font-family: verdana, sans-serif;"&gt; las etapas de supervisi&amp;oacute;n y cierre de las iniciativas de car&amp;aacute;cter social, seguridad ciudadana, deportivas y culturales 2018 &lt;/span&gt;&lt;span style="font-size: 11pt; font-family: verdana, sans-serif;"&gt;del Gobierno Regional del Maule, conforme a los lineamientos que imparta el Jefe &lt;/span&gt;&lt;span style="font-size: 11pt; font-family: verdana, sans-serif;"&gt;de la Divisi&amp;oacute;n de An&amp;aacute;lisis y Control de Gesti&amp;oacute;n. &lt;/span&gt;&lt;span style="font-size: 11pt; font-family: verdana, sans-serif;"&gt;&amp;nbsp; &lt;/span&gt;&lt;/p&gt;            &lt;p style="margin: 0cm 9.5pt 0.0001pt 7.3pt; text-align: justify;"&gt;&lt;span style="font-size: 11pt; font-family: verdana, sans-serif;"&gt;&amp;nbsp;&lt;/span&gt;&lt;/p&gt;            &lt;/td&gt;        &lt;/tr&gt;    &lt;/tbody&gt;&lt;/table&gt;&lt;p style="text-align: justify;"&gt;&lt;strong&gt;&lt;span style="font-size: 11pt; font-family: verdana, sans-serif;"&gt;&amp;nbsp;&lt;/span&gt;&lt;/strong&gt;&lt;/p&gt;&lt;p style="text-align: justify;"&gt;&lt;strong&gt;&lt;span style="font-size: 11pt; font-family: verdana, sans-serif;"&gt;&amp;nbsp;&lt;/span&gt;&lt;/strong&gt;&lt;/p&gt;&lt;p style="text-align: justify;"&gt;&lt;strong&gt;&lt;span style="font-size: 11pt; font-family: verdana, sans-serif;"&gt;&amp;nbsp;&lt;/span&gt;&lt;/strong&gt;&lt;/p&gt;&lt;p style="text-align: justify;"&gt;&lt;strong&gt;&lt;span style="font-size: 11pt; font-family: verdana, sans-serif;"&gt;&amp;nbsp;&lt;/span&gt;&lt;/strong&gt;&lt;/p&gt;&lt;table border="1" cellspacing="0" cellpadding="0" width="0" style="width: 418.95pt; margin-left: 33.75pt; border-collapse: collapse; border: none;"&gt;    &lt;tbody&gt;        &lt;tr style="break-inside: avoid; height: 17.25pt;"&gt;            &lt;td style="width: 130.05pt; border: 1pt solid windowtext; background: #ddd9c3; padding: 0cm 5.4pt; height: 17.25pt;"&gt;            &lt;p style="margin: 6pt 0cm; text-align: center;"&gt;&lt;strong&gt;&lt;span style="font-size: 9pt; font-family: verdana, sans-serif;"&gt;OBJETIVOS ESPEC&amp;Iacute;FICOS&lt;/span&gt;&lt;/strong&gt;&lt;/p&gt;            &lt;/td&gt;            &lt;td style="width: 171.2pt; border-top: 1pt solid windowtext; border-right: 1pt solid windowtext; border-bottom: 1pt solid windowtext; border-image: initial; border-left: none; background: #ddd9c3; padding: 0cm 5.4pt; height: 17.25pt;"&gt;            &lt;p style="margin: 6pt 0cm; text-align: center;"&gt;&lt;strong&gt;&lt;span style="font-size: 9pt; font-family: verdana, sans-serif;"&gt;PRODUCTOS&lt;/span&gt;&lt;/strong&gt;&lt;/p&gt;            &lt;/td&gt;            &lt;td valign="top" style="width: 117.7pt; border-top: 1pt solid windowtext; border-right: 1pt solid windowtext; border-bottom: 1pt solid windowtext; border-image: initial; border-left: none; background: #ddd9c3; padding: 0cm 5.4pt; height: 17.25pt;"&gt;            &lt;p style="margin: 6pt 0cm; text-align: center;"&gt;&lt;strong&gt;&lt;span style="font-size: 9pt; font-family: verdana, sans-serif;"&gt;FECHA DE ENTREGA&lt;/span&gt;&lt;/strong&gt;&lt;/p&gt;            &lt;/td&gt;        &lt;/tr&gt;        &lt;tr style="break-inside: avoid; height: 76.2pt;"&gt;            &lt;td style="width: 130.05pt; border-right: 1pt solid windowtext; border-bottom: 1pt solid windowtext; border-left: 1pt solid windowtext; border-image: initial; border-top: none; padding: 0cm 5.4pt; height: 76.2pt;"&gt;            &lt;p style="margin-left: 14.2pt; text-indent: -14.2pt;"&gt;&lt;span style="font-size: 9pt; font-family: verdana, sans-serif;"&gt;1. Sistema de Informaci&amp;oacute;n o Base de Datos&lt;/span&gt;&lt;/p&gt;            &lt;/td&gt;            &lt;td style="width: 171.2pt; border-top: none; border-left: none; border-bottom: 1pt solid windowtext; border-right: 1pt solid windowtext; padding: 0cm 5.4pt; height: 76.2pt;"&gt;            &lt;p style="margin-left: 16.1pt; text-indent: -16.1pt; text-align: justify;"&gt;&lt;span style="font-size: 9pt; font-family: verdana, sans-serif;"&gt;&amp;nbsp;&lt;/span&gt;&lt;/p&gt;            &lt;p style="margin-left: 16.1pt; text-indent: -16.1pt; text-align: justify;"&gt;&lt;span style="font-size: 9pt; font-family: verdana, sans-serif;"&gt;1.- Registro digitalizado en planilla tipo Excel u otro sistema dispuesto por el servicio, de la informaci&amp;oacute;n referida a las iniciativas postuladas y aprobadas en los concursos de Social y Rehabilitaci&amp;oacute;n de Drogas, Deporte y el Programa Elige Vivir Sano, Cultura y Seguridad Ciudadana&lt;/span&gt;&lt;/p&gt;            &lt;/td&gt;            &lt;td valign="top" style="width: 117.7pt; border-top: none; border-left: none; border-bottom: 1pt solid windowtext; border-right: 1pt solid windowtext; padding: 0cm 5.4pt; height: 76.2pt;"&gt;            &lt;p style="margin-left: 16.1pt; text-align: justify;"&gt;&lt;span style="font-size: 9pt; font-family: verdana, sans-serif;"&gt;&amp;nbsp;&lt;/span&gt;&lt;/p&gt;            &lt;p style="margin-left: 16.1pt; text-align: justify;"&gt;&lt;span style="font-size: 9pt; font-family: verdana, sans-serif;"&gt;1 Informe Mensual con fecha de entrega: &amp;uacute;ltimo d&amp;iacute;a h&amp;aacute;bil de cada mes&lt;/span&gt;&lt;/p&gt;            &lt;p style="margin-left: 16.1pt; text-align: justify;"&gt;&lt;span style="font-size: 9pt; font-family: verdana, sans-serif;"&gt;&amp;nbsp;&lt;/span&gt;&lt;/p&gt;            &lt;/td&gt;        &lt;/tr&gt;        &lt;tr style="break-inside: avoid; height: 76.2pt;"&gt;            &lt;td style="width: 130.05pt; border-right: 1pt solid windowtext; border-bottom: 1pt solid windowtext; border-left: 1pt solid windowtext; border-image: initial; border-top: none; padding: 0cm 5.4pt; height: 76.2pt;"&gt;            &lt;p style="margin-left: 15.9pt; text-indent: -15.9pt;"&gt;&lt;span style="font-size: 9pt; font-family: verdana, sans-serif;"&gt;&amp;nbsp;&lt;/span&gt;&lt;/p&gt;            &lt;p style="margin-left: 15.9pt; text-indent: -15.9pt;"&gt;&lt;span style="font-size: 9pt; font-family: verdana, sans-serif;"&gt;&amp;nbsp;&lt;/span&gt;&lt;/p&gt;            &lt;p style="margin-left: 15.9pt; text-indent: -15.9pt;"&gt;&lt;span style="font-size: 9pt; font-family: verdana, sans-serif;"&gt;&amp;nbsp;&lt;/span&gt;&lt;/p&gt;            &lt;p style="margin-left: 15.9pt; text-indent: -15.9pt;"&gt;&lt;span style="font-size: 9pt; font-family: verdana, sans-serif;"&gt;&amp;nbsp;&lt;/span&gt;&lt;/p&gt;            &lt;p style="margin-left: 15.9pt; text-indent: -15.9pt;"&gt;&lt;span style="font-size: 9pt; font-family: verdana, sans-serif;"&gt;&amp;nbsp;&lt;/span&gt;&lt;/p&gt;            &lt;p style="margin-left: 15.9pt; text-indent: -15.9pt;"&gt;&lt;span style="font-size: 9pt; font-family: verdana, sans-serif;"&gt;&amp;nbsp;&lt;/span&gt;&lt;/p&gt;            &lt;p style="margin-left: 15.9pt; text-indent: -15.9pt;"&gt;&lt;span style="font-size: 9pt; font-family: verdana, sans-serif;"&gt;&amp;nbsp;&lt;/span&gt;&lt;/p&gt;            &lt;p style="margin-left: 15.9pt; text-indent: -15.9pt;"&gt;&lt;span style="font-size: 9pt; font-family: verdana, sans-serif;"&gt;&amp;nbsp;&lt;/span&gt;&lt;/p&gt;            &lt;p style="margin-left: 15.9pt; text-indent: -15.9pt;"&gt;&lt;span style="font-size: 9pt; font-family: verdana, sans-serif;"&gt;2.- Procesos de Seguimiento de las iniciativas&lt;/span&gt;&lt;/p&gt;            &lt;/td&gt;            &lt;td style="width: 171.2pt; border-top: none; border-left: none; border-bottom: 1pt solid windowtext; border-right: 1pt solid windowtext; padding: 0cm 5.4pt; height: 76.2pt;"&gt;            &lt;p style="margin-left: 16.1pt; text-indent: -16.1pt; text-align: justify;"&gt;&lt;span style="font-size: 9pt; font-family: verdana, sans-serif;"&gt;&amp;nbsp;&lt;/span&gt;&lt;/p&gt;            &lt;p style="margin-left: 16.1pt; text-indent: -16.1pt; text-align: justify;"&gt;&lt;span style="font-size: 9pt; font-family: verdana, sans-serif;"&gt;&amp;nbsp;&lt;/span&gt;&lt;/p&gt;            &lt;p style="margin-left: 16.1pt; text-indent: -16.1pt; text-align: justify;"&gt;&lt;span style="font-size: 9pt; font-family: verdana, sans-serif;"&gt;2.-&amp;nbsp; Entregar informaci&amp;oacute;n de rendiciones financieras&amp;nbsp; de a&amp;ntilde;os anteriores de organizaciones postulantes a los distintos concursos.&lt;/span&gt;&lt;/p&gt;            &lt;p style="margin-left: 16.1pt; text-indent: -16.1pt; text-align: justify;"&gt;&lt;span style="font-size: 9pt; font-family: verdana, sans-serif;"&gt;&amp;nbsp;&lt;/span&gt;&lt;/p&gt;            &lt;p style="margin-left: 16.1pt; text-indent: -16.1pt; text-align: justify;"&gt;&lt;span style="font-size: 9pt; font-family: verdana, sans-serif;"&gt;3.- Calendarizaci&amp;oacute;n semanal de las visitas de seguimiento que se realizar&amp;aacute; a las iniciativas asignadas por el departamento, de acuerdo a la informaci&amp;oacute;n contenida en la Ficha de Detalle de Actividades&lt;/span&gt;&lt;/p&gt;            &lt;p style="margin-left: 16.1pt; text-indent: -16.1pt; text-align: justify;"&gt;&lt;span style="font-size: 9pt; font-family: verdana, sans-serif;"&gt;&amp;nbsp;&lt;/span&gt;&lt;/p&gt;            &lt;p style="margin-left: 16.1pt; text-indent: -16.1pt; text-align: justify;"&gt;&lt;span style="font-size: 9pt; font-family: verdana, sans-serif;"&gt;4.- Acta de Supervisi&amp;oacute;n realizada al seguimiento de las iniciativas y al cumplimiento de la entrega de las&amp;nbsp; Rendiciones Financieras de las instituciones establecidas en la calendarizaci&amp;oacute;n anterior.&lt;/span&gt;&lt;/p&gt;            &lt;p style="margin-left: 16.1pt; text-indent: -16.1pt; text-align: justify;"&gt;&lt;span style="font-size: 9pt; font-family: verdana, sans-serif;"&gt;&amp;nbsp;&lt;/span&gt;&lt;/p&gt;            &lt;p style="margin-left: 16.1pt; text-indent: -16.1pt; text-align: justify;"&gt;&lt;span style="font-size: 9pt; font-family: verdana, sans-serif;"&gt;5.- Respuesta oportuna a las consultas y solicitudes presenciales realizadas por las instituciones a las cuales se les aprob&amp;oacute; una subvenci&amp;oacute;n, a trav&amp;eacute;s de un horario preestablecido de atenci&amp;oacute;n.&lt;/span&gt;&lt;/p&gt;            &lt;p style="margin-left: 16.1pt; text-indent: -16.1pt; text-align: justify;"&gt;&lt;span style="font-size: 9pt; font-family: verdana, sans-serif;"&gt;&amp;nbsp;&lt;/span&gt;&lt;/p&gt;            &lt;p style="margin-left: 16.1pt; text-indent: -16.1pt; text-align: justify;"&gt;&lt;span style="font-size: 9pt; font-family: verdana, sans-serif;"&gt;6.- Respuesta oportuna a las consultas y situaciones planteadas por los Representantes Legales v&amp;iacute;a telef&amp;oacute;nica y/o correo electr&amp;oacute;nico, a trav&amp;eacute;s de informes semanales.&lt;/span&gt;&lt;/p&gt;            &lt;p style="margin-left: 16.1pt; text-indent: -16.1pt; text-align: justify;"&gt;&lt;span style="font-size: 9pt; font-family: verdana, sans-serif;"&gt;&amp;nbsp;&lt;/span&gt;&lt;/p&gt;            &lt;p style="margin-left: 16.1pt; text-indent: -16.1pt; text-align: justify;"&gt;&lt;span style="font-size: 9pt; font-family: verdana, sans-serif;"&gt;7.- Base de datos y archivador actualizado con la informaci&amp;oacute;n y documentaci&amp;oacute;n recolectada durante la ejecuci&amp;oacute;n de cada iniciativa.&lt;/span&gt;&lt;/p&gt;            &lt;p style="margin-left: 16.1pt; text-indent: -16.1pt; text-align: justify;"&gt;&lt;span style="font-size: 9pt; font-family: verdana, sans-serif;"&gt;&amp;nbsp;&lt;/span&gt;&lt;/p&gt;            &lt;p style="margin-left: 16.1pt; text-indent: -16.1pt; text-align: justify;"&gt;&lt;span style="font-size: 9pt; font-family: verdana, sans-serif;"&gt;&amp;nbsp;&lt;/span&gt;&lt;/p&gt;            &lt;/td&gt;            &lt;td valign="top" style="width: 117.7pt; border-top: none; border-left: none; border-bottom: 1pt solid windowtext; border-right: 1pt solid windowtext; padding: 0cm 5.4pt; height: 76.2pt;"&gt;            &lt;p style="margin-left: 36pt; text-align: justify;"&gt;&lt;span style="font-size: 9pt; font-family: verdana, sans-serif;"&gt;&amp;nbsp;&lt;/span&gt;&lt;/p&gt;            &lt;p style="text-align: justify;"&gt;&lt;span style="font-size: 9pt; font-family: verdana, sans-serif;"&gt;Informe Mensual con fecha de entrega: &amp;uacute;ltimo d&amp;iacute;a h&amp;aacute;bil de cada mes&lt;/span&gt;&lt;/p&gt;            &lt;/td&gt;        &lt;/tr&gt;    &lt;/tbody&gt;&lt;/table&gt;&lt;p style="text-align: justify;"&gt;&lt;strong&gt;&lt;span style="font-size: 11pt; font-family: verdana, sans-serif;"&gt;&amp;nbsp;&lt;/span&gt;&lt;/strong&gt;&lt;/p&gt;&lt;p style="text-align: justify;"&gt;&lt;strong&gt;&lt;span style="font-size: 11pt; font-family: verdana, sans-serif;"&gt;&amp;nbsp;&lt;/span&gt;&lt;/strong&gt;&lt;/p&gt;&lt;p style="text-align: center;"&gt;&lt;strong&gt;&lt;span style="text-decoration: underline; font-size: 11pt; font-family: verdana, sans-serif;"&gt;&amp;nbsp;&lt;/span&gt;&lt;/strong&gt;&lt;/p&gt;</t>
  </si>
  <si>
    <t>JUNAEB pagará por el número efectivo de sesiones realizadas en él o los  Establecimientos Educacionales. La cantidad a pagar, será la que resulte de la suma de las sesiones efectivamente realizadas durante el respectivo mes, dentro del plazo de vigencia del contrato, lo que deberá ser acreditado a través de la Rendición de Sesiones  y Control de Pagos, según Anexo N° 13, ingresado en la Oficina de Partes de la Dirección Regional de Los Lagos de JUNAEB, ubicada en Baquedano N° 281, comuna de Puerto Montt, adjuntando la documentación señalada en el título 18.3  de estas Bases.  La recepción conforme de los productos será certificada por la Contraparte Técnica.</t>
  </si>
  <si>
    <t>Forma de pago</t>
  </si>
  <si>
    <t>&lt;p style="margin: 0cm 0cm 10pt; text-align: justify;"&gt;&lt;span style="line-height: 115%; font-size: 10pt; font-family: calibri;"&gt;En caso de que un proveedor tenga el mayor puntaje en un solo &amp;iacute;tem, y este no alcance el monto m&amp;iacute;nimo de despacho dispuesto por el proveedor, se proceder&amp;aacute; a adjudicar aquel &amp;iacute;tem al proveedor que tenga el segundo puntaje m&amp;aacute;s alto, y as&amp;iacute; sucesivamente.&lt;/span&gt;&lt;/p&gt;</t>
  </si>
  <si>
    <t>Montos Minimos de Despacho</t>
  </si>
  <si>
    <t>DEBE ADJUNTAR LA DECLARACION JURADA FIRMADA EN FORMATO MUNICIPAL, OTRO TIPO DE DECLARACION JURADA NO SERA ACEPTADA Y LA OFERTA SERA RECHAZADA.</t>
  </si>
  <si>
    <t>DECLARACION JURADA</t>
  </si>
  <si>
    <t>&lt;b&gt;&lt;span style="font-size: 13px;"&gt;&lt;p&gt;&amp;nbsp;&lt;/p&gt;&lt;/span&gt;&lt;p&gt;&lt;span style="font-family: tahoma,tahoma; font-size: 13px;"&gt;&lt;b&gt;&lt;span style="font-size: 13px;"&gt;10) DESEMPATES&lt;p&gt;&amp;nbsp;&lt;/p&gt;&lt;p&gt;&amp;nbsp;&lt;/p&gt;&lt;p&gt;&amp;nbsp;En caso de producirse empate entre 2 o m&amp;aacute;s oferentes participantes en la Licitaci&amp;oacute;n, para desempatar &lt;/p&gt;&lt;/span&gt;&lt;p&gt;&lt;span style="font-family: tahoma,tahoma; font-size: 13px;"&gt;se privilegiara por el menor precio de la oferta econ&amp;oacute;mica, de persistir el empate se consideran los plazos de entrega.&lt;/span&gt;&lt;/p&gt;&lt;/b&gt;&lt;/span&gt;&lt;/p&gt;&lt;p&gt;&lt;p&gt;&amp;nbsp;&lt;/p&gt;&lt;/p&gt;&lt;/b&gt;</t>
  </si>
  <si>
    <t>ORDEN DE COMPRA A 30 DÍAS</t>
  </si>
  <si>
    <t>FORMA DE PAGO</t>
  </si>
  <si>
    <t>Una vez recibidas las ofertas se solicitara a trav&amp;eacute;s del Link Aclaraci&amp;oacute;n de Ofertas consultas respecto de su presentaci&amp;oacute;n</t>
  </si>
  <si>
    <t>Clausula Consultas de ofertas recibidas</t>
  </si>
  <si>
    <t>&lt;p style="text-align: justify;"&gt;&lt;span style="font-size: 12pt; font-family: arial, sans-serif;"&gt;En caso de existir empate entre dos o m&amp;aacute;s propuestas se adjudicara al proponente que tenga el mayor puntaje en el criterio de evaluaci&amp;oacute;n &amp;ldquo;Especificaciones t&amp;eacute;cnicas de los productos&amp;rdquo;. En caso de persistir el empate, la licitaci&amp;oacute;n se adjudicara al proponente que haya obtenido el mayor puntaje promediado entre los criterios de evaluaci&amp;oacute;n &amp;ldquo;Especificaciones t&amp;eacute;cnicas de los productos&amp;rdquo; y &amp;ldquo;Precio&amp;rdquo;.&lt;/span&gt;&lt;/p&gt;&lt;p style="text-align: justify;"&gt;&lt;span style="font-size: 12pt; font-family: arial, sans-serif;"&gt;&amp;nbsp;&lt;/span&gt;&lt;/p&gt;&lt;p style="text-align: justify;"&gt;&lt;span style="font-size: 12pt; font-family: arial, sans-serif;"&gt;Si aun as&amp;iacute; subsiste la situaci&amp;oacute;n de empate se adjudicar&amp;aacute; la oferta que haya sido ingresada primero seg&amp;uacute;n comprobante de ingreso de oferta emitido por la Direcci&amp;oacute;n de Compras y Contrataciones P&amp;uacute;blicas en el portal www.mercadopublico.cl.&lt;/span&gt;&lt;/p&gt;</t>
  </si>
  <si>
    <t>Cuando no indique alguno de los criterios o especificaciones requeridas, la oferta ser&amp;aacute; evaluada con 0% en ese criterio.</t>
  </si>
  <si>
    <t>CRITERIOS DE EVALUACION</t>
  </si>
  <si>
    <t>QUIEN OFERTE MAYOR TIEMPO DE GARANTIA, GANA&lt;br&gt;&lt;/br&gt;SI PERSISTE EL EMPATE, SE VERA EL PRECIO, QUIEN&amp;nbsp; MENOR PRECIO OFERTADO, GANA.</t>
  </si>
  <si>
    <t>La adjudicaci&amp;oacute;n se realizar&amp;aacute; dentro de los 30 d&amp;iacute;as corridos siguientes al cierre de las ofertas.Sin perjuicio de lo anterior, el SENDA, a trav&amp;eacute;s de acto administrativo fundado, totalmente tramitado, podr&amp;aacute; ampliar el plazo para realizar la adjudicaci&amp;oacute;n, informando de este hecho, sus fundamentos y del nuevo plazo a trav&amp;eacute;s del portal www.mercadopublico.cl.7.1	SELECCI&amp;Oacute;N DEL ADJUDICADO Y READJUDICACI&amp;Oacute;N.El Proponente que haya obtenido el mayor puntaje final en la evaluaci&amp;oacute;n, ser&amp;aacute; seleccionado. Posteriormente, se proceder&amp;aacute; a su adjudicaci&amp;oacute;n mediante acto administrativo fundado del SENDA, debidamente notificada al Adjudicatario y al resto de los Oferentes, a trav&amp;eacute;s del Sistema de Informaci&amp;oacute;n de Compras P&amp;uacute;blicas. En dicho acto deber&amp;aacute;n especificarse los criterios de evaluaci&amp;oacute;n y el puntaje que hayan permitido al Adjudicatario obtener la calificaci&amp;oacute;n de oferta m&amp;aacute;s conveniente.La notificaci&amp;oacute;n de la adjudicaci&amp;oacute;n, tanto al oferente adjudicado como a los oferentes no adjudicados, se realizar&amp;aacute; a trav&amp;eacute;s del portal www.mercadopublico.cl.En el caso que el adjudicatario se encuentre inhabilitado para contratar con el Estado, que desista de su oferta o incurra en cualquier otra causal que impida suscribir el contrato respectivo, se adjudicar&amp;aacute; al oferente que, seg&amp;uacute;n el Acta Final de Evaluaci&amp;oacute;n, hubiese obtenido el siguiente mayor puntaje final, si dicha oferta es conveniente a los intereses del SENDA, o bien se declarar&amp;aacute; desierta la licitaci&amp;oacute;n, a trav&amp;eacute;s de acto administrativo fundado.7.2 RECHAZO DE LAS OFERTAS.El SENDA declarar&amp;aacute; inadmisibles las Ofertas cuando &amp;eacute;stas no cumplan con los requisitos establecidos en las presentes Bases. Declarar&amp;aacute; desierta la licitaci&amp;oacute;n, cuando no se presenten ofertas o cuando &amp;eacute;stas no resulten convenientes para los intereses del SENDA. En cualquiera de dichos casos la declaraci&amp;oacute;n deber&amp;aacute; ser por acto administrativo fundado.7.3	CAUSALES PARA DEJAR SIN EFECTO LA ADJUDICACI&amp;Oacute;N.El SENDA dejar&amp;aacute; sin efecto la adjudicaci&amp;oacute;n, mediante el correspondiente acto administrativo, por las siguientes causales:a)	Si el oferente adjudicado presentara alguna de las inhabilidades se&amp;ntilde;aladas en el numeral 8.1.b)	Si el oferente adjudicado no entregase en tiempo y forma los documentos se&amp;ntilde;alados en el punto 8.2 de las presentes Bases.c)	Si el oferente adjudicado no entregase en tiempo y forma la garant&amp;iacute;a de fiel y oportuno cumplimiento del contrato, de acuerdo a lo se&amp;ntilde;alado en el punto 8.3 de las presentes Bases.d)	Si el oferente adjudicado, mediante comunicaci&amp;oacute;n formal al SENDA, se desistiera de su oferta.e)	Si el oferente adjudicado se negare a firmar el contrato respectivo dentro del plazo establecido en el punto 8 y 8.4 de las presentes Bases.De producirse alguna de las situaciones se&amp;ntilde;aladas anteriormente, el SENDA adjudicar&amp;aacute; al Oferente que, seg&amp;uacute;n el Acta de Evaluaci&amp;oacute;n Final, hubiese obtenido el siguiente mayor puntaje final t&amp;eacute;cnico-econ&amp;oacute;mico, si dicha oferta es conveniente para los intereses del SENDA, o declarar&amp;aacute; desierta adjudica la licitaci&amp;oacute;n, seg&amp;uacute;n corresponda, a trav&amp;eacute;s de acto administrativo fundado.</t>
  </si>
  <si>
    <t>7.	ADJUDICACIÓN.</t>
  </si>
  <si>
    <t>&lt;p style="text-align: justify;"&gt;&lt;span style="font-family: arial, sans-serif;"&gt;Las Aclaraciones o consultas de los proveedores, despu&amp;eacute;s de realizado el acto de adjudicaci&amp;oacute;n, podr&amp;aacute;n ser realizadas en un plazo m&amp;aacute;ximo de 10 d&amp;iacute;as h&amp;aacute;biles, desde la fecha de adjudicaci&amp;oacute;n, al correo &lt;a href="mailto:compras@saludoriente.cl"&gt;compras@saludoriente.cl&lt;/a&gt;, correspondiente al Depto. de Gesti&amp;oacute;n de Compras y Contrataciones quien deber&amp;aacute; dar respuesta en un plazo no mayor a 2 d&amp;iacute;as h&amp;aacute;biles despu&amp;eacute;s de realizada dicha consulta.&lt;/span&gt;&lt;/p&gt;</t>
  </si>
  <si>
    <t>En el caso que proveedor adjudicado, no haga entrega de los productos o la totalidad de estos en un plazo m&amp;aacute;ximo de treinta (30) d&amp;iacute;as, posteriores a plazo de entrega establecidos en oferta por parte del proveedor, se dar&amp;aacute; por cerrada la orden de compra y se proceder&amp;aacute; con el pago de montos de productos recepcionado en caso que corresponda. Seg&amp;uacute;n el caso el proveedor deber&amp;aacute; indicar en casos justificados (importaci&amp;oacute;n, quiebres de stock, cambio de productos) la demora en el despacho de productos adjudicados, para aplazar el cierre definitivo de orden de compra.</t>
  </si>
  <si>
    <t>Tiempo de cierre Orden de compra:</t>
  </si>
  <si>
    <t>En caso de presentarse un empate entre 2 o m&amp;aacute;s ofertas, ello se resolver&amp;aacute; adjudicando al oferente que hubiese obtenido el mayor puntaje en el criterio &amp;ldquo;ECON&amp;Oacute;MICO&amp;rdquo;. Si aplicando la f&amp;oacute;rmula anterior a&amp;uacute;n persiste el empate entre oferentes, dicha situaci&amp;oacute;n se resolver&amp;aacute; adjudicando al oferente que hubiese obtenido el mayor puntaje en el sub-criterio &amp;ldquo; PLAZO DE ENTREGA&amp;rdquo;,de persistir el empate se resolver&amp;aacute; adjudicando el subriterio "REQUERIMIENTOS MUNICIPALES". Si a&amp;uacute;n persistiera el empate la licitaci&amp;oacute;n ser&amp;aacute; adjudicada por el sub-criterio " GARANT&amp;Iacute;A O ASISTENCIA T&amp;Eacute;CNICA DE LOS PRODUCTOS".</t>
  </si>
  <si>
    <t>&lt;p style="text-align: justify;"&gt;&lt;span style="font-size: 11pt; font-family: calibri, sans-serif;"&gt;Una vez realizada la apertura electr&amp;oacute;nica de las ofertas, la Entidad licitante podr&amp;aacute; solicitar a los oferentes que salven errores u omisiones formales, siempre y cuando las rectificaciones de dichos vicios u omisiones no les confieran a esos oferentes una situaci&amp;oacute;n de privilegio respecto de los dem&amp;aacute;s competidores, esto es, en tanto no se afecten los principios de estricta sujeci&amp;oacute;n a las bases y de igualdad de los oferentes, y se informe de dicha solicitud al resto de los oferentes si correspondiere a trav&amp;eacute;s del Sistema de Informaci&amp;oacute;n. &lt;/span&gt;&lt;/p&gt;&lt;p style="text-align: justify;"&gt;&lt;span style="font-size: 11pt; font-family: calibri, sans-serif;"&gt;Se permitir&amp;aacute;, asimismo, la presentaci&amp;oacute;n de certificaciones o antecedentes que los oferentes hayan omitido presentar al momento de efectuar la oferta, siempre que dichas certificaciones o antecedentes se hayan producido u obtenido con anterioridad al vencimiento del plazo para presentar ofertas o se refieran a situaciones NO mutables entre el vencimiento del plazo para presentar ofertas y el periodo de evaluaci&amp;oacute;n.&lt;/span&gt;&lt;/p&gt;&lt;p style="text-align: justify;"&gt;&lt;span style="font-size: 11pt; font-family: calibri, sans-serif;"&gt;Los oferentes tendr&amp;aacute;n un plazo m&amp;aacute;ximo de 48 horas corridas, contados desde la notificaci&amp;oacute;n del respectivo requerimiento, para responder a lo solicitado por la Entidad licitante o para acompa&amp;ntilde;ar los antecedentes requeridos por &amp;eacute;sta. La Entidad licitante no considerar&amp;aacute; las respuestas o los antecedentes recibidos una vez vencido dicho plazo.&amp;nbsp;&amp;nbsp; &lt;/span&gt;&lt;/p&gt;</t>
  </si>
  <si>
    <t xml:space="preserve">	Se aceptarán solicitudes de aclaración a las Bases, solamente remitidas mediante la funcionalidad de Preguntas y Respuestas del Portal Mercado Público, de acuerdo a las condiciones y fechas establecidas en el punto 3 de las presentes Bases de Licitación.La Dirección de Vialidad Región Metropolitana, si lo estima pertinente y cumpliendo con el mismo plazo establecido para éste, podrá emitir una o más Circulares Aclaratorias. La Circular que por este concepto se emita será igual para todos los Oferentes y ésta, cumplido el plazo antes señalado, estará disponible en los archivos adjuntos de la respectiva Ficha de Licitación en el Portal Mercado Público.Estas aclaraciones formarán parte de las presentes Bases y obligarán su cumplimiento a los Oferentes. En caso de que dichas aclaraciones impliquen una modificación de las presentes bases de licitación, estas modificaciones serán aprobadas mediante Resolución fundada de acuerdo al artículo 19 del Reglamento de la Ley de Compras.</t>
  </si>
  <si>
    <t xml:space="preserve">ACLARACIONES </t>
  </si>
  <si>
    <t xml:space="preserve">       La vigencia de la oferta presentada por los Oferentes a través del portal www.mercadopublico.cl, tendrá una validez mínima de 90 días corridos contados desde la fecha de cierre de recepción de ofertas. Si dentro del plazo antes referido no se pudiera efectuar la adjudicación, el Hospital de Linares podría solicitar a los proponentes, antes de la fecha de su expiración, una prórroga de la validez de las mismas por igual periodo. Si alguno de ellos no lo hiciere, dicha oferta se entenderá desistida.</t>
  </si>
  <si>
    <t>VIGENCIA DE LA OFERTA</t>
  </si>
  <si>
    <t>La Direcci&amp;oacute;n de Vialidad se reserva el derecho de desestimar o desechar cualquiera de las ofertas, independientemente de sus montos, precios y condiciones, si as&amp;iacute; conviniera al inter&amp;eacute;s fiscal. Los fundamentos de esta decisi&amp;oacute;n se incluir&amp;aacute;n en el Informe de Evaluaci&amp;oacute;n de las ofertas correspondiente. En tales casos, los Oferente adjudicados no podr&amp;aacute;n reclamar indemnizaci&amp;oacute;n alguna en contra de La Direcci&amp;oacute;n de Vialidad.</t>
  </si>
  <si>
    <t xml:space="preserve">DERECHO A DESESTIMAR LAS OFERTAS </t>
  </si>
  <si>
    <t>QUEDARAN EXCLUIDO DEL PROCESO LOS PROVEEDORES QUE NO SE PRESENTE A VISITA A TERRENO OBLIGATORIA ESTA SERA EL DIA JUEVES 20 OCTUBRE DEL 2016 DE LAS 12:15 HRS A 12:30 HRS EN CALLE SOTOMAYOR 726 IQUIQUE</t>
  </si>
  <si>
    <t>VISITA A TERRENO</t>
  </si>
  <si>
    <t>SI PROVEEDOR SE ENCUENTRA INHABIL EN CHP. NO SERA CONTRATADO, Y EL PROVEDOR QUE NO SE ENCUENTRA INSCRITO EN CHP. SE LE DARA 24 HRS. PARA QUE CUMPLA CON ESTE REQUISITO UNA VEZ NOTIFICADO QUE SERA ADJUDICADO, DE LO CONTRARIO SE REALIZARA CON LA SGTE. OFERTA.</t>
  </si>
  <si>
    <t>INSCRIPCION O ESTADO INHABIL EN CHILEPROVEEDORES PARA SER ADJUDICADO</t>
  </si>
  <si>
    <t>Mediante correo electr&amp;oacute;nico leyla.pena@redsalud.gov.cl</t>
  </si>
  <si>
    <t>&lt;p&gt;&lt;span style="font-family: cambria, serif; color: black;"&gt;En el caso de empate entre las ofertas, se&amp;nbsp; establecer&amp;aacute; como ganadora aquella oferta que resulte m&amp;aacute;s conveniente para la Instituci&amp;oacute;n en el &lt;strong&gt;criterio&lt;/strong&gt; &lt;strong&gt;oferta &lt;/strong&gt;&lt;/span&gt;&lt;strong&gt;&lt;span style="font-family: cambria, serif; color: black;"&gt;econ&amp;oacute;mica&lt;/span&gt;&lt;/strong&gt;&lt;span style="font-family: cambria, serif; color: black;"&gt;, considerando a aquella que resulte con un mayor valor ponderado en la evaluaci&amp;oacute;n de este factor. &lt;/span&gt;&lt;/p&gt;&lt;p&gt;&lt;span style="font-family: cambria, serif; color: black;"&gt;&amp;nbsp;&lt;/span&gt;&lt;/p&gt;&lt;span style="font-size: 11pt; line-height: 115%; font-family: cambria, serif; color: black;"&gt;&amp;nbsp;&amp;nbsp;&amp;nbsp;&amp;nbsp;&amp;nbsp;&amp;nbsp;&amp;nbsp;&amp;nbsp;&amp;nbsp;&amp;nbsp;&amp;nbsp;&amp;nbsp;&amp;nbsp;&amp;nbsp;&amp;nbsp;&amp;nbsp;&amp;nbsp;&amp;nbsp;&amp;nbsp;&amp;nbsp;&amp;nbsp;&amp;nbsp;&amp;nbsp;&amp;nbsp;&amp;nbsp;&amp;nbsp;&amp;nbsp;&amp;nbsp;&amp;nbsp;&amp;nbsp; Si a&amp;uacute;n persiste la igualdad, se recurrir&amp;aacute; al &lt;strong&gt;criterio Plazo de Entrega&lt;/strong&gt; considerando a aquella que resulte con un mayor valor ponderado en la evaluaci&amp;oacute;n de este factor&lt;/span&gt;</t>
  </si>
  <si>
    <t>&lt;span class="texto09a" id="grvRequerimientosTecnicos_ctl03_lblDescripcion" style="vertical-align: top;"&gt;Ver detalle enlas hojas N&amp;ordm;&amp;nbsp;&amp;nbsp; 6,punto VIII de las bases proceso de licitaci&amp;oacute;n p&amp;uacute;blicasanexas.&lt;/span&gt;</t>
  </si>
  <si>
    <t>Una vez evaluadas las ofertas, si se producen empates en las evaluaciones finales, para su desempate se atenderá a los mayores puntajes obtenidos en los siguientes criterios de evaluación:a.	Mayor puntaje en el “factor económico”;b.	Si se mantiene el empate con la evaluación económica, se aplicará como mecanismo de desempate el oferente que tenga menor descuento de puntaje por concepto de deducciones totales; c.	En los productos que sea aplicable, de mantenerse el empate, aplicando la regla anterior, se adjudicará al oferente que presente certificado de equivalencia terapéutica o de referencia;d.	En los productos que sea aplicable, de mantenerse el empate, aplicando la regla anterior, se adjudicará al titular del registro; ye.	De mantenerse el empate, aplicando la regla anterior, se adjudicará al oferente que haya ingresado su oferta primero en el portal www.mercadopublico.cl.</t>
  </si>
  <si>
    <t>Criterios de desempate</t>
  </si>
  <si>
    <t>La Municipalidad se reserva el derecho de rebajar o aumentar las cantidades con el fin de ajustarse al presupuesto disponible.</t>
  </si>
  <si>
    <t>REQUERIMIENTO</t>
  </si>
  <si>
    <t>La Municipalidad se reserva el derecho a disminuir partidas de los bienes y/o servicios requeridos, esto, con el &amp;uacute;nico fin de ajustarse al presupuesto estimado, hasta en un 10% del monto ofertado&amp;rdquo;</t>
  </si>
  <si>
    <t>Otros antecedentes</t>
  </si>
  <si>
    <t>En caso de presentarse un empate entre 2 o m&amp;aacute;s ofertas, ello se resolver&amp;aacute; adjudicando al oferente que hubiese obtenido el mayor puntaje en el criterio &amp;ldquo;PRECIO&amp;rdquo;. Si aplicando la f&amp;oacute;rmula anterior a&amp;uacute;n persiste el empate entre oferentes, dicha situaci&amp;oacute;n se resolver&amp;aacute; adjudicando al oferente que hubiese obtenido el mayor puntaje en el sub-criterio &amp;ldquo;PLAZO DE ENTREGA&amp;rdquo;.</t>
  </si>
  <si>
    <t>&lt;p style="text-align: justify;"&gt;&lt;span style="font-family: &amp;quot;arial narrow&amp;quot;, sans-serif;"&gt;En caso que dos o m&amp;aacute;s oferentes al final de la evaluaci&amp;oacute;n obtengan el mismo puntaje, los criterios para definir la oferta mejor evaluada ser&amp;aacute;n los siguientes, los que se aplicar&amp;aacute;n uno a uno, en el orden de numeraci&amp;oacute;n, hasta resolver el empate:&lt;/span&gt;&lt;/p&gt;&lt;ol&gt;    &lt;li&gt;Mayor puntaje en el criterio de evaluaci&amp;oacute;n: PRECIO&lt;/li&gt;    &lt;li&gt;Mayor puntaje en el criterio de evaluaci&amp;oacute;n: CALIDAD TECNICA&lt;/li&gt;&lt;/ol&gt;&lt;span style="font-size: 11pt; line-height: 115%; font-family: &amp;quot;arial narrow&amp;quot;, sans-serif;"&gt;Mayor puntaje en el criterio de evaluaci&amp;oacute;n: &amp;nbsp;PLAZO DE ENTREGA&amp;nbsp;&lt;/span&gt;</t>
  </si>
  <si>
    <t>&lt;p style="text-align: justify;" class="MsoNormal"&gt;&lt;span style="line-height: 107%; font-size: 14px;"&gt;&lt;span style="font-size: 14px; font-family: &amp;quot;ms sans serif&amp;quot;;"&gt;&lt;span style="font-size: 14px;"&gt;En el caso de producirse un empate en la puntuaci&amp;oacute;n entre dos o m&amp;aacute;s oferentes, la comisi&amp;oacute;n considerar&amp;aacute; para dirimir tal situaci&amp;oacute;n, la calificaci&amp;oacute;n m&amp;aacute;s alta obtenida en el &amp;iacute;tem de criterios t&amp;eacute;cnicos. En el evento de mantenerse el empate, pese a la aplicaci&amp;oacute;n del criterio ya se&amp;ntilde;alado, se aplicar&amp;aacute; para dirimir el empate la mayor calificaci&amp;oacute;n del &amp;iacute;tem precio. Si aun as&amp;iacute; subsiste la situaci&amp;oacute;n de empate se adjudicar&amp;aacute; la oferta que haya sido ingresada primero seg&amp;uacute;n comprobante de ingreso de oferta emitido por la Direcci&amp;oacute;n de Compras y Contrataciones P&amp;uacute;blicas en el portal&lt;/span&gt; &lt;a href="http://www.mercadopublico.cl/"&gt;http://www.mercadopublico.cl/&lt;/a&gt;&lt;/span&gt;&lt;o:o:o:o:o:o:o:o:o:o:o:o:o:o:o:o:o:o:o:o:o:o:o:o:o:o:o:p&gt;&lt;/o:o:o:o:o:o:o:o:o:o:o:o:o:o:o:o:o:o:o:o:o:o:o:o:o:o:o:p&gt;&lt;/span&gt;&lt;/p&gt;</t>
  </si>
  <si>
    <t>LOS TRABAJOS SERAN RECEPCIONADOS CONTRA GUIA DE DESPACHO, UNA VEZ RECEPCIONADOS EN SU TOTALIDAD CONFORME, EL PROVEEDOR DEBERA EMITIR LA FACTURA Y ENVIARLA A CALLE LOS CARRERA 301 2&amp;deg; PISO ADQUISICIONES.</t>
  </si>
  <si>
    <t>RECEPCION DE LOS TRABAJOS</t>
  </si>
  <si>
    <t>&lt;p style="text-align: justify; text-indent: 1cm; margin-top: 6pt;"&gt;&lt;span style="font-family: &amp;quot;arial narrow&amp;quot;, sans-serif;"&gt;En caso de producirse empate, la adjudicaci&amp;oacute;n se decidir&amp;aacute; a favor de la oferta mejor evaluada en el criterio de &amp;ldquo;O&lt;span id="ctl00_mpcphFormWizardFields__GvAggregate_ctl04__GvLblName"&gt;FERTA T&amp;Eacute;CNICA&lt;/span&gt;&lt;/span&gt;&lt;span style="font-family: &amp;quot;arial narrow&amp;quot;, sans-serif;"&gt;&amp;rdquo;. En caso de que el empate persista, la adjudicaci&amp;oacute;n se decidir&amp;aacute; a favor de la oferta con mayor puntuaci&amp;oacute;n en el criterio &amp;ldquo;&lt;span style="font-family: calibri;"&gt;PRECIO&lt;/span&gt;".&lt;/span&gt;&lt;/p&gt;</t>
  </si>
  <si>
    <t>Los interesados en participar en la presente licitaci&amp;oacute;n podr&amp;aacute;n formular consultas y solicitar aclaraciones dentro de los plazos se&amp;ntilde;alados en las presentes bases. Las preguntas deber&amp;aacute;n formularse a trav&amp;eacute;s del sistema www.mercadopublico.cl. Estas preguntas y sus respuestas se pondr&amp;aacute;n en conocimiento de todos los interesados, a trav&amp;eacute;s de su publicaci&amp;oacute;n en www.mercadopublico.cl, sin indicar el autor de las preguntas, dentro de los plazos se&amp;ntilde;alados.</t>
  </si>
  <si>
    <t>Preguntas y Respuestas</t>
  </si>
  <si>
    <t>NO SE EVALUARAN LAS OFERTAS DE AQUELLOS PROVEEDORES QUE PRESENTEN RECLAMO EN EL PORTAL DEL MERCADO PÚBLICO Y/O INTERNAMENTE EN EL MUNICIPIO DE RANCAGUA POR INCUMPLIMIENTO DE PLAZOS Y/O MALA CALIDAD DE LOS PRODUCTOS Y SERVICIO.</t>
  </si>
  <si>
    <t>EXCLUSION DE EVALUACIÓN</t>
  </si>
  <si>
    <t>PARA MONTOS HASTA $ 500.000 EL PLAZO DE PAGO ES DE 30 DIAS, PARA MONTOS ENTRE $500.001 A $1.000.000 EL PLAZO DE PAGO ES DE 60 DIAS, PARA MONTOS SUPERIORES A $ 1.000.000 EL PLAZO DE PAGO ES DE 90 DIAS.</t>
  </si>
  <si>
    <t>PAGOS DE FACTURAS</t>
  </si>
  <si>
    <t>a)&amp;nbsp;&lt;span style="font-size: 11.818181991577148px; text-align: center; background-color: #f4f7fc; font-family: 'trebuchet ms', arial, helvetica, sans-serif, verdana, sans;"&gt;DEUDAS CON MUNICIPALIDAD&lt;br /&gt;&lt;/span&gt;&lt;br /&gt;Art.12&amp;ordm;, punto 4, inciso 3, Reglamento de Adquisiciones de la I. Municipalidad de Valdivia. Las unidades de adquisiciones informaran en las bases de licitaci&amp;oacute;n que no se emitir&amp;aacute;n &amp;oacute;rdenes de compra a proveedores que no cuenten con patente municipal al d&amp;iacute;a o mantengan deudas con la municipalidad de Valdivia por un monto superior a 2 UTM. Otorg&amp;aacute;ndose a aquellos proveedores o contribuyentes con deuda superior a la se&amp;ntilde;alada un plazo no mayor a tres d&amp;iacute;as para la regularizaci&amp;oacute;n contado desde que se le informe de tal situaci&amp;oacute;n. &amp;nbsp;Excepcionalmente se podr&amp;aacute;n emitir &amp;oacute;rdenes de compra a contribuyentes o proveedores que no cuenten con patente municipal atendido el bien o servicio a contratar, y como m&amp;aacute;ximo hasta dos veces en el a&amp;ntilde;o.</t>
  </si>
  <si>
    <t>DEUDAS CON MUNICIPALIDAD</t>
  </si>
  <si>
    <t>El mandante se reserva las facultades para modificar bases y/o contratos, por razones fundadas.</t>
  </si>
  <si>
    <t>Reserva de Facultades del Mandante</t>
  </si>
  <si>
    <t>El medicamento ofertado debe poseer registro ISP vigente a la fecha de contratación de adjudicación.</t>
  </si>
  <si>
    <t>Requisito mínimo de postulacion</t>
  </si>
  <si>
    <t>1.-COMITE SELECCION &lt;br /&gt;&lt;br /&gt;El Comit&amp;eacute; estar&amp;aacute; integrado por: &lt;br /&gt;- Encargado Unidad de Administraci&amp;oacute;n y Finanzas o quien lo represente. &lt;br /&gt;- La Representante del Comit&amp;eacute; Paritario Direcci&amp;oacute;n Regional Arica-Parinacota, o quien la represente. &lt;br /&gt;- El Encargado de la Unidad de Tierras y Aguas Direcci&amp;oacute;n Regional Arica-Parinacota, o quien lo represente. &lt;br /&gt;- Un abogado de la Direcci&amp;oacute;n Regional Arica-Parinacota, quien actuar&amp;aacute; como Ministro de fe. &lt;br /&gt;&lt;br /&gt;2.- ADJUDICACI&amp;Oacute;N Y READJUDICACI&amp;Oacute;N. &lt;br /&gt;&lt;br /&gt;Se adjudicar&amp;aacute; la propuesta que alcance el m&amp;aacute;ximo puntaje sin perjuicio de lo dispuesto en el art. 1 de la Ley de Compras P&amp;uacute;blicas. Si por cualquier motivo no es posible formalizar el contrato respectivo con el adjudicatario seleccionado, la Directora Regional podr&amp;aacute; si lo estimase conveniente adjudicar el contrato al oferente que hubiera presentado la oferta calificada como la siguiente mas conveniente.</t>
  </si>
  <si>
    <t>Comité Selección, apertura y análisis de propuestas.</t>
  </si>
  <si>
    <t>&lt;p style="line-height: 150%; text-align: justify;"&gt;&lt;span style="font-size: 9pt; line-height: 150%; font-family: arial, sans-serif; color: #666666;"&gt;Fomentando elprincipio de asociatividad en las compras p&amp;uacute;blicas se reconoce una nueva figurapara contratar denominada &amp;ldquo;Uni&amp;oacute;n Temporal de Proveedores o UTP&amp;rdquo; regulada por elArticulo N&amp;ordm;67 bis del Reglamento de la Ley de Compras y ContratacionesP&amp;uacute;blicas. Sin perjuicio de todos aquellos alcances contemplados en la Directivade Compras y Contrataciones Publicas N&amp;ordm;22. Se considerara que una oferta espresentada bajo esta figura cuando dos o m&amp;aacute;s proveedores se encuentran unidosen la presentaci&amp;oacute;n de una oferta a un proceso de compra y adjuntan a su ofertael documento que formaliza la UTP sea este de car&amp;aacute;cter p&amp;uacute;blico o privado, elcual debe contener a lo menos, la solidaridad entre las partes respecto detodas las obligaciones que se generen con La Municipalidad, adem&amp;aacute;s de nombrarun representante o apoderado. Las causales de inhabilidad para la presentaci&amp;oacute;nde las ofertas, para la formulaci&amp;oacute;n de la propuesta o para la suscripci&amp;oacute;n delcontrato, establecidas en la legislaci&amp;oacute;n vigente, afectaran a cada integrantede la UTP individualmente considerado. En caso de afectar una causal deinhabilidad a alg&amp;uacute;n integrante de la uni&amp;oacute;n, esta deber&amp;aacute; decidir si continuaracon el respectivo procedimiento de contrataci&amp;oacute;n con los restantes integrantesno inh&amp;aacute;biles de la misma o se desiste de su participaci&amp;oacute;n en el respectivoproceso.&lt;/span&gt;&lt;span style="font-size: 10.5pt; line-height: 150%; font-family: gobcl, serif; color: #666666;"&gt;&lt;o:p&gt;&lt;/o:p&gt;&lt;/span&gt;&lt;/p&gt;&lt;p style="line-height: 150%; font-variant-ligatures: normal; font-variant-caps: normal; orphans: 2; widows: 2; -webkit-text-stroke-width: 0px; text-decoration-style: initial; text-decoration-color: initial; word-spacing: 0px; text-align: justify;"&gt;&lt;span style="font-size: 9pt; line-height: 150%; font-family: arial, sans-serif; color: #666666;"&gt;En el caso que la Uni&amp;oacute;n Temporal de Proveedores haya presentadola oferta m&amp;aacute;s conveniente y la Municipalidad le va a contratar deber&amp;aacute; tener enconsideraci&amp;oacute;n lo siguiente:&lt;/span&gt;&lt;span style="font-size: 10.5pt; line-height: 150%; font-family: gobcl, serif; color: #666666;"&gt;&lt;o:p&gt;&lt;/o:p&gt;&lt;/span&gt;&lt;/p&gt;&lt;p style="line-height: 150%; font-variant-ligatures: normal; font-variant-caps: normal; orphans: 2; widows: 2; -webkit-text-stroke-width: 0px; text-decoration-style: initial; text-decoration-color: initial; word-spacing: 0px; text-align: justify;"&gt;&lt;span style="font-size: 9pt; line-height: 150%; font-family: arial, sans-serif; color: #666666;"&gt;a.- En todo proceso igual o superior a 1.000 UTM en que constela Uni&amp;oacute;n Temporal de Proveedores deber&amp;aacute; materializarse en una escriturap&amp;uacute;blica, como documento para contratar, sin que sea necesario constituir unasociedad.&lt;/span&gt;&lt;span style="font-size: 10.5pt; line-height: 150%; font-family: gobcl, serif; color: #666666;"&gt;&lt;o:p&gt;&lt;/o:p&gt;&lt;/span&gt;&lt;/p&gt;&lt;p style="line-height: 150%; font-variant-ligatures: normal; font-variant-caps: normal; orphans: 2; widows: 2; -webkit-text-stroke-width: 0px; text-decoration-style: initial; text-decoration-color: initial; word-spacing: 0px; text-align: justify;"&gt;&lt;span style="font-size: 9pt; line-height: 150%; font-family: arial, sans-serif; color: #666666;"&gt;b.- La vigencia de la UTP no podr&amp;aacute; ser inferior a la delcontrato adjudicado, incluyendo la renovaci&amp;oacute;n que se contemple en virtud de lodispuesto en el Art. 12 del Reglamento de la Ley N&amp;ordm; 19.886.&lt;/span&gt;&lt;span style="font-size: 10.5pt; line-height: 150%; font-family: gobcl, serif; color: #666666;"&gt;&lt;o:p&gt;&lt;/o:p&gt;&lt;/span&gt;&lt;/p&gt;&lt;p style="line-height: 150%; font-variant-ligatures: normal; font-variant-caps: normal; orphans: 2; widows: 2; -webkit-text-stroke-width: 0px; text-decoration-style: initial; text-decoration-color: initial; word-spacing: 0px; text-align: justify;"&gt;&lt;span style="font-size: 9pt; line-height: 150%; font-family: arial, sans-serif; color: #666666;"&gt;c.- Cada proveedor integrante de la UTP para suscribir elcontrato deber&amp;aacute; contar con inscripci&amp;oacute;n vigente en el registro de Proveedores.&lt;/span&gt;&lt;span style="font-size: 10.5pt; line-height: 150%; font-family: gobcl, serif; color: #666666;"&gt;&lt;o:p&gt;&lt;/o:p&gt;&lt;/span&gt;&lt;/p&gt;&lt;p style="line-height: 150%; font-variant-ligatures: normal; font-variant-caps: normal; orphans: 2; widows: 2; -webkit-text-stroke-width: 0px; text-decoration-style: initial; text-decoration-color: initial; word-spacing: 0px; text-align: justify;"&gt;&lt;span style="font-size: 9pt; line-height: 150%; font-family: arial, sans-serif; color: #666666;"&gt;MODIFICACIONES DE LA UTP. Toda modificaci&amp;oacute;n que experimente laUTP debe ser informada de inmediato a La Municipalidad, debiendo hacer entregadel documento modificatorio y teniendo en consideraci&amp;oacute;n que dicha modificaci&amp;oacute;ndeber&amp;aacute; materializarse a trav&amp;eacute;s de las mismas formalidades que fueron necesariaspara su constituci&amp;oacute;n.&lt;/span&gt;&lt;span style="font-size: 10.5pt; line-height: 150%; font-family: gobcl, serif; color: #666666;"&gt;&lt;o:p&gt;&lt;/o:p&gt;&lt;/span&gt;&lt;/p&gt;&lt;p style="line-height: 150%; font-variant-ligatures: normal; font-variant-caps: normal; orphans: 2; widows: 2; -webkit-text-stroke-width: 0px; text-decoration-style: initial; text-decoration-color: initial; word-spacing: 0px; text-align: justify;"&gt;&lt;span style="font-size: 9pt; line-height: 150%; font-family: arial, sans-serif; color: #666666;"&gt;DE LA FACTURACI&amp;Oacute;N: En el caso de una UTP, ser&amp;aacute; el representantede la misma, indicado en el documento de su constituci&amp;oacute;n, quien deber&amp;aacute; emitirla boleta o factura respectiva para cursar los pagos que generen la ejecuci&amp;oacute;ncontractual.&lt;/span&gt;&lt;span style="font-size: 10.5pt; line-height: 150%; font-family: gobcl, serif; color: #666666;"&gt;&lt;o:p&gt;&lt;/o:p&gt;&lt;/span&gt;&lt;/p&gt;&lt;p style="line-height: 150%; font-variant-ligatures: normal; font-variant-caps: normal; orphans: 2; widows: 2; -webkit-text-stroke-width: 0px; text-decoration-style: initial; text-decoration-color: initial; word-spacing: 0px; text-align: justify;"&gt;&lt;span style="font-size: 9pt; line-height: 150%; font-family: arial, sans-serif; color: #666666;"&gt;T&amp;Eacute;RMINO ANTICIPADO DEL CONTRATO: Son causales de t&amp;eacute;rminoanticipado del contrato las siguientes. a.- La constataci&amp;oacute;n de que losintegrantes de la UTP constituyeron dicha figura con el objeto de vulnerar lalibre competencia. De verificarse tal circunstancia, se remitir&amp;aacute;n losantecedentes pertinentes a la Fiscal&amp;iacute;a Nacional Econ&amp;oacute;mica. b.- Si uno de losintegrantes de la UTP se retira de &amp;eacute;sta, y dicho integrante reuniese una o m&amp;aacute;scaracter&amp;iacute;sticas objeto de la evaluaci&amp;oacute;n de la oferta. c.- Ocultar informaci&amp;oacute;nrelevante para ejecutar el contrato, que afecte a cualquiera de sus miembros.d.- Inhabilidad sobreviniente de alguno de sus integrantes, en la medida que laUTP no pueda continuar ejecutando el contrato con los restantes miembros, enlos mismos t&amp;eacute;rminos adjudicados. e.- Disoluci&amp;oacute;n de la UTP.&lt;/span&gt;&lt;/p&gt;</t>
  </si>
  <si>
    <t>2.- UNION TEMPORAL DE PROVEEDORES</t>
  </si>
  <si>
    <t>&lt;span style="font-size: 12pt; line-height: 115%; font-family: calibri,sans-serif; color: #333333;"&gt;&amp;ldquo;En caso que los oferentes quieran aclarar aspectos de la evaluaci&amp;oacute;n y/o adjudicaci&amp;oacute;n, podr&amp;aacute;n comunicarse v&amp;iacute;a correo electr&amp;oacute;nico a stephanie.rubio@usach.cl Las consultas efectuadas ser&amp;aacute;n respondidas por correo electr&amp;oacute;nico al proveedor que realiza la consulta y junto con ello las preguntas y respuestas ser&amp;aacute;n publicadas como anexo a la licitaci&amp;oacute;n"&lt;/span&gt;</t>
  </si>
  <si>
    <t>Stock para Motoniveladoras&amp;nbsp;de la Direcci&amp;oacute;n de Vialidad Regi&amp;oacute;n de Los Lagos.</t>
  </si>
  <si>
    <t>DESTINO U OBRA</t>
  </si>
  <si>
    <t>En el caso de existir reclamos sobre el proceso de adjudicación, se solicita enviarlos a través del portal www.mercadopublico.cl, en la funcionalidad que este tiene para tal efecto.</t>
  </si>
  <si>
    <t>Medios de Reclamación</t>
  </si>
  <si>
    <t>&lt;span style="font-size: 12px; font-family: arial;"&gt;De existir paridad en las calificaciones finales entre dos o m&amp;aacute;s ofertas en el resultado, a&amp;uacute;n cuando en la evaluaci&amp;oacute;n se est&amp;eacute; usando el m&amp;aacute;ximo de decimales posibles, &amp;eacute;sta deber&amp;aacute; dirimirse a trav&amp;eacute;s del puntaje t&amp;eacute;cnico de la oferta, a falta de &amp;eacute;sta primar&amp;aacute; el criterio de mejor oferta econ&amp;oacute;mica y de persistir, el criterio del ente t&amp;eacute;cnico.&lt;/span&gt;</t>
  </si>
  <si>
    <t xml:space="preserve">SE PERMITE READJUDICAR </t>
  </si>
  <si>
    <t xml:space="preserve">READJUDICACION </t>
  </si>
  <si>
    <t>&lt;p&gt;147 13-03-2014 15:44:10 A-136. Es la empresa que realiza el retiro de basura del Hospital, es quien entregar&amp;aacute; la clasificaci&amp;oacute;n y certificaci&amp;oacute;n del programa de tratamiento de riles? &lt;/p&gt;&lt;p&gt;De acuerdo a lo estipulado en las Bases T&amp;eacute;cnicas la Empresa adjudicada deber&amp;aacute; entregar al Hospital la identificaci&amp;oacute;n y certificaci&amp;oacute;n de la Empresa que subcontratar&amp;aacute; para realizar el retiro de RILES, presentando el programa correspondiente. &lt;/p&gt;</t>
  </si>
  <si>
    <t>RESPUESTA N°147</t>
  </si>
  <si>
    <t>El contrato podr&amp;aacute; modificarse, previo informe de la Contraparte T&amp;eacute;cnica que justifique dicha modificaci&amp;oacute;n, en los siguientes casos:a.	Por mutuo acuerdo de las partesb.	Por causa de inter&amp;eacute;s p&amp;uacute;blico.c.	Por exigirlo la seguridad nacional.Asimismo, podr&amp;aacute;n efectuarse modificaciones con la finalidad de lograr un mejor cumplimiento de los objetivos del contrato o de hacerse cargo de situaciones imprevistas, ocurridas durante la ejecuci&amp;oacute;n del contrato y que incidan en su normal desarrollo, por lo que el CCM &amp;ldquo;Valdivia&amp;rdquo; podr&amp;aacute; ordenar la modificaci&amp;oacute;n del contrato en cuanto a los trabajos encomendados, a la forma de ejecuci&amp;oacute;n de &amp;eacute;stas.Toda modificaci&amp;oacute;n al contrato o a los requerimientos t&amp;eacute;cnicos, deber&amp;aacute; formalizar a trav&amp;eacute;s de una Resoluci&amp;oacute;n Fundada del CCM &amp;ldquo;Valdivia&amp;rdquo;, el que previamente deber&amp;aacute; contar con el informe t&amp;eacute;cnico del IFO.1)	T&amp;eacute;rmino anticipado del contrato.El contrato podr&amp;aacute; terminarse anticipadamente por las siguientes causales:a)	Resciliaci&amp;oacute;n o mutuo acuerdo de las partes.b)	Incumplimiento grave de las obligaciones contra&amp;iacute;das por el contratante seg&amp;uacute;n lo dispuesto en el Reglamento DNL-334.c)	Estado de notoria insolvencia del contratante, a menos que se mejoren las cauciones entregadas o las existentes sean suficiente para garantizar el cumplimiento del contrato.d)	Si se comprobaren errores o defectos que comprometieran la eficiencia del servicio o la seguridad de su personal o de sus equipos.e)	Si se considera que la empresa ha incurrido en acciones u omisiones negligentes, que se traduzcan en que la calidad del servicio ejecutado sea insuficiente a lo estipulado en el contrato, a juicio exclusivo de la Instalaci&amp;oacute;n de Salud.f)	Si se comprobare la ejecuci&amp;oacute;n de actividades por parte de la Empresa, para fines ajenos a los que se definen en el contrato.g)	Si se comprobaren da&amp;ntilde;os o deterioros intencionados en los bienes, equipos e instalaciones de la Instituci&amp;oacute;n por parte de la Empresa.h)	T&amp;eacute;rmino o liquidaci&amp;oacute;n anticipada de la empresa por causa distinta a la quiebra.i)	Si en caso de una sociedad colectiva o de responsabilidad civil limitada, alguno de los socios fuese declarado reo por alg&amp;uacute;n delito que mereciere pena aflictiva. En el caso de Sociedades An&amp;oacute;nimas, cuando alg&amp;uacute;n miembro del directorio o gerente cayere en esta situaci&amp;oacute;n.j)	T&amp;eacute;rmino de giro, liquidaci&amp;oacute;n o se disolviese la sociedad o consorcio adjudicatario o falleciese el adjudicatario. En ambos casos, se proceder&amp;aacute; a efectuar la liquidaci&amp;oacute;n del contrato, determinando las obligaciones que quedaron pendientes. En tales eventos la entidad ejecutora tendr&amp;aacute; la obligaci&amp;oacute;n de comunicar cualquiera de tales hechos al CCM &amp;ldquo;Valdivia&amp;rdquo;, dentro del plazo de 10 d&amp;iacute;as contados desde el suceso respectivo.k)	Por surgir impedimentos propios del adjudicatario, que no le permitan, aunque sea en forma temporal, continuar con la ejecuci&amp;oacute;n y cumplimiento del contrato.l)	Por razones presupuestarias.m)	En caso que el adjudicatario no entregue o no renueve la garant&amp;iacute;a de fiel cumplimiento del contrato en la oportunidad o por el monto correspondiente.n)	Por causa de inter&amp;eacute;s p&amp;uacute;blico.o)	Por exigirlo la seguridad nacional.p)	Por no respetar con la garant&amp;iacute;a post venta ofertada y adjudicada.La resoluci&amp;oacute;n que disponga el t&amp;eacute;rmino anticipado del contrato definitivo o su modificaci&amp;oacute;n, deber&amp;aacute; ser fundada y publicarse en el Sistema de Informaci&amp;oacute;n Mercado P&amp;uacute;blico, a m&amp;aacute;s tardar dentro de las 24 horas de dictada.En el per&amp;iacute;odo que transcurra entre la notificaci&amp;oacute;n del t&amp;eacute;rmino anticipado del contrato y el nuevo contrato del servicio, el contratista estar&amp;aacute; obligado a  prestar el servicio adjudicado en el contrato y el CCM &amp;ldquo;Valdivia&amp;rdquo; por su parte, deber&amp;aacute; pagarle hasta seg&amp;uacute;n el avance realizado.Lo   anterior,   es  sin  perjuicio  de  las   acciones   que   el CCM &amp;ldquo;Valdivia&amp;rdquo;, por intermedio de las autoridades correspondientes, pueda ejercer para exigir el cumplimiento forzado de lo pactado o la resoluci&amp;oacute;n del contrato, ambos casos, con la correspondiente indemnizaci&amp;oacute;n de perjuicios.No obstante lo anterior, se determina como cl&amp;aacute;usula de indemnizaci&amp;oacute;n para los casos de t&amp;eacute;rmino anticipado imputable al proveedor, el pago por parte del proveedor al CCM &amp;ldquo;Valdivia&amp;rdquo;, el valor que corresponda a los trabajos pendientes, el que se determinar&amp;aacute; conforme al promedio de tres cotizaciones obtenidas por el portal mercado p&amp;uacute;blico, consultado en t&amp;eacute;rminos generales.</t>
  </si>
  <si>
    <t>13.	MODIFICACIÓN DE CONTRATO</t>
  </si>
  <si>
    <t>&lt;span style="font-size: 12px; font-family: arial; color: #000000;"&gt;De acuerdo a las necesidades surgidas al momento de la adjudicaci&amp;oacute;n se podr&amp;aacute; aumentar o disminuir las cantidades del producto en + o - 20% respectivamente.&lt;/span&gt;</t>
  </si>
  <si>
    <t>Cantidad final a adjudicar</t>
  </si>
  <si>
    <t>Declaraci&amp;oacute;n de inadmisible o desierta:El Municipio se reserva el derecho de declarar inadmisible cualquiera de las ofertas presentadas que no cumplan los requisitos o condiciones establecidos en las bases, como as&amp;iacute; mismo, las ofertas que no se ajusten a las especificaciones t&amp;eacute;cnicas requeridas.Se declarar&amp;aacute; desierta la licitaci&amp;oacute;n cuando no se presenten ofertas o cuando &amp;eacute;stas no resulten convenientes a los intereses municipales.</t>
  </si>
  <si>
    <t>declaracion de inadmisible o desierta</t>
  </si>
  <si>
    <t>&lt;p style="margin: 0cm 0cm 0pt;" class="MsoNormal"&gt;&lt;span style="text-transform: uppercase; font-family: arial; color: windowtext;" class="texto13azul1"&gt;LA&amp;nbsp;DIRECCI&amp;Oacute;N DE EDUCACI&amp;Oacute;N&amp;nbsp;PODR&amp;Aacute; DEJAR&amp;nbsp;DESIERTA UNA OFERTA CUANDO ESTA NO CUMPLA CON LAS ESPECIFICACIONES T&amp;Eacute;CNICAS Y ADMINISTRATIVAS SOLICITADAS EN LAS BASES DE &lt;st1:personname w:st="on" productid="LA LICITACI&amp;Oacute;N. ?LAS"&gt;LA LICITACI&amp;Oacute;N. &lt;br /&gt;LAS&lt;/st1:personname&gt; CANTIDADES SOLICITADAS PODRAN AUMENTAR COMO DISMINUIR SEG&amp;Uacute;N LAS NECESIDADES DE &lt;st1:personname w:st="on" productid="LA UNIDAD COMPRADORA."&gt;LA UNIDAD COMPRADORA.&lt;/st1:personname&gt;&lt;o:p&gt;&lt;/o:p&gt;&lt;/span&gt;&lt;/p&gt;</t>
  </si>
  <si>
    <t>Los oferentes podr&amp;aacute;n formular sus consultas, aclaraciones o reclamos referentes a la resoluci&amp;oacute;n de adjudicaci&amp;oacute;n en los formatos digitales dispuestos en el portal de mercadopublico.</t>
  </si>
  <si>
    <t>&lt;p&gt;La Municipalidad de Maip&amp;uacute; podr&amp;aacute; poner t&amp;eacute;rmino anticipado del contrato o solicitar la cancelaci&amp;oacute;n de la orden de compra por las causales se&amp;ntilde;aladas en el Art&amp;iacute;culo 77 delReglamento de la ley de compras.-	Causales de Modificaciones y T&amp;eacute;rmino Anticipado:&lt;/p&gt;&lt;p&gt;1. Resciliaci&amp;oacute;n o mutuo acuerdo entre los contratantes.&lt;/p&gt;&lt;p&gt;2. Incumplimiento grave de las obligaciones contra&amp;iacute;das por el contratante.&lt;/p&gt;&lt;p&gt;3. Estado de notoria insolvencia del contratante, a menos que se mejoren las cauciones entregadas o las existentes sean suficientes para garantizar el cumplimiento del contrato.&lt;/p&gt;&lt;p&gt;4. Por exigirlo el inter&amp;eacute;s p&amp;uacute;blico o la seguridad nacional.&lt;/p&gt;&lt;p&gt;5. Registrar saldos insolutos de remuneraciones o cotizaciones de seguridad social con sus actuales trabajadores o con trabajadores contratados en los &amp;uacute;ltimos dos a&amp;ntilde;os, a la mitad del per&amp;iacute;odo de ejecuci&amp;oacute;n del contrato, con un m&amp;aacute;ximo de seis meses.&lt;/p&gt;&lt;p&gt;6. Las dem&amp;aacute;s que se establezcan en las respectivas Bases de la licitaci&amp;oacute;n o en el contrato.&lt;/p&gt;</t>
  </si>
  <si>
    <t>Término Anticipado del Contrato</t>
  </si>
  <si>
    <t xml:space="preserve">El Servicio se reserva el derecho a solicitar documentos aclaratorios que estime necesario, sin que lo anterior altere el principio de igualdad de los oferentes.  En este caso, el oferente deberá efectuar entrega del documento solicitado en un plazo no superior a los dos días hábiles a contar de la fecha de apertura de la licitación, la que deberá realizarse a través del portal www.mercadopublico.cl </t>
  </si>
  <si>
    <t>La Municipalidad de Temuco podr&amp;aacute; adjudicar en una fecha distinta a la estipulada dentro de los plazos obligatorios, cuando&amp;nbsp;por razones de orden t&amp;eacute;cnico y/o administrativos &amp;nbsp;no sea posible cumplir con dicho plazo.-</t>
  </si>
  <si>
    <t>Fecha de adjudicación</t>
  </si>
  <si>
    <t>El Hospital se reserva el derecho de adjudicar en una fecha distinta a la estimada e indicada en el punto N&amp;deg;3 de estas Bases Administrativas</t>
  </si>
  <si>
    <t>Fecha estimada de adjudicación</t>
  </si>
  <si>
    <t>&lt;span style="font-size: 12pt; font-family: arial;"&gt;Tomar contacto con CDB (AD) LUIS PONCE P&amp;nbsp; MEDIANTE FORMULARIO DE FORO DISPONIBLE EN MERCADOPUBLICO.CL&lt;/span&gt;</t>
  </si>
  <si>
    <t>La Municipalidad se reserva la facultad de poner t&amp;eacute;rmino al contrato o suspender transitoriamente su ejecuci&amp;oacute;n, seg&amp;uacute;n corresponda, en cualquier momento y bajo alguna de las siguientes circunstancias por decisi&amp;oacute;n fundamentada de la municipalidad, por causas imputables al proveedor contratado; por incumplimiento del proveedor contratado; por acuerdo entre las partes (resciliaci&amp;oacute;n); y por fallecimiento del proveedor, todo lo anterior previo informe del Inspector T&amp;eacute;cnico.</t>
  </si>
  <si>
    <t>9.17.- TERMINO DE LA LICITACION</t>
  </si>
  <si>
    <t>&lt;strong&gt;&lt;em&gt;&lt;span style="font-size: 18px;"&gt;Consultas , solo a trav&amp;eacute;s del foro del mercado p&amp;uacute;blico, dentro de los plazos establecidos en el cronograma&lt;/span&gt;&lt;br /&gt;&lt;br /&gt;&lt;span style="font-size: 18px;"&gt;Ser&amp;aacute; responsabilidad de los oferentes el oportuno examen de las respuestas y aclaraciones desde el Portal mercado P&amp;uacute;blico y no podr&amp;aacute;n reclamar, si las hubiere, desconocimiento de ellas para cualquier efecto.&lt;br /&gt;&lt;br /&gt;Como asimismo, de toda la documentaci&amp;oacute;n que se vaya ingresando al portal, durante el proceso de licitaci&amp;oacute;n.&lt;/span&gt;&lt;/em&gt;&lt;/strong&gt;</t>
  </si>
  <si>
    <t>Otros.</t>
  </si>
  <si>
    <t>&lt;span style="font-size: 10pt; line-height: 115%; font-family: arial, sans-serif;"&gt;La&amp;nbsp;&amp;nbsp; Municipalidad,&amp;nbsp; &lt;span style="letter-spacing: 0.45pt;"&gt;&amp;nbsp;&lt;/span&gt;&lt;/span&gt;&lt;span style="font-size: 11pt; line-height: 115%; font-family: 'times new roman', serif;"&gt;podr&amp;aacute;&amp;nbsp; &lt;span style="letter-spacing: 2.7pt;"&gt;&amp;nbsp;&lt;/span&gt;&lt;/span&gt;&lt;span style="font-size: 10pt; line-height: 115%; font-family: arial, sans-serif;"&gt;solicitar&amp;nbsp;&amp;nbsp; &lt;span style="letter-spacing: 0.35pt;"&gt;&amp;nbsp;&lt;/span&gt;a &lt;span style="letter-spacing: 2.55pt;"&gt;&amp;nbsp;&lt;/span&gt;los&amp;nbsp; &lt;span style="letter-spacing: 0.5pt;"&gt;&amp;nbsp;&lt;/span&gt;oferentes&amp;nbsp;&amp;nbsp; &lt;span style="letter-spacing: 0.5pt;"&gt;&amp;nbsp;&lt;/span&gt;que&amp;nbsp; &lt;span style="letter-spacing: 0.9pt;"&gt;&amp;nbsp;&lt;/span&gt;salven&amp;nbsp; &lt;span style="letter-spacing: 2.4pt;"&gt;&amp;nbsp;&lt;/span&gt;errores&amp;nbsp;&amp;nbsp; &lt;span style="letter-spacing: 0.45pt;"&gt;&amp;nbsp;&lt;/span&gt;u &amp;nbsp;&amp;nbsp;&amp;nbsp;&amp;nbsp;&amp;nbsp;&amp;nbsp;&amp;nbsp;&amp;nbsp;&amp;nbsp;&amp;nbsp;&amp;nbsp;&amp;nbsp;&amp;nbsp;&amp;nbsp;&amp;nbsp;&amp;nbsp;&amp;nbsp;&amp;nbsp;&amp;nbsp;&amp;nbsp;&amp;nbsp;&amp;nbsp; omisiones &lt;span style="letter-spacing: 2.65pt;"&gt;&amp;nbsp;&lt;/span&gt;formales,&amp;nbsp; &lt;span style="letter-spacing: 2.35pt;"&gt;&amp;nbsp;&lt;/span&gt;siempre&amp;nbsp;&amp;nbsp; y &lt;span style="letter-spacing: 0.9pt;"&gt;&amp;nbsp;&lt;/span&gt;cuando &lt;span style="letter-spacing: 2.6pt;"&gt;&amp;nbsp;&lt;/span&gt;las &lt;span style="letter-spacing: 0.35pt;"&gt;&amp;nbsp;&lt;/span&gt;rectificaciones &lt;span style="letter-spacing: 0.35pt;"&gt;&amp;nbsp;&lt;/span&gt;de &lt;span style="letter-spacing: 0.55pt;"&gt;&amp;nbsp;&lt;/span&gt;dichos &lt;span style="letter-spacing: 0.75pt;"&gt;&amp;nbsp;&lt;/span&gt;vicios&amp;nbsp; &lt;span style="letter-spacing: 0.45pt;"&gt;&amp;nbsp;&lt;/span&gt;u omisiones&amp;nbsp;&amp;nbsp; &lt;span style="letter-spacing: 0.05pt;"&gt;&amp;nbsp;&amp;nbsp;&amp;nbsp; &lt;/span&gt;no&amp;nbsp; &lt;span style="letter-spacing: 0.7pt;"&gt;&amp;nbsp;&lt;/span&gt;les &lt;span style="letter-spacing: 1.8pt;"&gt;&amp;nbsp;&lt;/span&gt;confieran&amp;nbsp;&amp;nbsp; &lt;span style="letter-spacing: 0.35pt;"&gt;&amp;nbsp;&lt;/span&gt;a &lt;span style="letter-spacing: 2.55pt;"&gt;&amp;nbsp;&lt;/span&gt;esos&amp;nbsp; &lt;span style="letter-spacing: 0.05pt;"&gt;&amp;nbsp;&lt;/span&gt;oferentes&amp;nbsp;&amp;nbsp; &lt;span style="letter-spacing: 0.45pt;"&gt;&amp;nbsp;&lt;/span&gt;una&amp;nbsp; &lt;span style="letter-spacing: 0.9pt;"&gt;&amp;nbsp;&lt;/span&gt;situaci&amp;oacute;n&amp;nbsp;&amp;nbsp; &lt;span style="letter-spacing: 0.55pt;"&gt;&amp;nbsp;&lt;/span&gt;de&amp;nbsp;&amp;nbsp; privilegio respecto&amp;nbsp; &lt;span style="letter-spacing: 0.65pt;"&gt;&amp;nbsp;&lt;/span&gt;de &lt;span style="letter-spacing: 1.1pt;"&gt;&amp;nbsp;&lt;/span&gt;los &lt;span style="letter-spacing: 0.9pt;"&gt;&amp;nbsp;&lt;/span&gt;dem&amp;aacute;s &lt;span style="letter-spacing: 2.4pt;"&gt;&amp;nbsp;&lt;/span&gt;competidores,&amp;nbsp;&amp;nbsp; esto &lt;span style="letter-spacing: 2pt;"&gt;&amp;nbsp;&lt;/span&gt;es, &lt;span style="letter-spacing: 1.1pt;"&gt;&amp;nbsp;&lt;/span&gt;en &lt;span style="letter-spacing: 1.1pt;"&gt;&amp;nbsp;&lt;/span&gt;tanto&amp;nbsp; &lt;span style="letter-spacing: 1.65pt;"&gt;&amp;nbsp;&lt;/span&gt;no &lt;span style="letter-spacing: 0.4pt;"&gt;&amp;nbsp;&lt;/span&gt;se &lt;span style="letter-spacing: 1pt;"&gt;&amp;nbsp;&lt;/span&gt;afecten&amp;nbsp; &lt;span style="letter-spacing: 1.15pt;"&gt;&amp;nbsp;&lt;/span&gt;los principios &lt;span style="letter-spacing: 1.4pt;"&gt;&amp;nbsp;&lt;/span&gt;de estricta&amp;nbsp;&amp;nbsp;&amp;nbsp;&amp;nbsp;&amp;nbsp;&amp;nbsp;&amp;nbsp; &lt;span style="letter-spacing: 1.35pt;"&gt;&amp;nbsp;&amp;nbsp;&amp;nbsp; &lt;/span&gt;sujeci&amp;oacute;n &lt;span style="letter-spacing: 1.2pt;"&gt;&amp;nbsp;&lt;/span&gt;a los Bases y de igualdad &lt;span style="letter-spacing: 1.5pt;"&gt;&amp;nbsp;&lt;/span&gt;de los oferentes,&amp;nbsp;&amp;nbsp; y se in&lt;/span&gt;&lt;span style="font-size: 10pt; line-height: 115%; font-family: arial, sans-serif; color: #111111;"&gt;f&lt;/span&gt;&lt;span style="font-size: 10pt; line-height: 115%; font-family: arial, sans-serif; color: #010101;"&gt;or&lt;/span&gt;&lt;span style="font-size: 10pt; line-height: 115%; font-family: arial, sans-serif; color: #111111;"&gt;me&amp;nbsp; &lt;span style="letter-spacing: 0.7pt;"&gt;&amp;nbsp;&lt;/span&gt;de d&lt;/span&gt;&lt;span style="font-size: 10pt; line-height: 115%; font-family: arial, sans-serif; color: #010101;"&gt;i&lt;/span&gt;&lt;span style="font-size: 10pt; line-height: 115%; font-family: arial, sans-serif; color: #111111;"&gt;c&lt;/span&gt;&lt;span style="font-size: 10pt; line-height: 115%; font-family: arial, sans-serif; color: #010101;"&gt;h&lt;/span&gt;&lt;span style="font-size: 10pt; line-height: 115%; font-family: arial, sans-serif; color: #111111;"&gt;a so&lt;/span&gt;&lt;span style="font-size: 10pt; line-height: 115%; font-family: arial, sans-serif; color: #010101;"&gt;li&lt;/span&gt;&lt;span style="font-size: 10pt; line-height: 115%; font-family: arial, sans-serif; color: #262626;"&gt;c&lt;/span&gt;&lt;span style="font-size: 10pt; line-height: 115%; font-family: arial, sans-serif; color: #010101;"&gt;itu&lt;/span&gt;&lt;span style="font-size: 10pt; line-height: 115%; font-family: arial, sans-serif; color: #111111;"&gt;d&amp;nbsp; a&lt;/span&gt;&lt;span style="font-size: 10pt; line-height: 115%; font-family: arial, sans-serif; color: #010101;"&gt;l &lt;span style="letter-spacing: 0.2pt;"&gt;&amp;nbsp;&lt;/span&gt;r&lt;/span&gt;&lt;span style="font-size: 10pt; line-height: 115%; font-family: arial, sans-serif; color: #111111;"&gt;esto &lt;span style="letter-spacing: 1.6pt;"&gt;&amp;nbsp;&lt;/span&gt;de&lt;span style="letter-spacing: 2.55pt;"&gt; l&lt;/span&gt;os &lt;span style="letter-spacing: 0.25pt;"&gt;&amp;nbsp;&lt;/span&gt;ofe&lt;/span&gt;&lt;span style="font-size: 10pt; line-height: 115%; font-family: arial, sans-serif; color: #010101;"&gt;r&lt;/span&gt;&lt;span style="font-size: 10pt; line-height: 115%; font-family: arial, sans-serif; color: #111111;"&gt;e&lt;/span&gt;&lt;span style="font-size: 10pt; line-height: 115%; font-family: arial, sans-serif; color: #010101;"&gt;n&lt;/span&gt;&lt;span style="font-size: 10pt; line-height: 115%; font-family: arial, sans-serif; color: #111111;"&gt;tes&amp;nbsp; &lt;span style="letter-spacing: 0.3pt;"&gt;&amp;nbsp;&lt;/span&gt;a t&lt;/span&gt;&lt;span style="font-size: 10pt; line-height: 115%; font-family: arial, sans-serif; color: #010101;"&gt;r&lt;/span&gt;&lt;span style="font-size: 10pt; line-height: 115%; font-family: arial, sans-serif; color: #111111;"&gt;av&amp;eacute;s&amp;nbsp; &lt;span style="letter-spacing: 0.35pt;"&gt;&amp;nbsp;&lt;/span&gt;de&lt;/span&gt;&lt;span style="font-size: 10pt; line-height: 115%; font-family: arial, sans-serif; color: #010101;"&gt;l &lt;span style="letter-spacing: 0.4pt;"&gt;&amp;nbsp;&lt;/span&gt;&lt;/span&gt;&lt;span style="font-size: 10pt; line-height: 115%; font-family: arial, sans-serif; color: #111111;"&gt;Sis&lt;/span&gt;&lt;span style="font-size: 10pt; line-height: 115%; font-family: arial, sans-serif; color: #010101;"&gt;t&lt;/span&gt;&lt;span style="font-size: 10pt; line-height: 115%; font-family: arial, sans-serif; color: #111111;"&gt;e&lt;/span&gt;&lt;span style="font-size: 10pt; line-height: 115%; font-family: arial, sans-serif; color: #010101;"&gt;m&lt;/span&gt;&lt;span style="font-size: 10pt; line-height: 115%; font-family: arial, sans-serif; color: #111111;"&gt;a &lt;span style="letter-spacing: 2.1pt;"&gt;&amp;nbsp;&lt;/span&gt;&lt;/span&gt;&lt;span style="font-size: 10pt; line-height: 115%; font-family: arial, sans-serif; color: #010101;"&gt;d&lt;/span&gt;&lt;span style="font-size: 10pt; line-height: 115%; font-family: arial, sans-serif; color: #111111;"&gt;e &lt;/span&gt;&lt;span style="font-size: 10pt; line-height: 115%; font-family: arial, sans-serif; color: #010101;"&gt;In&lt;/span&gt;&lt;span style="font-size: 10pt; line-height: 115%; font-family: arial, sans-serif; color: #111111;"&gt;fo&lt;/span&gt;&lt;span style="font-size: 10pt; line-height: 115%; font-family: arial, sans-serif; color: #010101;"&gt;r&lt;/span&gt;&lt;span style="font-size: 10pt; line-height: 115%; font-family: arial, sans-serif; color: #111111;"&gt;maci&amp;oacute;&lt;/span&gt;&lt;span style="font-size: 10pt; line-height: 115%; font-family: arial, sans-serif; color: #010101;"&gt;n&lt;/span&gt;</t>
  </si>
  <si>
    <t>&lt;span style="font-size: 10pt; color: #1d4d9e; line-height: 115%; font-family: 'trebuchet ms'; mso-fareast-font-family: 'times new roman'; mso-fareast-language: es; mso-bidi-font-family: 'times new roman'; mso-ansi-language: es; mso-bidi-language: ar-sa; mso-bidi-font-size: 11.0pt;"&gt;En Portal v&amp;iacute;a Proceso de Preguntas y Respuestas&amp;nbsp;&amp;nbsp;&amp;nbsp;&lt;/span&gt;</t>
  </si>
  <si>
    <t>El flete debe estar contemplado en el despacho de los productos sin costo adicional.</t>
  </si>
  <si>
    <t>FLETE</t>
  </si>
  <si>
    <t>De acuerdo a lo indicado en la Bases Administrativas adjuntas.</t>
  </si>
  <si>
    <t>La Entidad Licitante podrá solicitar a los oferentes que salven errores u omisiones formales, siempre y cuando las rectificaciones de dichos vicios u omisiones no les confieran a esos oferentes una situación de privilegio respecto de los demás competidores, esto es, en tanto no se afecten los principios de estricta sujeción a las bases y de igualdad de los oferentes, y se informe de dicha solicitud al resto de los oferentes a través del Sistema de Información. La entidad licitante podrá permitir la presentación de certificaciones o antecedentes que los oferentes hayan omitido presentar al momento de efectuar la oferta, siempre que dichas certificaciones o antecedentes se hayan producido u obtenido con anterioridad al vencimiento del plazo para presentar ofertas o se refieran a situaciones no mutables entre el vencimiento del plazo para presentar ofertas y el periodo de evaluación. Para ello, esta posibilidad deberá estar contemplada en las bases de licitación, en las que se especificará un plazo breve y fatal para la corrección de estas omisiones, contado desde el requerimiento de la entidad licitante, el que se informará a través del Sistema. En estos casos, las bases deberán contemplar, dentro de los criterios de evaluación, el cumplimiento de los requisitos formales de presentación de la oferta, asignando menor puntaje a las ofertas que no cumplieron, dentro del plazo para presentación de ofertas, con todo lo requerido.</t>
  </si>
  <si>
    <t>12.	ERRORES U OMISIONES DETECTADOS DURANTE LA EVALUACIÓN:</t>
  </si>
  <si>
    <t>POR FORO DEL PORTAL</t>
  </si>
  <si>
    <t>&lt;p&gt;&lt;span class="texto13Azul" id="rptTechnicalRequerement_ctl00_lblDataS13Description" style="font-size: 12px; font-family: arial; color: #1d4d9e;"&gt;Las ofertas de los proponentes que no presenten la totalidad de los antecedentes solicitados, ser&amp;aacute;n declarados fuera de Bases por la Municipalidad, sea en el acto mismo de apertura o durante la evaluaci&amp;oacute;n posterior de las ofertas presentadas.&lt;/span&gt;&lt;/p&gt;&lt;p&gt;&lt;span class="texto13Azul" style="font-size: 12px; font-family: arial; color: #1d4d9e;"&gt;La oferta econ&amp;oacute;mica deber&amp;aacute; ser presentada seg&amp;uacute;n formato Anexo N&amp;deg; 3, en moneda nacional. Las ofertas de los proponentes ser&amp;aacute;n calificadas en &amp;uacute;nica instancia por la Municipalidad, la que en el proceso de evaluaci&amp;oacute;n t&amp;eacute;cnica y selecci&amp;oacute;n de las ofertas podr&amp;aacute; solicitar asesor&amp;iacute;a que considere necesaria. Por el s&amp;oacute;lo hecho de la presentaci&amp;oacute;n de una oferta, los oferentes aceptan las presentes Bases administrativas, Anexos, y Bases T&amp;eacute;cnicas. &lt;/span&gt;&lt;/p&gt;</t>
  </si>
  <si>
    <t>DE LAS OFERTAS</t>
  </si>
  <si>
    <t>Si el oferente una vez adjudicado se negase o no cumpliese con t&amp;eacute;rminos t&amp;eacute;cnicos y condiciones de su oferta, se le readjudicar&amp;aacute; la propuesta al oferente que le sigue en orden de prelaci&amp;oacute;n de acuerdo a lo emitido en el acta de an&amp;aacute;lisis o de lo contrario se realizar&amp;aacute; una nueva licitaci&amp;oacute;n</t>
  </si>
  <si>
    <t>INCUMPLIMIENTO DEL PROVEEDOR</t>
  </si>
  <si>
    <t>De acuerdo a Bases de Licitacion</t>
  </si>
  <si>
    <t>El inspector fiscal para esta compra ser&amp;aacute; el Jefe del Sub-Depto. Administraci&amp;oacute;n Directa de la Direcci&amp;oacute;n de Vialidad Regi&amp;oacute;n de Valpara&amp;iacute;so o quien le subrogue en caso de ausencia.</t>
  </si>
  <si>
    <t>Injspector Fiscal</t>
  </si>
  <si>
    <t>BASES TECNICAS Y/O ADMINISTRATIVAS OBLIGATORIAS</t>
  </si>
  <si>
    <t>EN LA DESCRIPCION DEL PRODUCTO DICE "PACK DE EQUIPAMIENTO DE CAMA Y ARTICULOS DE COCINA SEGUN LISTADO EN PAGINA Nº 4 DE LAS BASES DE LICITACION ADJUNTAS" Y DEBE DECIR: "PACK DE EQUIPAMIENTO DE CAMA Y MOBILIARIO SEGUN LISTADO EN BASES DE LICITACION ADJUNTAS"</t>
  </si>
  <si>
    <t>ERROR EN LA DESCRIPCION DEL PRODUCTO</t>
  </si>
  <si>
    <t>Seg&amp;uacute;n Bases de licitaci&amp;oacute;n</t>
  </si>
  <si>
    <t>- La Municipalidad se reserva el derecho de adjudicar en forma total o parcial las ofertas recibidas, pudiendo rechazar una o todas las propuestas, e incluso declarar desierta la licitaci&amp;oacute;n, si es que lo ofertado no se ajustare en parte o todo a lo requerido t&amp;eacute;cnicamente.- La Municipalidad de Puerto Montt, no est&amp;aacute; de ninguna forma obligada a adjudicar la oferta m&amp;aacute;s econ&amp;oacute;mica, sino que esta resultara del acuerdo expresado en el cuadro de evaluaci&amp;oacute;n en donde se conjugan todos los criterios. La Municipalidad adjudicar&amp;aacute; la oferta que resulte m&amp;aacute;s conveniente siendo la que obtenga el puntaje m&amp;aacute;s alto en los criterios de evaluaci&amp;oacute;n- La Municipalidad declarar&amp;aacute; inadmisibles cualquiera de las ofertas presentadas que no cumplieran con los requisitos o condiciones establecidos en las presentes Bases de licitaci&amp;oacute;n, sin perjuicio de la facultad para solicitar a los oferentes que salven errores u omisiones formales con lo establecido en la normativa de compras p&amp;uacute;blicas y en las presentes Bases.- La Municipalidad podr&amp;aacute;, adem&amp;aacute;s, declarar desierta la licitaci&amp;oacute;n cuando no se presenten ofertas o cuando estas no resulten convenientes a sus intereses.- La Municipalidad podr&amp;aacute; declarar nula una licitaci&amp;oacute;n, y solicitar su deserci&amp;oacute;n, aun cuando contenga ofertas; toda vez que,  se encuentren errores de forma o fondo en su publicaci&amp;oacute;n, la cual ser&amp;aacute; acreditado por la unidad solicitante mediante oficio e insertado en los Teniendo Presente del Decreto de Deserci&amp;oacute;n correspondiente.- La Municipalidad no analizar&amp;aacute; ni adjudicar&amp;aacute;, aquellas propuestas que consideren ofertas que indiquen o establezcan condicionantes tales como: obligaci&amp;oacute;n de compras m&amp;iacute;nimas, rangos de compras para fletes sin cargo al comprador, o toda aquella que obligue al municipio a un desembolso de dinero por concepto de cancelaci&amp;oacute;n de  pago de flete o que contravenga las indicaciones estipuladas en las presentes Bases, lo cual ser&amp;aacute; indicado en el Acta de An&amp;aacute;lisis respectiva.La Municipalidad solo contratar&amp;aacute; con &amp;eacute;l o los proponentes que est&amp;eacute;n habilitados para ser proveedores del Estado, lo cual debe ser comprobado a trav&amp;eacute;s de su inscripci&amp;oacute;n en el registro de  Chile Proveedores, en caso de que el proveedor a adjudicar no se encuentre habilitado se le otorgar&amp;aacute; un plazo de 48 hrs para regularizar su situaci&amp;oacute;n y en caso de no hacerlo se le adjudicar&amp;aacute; al oferente siguiente y entonces se podr&amp;aacute; girar la orden de compra correspondiente para formalizar el contrato.Los proponentes con la sola presentaci&amp;oacute;n de sus ofertas quedan obligados a mantener la oferta durante un plazo de 30 d&amp;iacute;as contados desde la fecha de apertura de la propuesta. Transcurrido dicho plazo, si no hubiere sido dictado el decreto que adjudica el contrato de suministros, el ofe&amp;not;rente podr&amp;aacute; desistirse de ella.</t>
  </si>
  <si>
    <t>Adjudicación</t>
  </si>
  <si>
    <t>En caso de que un proveedor tenga el mayor puntaje en un solo &amp;iacute;tem, y este no alcance el monto m&amp;iacute;nimo de despacho dispuesto por el proveedor, se proceder&amp;aacute; a adjudicar aquel &amp;iacute;tem al proveedor que tenga el segundo puntaje m&amp;aacute;s alto, y as&amp;iacute; sucesivamente. El proveedor debe se&amp;ntilde;alar monto m&amp;iacute;nimo.</t>
  </si>
  <si>
    <t xml:space="preserve"> MONTOS MINIMO DE DESPACHO</t>
  </si>
  <si>
    <t>&lt;span style="line-height: 115%; font-family: calibri,sans-serif; font-size: 10pt;"&gt;El Contratista no podr&amp;aacute; ceder ni transferir en forma alguna, total ni parcialmente los derechos y obligaciones que nacen del desarrollo de la licitaci&amp;oacute;n, y en especial los establecidos en el contrato definitivo, salvo que una norma legal especial permita la cesi&amp;oacute;n de derechos y obligaciones. Lo anterior, es sin perjuicio que los documentos justificativos de los cr&amp;eacute;ditos que emanen de estos contratos podr&amp;aacute;n transferirse de acuerdo a las normas del derecho com&amp;uacute;n, Art&amp;iacute;culo N&amp;deg; 74 del Reglamento.&lt;/span&gt;</t>
  </si>
  <si>
    <t>PROHIBICIÓN DE CESIÓN</t>
  </si>
  <si>
    <t>SI EL PROVEEDOR ADJUDICADO NO ACEPTA ORDEN DE COMPRA PODRA READJUDICARSE AL PROVEEDOR QUE SIGA EN EL CUADRO COMPARATIVO</t>
  </si>
  <si>
    <t>SOLO&amp;nbsp; A TRAVES DEL SISTEMA MERCADOPUBLICO</t>
  </si>
  <si>
    <t>•        En caso que el proveedor adjudicado no cumpla, no acepte o rechace la Orden de Compra, se adjudicará  al oferente que haya resultado como segundo mejor evaluado y así sucesivamente.        " No se evaluarán las ofertas que no se ajusten a los requerimientos técnicos mínimos de las especificaciones técnicas y los criterios de evaluación,  ni aquellos que superen las 100 UTM".         •        La I. Municipalidad de Rancagua evaluará solamente los Proveedores que oferten la totalidad de los productos requeridos, es decir, cada uno de los ítems, con el fin de que cada uno de los Proveedores queden en igualdad de condiciones en la Planilla de Evaluación. Los oferentes que ingresen sus ofertas asumirán la responsabilidad de éstas y  las condiciones de las presentes Bases.    •        Para facilitar la evaluación de las ofertas, se requiere la especificación del producto o servicio licitado, en lo posible con ficha técnica.</t>
  </si>
  <si>
    <t>La apertura electr&amp;oacute;nica de las propuestas presentadas a trav&amp;eacute;s del Sistema de Informaci&amp;oacute;n, se realizar&amp;aacute; en la fecha prevista en las presentes bases (Ficha del Portal mercadopublico.cl). El acto de apertura estar&amp;aacute; a cargo de un funcionario de la Unidad de Abastecimiento, del Hospital</t>
  </si>
  <si>
    <t>DE LA APERTURA</t>
  </si>
  <si>
    <t>asd</t>
  </si>
  <si>
    <t>gs</t>
  </si>
  <si>
    <t>dg</t>
  </si>
  <si>
    <t>dw</t>
  </si>
  <si>
    <t>i</t>
  </si>
  <si>
    <t>u</t>
  </si>
  <si>
    <t>y</t>
  </si>
  <si>
    <t>t</t>
  </si>
  <si>
    <t>r</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</si>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</sst>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164" fontId="0" fillId="0" borderId="0" xfId="1" applyNumberFormat="1" applyFont="1"/>
    <xf numFmtId="15" fontId="0" fillId="0" borderId="0" xfId="0" applyNumberFormat="1"/>
  </cellXfs>
  <cellStyles count="43">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Incorrecto" xfId="8" builtinId="27" customBuiltin="1"/>
    <cellStyle name="Neutral" xfId="9" builtinId="28" customBuiltin="1"/>
    <cellStyle name="Normal" xfId="0" builtinId="0"/>
    <cellStyle name="Notas" xfId="16" builtinId="10" customBuiltin="1"/>
    <cellStyle name="Porcentaje" xfId="1" builtinId="5"/>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238125</xdr:colOff>
      <xdr:row>0</xdr:row>
      <xdr:rowOff>76200</xdr:rowOff>
    </xdr:from>
    <xdr:to>
      <xdr:col>8</xdr:col>
      <xdr:colOff>504825</xdr:colOff>
      <xdr:row>29</xdr:row>
      <xdr:rowOff>133350</xdr:rowOff>
    </xdr:to>
    <xdr:pic>
      <xdr:nvPicPr>
        <xdr:cNvPr id="2" name="Imagen 1">
          <a:extLst>
            <a:ext uri="{FF2B5EF4-FFF2-40B4-BE49-F238E27FC236}">
              <a16:creationId xmlns:a16="http://schemas.microsoft.com/office/drawing/2014/main" id="{1A08CBF4-D299-4510-98E2-6C97F93A57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8125" y="76200"/>
          <a:ext cx="6362700" cy="55816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97E1C-B04D-4686-9690-60D7FB4F808A}">
  <dimension ref="A1:N384"/>
  <sheetViews>
    <sheetView topLeftCell="D377" workbookViewId="0">
      <selection activeCell="E2" sqref="E2:E384"/>
    </sheetView>
  </sheetViews>
  <sheetFormatPr baseColWidth="10" defaultRowHeight="14.25" x14ac:dyDescent="0.45"/>
  <cols>
    <col min="3" max="3" width="29.06640625" customWidth="1"/>
    <col min="4" max="4" width="145.86328125" style="1" customWidth="1"/>
  </cols>
  <sheetData>
    <row r="1" spans="1:14" x14ac:dyDescent="0.45">
      <c r="A1" t="s">
        <v>986</v>
      </c>
      <c r="B1" t="s">
        <v>985</v>
      </c>
      <c r="C1" t="s">
        <v>984</v>
      </c>
      <c r="D1" s="1" t="s">
        <v>983</v>
      </c>
      <c r="E1" t="s">
        <v>1535</v>
      </c>
      <c r="F1" t="s">
        <v>1534</v>
      </c>
      <c r="G1" t="s">
        <v>1533</v>
      </c>
      <c r="H1" t="s">
        <v>1532</v>
      </c>
      <c r="I1" t="s">
        <v>1531</v>
      </c>
      <c r="J1" t="s">
        <v>1530</v>
      </c>
      <c r="K1" t="s">
        <v>1529</v>
      </c>
      <c r="L1" t="s">
        <v>1528</v>
      </c>
      <c r="M1" t="s">
        <v>1527</v>
      </c>
      <c r="N1" t="s">
        <v>1526</v>
      </c>
    </row>
    <row r="2" spans="1:14" ht="28.5" x14ac:dyDescent="0.45">
      <c r="A2">
        <v>7672408</v>
      </c>
      <c r="B2">
        <v>1</v>
      </c>
      <c r="C2" t="s">
        <v>1525</v>
      </c>
      <c r="D2" s="1" t="s">
        <v>1524</v>
      </c>
      <c r="E2">
        <v>2</v>
      </c>
      <c r="F2" s="1" t="e">
        <f>MID(D2,FIND("multa",D2),50)</f>
        <v>#VALUE!</v>
      </c>
      <c r="G2" s="1" t="e">
        <f>MID(D2,FIND("castigo",D2),50)</f>
        <v>#VALUE!</v>
      </c>
      <c r="H2" s="1" t="e">
        <f>MID(D2,FIND("punici",D2),50)</f>
        <v>#VALUE!</v>
      </c>
      <c r="I2" s="1" t="e">
        <f>MID(D2,FIND("escarmiento",D2),50)</f>
        <v>#VALUE!</v>
      </c>
      <c r="J2" s="1" t="e">
        <f>MID(D2,FIND("recargo",D2),50)</f>
        <v>#VALUE!</v>
      </c>
      <c r="K2" s="1" t="e">
        <f>MID(D2,FIND("gravamen",D2),50)</f>
        <v>#VALUE!</v>
      </c>
      <c r="L2" s="1" t="e">
        <f>MID(D2,FIND("amonesta",D2),50)</f>
        <v>#VALUE!</v>
      </c>
      <c r="M2" s="1" t="e">
        <f>MID(D2,FIND("correctivo",D2),50)</f>
        <v>#VALUE!</v>
      </c>
      <c r="N2" s="1" t="e">
        <f>MID(D2,FIND("imposici",D2),50)</f>
        <v>#VALUE!</v>
      </c>
    </row>
    <row r="3" spans="1:14" ht="85.5" x14ac:dyDescent="0.45">
      <c r="A3">
        <v>7306864</v>
      </c>
      <c r="B3">
        <v>1</v>
      </c>
      <c r="C3" t="s">
        <v>1330</v>
      </c>
      <c r="D3" s="1" t="s">
        <v>1523</v>
      </c>
      <c r="E3">
        <v>2</v>
      </c>
      <c r="F3" s="1" t="e">
        <f>MID(D3,FIND("multa",D3),50)</f>
        <v>#VALUE!</v>
      </c>
      <c r="G3" s="1" t="e">
        <f>MID(D3,FIND("castigo",D3),50)</f>
        <v>#VALUE!</v>
      </c>
      <c r="H3" s="1" t="e">
        <f>MID(D3,FIND("punici",D3),50)</f>
        <v>#VALUE!</v>
      </c>
      <c r="I3" s="1" t="e">
        <f>MID(D3,FIND("escarmiento",D3),50)</f>
        <v>#VALUE!</v>
      </c>
      <c r="J3" s="1" t="e">
        <f>MID(D3,FIND("recargo",D3),50)</f>
        <v>#VALUE!</v>
      </c>
      <c r="K3" s="1" t="e">
        <f>MID(D3,FIND("gravamen",D3),50)</f>
        <v>#VALUE!</v>
      </c>
      <c r="L3" s="1" t="e">
        <f>MID(D3,FIND("amonesta",D3),50)</f>
        <v>#VALUE!</v>
      </c>
      <c r="M3" s="1" t="e">
        <f>MID(D3,FIND("correctivo",D3),50)</f>
        <v>#VALUE!</v>
      </c>
      <c r="N3" s="1" t="e">
        <f>MID(D3,FIND("imposici",D3),50)</f>
        <v>#VALUE!</v>
      </c>
    </row>
    <row r="4" spans="1:14" x14ac:dyDescent="0.45">
      <c r="A4">
        <v>8318514</v>
      </c>
      <c r="B4">
        <v>1</v>
      </c>
      <c r="C4" t="s">
        <v>1004</v>
      </c>
      <c r="D4" s="1" t="s">
        <v>1522</v>
      </c>
      <c r="E4">
        <v>2</v>
      </c>
      <c r="F4" s="1" t="e">
        <f>MID(D4,FIND("multa",D4),50)</f>
        <v>#VALUE!</v>
      </c>
      <c r="G4" s="1" t="e">
        <f>MID(D4,FIND("castigo",D4),50)</f>
        <v>#VALUE!</v>
      </c>
      <c r="H4" s="1" t="e">
        <f>MID(D4,FIND("punici",D4),50)</f>
        <v>#VALUE!</v>
      </c>
      <c r="I4" s="1" t="e">
        <f>MID(D4,FIND("escarmiento",D4),50)</f>
        <v>#VALUE!</v>
      </c>
      <c r="J4" s="1" t="e">
        <f>MID(D4,FIND("recargo",D4),50)</f>
        <v>#VALUE!</v>
      </c>
      <c r="K4" s="1" t="e">
        <f>MID(D4,FIND("gravamen",D4),50)</f>
        <v>#VALUE!</v>
      </c>
      <c r="L4" s="1" t="e">
        <f>MID(D4,FIND("amonesta",D4),50)</f>
        <v>#VALUE!</v>
      </c>
      <c r="M4" s="1" t="e">
        <f>MID(D4,FIND("correctivo",D4),50)</f>
        <v>#VALUE!</v>
      </c>
      <c r="N4" s="1" t="e">
        <f>MID(D4,FIND("imposici",D4),50)</f>
        <v>#VALUE!</v>
      </c>
    </row>
    <row r="5" spans="1:14" x14ac:dyDescent="0.45">
      <c r="A5">
        <v>7640312</v>
      </c>
      <c r="B5">
        <v>1</v>
      </c>
      <c r="C5" t="s">
        <v>899</v>
      </c>
      <c r="D5" s="1" t="s">
        <v>1521</v>
      </c>
      <c r="E5">
        <v>2</v>
      </c>
      <c r="F5" s="1" t="e">
        <f>MID(D5,FIND("multa",D5),50)</f>
        <v>#VALUE!</v>
      </c>
      <c r="G5" s="1" t="e">
        <f>MID(D5,FIND("castigo",D5),50)</f>
        <v>#VALUE!</v>
      </c>
      <c r="H5" s="1" t="e">
        <f>MID(D5,FIND("punici",D5),50)</f>
        <v>#VALUE!</v>
      </c>
      <c r="I5" s="1" t="e">
        <f>MID(D5,FIND("escarmiento",D5),50)</f>
        <v>#VALUE!</v>
      </c>
      <c r="J5" s="1" t="e">
        <f>MID(D5,FIND("recargo",D5),50)</f>
        <v>#VALUE!</v>
      </c>
      <c r="K5" s="1" t="e">
        <f>MID(D5,FIND("gravamen",D5),50)</f>
        <v>#VALUE!</v>
      </c>
      <c r="L5" s="1" t="e">
        <f>MID(D5,FIND("amonesta",D5),50)</f>
        <v>#VALUE!</v>
      </c>
      <c r="M5" s="1" t="e">
        <f>MID(D5,FIND("correctivo",D5),50)</f>
        <v>#VALUE!</v>
      </c>
      <c r="N5" s="1" t="e">
        <f>MID(D5,FIND("imposici",D5),50)</f>
        <v>#VALUE!</v>
      </c>
    </row>
    <row r="6" spans="1:14" ht="57" x14ac:dyDescent="0.45">
      <c r="A6">
        <v>7592291</v>
      </c>
      <c r="B6">
        <v>1</v>
      </c>
      <c r="C6" t="s">
        <v>1520</v>
      </c>
      <c r="D6" s="1" t="s">
        <v>1519</v>
      </c>
      <c r="E6">
        <v>2</v>
      </c>
      <c r="F6" s="1" t="e">
        <f>MID(D6,FIND("multa",D6),50)</f>
        <v>#VALUE!</v>
      </c>
      <c r="G6" s="1" t="e">
        <f>MID(D6,FIND("castigo",D6),50)</f>
        <v>#VALUE!</v>
      </c>
      <c r="H6" s="1" t="e">
        <f>MID(D6,FIND("punici",D6),50)</f>
        <v>#VALUE!</v>
      </c>
      <c r="I6" s="1" t="e">
        <f>MID(D6,FIND("escarmiento",D6),50)</f>
        <v>#VALUE!</v>
      </c>
      <c r="J6" s="1" t="e">
        <f>MID(D6,FIND("recargo",D6),50)</f>
        <v>#VALUE!</v>
      </c>
      <c r="K6" s="1" t="e">
        <f>MID(D6,FIND("gravamen",D6),50)</f>
        <v>#VALUE!</v>
      </c>
      <c r="L6" s="1" t="e">
        <f>MID(D6,FIND("amonesta",D6),50)</f>
        <v>#VALUE!</v>
      </c>
      <c r="M6" s="1" t="e">
        <f>MID(D6,FIND("correctivo",D6),50)</f>
        <v>#VALUE!</v>
      </c>
      <c r="N6" s="1" t="e">
        <f>MID(D6,FIND("imposici",D6),50)</f>
        <v>#VALUE!</v>
      </c>
    </row>
    <row r="7" spans="1:14" ht="42.75" x14ac:dyDescent="0.45">
      <c r="A7">
        <v>8469267</v>
      </c>
      <c r="B7">
        <v>1</v>
      </c>
      <c r="C7" t="s">
        <v>1518</v>
      </c>
      <c r="D7" s="1" t="s">
        <v>1517</v>
      </c>
      <c r="E7">
        <v>2</v>
      </c>
      <c r="F7" s="1" t="e">
        <f>MID(D7,FIND("multa",D7),50)</f>
        <v>#VALUE!</v>
      </c>
      <c r="G7" s="1" t="e">
        <f>MID(D7,FIND("castigo",D7),50)</f>
        <v>#VALUE!</v>
      </c>
      <c r="H7" s="1" t="e">
        <f>MID(D7,FIND("punici",D7),50)</f>
        <v>#VALUE!</v>
      </c>
      <c r="I7" s="1" t="e">
        <f>MID(D7,FIND("escarmiento",D7),50)</f>
        <v>#VALUE!</v>
      </c>
      <c r="J7" s="1" t="e">
        <f>MID(D7,FIND("recargo",D7),50)</f>
        <v>#VALUE!</v>
      </c>
      <c r="K7" s="1" t="e">
        <f>MID(D7,FIND("gravamen",D7),50)</f>
        <v>#VALUE!</v>
      </c>
      <c r="L7" s="1" t="e">
        <f>MID(D7,FIND("amonesta",D7),50)</f>
        <v>#VALUE!</v>
      </c>
      <c r="M7" s="1" t="e">
        <f>MID(D7,FIND("correctivo",D7),50)</f>
        <v>#VALUE!</v>
      </c>
      <c r="N7" s="1" t="e">
        <f>MID(D7,FIND("imposici",D7),50)</f>
        <v>#VALUE!</v>
      </c>
    </row>
    <row r="8" spans="1:14" ht="256.5" x14ac:dyDescent="0.45">
      <c r="A8">
        <v>8517385</v>
      </c>
      <c r="B8">
        <v>1</v>
      </c>
      <c r="C8" t="s">
        <v>1516</v>
      </c>
      <c r="D8" s="1" t="s">
        <v>1515</v>
      </c>
      <c r="E8">
        <v>2</v>
      </c>
      <c r="F8" s="1" t="e">
        <f>MID(D8,FIND("multa",D8),50)</f>
        <v>#VALUE!</v>
      </c>
      <c r="G8" s="1" t="e">
        <f>MID(D8,FIND("castigo",D8),50)</f>
        <v>#VALUE!</v>
      </c>
      <c r="H8" s="1" t="e">
        <f>MID(D8,FIND("punici",D8),50)</f>
        <v>#VALUE!</v>
      </c>
      <c r="I8" s="1" t="e">
        <f>MID(D8,FIND("escarmiento",D8),50)</f>
        <v>#VALUE!</v>
      </c>
      <c r="J8" s="1" t="e">
        <f>MID(D8,FIND("recargo",D8),50)</f>
        <v>#VALUE!</v>
      </c>
      <c r="K8" s="1" t="e">
        <f>MID(D8,FIND("gravamen",D8),50)</f>
        <v>#VALUE!</v>
      </c>
      <c r="L8" s="1" t="e">
        <f>MID(D8,FIND("amonesta",D8),50)</f>
        <v>#VALUE!</v>
      </c>
      <c r="M8" s="1" t="e">
        <f>MID(D8,FIND("correctivo",D8),50)</f>
        <v>#VALUE!</v>
      </c>
      <c r="N8" s="1" t="e">
        <f>MID(D8,FIND("imposici",D8),50)</f>
        <v>#VALUE!</v>
      </c>
    </row>
    <row r="9" spans="1:14" x14ac:dyDescent="0.45">
      <c r="A9">
        <v>8374300</v>
      </c>
      <c r="B9">
        <v>1</v>
      </c>
      <c r="E9">
        <v>2</v>
      </c>
      <c r="F9" s="1" t="e">
        <f>MID(D9,FIND("multa",D9),50)</f>
        <v>#VALUE!</v>
      </c>
      <c r="G9" s="1" t="e">
        <f>MID(D9,FIND("castigo",D9),50)</f>
        <v>#VALUE!</v>
      </c>
      <c r="H9" s="1" t="e">
        <f>MID(D9,FIND("punici",D9),50)</f>
        <v>#VALUE!</v>
      </c>
      <c r="I9" s="1" t="e">
        <f>MID(D9,FIND("escarmiento",D9),50)</f>
        <v>#VALUE!</v>
      </c>
      <c r="J9" s="1" t="e">
        <f>MID(D9,FIND("recargo",D9),50)</f>
        <v>#VALUE!</v>
      </c>
      <c r="K9" s="1" t="e">
        <f>MID(D9,FIND("gravamen",D9),50)</f>
        <v>#VALUE!</v>
      </c>
      <c r="L9" s="1" t="e">
        <f>MID(D9,FIND("amonesta",D9),50)</f>
        <v>#VALUE!</v>
      </c>
      <c r="M9" s="1" t="e">
        <f>MID(D9,FIND("correctivo",D9),50)</f>
        <v>#VALUE!</v>
      </c>
      <c r="N9" s="1" t="e">
        <f>MID(D9,FIND("imposici",D9),50)</f>
        <v>#VALUE!</v>
      </c>
    </row>
    <row r="10" spans="1:14" x14ac:dyDescent="0.45">
      <c r="A10">
        <v>7580134</v>
      </c>
      <c r="B10">
        <v>1</v>
      </c>
      <c r="C10" t="s">
        <v>1416</v>
      </c>
      <c r="D10" s="1" t="s">
        <v>1415</v>
      </c>
      <c r="E10">
        <v>2</v>
      </c>
      <c r="F10" s="1" t="e">
        <f>MID(D10,FIND("multa",D10),50)</f>
        <v>#VALUE!</v>
      </c>
      <c r="G10" s="1" t="e">
        <f>MID(D10,FIND("castigo",D10),50)</f>
        <v>#VALUE!</v>
      </c>
      <c r="H10" s="1" t="e">
        <f>MID(D10,FIND("punici",D10),50)</f>
        <v>#VALUE!</v>
      </c>
      <c r="I10" s="1" t="e">
        <f>MID(D10,FIND("escarmiento",D10),50)</f>
        <v>#VALUE!</v>
      </c>
      <c r="J10" s="1" t="e">
        <f>MID(D10,FIND("recargo",D10),50)</f>
        <v>#VALUE!</v>
      </c>
      <c r="K10" s="1" t="e">
        <f>MID(D10,FIND("gravamen",D10),50)</f>
        <v>#VALUE!</v>
      </c>
      <c r="L10" s="1" t="e">
        <f>MID(D10,FIND("amonesta",D10),50)</f>
        <v>#VALUE!</v>
      </c>
      <c r="M10" s="1" t="e">
        <f>MID(D10,FIND("correctivo",D10),50)</f>
        <v>#VALUE!</v>
      </c>
      <c r="N10" s="1" t="e">
        <f>MID(D10,FIND("imposici",D10),50)</f>
        <v>#VALUE!</v>
      </c>
    </row>
    <row r="11" spans="1:14" x14ac:dyDescent="0.45">
      <c r="A11">
        <v>8482750</v>
      </c>
      <c r="B11">
        <v>1</v>
      </c>
      <c r="C11" t="s">
        <v>777</v>
      </c>
      <c r="D11" s="1" t="s">
        <v>1514</v>
      </c>
      <c r="E11">
        <v>2</v>
      </c>
      <c r="F11" s="1" t="e">
        <f>MID(D11,FIND("multa",D11),50)</f>
        <v>#VALUE!</v>
      </c>
      <c r="G11" s="1" t="e">
        <f>MID(D11,FIND("castigo",D11),50)</f>
        <v>#VALUE!</v>
      </c>
      <c r="H11" s="1" t="e">
        <f>MID(D11,FIND("punici",D11),50)</f>
        <v>#VALUE!</v>
      </c>
      <c r="I11" s="1" t="e">
        <f>MID(D11,FIND("escarmiento",D11),50)</f>
        <v>#VALUE!</v>
      </c>
      <c r="J11" s="1" t="e">
        <f>MID(D11,FIND("recargo",D11),50)</f>
        <v>#VALUE!</v>
      </c>
      <c r="K11" s="1" t="e">
        <f>MID(D11,FIND("gravamen",D11),50)</f>
        <v>#VALUE!</v>
      </c>
      <c r="L11" s="1" t="e">
        <f>MID(D11,FIND("amonesta",D11),50)</f>
        <v>#VALUE!</v>
      </c>
      <c r="M11" s="1" t="e">
        <f>MID(D11,FIND("correctivo",D11),50)</f>
        <v>#VALUE!</v>
      </c>
      <c r="N11" s="1" t="e">
        <f>MID(D11,FIND("imposici",D11),50)</f>
        <v>#VALUE!</v>
      </c>
    </row>
    <row r="12" spans="1:14" ht="28.5" x14ac:dyDescent="0.45">
      <c r="A12">
        <v>7857610</v>
      </c>
      <c r="B12">
        <v>1</v>
      </c>
      <c r="C12" t="s">
        <v>1513</v>
      </c>
      <c r="D12" s="1" t="s">
        <v>1512</v>
      </c>
      <c r="E12">
        <v>2</v>
      </c>
      <c r="F12" s="1" t="e">
        <f>MID(D12,FIND("multa",D12),50)</f>
        <v>#VALUE!</v>
      </c>
      <c r="G12" s="1" t="e">
        <f>MID(D12,FIND("castigo",D12),50)</f>
        <v>#VALUE!</v>
      </c>
      <c r="H12" s="1" t="e">
        <f>MID(D12,FIND("punici",D12),50)</f>
        <v>#VALUE!</v>
      </c>
      <c r="I12" s="1" t="e">
        <f>MID(D12,FIND("escarmiento",D12),50)</f>
        <v>#VALUE!</v>
      </c>
      <c r="J12" s="1" t="e">
        <f>MID(D12,FIND("recargo",D12),50)</f>
        <v>#VALUE!</v>
      </c>
      <c r="K12" s="1" t="e">
        <f>MID(D12,FIND("gravamen",D12),50)</f>
        <v>#VALUE!</v>
      </c>
      <c r="L12" s="1" t="e">
        <f>MID(D12,FIND("amonesta",D12),50)</f>
        <v>#VALUE!</v>
      </c>
      <c r="M12" s="1" t="e">
        <f>MID(D12,FIND("correctivo",D12),50)</f>
        <v>#VALUE!</v>
      </c>
      <c r="N12" s="1" t="e">
        <f>MID(D12,FIND("imposici",D12),50)</f>
        <v>#VALUE!</v>
      </c>
    </row>
    <row r="13" spans="1:14" x14ac:dyDescent="0.45">
      <c r="A13">
        <v>7955922</v>
      </c>
      <c r="B13">
        <v>1</v>
      </c>
      <c r="C13" t="s">
        <v>1172</v>
      </c>
      <c r="D13" s="1" t="s">
        <v>1511</v>
      </c>
      <c r="E13">
        <v>2</v>
      </c>
      <c r="F13" s="1" t="e">
        <f>MID(D13,FIND("multa",D13),50)</f>
        <v>#VALUE!</v>
      </c>
      <c r="G13" s="1" t="e">
        <f>MID(D13,FIND("castigo",D13),50)</f>
        <v>#VALUE!</v>
      </c>
      <c r="H13" s="1" t="e">
        <f>MID(D13,FIND("punici",D13),50)</f>
        <v>#VALUE!</v>
      </c>
      <c r="I13" s="1" t="e">
        <f>MID(D13,FIND("escarmiento",D13),50)</f>
        <v>#VALUE!</v>
      </c>
      <c r="J13" s="1" t="e">
        <f>MID(D13,FIND("recargo",D13),50)</f>
        <v>#VALUE!</v>
      </c>
      <c r="K13" s="1" t="e">
        <f>MID(D13,FIND("gravamen",D13),50)</f>
        <v>#VALUE!</v>
      </c>
      <c r="L13" s="1" t="e">
        <f>MID(D13,FIND("amonesta",D13),50)</f>
        <v>#VALUE!</v>
      </c>
      <c r="M13" s="1" t="e">
        <f>MID(D13,FIND("correctivo",D13),50)</f>
        <v>#VALUE!</v>
      </c>
      <c r="N13" s="1" t="e">
        <f>MID(D13,FIND("imposici",D13),50)</f>
        <v>#VALUE!</v>
      </c>
    </row>
    <row r="14" spans="1:14" ht="28.5" x14ac:dyDescent="0.45">
      <c r="A14">
        <v>7625584</v>
      </c>
      <c r="B14">
        <v>1</v>
      </c>
      <c r="C14" t="s">
        <v>1510</v>
      </c>
      <c r="D14" s="1" t="s">
        <v>1509</v>
      </c>
      <c r="E14">
        <v>2</v>
      </c>
      <c r="F14" s="1" t="e">
        <f>MID(D14,FIND("multa",D14),50)</f>
        <v>#VALUE!</v>
      </c>
      <c r="G14" s="1" t="e">
        <f>MID(D14,FIND("castigo",D14),50)</f>
        <v>#VALUE!</v>
      </c>
      <c r="H14" s="1" t="e">
        <f>MID(D14,FIND("punici",D14),50)</f>
        <v>#VALUE!</v>
      </c>
      <c r="I14" s="1" t="e">
        <f>MID(D14,FIND("escarmiento",D14),50)</f>
        <v>#VALUE!</v>
      </c>
      <c r="J14" s="1" t="e">
        <f>MID(D14,FIND("recargo",D14),50)</f>
        <v>#VALUE!</v>
      </c>
      <c r="K14" s="1" t="e">
        <f>MID(D14,FIND("gravamen",D14),50)</f>
        <v>#VALUE!</v>
      </c>
      <c r="L14" s="1" t="e">
        <f>MID(D14,FIND("amonesta",D14),50)</f>
        <v>#VALUE!</v>
      </c>
      <c r="M14" s="1" t="e">
        <f>MID(D14,FIND("correctivo",D14),50)</f>
        <v>#VALUE!</v>
      </c>
      <c r="N14" s="1" t="e">
        <f>MID(D14,FIND("imposici",D14),50)</f>
        <v>#VALUE!</v>
      </c>
    </row>
    <row r="15" spans="1:14" x14ac:dyDescent="0.45">
      <c r="A15">
        <v>8338925</v>
      </c>
      <c r="B15">
        <v>1</v>
      </c>
      <c r="C15" t="s">
        <v>892</v>
      </c>
      <c r="D15" s="1" t="s">
        <v>1508</v>
      </c>
      <c r="E15">
        <v>2</v>
      </c>
      <c r="F15" s="1" t="e">
        <f>MID(D15,FIND("multa",D15),50)</f>
        <v>#VALUE!</v>
      </c>
      <c r="G15" s="1" t="e">
        <f>MID(D15,FIND("castigo",D15),50)</f>
        <v>#VALUE!</v>
      </c>
      <c r="H15" s="1" t="e">
        <f>MID(D15,FIND("punici",D15),50)</f>
        <v>#VALUE!</v>
      </c>
      <c r="I15" s="1" t="e">
        <f>MID(D15,FIND("escarmiento",D15),50)</f>
        <v>#VALUE!</v>
      </c>
      <c r="J15" s="1" t="e">
        <f>MID(D15,FIND("recargo",D15),50)</f>
        <v>#VALUE!</v>
      </c>
      <c r="K15" s="1" t="e">
        <f>MID(D15,FIND("gravamen",D15),50)</f>
        <v>#VALUE!</v>
      </c>
      <c r="L15" s="1" t="e">
        <f>MID(D15,FIND("amonesta",D15),50)</f>
        <v>#VALUE!</v>
      </c>
      <c r="M15" s="1" t="e">
        <f>MID(D15,FIND("correctivo",D15),50)</f>
        <v>#VALUE!</v>
      </c>
      <c r="N15" s="1" t="e">
        <f>MID(D15,FIND("imposici",D15),50)</f>
        <v>#VALUE!</v>
      </c>
    </row>
    <row r="16" spans="1:14" ht="28.5" x14ac:dyDescent="0.45">
      <c r="A16">
        <v>8191670</v>
      </c>
      <c r="B16">
        <v>1</v>
      </c>
      <c r="C16" t="s">
        <v>1507</v>
      </c>
      <c r="D16" s="1" t="s">
        <v>1506</v>
      </c>
      <c r="E16">
        <v>2</v>
      </c>
      <c r="F16" s="1" t="e">
        <f>MID(D16,FIND("multa",D16),50)</f>
        <v>#VALUE!</v>
      </c>
      <c r="G16" s="1" t="e">
        <f>MID(D16,FIND("castigo",D16),50)</f>
        <v>#VALUE!</v>
      </c>
      <c r="H16" s="1" t="e">
        <f>MID(D16,FIND("punici",D16),50)</f>
        <v>#VALUE!</v>
      </c>
      <c r="I16" s="1" t="e">
        <f>MID(D16,FIND("escarmiento",D16),50)</f>
        <v>#VALUE!</v>
      </c>
      <c r="J16" s="1" t="e">
        <f>MID(D16,FIND("recargo",D16),50)</f>
        <v>#VALUE!</v>
      </c>
      <c r="K16" s="1" t="e">
        <f>MID(D16,FIND("gravamen",D16),50)</f>
        <v>#VALUE!</v>
      </c>
      <c r="L16" s="1" t="e">
        <f>MID(D16,FIND("amonesta",D16),50)</f>
        <v>#VALUE!</v>
      </c>
      <c r="M16" s="1" t="e">
        <f>MID(D16,FIND("correctivo",D16),50)</f>
        <v>#VALUE!</v>
      </c>
      <c r="N16" s="1" t="e">
        <f>MID(D16,FIND("imposici",D16),50)</f>
        <v>#VALUE!</v>
      </c>
    </row>
    <row r="17" spans="1:14" ht="99.75" x14ac:dyDescent="0.45">
      <c r="A17">
        <v>7270529</v>
      </c>
      <c r="B17">
        <v>1</v>
      </c>
      <c r="C17" t="s">
        <v>1505</v>
      </c>
      <c r="D17" s="1" t="s">
        <v>1504</v>
      </c>
      <c r="E17">
        <v>2</v>
      </c>
      <c r="F17" s="1" t="e">
        <f>MID(D17,FIND("multa",D17),50)</f>
        <v>#VALUE!</v>
      </c>
      <c r="G17" s="1" t="e">
        <f>MID(D17,FIND("castigo",D17),50)</f>
        <v>#VALUE!</v>
      </c>
      <c r="H17" s="1" t="e">
        <f>MID(D17,FIND("punici",D17),50)</f>
        <v>#VALUE!</v>
      </c>
      <c r="I17" s="1" t="e">
        <f>MID(D17,FIND("escarmiento",D17),50)</f>
        <v>#VALUE!</v>
      </c>
      <c r="J17" s="1" t="e">
        <f>MID(D17,FIND("recargo",D17),50)</f>
        <v>#VALUE!</v>
      </c>
      <c r="K17" s="1" t="e">
        <f>MID(D17,FIND("gravamen",D17),50)</f>
        <v>#VALUE!</v>
      </c>
      <c r="L17" s="1" t="e">
        <f>MID(D17,FIND("amonesta",D17),50)</f>
        <v>#VALUE!</v>
      </c>
      <c r="M17" s="1" t="e">
        <f>MID(D17,FIND("correctivo",D17),50)</f>
        <v>#VALUE!</v>
      </c>
      <c r="N17" s="1" t="e">
        <f>MID(D17,FIND("imposici",D17),50)</f>
        <v>#VALUE!</v>
      </c>
    </row>
    <row r="18" spans="1:14" x14ac:dyDescent="0.45">
      <c r="A18">
        <v>7986230</v>
      </c>
      <c r="B18">
        <v>1</v>
      </c>
      <c r="C18" t="s">
        <v>892</v>
      </c>
      <c r="D18" s="1" t="s">
        <v>1205</v>
      </c>
      <c r="E18">
        <v>2</v>
      </c>
      <c r="F18" s="1" t="e">
        <f>MID(D18,FIND("multa",D18),50)</f>
        <v>#VALUE!</v>
      </c>
      <c r="G18" s="1" t="e">
        <f>MID(D18,FIND("castigo",D18),50)</f>
        <v>#VALUE!</v>
      </c>
      <c r="H18" s="1" t="e">
        <f>MID(D18,FIND("punici",D18),50)</f>
        <v>#VALUE!</v>
      </c>
      <c r="I18" s="1" t="e">
        <f>MID(D18,FIND("escarmiento",D18),50)</f>
        <v>#VALUE!</v>
      </c>
      <c r="J18" s="1" t="e">
        <f>MID(D18,FIND("recargo",D18),50)</f>
        <v>#VALUE!</v>
      </c>
      <c r="K18" s="1" t="e">
        <f>MID(D18,FIND("gravamen",D18),50)</f>
        <v>#VALUE!</v>
      </c>
      <c r="L18" s="1" t="e">
        <f>MID(D18,FIND("amonesta",D18),50)</f>
        <v>#VALUE!</v>
      </c>
      <c r="M18" s="1" t="e">
        <f>MID(D18,FIND("correctivo",D18),50)</f>
        <v>#VALUE!</v>
      </c>
      <c r="N18" s="1" t="e">
        <f>MID(D18,FIND("imposici",D18),50)</f>
        <v>#VALUE!</v>
      </c>
    </row>
    <row r="19" spans="1:14" x14ac:dyDescent="0.45">
      <c r="A19">
        <v>7368603</v>
      </c>
      <c r="B19">
        <v>1</v>
      </c>
      <c r="E19">
        <v>2</v>
      </c>
      <c r="F19" s="1" t="e">
        <f>MID(D19,FIND("multa",D19),50)</f>
        <v>#VALUE!</v>
      </c>
      <c r="G19" s="1" t="e">
        <f>MID(D19,FIND("castigo",D19),50)</f>
        <v>#VALUE!</v>
      </c>
      <c r="H19" s="1" t="e">
        <f>MID(D19,FIND("punici",D19),50)</f>
        <v>#VALUE!</v>
      </c>
      <c r="I19" s="1" t="e">
        <f>MID(D19,FIND("escarmiento",D19),50)</f>
        <v>#VALUE!</v>
      </c>
      <c r="J19" s="1" t="e">
        <f>MID(D19,FIND("recargo",D19),50)</f>
        <v>#VALUE!</v>
      </c>
      <c r="K19" s="1" t="e">
        <f>MID(D19,FIND("gravamen",D19),50)</f>
        <v>#VALUE!</v>
      </c>
      <c r="L19" s="1" t="e">
        <f>MID(D19,FIND("amonesta",D19),50)</f>
        <v>#VALUE!</v>
      </c>
      <c r="M19" s="1" t="e">
        <f>MID(D19,FIND("correctivo",D19),50)</f>
        <v>#VALUE!</v>
      </c>
      <c r="N19" s="1" t="e">
        <f>MID(D19,FIND("imposici",D19),50)</f>
        <v>#VALUE!</v>
      </c>
    </row>
    <row r="20" spans="1:14" x14ac:dyDescent="0.45">
      <c r="A20">
        <v>7329539</v>
      </c>
      <c r="B20">
        <v>1</v>
      </c>
      <c r="C20" t="s">
        <v>1004</v>
      </c>
      <c r="D20" s="1" t="s">
        <v>1503</v>
      </c>
      <c r="E20">
        <v>2</v>
      </c>
      <c r="F20" s="1" t="e">
        <f>MID(D20,FIND("multa",D20),50)</f>
        <v>#VALUE!</v>
      </c>
      <c r="G20" s="1" t="e">
        <f>MID(D20,FIND("castigo",D20),50)</f>
        <v>#VALUE!</v>
      </c>
      <c r="H20" s="1" t="e">
        <f>MID(D20,FIND("punici",D20),50)</f>
        <v>#VALUE!</v>
      </c>
      <c r="I20" s="1" t="e">
        <f>MID(D20,FIND("escarmiento",D20),50)</f>
        <v>#VALUE!</v>
      </c>
      <c r="J20" s="1" t="e">
        <f>MID(D20,FIND("recargo",D20),50)</f>
        <v>#VALUE!</v>
      </c>
      <c r="K20" s="1" t="e">
        <f>MID(D20,FIND("gravamen",D20),50)</f>
        <v>#VALUE!</v>
      </c>
      <c r="L20" s="1" t="e">
        <f>MID(D20,FIND("amonesta",D20),50)</f>
        <v>#VALUE!</v>
      </c>
      <c r="M20" s="1" t="e">
        <f>MID(D20,FIND("correctivo",D20),50)</f>
        <v>#VALUE!</v>
      </c>
      <c r="N20" s="1" t="e">
        <f>MID(D20,FIND("imposici",D20),50)</f>
        <v>#VALUE!</v>
      </c>
    </row>
    <row r="21" spans="1:14" ht="114" x14ac:dyDescent="0.45">
      <c r="A21">
        <v>8173859</v>
      </c>
      <c r="B21">
        <v>1</v>
      </c>
      <c r="C21" t="s">
        <v>1502</v>
      </c>
      <c r="D21" s="1" t="s">
        <v>1501</v>
      </c>
      <c r="E21">
        <v>2</v>
      </c>
      <c r="F21" s="1" t="e">
        <f>MID(D21,FIND("multa",D21),50)</f>
        <v>#VALUE!</v>
      </c>
      <c r="G21" s="1" t="e">
        <f>MID(D21,FIND("castigo",D21),50)</f>
        <v>#VALUE!</v>
      </c>
      <c r="H21" s="1" t="e">
        <f>MID(D21,FIND("punici",D21),50)</f>
        <v>#VALUE!</v>
      </c>
      <c r="I21" s="1" t="e">
        <f>MID(D21,FIND("escarmiento",D21),50)</f>
        <v>#VALUE!</v>
      </c>
      <c r="J21" s="1" t="e">
        <f>MID(D21,FIND("recargo",D21),50)</f>
        <v>#VALUE!</v>
      </c>
      <c r="K21" s="1" t="e">
        <f>MID(D21,FIND("gravamen",D21),50)</f>
        <v>#VALUE!</v>
      </c>
      <c r="L21" s="1" t="e">
        <f>MID(D21,FIND("amonesta",D21),50)</f>
        <v>#VALUE!</v>
      </c>
      <c r="M21" s="1" t="e">
        <f>MID(D21,FIND("correctivo",D21),50)</f>
        <v>#VALUE!</v>
      </c>
      <c r="N21" s="1" t="e">
        <f>MID(D21,FIND("imposici",D21),50)</f>
        <v>#VALUE!</v>
      </c>
    </row>
    <row r="22" spans="1:14" x14ac:dyDescent="0.45">
      <c r="A22">
        <v>8377423</v>
      </c>
      <c r="B22">
        <v>1</v>
      </c>
      <c r="C22" t="s">
        <v>759</v>
      </c>
      <c r="D22" s="1" t="s">
        <v>1500</v>
      </c>
      <c r="E22">
        <v>2</v>
      </c>
      <c r="F22" s="1" t="e">
        <f>MID(D22,FIND("multa",D22),50)</f>
        <v>#VALUE!</v>
      </c>
      <c r="G22" s="1" t="e">
        <f>MID(D22,FIND("castigo",D22),50)</f>
        <v>#VALUE!</v>
      </c>
      <c r="H22" s="1" t="e">
        <f>MID(D22,FIND("punici",D22),50)</f>
        <v>#VALUE!</v>
      </c>
      <c r="I22" s="1" t="e">
        <f>MID(D22,FIND("escarmiento",D22),50)</f>
        <v>#VALUE!</v>
      </c>
      <c r="J22" s="1" t="e">
        <f>MID(D22,FIND("recargo",D22),50)</f>
        <v>#VALUE!</v>
      </c>
      <c r="K22" s="1" t="e">
        <f>MID(D22,FIND("gravamen",D22),50)</f>
        <v>#VALUE!</v>
      </c>
      <c r="L22" s="1" t="e">
        <f>MID(D22,FIND("amonesta",D22),50)</f>
        <v>#VALUE!</v>
      </c>
      <c r="M22" s="1" t="e">
        <f>MID(D22,FIND("correctivo",D22),50)</f>
        <v>#VALUE!</v>
      </c>
      <c r="N22" s="1" t="e">
        <f>MID(D22,FIND("imposici",D22),50)</f>
        <v>#VALUE!</v>
      </c>
    </row>
    <row r="23" spans="1:14" x14ac:dyDescent="0.45">
      <c r="A23">
        <v>7645926</v>
      </c>
      <c r="B23">
        <v>1</v>
      </c>
      <c r="C23" t="s">
        <v>1499</v>
      </c>
      <c r="D23" s="1" t="s">
        <v>1498</v>
      </c>
      <c r="E23">
        <v>2</v>
      </c>
      <c r="F23" s="1" t="e">
        <f>MID(D23,FIND("multa",D23),50)</f>
        <v>#VALUE!</v>
      </c>
      <c r="G23" s="1" t="e">
        <f>MID(D23,FIND("castigo",D23),50)</f>
        <v>#VALUE!</v>
      </c>
      <c r="H23" s="1" t="e">
        <f>MID(D23,FIND("punici",D23),50)</f>
        <v>#VALUE!</v>
      </c>
      <c r="I23" s="1" t="e">
        <f>MID(D23,FIND("escarmiento",D23),50)</f>
        <v>#VALUE!</v>
      </c>
      <c r="J23" s="1" t="e">
        <f>MID(D23,FIND("recargo",D23),50)</f>
        <v>#VALUE!</v>
      </c>
      <c r="K23" s="1" t="e">
        <f>MID(D23,FIND("gravamen",D23),50)</f>
        <v>#VALUE!</v>
      </c>
      <c r="L23" s="1" t="e">
        <f>MID(D23,FIND("amonesta",D23),50)</f>
        <v>#VALUE!</v>
      </c>
      <c r="M23" s="1" t="e">
        <f>MID(D23,FIND("correctivo",D23),50)</f>
        <v>#VALUE!</v>
      </c>
      <c r="N23" s="1" t="e">
        <f>MID(D23,FIND("imposici",D23),50)</f>
        <v>#VALUE!</v>
      </c>
    </row>
    <row r="24" spans="1:14" ht="42.75" x14ac:dyDescent="0.45">
      <c r="A24">
        <v>7909963</v>
      </c>
      <c r="B24">
        <v>1</v>
      </c>
      <c r="C24" t="s">
        <v>1004</v>
      </c>
      <c r="D24" s="1" t="s">
        <v>1497</v>
      </c>
      <c r="E24">
        <v>2</v>
      </c>
      <c r="F24" s="1" t="e">
        <f>MID(D24,FIND("multa",D24),50)</f>
        <v>#VALUE!</v>
      </c>
      <c r="G24" s="1" t="e">
        <f>MID(D24,FIND("castigo",D24),50)</f>
        <v>#VALUE!</v>
      </c>
      <c r="H24" s="1" t="e">
        <f>MID(D24,FIND("punici",D24),50)</f>
        <v>#VALUE!</v>
      </c>
      <c r="I24" s="1" t="e">
        <f>MID(D24,FIND("escarmiento",D24),50)</f>
        <v>#VALUE!</v>
      </c>
      <c r="J24" s="1" t="e">
        <f>MID(D24,FIND("recargo",D24),50)</f>
        <v>#VALUE!</v>
      </c>
      <c r="K24" s="1" t="e">
        <f>MID(D24,FIND("gravamen",D24),50)</f>
        <v>#VALUE!</v>
      </c>
      <c r="L24" s="1" t="e">
        <f>MID(D24,FIND("amonesta",D24),50)</f>
        <v>#VALUE!</v>
      </c>
      <c r="M24" s="1" t="e">
        <f>MID(D24,FIND("correctivo",D24),50)</f>
        <v>#VALUE!</v>
      </c>
      <c r="N24" s="1" t="e">
        <f>MID(D24,FIND("imposici",D24),50)</f>
        <v>#VALUE!</v>
      </c>
    </row>
    <row r="25" spans="1:14" ht="409.5" x14ac:dyDescent="0.45">
      <c r="A25">
        <v>7832571</v>
      </c>
      <c r="B25">
        <v>1</v>
      </c>
      <c r="C25" t="s">
        <v>892</v>
      </c>
      <c r="D25" s="1" t="s">
        <v>1496</v>
      </c>
      <c r="E25">
        <v>2</v>
      </c>
      <c r="F25" s="1" t="e">
        <f>MID(D25,FIND("multa",D25),50)</f>
        <v>#VALUE!</v>
      </c>
      <c r="G25" s="1" t="e">
        <f>MID(D25,FIND("castigo",D25),50)</f>
        <v>#VALUE!</v>
      </c>
      <c r="H25" s="1" t="e">
        <f>MID(D25,FIND("punici",D25),50)</f>
        <v>#VALUE!</v>
      </c>
      <c r="I25" s="1" t="e">
        <f>MID(D25,FIND("escarmiento",D25),50)</f>
        <v>#VALUE!</v>
      </c>
      <c r="J25" s="1" t="e">
        <f>MID(D25,FIND("recargo",D25),50)</f>
        <v>#VALUE!</v>
      </c>
      <c r="K25" s="1" t="e">
        <f>MID(D25,FIND("gravamen",D25),50)</f>
        <v>#VALUE!</v>
      </c>
      <c r="L25" s="1" t="e">
        <f>MID(D25,FIND("amonesta",D25),50)</f>
        <v>#VALUE!</v>
      </c>
      <c r="M25" s="1" t="e">
        <f>MID(D25,FIND("correctivo",D25),50)</f>
        <v>#VALUE!</v>
      </c>
      <c r="N25" s="1" t="e">
        <f>MID(D25,FIND("imposici",D25),50)</f>
        <v>#VALUE!</v>
      </c>
    </row>
    <row r="26" spans="1:14" ht="57" x14ac:dyDescent="0.45">
      <c r="A26">
        <v>8548959</v>
      </c>
      <c r="B26">
        <v>1</v>
      </c>
      <c r="C26" t="s">
        <v>1495</v>
      </c>
      <c r="D26" s="1" t="s">
        <v>1494</v>
      </c>
      <c r="E26">
        <v>2</v>
      </c>
      <c r="F26" s="1" t="e">
        <f>MID(D26,FIND("multa",D26),50)</f>
        <v>#VALUE!</v>
      </c>
      <c r="G26" s="1" t="e">
        <f>MID(D26,FIND("castigo",D26),50)</f>
        <v>#VALUE!</v>
      </c>
      <c r="H26" s="1" t="e">
        <f>MID(D26,FIND("punici",D26),50)</f>
        <v>#VALUE!</v>
      </c>
      <c r="I26" s="1" t="e">
        <f>MID(D26,FIND("escarmiento",D26),50)</f>
        <v>#VALUE!</v>
      </c>
      <c r="J26" s="1" t="e">
        <f>MID(D26,FIND("recargo",D26),50)</f>
        <v>#VALUE!</v>
      </c>
      <c r="K26" s="1" t="e">
        <f>MID(D26,FIND("gravamen",D26),50)</f>
        <v>#VALUE!</v>
      </c>
      <c r="L26" s="1" t="e">
        <f>MID(D26,FIND("amonesta",D26),50)</f>
        <v>#VALUE!</v>
      </c>
      <c r="M26" s="1" t="e">
        <f>MID(D26,FIND("correctivo",D26),50)</f>
        <v>#VALUE!</v>
      </c>
      <c r="N26" s="1" t="e">
        <f>MID(D26,FIND("imposici",D26),50)</f>
        <v>#VALUE!</v>
      </c>
    </row>
    <row r="27" spans="1:14" ht="42.75" x14ac:dyDescent="0.45">
      <c r="A27">
        <v>7289456</v>
      </c>
      <c r="B27">
        <v>1</v>
      </c>
      <c r="C27" t="s">
        <v>1493</v>
      </c>
      <c r="D27" s="1" t="s">
        <v>1492</v>
      </c>
      <c r="E27">
        <v>2</v>
      </c>
      <c r="F27" s="1" t="e">
        <f>MID(D27,FIND("multa",D27),50)</f>
        <v>#VALUE!</v>
      </c>
      <c r="G27" s="1" t="e">
        <f>MID(D27,FIND("castigo",D27),50)</f>
        <v>#VALUE!</v>
      </c>
      <c r="H27" s="1" t="e">
        <f>MID(D27,FIND("punici",D27),50)</f>
        <v>#VALUE!</v>
      </c>
      <c r="I27" s="1" t="e">
        <f>MID(D27,FIND("escarmiento",D27),50)</f>
        <v>#VALUE!</v>
      </c>
      <c r="J27" s="1" t="e">
        <f>MID(D27,FIND("recargo",D27),50)</f>
        <v>#VALUE!</v>
      </c>
      <c r="K27" s="1" t="e">
        <f>MID(D27,FIND("gravamen",D27),50)</f>
        <v>#VALUE!</v>
      </c>
      <c r="L27" s="1" t="e">
        <f>MID(D27,FIND("amonesta",D27),50)</f>
        <v>#VALUE!</v>
      </c>
      <c r="M27" s="1" t="e">
        <f>MID(D27,FIND("correctivo",D27),50)</f>
        <v>#VALUE!</v>
      </c>
      <c r="N27" s="1" t="e">
        <f>MID(D27,FIND("imposici",D27),50)</f>
        <v>#VALUE!</v>
      </c>
    </row>
    <row r="28" spans="1:14" x14ac:dyDescent="0.45">
      <c r="A28">
        <v>7423441</v>
      </c>
      <c r="B28">
        <v>1</v>
      </c>
      <c r="C28" t="s">
        <v>1004</v>
      </c>
      <c r="D28" s="1" t="s">
        <v>1491</v>
      </c>
      <c r="E28">
        <v>2</v>
      </c>
      <c r="F28" s="1" t="e">
        <f>MID(D28,FIND("multa",D28),50)</f>
        <v>#VALUE!</v>
      </c>
      <c r="G28" s="1" t="e">
        <f>MID(D28,FIND("castigo",D28),50)</f>
        <v>#VALUE!</v>
      </c>
      <c r="H28" s="1" t="e">
        <f>MID(D28,FIND("punici",D28),50)</f>
        <v>#VALUE!</v>
      </c>
      <c r="I28" s="1" t="e">
        <f>MID(D28,FIND("escarmiento",D28),50)</f>
        <v>#VALUE!</v>
      </c>
      <c r="J28" s="1" t="e">
        <f>MID(D28,FIND("recargo",D28),50)</f>
        <v>#VALUE!</v>
      </c>
      <c r="K28" s="1" t="e">
        <f>MID(D28,FIND("gravamen",D28),50)</f>
        <v>#VALUE!</v>
      </c>
      <c r="L28" s="1" t="e">
        <f>MID(D28,FIND("amonesta",D28),50)</f>
        <v>#VALUE!</v>
      </c>
      <c r="M28" s="1" t="e">
        <f>MID(D28,FIND("correctivo",D28),50)</f>
        <v>#VALUE!</v>
      </c>
      <c r="N28" s="1" t="e">
        <f>MID(D28,FIND("imposici",D28),50)</f>
        <v>#VALUE!</v>
      </c>
    </row>
    <row r="29" spans="1:14" x14ac:dyDescent="0.45">
      <c r="A29">
        <v>7923986</v>
      </c>
      <c r="B29">
        <v>1</v>
      </c>
      <c r="C29" t="s">
        <v>1490</v>
      </c>
      <c r="D29" s="1" t="s">
        <v>1489</v>
      </c>
      <c r="E29">
        <v>2</v>
      </c>
      <c r="F29" s="1" t="e">
        <f>MID(D29,FIND("multa",D29),50)</f>
        <v>#VALUE!</v>
      </c>
      <c r="G29" s="1" t="e">
        <f>MID(D29,FIND("castigo",D29),50)</f>
        <v>#VALUE!</v>
      </c>
      <c r="H29" s="1" t="e">
        <f>MID(D29,FIND("punici",D29),50)</f>
        <v>#VALUE!</v>
      </c>
      <c r="I29" s="1" t="e">
        <f>MID(D29,FIND("escarmiento",D29),50)</f>
        <v>#VALUE!</v>
      </c>
      <c r="J29" s="1" t="e">
        <f>MID(D29,FIND("recargo",D29),50)</f>
        <v>#VALUE!</v>
      </c>
      <c r="K29" s="1" t="e">
        <f>MID(D29,FIND("gravamen",D29),50)</f>
        <v>#VALUE!</v>
      </c>
      <c r="L29" s="1" t="e">
        <f>MID(D29,FIND("amonesta",D29),50)</f>
        <v>#VALUE!</v>
      </c>
      <c r="M29" s="1" t="e">
        <f>MID(D29,FIND("correctivo",D29),50)</f>
        <v>#VALUE!</v>
      </c>
      <c r="N29" s="1" t="e">
        <f>MID(D29,FIND("imposici",D29),50)</f>
        <v>#VALUE!</v>
      </c>
    </row>
    <row r="30" spans="1:14" ht="28.5" x14ac:dyDescent="0.45">
      <c r="A30">
        <v>7943291</v>
      </c>
      <c r="B30">
        <v>1</v>
      </c>
      <c r="C30" t="s">
        <v>1488</v>
      </c>
      <c r="D30" s="1" t="s">
        <v>1487</v>
      </c>
      <c r="E30">
        <v>2</v>
      </c>
      <c r="F30" s="1" t="e">
        <f>MID(D30,FIND("multa",D30),50)</f>
        <v>#VALUE!</v>
      </c>
      <c r="G30" s="1" t="e">
        <f>MID(D30,FIND("castigo",D30),50)</f>
        <v>#VALUE!</v>
      </c>
      <c r="H30" s="1" t="e">
        <f>MID(D30,FIND("punici",D30),50)</f>
        <v>#VALUE!</v>
      </c>
      <c r="I30" s="1" t="e">
        <f>MID(D30,FIND("escarmiento",D30),50)</f>
        <v>#VALUE!</v>
      </c>
      <c r="J30" s="1" t="e">
        <f>MID(D30,FIND("recargo",D30),50)</f>
        <v>#VALUE!</v>
      </c>
      <c r="K30" s="1" t="e">
        <f>MID(D30,FIND("gravamen",D30),50)</f>
        <v>#VALUE!</v>
      </c>
      <c r="L30" s="1" t="e">
        <f>MID(D30,FIND("amonesta",D30),50)</f>
        <v>#VALUE!</v>
      </c>
      <c r="M30" s="1" t="e">
        <f>MID(D30,FIND("correctivo",D30),50)</f>
        <v>#VALUE!</v>
      </c>
      <c r="N30" s="1" t="e">
        <f>MID(D30,FIND("imposici",D30),50)</f>
        <v>#VALUE!</v>
      </c>
    </row>
    <row r="31" spans="1:14" ht="42.75" x14ac:dyDescent="0.45">
      <c r="A31">
        <v>8198512</v>
      </c>
      <c r="B31">
        <v>1</v>
      </c>
      <c r="C31" t="s">
        <v>892</v>
      </c>
      <c r="D31" s="1" t="s">
        <v>1486</v>
      </c>
      <c r="E31">
        <v>2</v>
      </c>
      <c r="F31" s="1" t="e">
        <f>MID(D31,FIND("multa",D31),50)</f>
        <v>#VALUE!</v>
      </c>
      <c r="G31" s="1" t="e">
        <f>MID(D31,FIND("castigo",D31),50)</f>
        <v>#VALUE!</v>
      </c>
      <c r="H31" s="1" t="e">
        <f>MID(D31,FIND("punici",D31),50)</f>
        <v>#VALUE!</v>
      </c>
      <c r="I31" s="1" t="e">
        <f>MID(D31,FIND("escarmiento",D31),50)</f>
        <v>#VALUE!</v>
      </c>
      <c r="J31" s="1" t="e">
        <f>MID(D31,FIND("recargo",D31),50)</f>
        <v>#VALUE!</v>
      </c>
      <c r="K31" s="1" t="e">
        <f>MID(D31,FIND("gravamen",D31),50)</f>
        <v>#VALUE!</v>
      </c>
      <c r="L31" s="1" t="e">
        <f>MID(D31,FIND("amonesta",D31),50)</f>
        <v>#VALUE!</v>
      </c>
      <c r="M31" s="1" t="e">
        <f>MID(D31,FIND("correctivo",D31),50)</f>
        <v>#VALUE!</v>
      </c>
      <c r="N31" s="1" t="e">
        <f>MID(D31,FIND("imposici",D31),50)</f>
        <v>#VALUE!</v>
      </c>
    </row>
    <row r="32" spans="1:14" ht="99.75" x14ac:dyDescent="0.45">
      <c r="A32">
        <v>8040929</v>
      </c>
      <c r="B32">
        <v>1</v>
      </c>
      <c r="C32" t="s">
        <v>1485</v>
      </c>
      <c r="D32" s="1" t="s">
        <v>1484</v>
      </c>
      <c r="E32">
        <v>2</v>
      </c>
      <c r="F32" s="1" t="e">
        <f>MID(D32,FIND("multa",D32),50)</f>
        <v>#VALUE!</v>
      </c>
      <c r="G32" s="1" t="e">
        <f>MID(D32,FIND("castigo",D32),50)</f>
        <v>#VALUE!</v>
      </c>
      <c r="H32" s="1" t="e">
        <f>MID(D32,FIND("punici",D32),50)</f>
        <v>#VALUE!</v>
      </c>
      <c r="I32" s="1" t="e">
        <f>MID(D32,FIND("escarmiento",D32),50)</f>
        <v>#VALUE!</v>
      </c>
      <c r="J32" s="1" t="e">
        <f>MID(D32,FIND("recargo",D32),50)</f>
        <v>#VALUE!</v>
      </c>
      <c r="K32" s="1" t="e">
        <f>MID(D32,FIND("gravamen",D32),50)</f>
        <v>#VALUE!</v>
      </c>
      <c r="L32" s="1" t="e">
        <f>MID(D32,FIND("amonesta",D32),50)</f>
        <v>#VALUE!</v>
      </c>
      <c r="M32" s="1" t="e">
        <f>MID(D32,FIND("correctivo",D32),50)</f>
        <v>#VALUE!</v>
      </c>
      <c r="N32" s="1" t="e">
        <f>MID(D32,FIND("imposici",D32),50)</f>
        <v>#VALUE!</v>
      </c>
    </row>
    <row r="33" spans="1:14" ht="28.5" x14ac:dyDescent="0.45">
      <c r="A33">
        <v>7729405</v>
      </c>
      <c r="B33">
        <v>1</v>
      </c>
      <c r="C33" t="s">
        <v>1004</v>
      </c>
      <c r="D33" s="1" t="s">
        <v>1483</v>
      </c>
      <c r="E33">
        <v>2</v>
      </c>
      <c r="F33" s="1" t="e">
        <f>MID(D33,FIND("multa",D33),50)</f>
        <v>#VALUE!</v>
      </c>
      <c r="G33" s="1" t="e">
        <f>MID(D33,FIND("castigo",D33),50)</f>
        <v>#VALUE!</v>
      </c>
      <c r="H33" s="1" t="e">
        <f>MID(D33,FIND("punici",D33),50)</f>
        <v>#VALUE!</v>
      </c>
      <c r="I33" s="1" t="e">
        <f>MID(D33,FIND("escarmiento",D33),50)</f>
        <v>#VALUE!</v>
      </c>
      <c r="J33" s="1" t="e">
        <f>MID(D33,FIND("recargo",D33),50)</f>
        <v>#VALUE!</v>
      </c>
      <c r="K33" s="1" t="e">
        <f>MID(D33,FIND("gravamen",D33),50)</f>
        <v>#VALUE!</v>
      </c>
      <c r="L33" s="1" t="e">
        <f>MID(D33,FIND("amonesta",D33),50)</f>
        <v>#VALUE!</v>
      </c>
      <c r="M33" s="1" t="e">
        <f>MID(D33,FIND("correctivo",D33),50)</f>
        <v>#VALUE!</v>
      </c>
      <c r="N33" s="1" t="e">
        <f>MID(D33,FIND("imposici",D33),50)</f>
        <v>#VALUE!</v>
      </c>
    </row>
    <row r="34" spans="1:14" ht="71.25" x14ac:dyDescent="0.45">
      <c r="A34">
        <v>7857416</v>
      </c>
      <c r="B34">
        <v>1</v>
      </c>
      <c r="C34" t="s">
        <v>1129</v>
      </c>
      <c r="D34" s="1" t="s">
        <v>1482</v>
      </c>
      <c r="E34">
        <v>2</v>
      </c>
      <c r="F34" s="1" t="e">
        <f>MID(D34,FIND("multa",D34),50)</f>
        <v>#VALUE!</v>
      </c>
      <c r="G34" s="1" t="e">
        <f>MID(D34,FIND("castigo",D34),50)</f>
        <v>#VALUE!</v>
      </c>
      <c r="H34" s="1" t="e">
        <f>MID(D34,FIND("punici",D34),50)</f>
        <v>#VALUE!</v>
      </c>
      <c r="I34" s="1" t="e">
        <f>MID(D34,FIND("escarmiento",D34),50)</f>
        <v>#VALUE!</v>
      </c>
      <c r="J34" s="1" t="e">
        <f>MID(D34,FIND("recargo",D34),50)</f>
        <v>#VALUE!</v>
      </c>
      <c r="K34" s="1" t="e">
        <f>MID(D34,FIND("gravamen",D34),50)</f>
        <v>#VALUE!</v>
      </c>
      <c r="L34" s="1" t="e">
        <f>MID(D34,FIND("amonesta",D34),50)</f>
        <v>#VALUE!</v>
      </c>
      <c r="M34" s="1" t="e">
        <f>MID(D34,FIND("correctivo",D34),50)</f>
        <v>#VALUE!</v>
      </c>
      <c r="N34" s="1" t="e">
        <f>MID(D34,FIND("imposici",D34),50)</f>
        <v>#VALUE!</v>
      </c>
    </row>
    <row r="35" spans="1:14" x14ac:dyDescent="0.45">
      <c r="A35">
        <v>7521336</v>
      </c>
      <c r="B35">
        <v>1</v>
      </c>
      <c r="C35" t="s">
        <v>892</v>
      </c>
      <c r="D35" s="1" t="s">
        <v>1162</v>
      </c>
      <c r="E35">
        <v>2</v>
      </c>
      <c r="F35" s="1" t="e">
        <f>MID(D35,FIND("multa",D35),50)</f>
        <v>#VALUE!</v>
      </c>
      <c r="G35" s="1" t="e">
        <f>MID(D35,FIND("castigo",D35),50)</f>
        <v>#VALUE!</v>
      </c>
      <c r="H35" s="1" t="e">
        <f>MID(D35,FIND("punici",D35),50)</f>
        <v>#VALUE!</v>
      </c>
      <c r="I35" s="1" t="e">
        <f>MID(D35,FIND("escarmiento",D35),50)</f>
        <v>#VALUE!</v>
      </c>
      <c r="J35" s="1" t="e">
        <f>MID(D35,FIND("recargo",D35),50)</f>
        <v>#VALUE!</v>
      </c>
      <c r="K35" s="1" t="e">
        <f>MID(D35,FIND("gravamen",D35),50)</f>
        <v>#VALUE!</v>
      </c>
      <c r="L35" s="1" t="e">
        <f>MID(D35,FIND("amonesta",D35),50)</f>
        <v>#VALUE!</v>
      </c>
      <c r="M35" s="1" t="e">
        <f>MID(D35,FIND("correctivo",D35),50)</f>
        <v>#VALUE!</v>
      </c>
      <c r="N35" s="1" t="e">
        <f>MID(D35,FIND("imposici",D35),50)</f>
        <v>#VALUE!</v>
      </c>
    </row>
    <row r="36" spans="1:14" x14ac:dyDescent="0.45">
      <c r="A36">
        <v>7491462</v>
      </c>
      <c r="B36">
        <v>1</v>
      </c>
      <c r="C36" t="s">
        <v>1004</v>
      </c>
      <c r="D36" s="1" t="s">
        <v>1037</v>
      </c>
      <c r="E36">
        <v>2</v>
      </c>
      <c r="F36" s="1" t="e">
        <f>MID(D36,FIND("multa",D36),50)</f>
        <v>#VALUE!</v>
      </c>
      <c r="G36" s="1" t="e">
        <f>MID(D36,FIND("castigo",D36),50)</f>
        <v>#VALUE!</v>
      </c>
      <c r="H36" s="1" t="e">
        <f>MID(D36,FIND("punici",D36),50)</f>
        <v>#VALUE!</v>
      </c>
      <c r="I36" s="1" t="e">
        <f>MID(D36,FIND("escarmiento",D36),50)</f>
        <v>#VALUE!</v>
      </c>
      <c r="J36" s="1" t="e">
        <f>MID(D36,FIND("recargo",D36),50)</f>
        <v>#VALUE!</v>
      </c>
      <c r="K36" s="1" t="e">
        <f>MID(D36,FIND("gravamen",D36),50)</f>
        <v>#VALUE!</v>
      </c>
      <c r="L36" s="1" t="e">
        <f>MID(D36,FIND("amonesta",D36),50)</f>
        <v>#VALUE!</v>
      </c>
      <c r="M36" s="1" t="e">
        <f>MID(D36,FIND("correctivo",D36),50)</f>
        <v>#VALUE!</v>
      </c>
      <c r="N36" s="1" t="e">
        <f>MID(D36,FIND("imposici",D36),50)</f>
        <v>#VALUE!</v>
      </c>
    </row>
    <row r="37" spans="1:14" ht="42.75" x14ac:dyDescent="0.45">
      <c r="A37">
        <v>7775123</v>
      </c>
      <c r="B37">
        <v>1</v>
      </c>
      <c r="C37" t="s">
        <v>1481</v>
      </c>
      <c r="D37" s="1" t="s">
        <v>1480</v>
      </c>
      <c r="E37">
        <v>2</v>
      </c>
      <c r="F37" s="1" t="e">
        <f>MID(D37,FIND("multa",D37),50)</f>
        <v>#VALUE!</v>
      </c>
      <c r="G37" s="1" t="e">
        <f>MID(D37,FIND("castigo",D37),50)</f>
        <v>#VALUE!</v>
      </c>
      <c r="H37" s="1" t="e">
        <f>MID(D37,FIND("punici",D37),50)</f>
        <v>#VALUE!</v>
      </c>
      <c r="I37" s="1" t="e">
        <f>MID(D37,FIND("escarmiento",D37),50)</f>
        <v>#VALUE!</v>
      </c>
      <c r="J37" s="1" t="e">
        <f>MID(D37,FIND("recargo",D37),50)</f>
        <v>#VALUE!</v>
      </c>
      <c r="K37" s="1" t="e">
        <f>MID(D37,FIND("gravamen",D37),50)</f>
        <v>#VALUE!</v>
      </c>
      <c r="L37" s="1" t="e">
        <f>MID(D37,FIND("amonesta",D37),50)</f>
        <v>#VALUE!</v>
      </c>
      <c r="M37" s="1" t="e">
        <f>MID(D37,FIND("correctivo",D37),50)</f>
        <v>#VALUE!</v>
      </c>
      <c r="N37" s="1" t="e">
        <f>MID(D37,FIND("imposici",D37),50)</f>
        <v>#VALUE!</v>
      </c>
    </row>
    <row r="38" spans="1:14" ht="28.5" x14ac:dyDescent="0.45">
      <c r="A38">
        <v>8089668</v>
      </c>
      <c r="B38">
        <v>1</v>
      </c>
      <c r="C38" t="s">
        <v>1479</v>
      </c>
      <c r="D38" s="1" t="s">
        <v>1478</v>
      </c>
      <c r="E38">
        <v>2</v>
      </c>
      <c r="F38" s="1" t="e">
        <f>MID(D38,FIND("multa",D38),50)</f>
        <v>#VALUE!</v>
      </c>
      <c r="G38" s="1" t="e">
        <f>MID(D38,FIND("castigo",D38),50)</f>
        <v>#VALUE!</v>
      </c>
      <c r="H38" s="1" t="e">
        <f>MID(D38,FIND("punici",D38),50)</f>
        <v>#VALUE!</v>
      </c>
      <c r="I38" s="1" t="e">
        <f>MID(D38,FIND("escarmiento",D38),50)</f>
        <v>#VALUE!</v>
      </c>
      <c r="J38" s="1" t="e">
        <f>MID(D38,FIND("recargo",D38),50)</f>
        <v>#VALUE!</v>
      </c>
      <c r="K38" s="1" t="e">
        <f>MID(D38,FIND("gravamen",D38),50)</f>
        <v>#VALUE!</v>
      </c>
      <c r="L38" s="1" t="e">
        <f>MID(D38,FIND("amonesta",D38),50)</f>
        <v>#VALUE!</v>
      </c>
      <c r="M38" s="1" t="e">
        <f>MID(D38,FIND("correctivo",D38),50)</f>
        <v>#VALUE!</v>
      </c>
      <c r="N38" s="1" t="e">
        <f>MID(D38,FIND("imposici",D38),50)</f>
        <v>#VALUE!</v>
      </c>
    </row>
    <row r="39" spans="1:14" ht="399" x14ac:dyDescent="0.45">
      <c r="A39">
        <v>8597772</v>
      </c>
      <c r="B39">
        <v>1</v>
      </c>
      <c r="C39" t="s">
        <v>1477</v>
      </c>
      <c r="D39" s="1" t="s">
        <v>1476</v>
      </c>
      <c r="E39">
        <v>2</v>
      </c>
      <c r="F39" s="1" t="e">
        <f>MID(D39,FIND("multa",D39),50)</f>
        <v>#VALUE!</v>
      </c>
      <c r="G39" s="1" t="e">
        <f>MID(D39,FIND("castigo",D39),50)</f>
        <v>#VALUE!</v>
      </c>
      <c r="H39" s="1" t="e">
        <f>MID(D39,FIND("punici",D39),50)</f>
        <v>#VALUE!</v>
      </c>
      <c r="I39" s="1" t="e">
        <f>MID(D39,FIND("escarmiento",D39),50)</f>
        <v>#VALUE!</v>
      </c>
      <c r="J39" s="1" t="e">
        <f>MID(D39,FIND("recargo",D39),50)</f>
        <v>#VALUE!</v>
      </c>
      <c r="K39" s="1" t="e">
        <f>MID(D39,FIND("gravamen",D39),50)</f>
        <v>#VALUE!</v>
      </c>
      <c r="L39" s="1" t="e">
        <f>MID(D39,FIND("amonesta",D39),50)</f>
        <v>#VALUE!</v>
      </c>
      <c r="M39" s="1" t="e">
        <f>MID(D39,FIND("correctivo",D39),50)</f>
        <v>#VALUE!</v>
      </c>
      <c r="N39" s="1" t="e">
        <f>MID(D39,FIND("imposici",D39),50)</f>
        <v>#VALUE!</v>
      </c>
    </row>
    <row r="40" spans="1:14" ht="42.75" x14ac:dyDescent="0.45">
      <c r="A40">
        <v>7325247</v>
      </c>
      <c r="B40">
        <v>1</v>
      </c>
      <c r="C40" t="s">
        <v>1475</v>
      </c>
      <c r="D40" s="1" t="s">
        <v>1474</v>
      </c>
      <c r="E40">
        <v>2</v>
      </c>
      <c r="F40" s="1" t="e">
        <f>MID(D40,FIND("multa",D40),50)</f>
        <v>#VALUE!</v>
      </c>
      <c r="G40" s="1" t="e">
        <f>MID(D40,FIND("castigo",D40),50)</f>
        <v>#VALUE!</v>
      </c>
      <c r="H40" s="1" t="e">
        <f>MID(D40,FIND("punici",D40),50)</f>
        <v>#VALUE!</v>
      </c>
      <c r="I40" s="1" t="e">
        <f>MID(D40,FIND("escarmiento",D40),50)</f>
        <v>#VALUE!</v>
      </c>
      <c r="J40" s="1" t="e">
        <f>MID(D40,FIND("recargo",D40),50)</f>
        <v>#VALUE!</v>
      </c>
      <c r="K40" s="1" t="e">
        <f>MID(D40,FIND("gravamen",D40),50)</f>
        <v>#VALUE!</v>
      </c>
      <c r="L40" s="1" t="e">
        <f>MID(D40,FIND("amonesta",D40),50)</f>
        <v>#VALUE!</v>
      </c>
      <c r="M40" s="1" t="e">
        <f>MID(D40,FIND("correctivo",D40),50)</f>
        <v>#VALUE!</v>
      </c>
      <c r="N40" s="1" t="e">
        <f>MID(D40,FIND("imposici",D40),50)</f>
        <v>#VALUE!</v>
      </c>
    </row>
    <row r="41" spans="1:14" ht="28.5" x14ac:dyDescent="0.45">
      <c r="A41">
        <v>7343414</v>
      </c>
      <c r="B41">
        <v>1</v>
      </c>
      <c r="C41" t="s">
        <v>1443</v>
      </c>
      <c r="D41" s="1" t="s">
        <v>1442</v>
      </c>
      <c r="E41">
        <v>2</v>
      </c>
      <c r="F41" s="1" t="e">
        <f>MID(D41,FIND("multa",D41),50)</f>
        <v>#VALUE!</v>
      </c>
      <c r="G41" s="1" t="e">
        <f>MID(D41,FIND("castigo",D41),50)</f>
        <v>#VALUE!</v>
      </c>
      <c r="H41" s="1" t="e">
        <f>MID(D41,FIND("punici",D41),50)</f>
        <v>#VALUE!</v>
      </c>
      <c r="I41" s="1" t="e">
        <f>MID(D41,FIND("escarmiento",D41),50)</f>
        <v>#VALUE!</v>
      </c>
      <c r="J41" s="1" t="e">
        <f>MID(D41,FIND("recargo",D41),50)</f>
        <v>#VALUE!</v>
      </c>
      <c r="K41" s="1" t="e">
        <f>MID(D41,FIND("gravamen",D41),50)</f>
        <v>#VALUE!</v>
      </c>
      <c r="L41" s="1" t="e">
        <f>MID(D41,FIND("amonesta",D41),50)</f>
        <v>#VALUE!</v>
      </c>
      <c r="M41" s="1" t="e">
        <f>MID(D41,FIND("correctivo",D41),50)</f>
        <v>#VALUE!</v>
      </c>
      <c r="N41" s="1" t="e">
        <f>MID(D41,FIND("imposici",D41),50)</f>
        <v>#VALUE!</v>
      </c>
    </row>
    <row r="42" spans="1:14" x14ac:dyDescent="0.45">
      <c r="A42">
        <v>7368408</v>
      </c>
      <c r="B42">
        <v>1</v>
      </c>
      <c r="C42" t="s">
        <v>1473</v>
      </c>
      <c r="D42" s="1" t="s">
        <v>1472</v>
      </c>
      <c r="E42">
        <v>2</v>
      </c>
      <c r="F42" s="1" t="e">
        <f>MID(D42,FIND("multa",D42),50)</f>
        <v>#VALUE!</v>
      </c>
      <c r="G42" s="1" t="e">
        <f>MID(D42,FIND("castigo",D42),50)</f>
        <v>#VALUE!</v>
      </c>
      <c r="H42" s="1" t="e">
        <f>MID(D42,FIND("punici",D42),50)</f>
        <v>#VALUE!</v>
      </c>
      <c r="I42" s="1" t="e">
        <f>MID(D42,FIND("escarmiento",D42),50)</f>
        <v>#VALUE!</v>
      </c>
      <c r="J42" s="1" t="e">
        <f>MID(D42,FIND("recargo",D42),50)</f>
        <v>#VALUE!</v>
      </c>
      <c r="K42" s="1" t="e">
        <f>MID(D42,FIND("gravamen",D42),50)</f>
        <v>#VALUE!</v>
      </c>
      <c r="L42" s="1" t="e">
        <f>MID(D42,FIND("amonesta",D42),50)</f>
        <v>#VALUE!</v>
      </c>
      <c r="M42" s="1" t="e">
        <f>MID(D42,FIND("correctivo",D42),50)</f>
        <v>#VALUE!</v>
      </c>
      <c r="N42" s="1" t="e">
        <f>MID(D42,FIND("imposici",D42),50)</f>
        <v>#VALUE!</v>
      </c>
    </row>
    <row r="43" spans="1:14" ht="42.75" x14ac:dyDescent="0.45">
      <c r="A43">
        <v>7431340</v>
      </c>
      <c r="B43">
        <v>1</v>
      </c>
      <c r="C43" t="s">
        <v>777</v>
      </c>
      <c r="D43" s="1" t="s">
        <v>1471</v>
      </c>
      <c r="E43">
        <v>2</v>
      </c>
      <c r="F43" s="1" t="e">
        <f>MID(D43,FIND("multa",D43),50)</f>
        <v>#VALUE!</v>
      </c>
      <c r="G43" s="1" t="e">
        <f>MID(D43,FIND("castigo",D43),50)</f>
        <v>#VALUE!</v>
      </c>
      <c r="H43" s="1" t="e">
        <f>MID(D43,FIND("punici",D43),50)</f>
        <v>#VALUE!</v>
      </c>
      <c r="I43" s="1" t="e">
        <f>MID(D43,FIND("escarmiento",D43),50)</f>
        <v>#VALUE!</v>
      </c>
      <c r="J43" s="1" t="e">
        <f>MID(D43,FIND("recargo",D43),50)</f>
        <v>#VALUE!</v>
      </c>
      <c r="K43" s="1" t="e">
        <f>MID(D43,FIND("gravamen",D43),50)</f>
        <v>#VALUE!</v>
      </c>
      <c r="L43" s="1" t="e">
        <f>MID(D43,FIND("amonesta",D43),50)</f>
        <v>#VALUE!</v>
      </c>
      <c r="M43" s="1" t="e">
        <f>MID(D43,FIND("correctivo",D43),50)</f>
        <v>#VALUE!</v>
      </c>
      <c r="N43" s="1" t="e">
        <f>MID(D43,FIND("imposici",D43),50)</f>
        <v>#VALUE!</v>
      </c>
    </row>
    <row r="44" spans="1:14" x14ac:dyDescent="0.45">
      <c r="A44">
        <v>8260611</v>
      </c>
      <c r="B44">
        <v>1</v>
      </c>
      <c r="C44" t="s">
        <v>1470</v>
      </c>
      <c r="D44" s="1" t="s">
        <v>1469</v>
      </c>
      <c r="E44">
        <v>2</v>
      </c>
      <c r="F44" s="1" t="e">
        <f>MID(D44,FIND("multa",D44),50)</f>
        <v>#VALUE!</v>
      </c>
      <c r="G44" s="1" t="e">
        <f>MID(D44,FIND("castigo",D44),50)</f>
        <v>#VALUE!</v>
      </c>
      <c r="H44" s="1" t="e">
        <f>MID(D44,FIND("punici",D44),50)</f>
        <v>#VALUE!</v>
      </c>
      <c r="I44" s="1" t="e">
        <f>MID(D44,FIND("escarmiento",D44),50)</f>
        <v>#VALUE!</v>
      </c>
      <c r="J44" s="1" t="e">
        <f>MID(D44,FIND("recargo",D44),50)</f>
        <v>#VALUE!</v>
      </c>
      <c r="K44" s="1" t="e">
        <f>MID(D44,FIND("gravamen",D44),50)</f>
        <v>#VALUE!</v>
      </c>
      <c r="L44" s="1" t="e">
        <f>MID(D44,FIND("amonesta",D44),50)</f>
        <v>#VALUE!</v>
      </c>
      <c r="M44" s="1" t="e">
        <f>MID(D44,FIND("correctivo",D44),50)</f>
        <v>#VALUE!</v>
      </c>
      <c r="N44" s="1" t="e">
        <f>MID(D44,FIND("imposici",D44),50)</f>
        <v>#VALUE!</v>
      </c>
    </row>
    <row r="45" spans="1:14" x14ac:dyDescent="0.45">
      <c r="A45">
        <v>8260378</v>
      </c>
      <c r="B45">
        <v>1</v>
      </c>
      <c r="C45" t="s">
        <v>1468</v>
      </c>
      <c r="D45" s="1" t="s">
        <v>1467</v>
      </c>
      <c r="E45">
        <v>2</v>
      </c>
      <c r="F45" s="1" t="e">
        <f>MID(D45,FIND("multa",D45),50)</f>
        <v>#VALUE!</v>
      </c>
      <c r="G45" s="1" t="e">
        <f>MID(D45,FIND("castigo",D45),50)</f>
        <v>#VALUE!</v>
      </c>
      <c r="H45" s="1" t="e">
        <f>MID(D45,FIND("punici",D45),50)</f>
        <v>#VALUE!</v>
      </c>
      <c r="I45" s="1" t="e">
        <f>MID(D45,FIND("escarmiento",D45),50)</f>
        <v>#VALUE!</v>
      </c>
      <c r="J45" s="1" t="e">
        <f>MID(D45,FIND("recargo",D45),50)</f>
        <v>#VALUE!</v>
      </c>
      <c r="K45" s="1" t="e">
        <f>MID(D45,FIND("gravamen",D45),50)</f>
        <v>#VALUE!</v>
      </c>
      <c r="L45" s="1" t="e">
        <f>MID(D45,FIND("amonesta",D45),50)</f>
        <v>#VALUE!</v>
      </c>
      <c r="M45" s="1" t="e">
        <f>MID(D45,FIND("correctivo",D45),50)</f>
        <v>#VALUE!</v>
      </c>
      <c r="N45" s="1" t="e">
        <f>MID(D45,FIND("imposici",D45),50)</f>
        <v>#VALUE!</v>
      </c>
    </row>
    <row r="46" spans="1:14" ht="42.75" x14ac:dyDescent="0.45">
      <c r="A46">
        <v>7896843</v>
      </c>
      <c r="B46">
        <v>1</v>
      </c>
      <c r="C46" t="s">
        <v>1004</v>
      </c>
      <c r="D46" s="1" t="s">
        <v>1466</v>
      </c>
      <c r="E46">
        <v>2</v>
      </c>
      <c r="F46" s="1" t="e">
        <f>MID(D46,FIND("multa",D46),50)</f>
        <v>#VALUE!</v>
      </c>
      <c r="G46" s="1" t="e">
        <f>MID(D46,FIND("castigo",D46),50)</f>
        <v>#VALUE!</v>
      </c>
      <c r="H46" s="1" t="e">
        <f>MID(D46,FIND("punici",D46),50)</f>
        <v>#VALUE!</v>
      </c>
      <c r="I46" s="1" t="e">
        <f>MID(D46,FIND("escarmiento",D46),50)</f>
        <v>#VALUE!</v>
      </c>
      <c r="J46" s="1" t="e">
        <f>MID(D46,FIND("recargo",D46),50)</f>
        <v>#VALUE!</v>
      </c>
      <c r="K46" s="1" t="e">
        <f>MID(D46,FIND("gravamen",D46),50)</f>
        <v>#VALUE!</v>
      </c>
      <c r="L46" s="1" t="e">
        <f>MID(D46,FIND("amonesta",D46),50)</f>
        <v>#VALUE!</v>
      </c>
      <c r="M46" s="1" t="e">
        <f>MID(D46,FIND("correctivo",D46),50)</f>
        <v>#VALUE!</v>
      </c>
      <c r="N46" s="1" t="e">
        <f>MID(D46,FIND("imposici",D46),50)</f>
        <v>#VALUE!</v>
      </c>
    </row>
    <row r="47" spans="1:14" ht="409.5" x14ac:dyDescent="0.45">
      <c r="A47">
        <v>8409617</v>
      </c>
      <c r="B47">
        <v>1</v>
      </c>
      <c r="C47" t="s">
        <v>1465</v>
      </c>
      <c r="D47" s="1" t="s">
        <v>1464</v>
      </c>
      <c r="E47">
        <v>2</v>
      </c>
      <c r="F47" s="1" t="e">
        <f>MID(D47,FIND("multa",D47),50)</f>
        <v>#VALUE!</v>
      </c>
      <c r="G47" s="1" t="e">
        <f>MID(D47,FIND("castigo",D47),50)</f>
        <v>#VALUE!</v>
      </c>
      <c r="H47" s="1" t="e">
        <f>MID(D47,FIND("punici",D47),50)</f>
        <v>#VALUE!</v>
      </c>
      <c r="I47" s="1" t="e">
        <f>MID(D47,FIND("escarmiento",D47),50)</f>
        <v>#VALUE!</v>
      </c>
      <c r="J47" s="1" t="e">
        <f>MID(D47,FIND("recargo",D47),50)</f>
        <v>#VALUE!</v>
      </c>
      <c r="K47" s="1" t="e">
        <f>MID(D47,FIND("gravamen",D47),50)</f>
        <v>#VALUE!</v>
      </c>
      <c r="L47" s="1" t="e">
        <f>MID(D47,FIND("amonesta",D47),50)</f>
        <v>#VALUE!</v>
      </c>
      <c r="M47" s="1" t="e">
        <f>MID(D47,FIND("correctivo",D47),50)</f>
        <v>#VALUE!</v>
      </c>
      <c r="N47" s="1" t="e">
        <f>MID(D47,FIND("imposici",D47),50)</f>
        <v>#VALUE!</v>
      </c>
    </row>
    <row r="48" spans="1:14" ht="85.5" x14ac:dyDescent="0.45">
      <c r="A48">
        <v>7316322</v>
      </c>
      <c r="B48">
        <v>1</v>
      </c>
      <c r="C48" t="s">
        <v>1463</v>
      </c>
      <c r="D48" s="1" t="s">
        <v>1462</v>
      </c>
      <c r="E48">
        <v>2</v>
      </c>
      <c r="F48" s="1" t="e">
        <f>MID(D48,FIND("multa",D48),50)</f>
        <v>#VALUE!</v>
      </c>
      <c r="G48" s="1" t="e">
        <f>MID(D48,FIND("castigo",D48),50)</f>
        <v>#VALUE!</v>
      </c>
      <c r="H48" s="1" t="e">
        <f>MID(D48,FIND("punici",D48),50)</f>
        <v>#VALUE!</v>
      </c>
      <c r="I48" s="1" t="e">
        <f>MID(D48,FIND("escarmiento",D48),50)</f>
        <v>#VALUE!</v>
      </c>
      <c r="J48" s="1" t="e">
        <f>MID(D48,FIND("recargo",D48),50)</f>
        <v>#VALUE!</v>
      </c>
      <c r="K48" s="1" t="e">
        <f>MID(D48,FIND("gravamen",D48),50)</f>
        <v>#VALUE!</v>
      </c>
      <c r="L48" s="1" t="e">
        <f>MID(D48,FIND("amonesta",D48),50)</f>
        <v>#VALUE!</v>
      </c>
      <c r="M48" s="1" t="e">
        <f>MID(D48,FIND("correctivo",D48),50)</f>
        <v>#VALUE!</v>
      </c>
      <c r="N48" s="1" t="e">
        <f>MID(D48,FIND("imposici",D48),50)</f>
        <v>#VALUE!</v>
      </c>
    </row>
    <row r="49" spans="1:14" x14ac:dyDescent="0.45">
      <c r="A49">
        <v>7955910</v>
      </c>
      <c r="B49">
        <v>1</v>
      </c>
      <c r="C49" t="s">
        <v>1461</v>
      </c>
      <c r="D49" s="1" t="s">
        <v>1460</v>
      </c>
      <c r="E49">
        <v>2</v>
      </c>
      <c r="F49" s="1" t="e">
        <f>MID(D49,FIND("multa",D49),50)</f>
        <v>#VALUE!</v>
      </c>
      <c r="G49" s="1" t="e">
        <f>MID(D49,FIND("castigo",D49),50)</f>
        <v>#VALUE!</v>
      </c>
      <c r="H49" s="1" t="e">
        <f>MID(D49,FIND("punici",D49),50)</f>
        <v>#VALUE!</v>
      </c>
      <c r="I49" s="1" t="e">
        <f>MID(D49,FIND("escarmiento",D49),50)</f>
        <v>#VALUE!</v>
      </c>
      <c r="J49" s="1" t="e">
        <f>MID(D49,FIND("recargo",D49),50)</f>
        <v>#VALUE!</v>
      </c>
      <c r="K49" s="1" t="e">
        <f>MID(D49,FIND("gravamen",D49),50)</f>
        <v>#VALUE!</v>
      </c>
      <c r="L49" s="1" t="e">
        <f>MID(D49,FIND("amonesta",D49),50)</f>
        <v>#VALUE!</v>
      </c>
      <c r="M49" s="1" t="e">
        <f>MID(D49,FIND("correctivo",D49),50)</f>
        <v>#VALUE!</v>
      </c>
      <c r="N49" s="1" t="e">
        <f>MID(D49,FIND("imposici",D49),50)</f>
        <v>#VALUE!</v>
      </c>
    </row>
    <row r="50" spans="1:14" x14ac:dyDescent="0.45">
      <c r="A50">
        <v>7425122</v>
      </c>
      <c r="B50">
        <v>1</v>
      </c>
      <c r="C50" t="s">
        <v>1459</v>
      </c>
      <c r="D50" s="1" t="s">
        <v>1458</v>
      </c>
      <c r="E50">
        <v>2</v>
      </c>
      <c r="F50" s="1" t="e">
        <f>MID(D50,FIND("multa",D50),50)</f>
        <v>#VALUE!</v>
      </c>
      <c r="G50" s="1" t="e">
        <f>MID(D50,FIND("castigo",D50),50)</f>
        <v>#VALUE!</v>
      </c>
      <c r="H50" s="1" t="e">
        <f>MID(D50,FIND("punici",D50),50)</f>
        <v>#VALUE!</v>
      </c>
      <c r="I50" s="1" t="e">
        <f>MID(D50,FIND("escarmiento",D50),50)</f>
        <v>#VALUE!</v>
      </c>
      <c r="J50" s="1" t="e">
        <f>MID(D50,FIND("recargo",D50),50)</f>
        <v>#VALUE!</v>
      </c>
      <c r="K50" s="1" t="e">
        <f>MID(D50,FIND("gravamen",D50),50)</f>
        <v>#VALUE!</v>
      </c>
      <c r="L50" s="1" t="e">
        <f>MID(D50,FIND("amonesta",D50),50)</f>
        <v>#VALUE!</v>
      </c>
      <c r="M50" s="1" t="e">
        <f>MID(D50,FIND("correctivo",D50),50)</f>
        <v>#VALUE!</v>
      </c>
      <c r="N50" s="1" t="e">
        <f>MID(D50,FIND("imposici",D50),50)</f>
        <v>#VALUE!</v>
      </c>
    </row>
    <row r="51" spans="1:14" ht="99.75" x14ac:dyDescent="0.45">
      <c r="A51">
        <v>7424007</v>
      </c>
      <c r="B51">
        <v>1</v>
      </c>
      <c r="C51" t="s">
        <v>1457</v>
      </c>
      <c r="D51" s="1" t="s">
        <v>1456</v>
      </c>
      <c r="E51">
        <v>2</v>
      </c>
      <c r="F51" s="1" t="e">
        <f>MID(D51,FIND("multa",D51),50)</f>
        <v>#VALUE!</v>
      </c>
      <c r="G51" s="1" t="e">
        <f>MID(D51,FIND("castigo",D51),50)</f>
        <v>#VALUE!</v>
      </c>
      <c r="H51" s="1" t="e">
        <f>MID(D51,FIND("punici",D51),50)</f>
        <v>#VALUE!</v>
      </c>
      <c r="I51" s="1" t="e">
        <f>MID(D51,FIND("escarmiento",D51),50)</f>
        <v>#VALUE!</v>
      </c>
      <c r="J51" s="1" t="e">
        <f>MID(D51,FIND("recargo",D51),50)</f>
        <v>#VALUE!</v>
      </c>
      <c r="K51" s="1" t="e">
        <f>MID(D51,FIND("gravamen",D51),50)</f>
        <v>#VALUE!</v>
      </c>
      <c r="L51" s="1" t="e">
        <f>MID(D51,FIND("amonesta",D51),50)</f>
        <v>#VALUE!</v>
      </c>
      <c r="M51" s="1" t="e">
        <f>MID(D51,FIND("correctivo",D51),50)</f>
        <v>#VALUE!</v>
      </c>
      <c r="N51" s="1" t="e">
        <f>MID(D51,FIND("imposici",D51),50)</f>
        <v>#VALUE!</v>
      </c>
    </row>
    <row r="52" spans="1:14" ht="28.5" x14ac:dyDescent="0.45">
      <c r="A52">
        <v>7487353</v>
      </c>
      <c r="B52">
        <v>1</v>
      </c>
      <c r="C52" t="s">
        <v>1455</v>
      </c>
      <c r="D52" s="1" t="s">
        <v>1454</v>
      </c>
      <c r="E52">
        <v>2</v>
      </c>
      <c r="F52" s="1" t="e">
        <f>MID(D52,FIND("multa",D52),50)</f>
        <v>#VALUE!</v>
      </c>
      <c r="G52" s="1" t="e">
        <f>MID(D52,FIND("castigo",D52),50)</f>
        <v>#VALUE!</v>
      </c>
      <c r="H52" s="1" t="e">
        <f>MID(D52,FIND("punici",D52),50)</f>
        <v>#VALUE!</v>
      </c>
      <c r="I52" s="1" t="e">
        <f>MID(D52,FIND("escarmiento",D52),50)</f>
        <v>#VALUE!</v>
      </c>
      <c r="J52" s="1" t="e">
        <f>MID(D52,FIND("recargo",D52),50)</f>
        <v>#VALUE!</v>
      </c>
      <c r="K52" s="1" t="e">
        <f>MID(D52,FIND("gravamen",D52),50)</f>
        <v>#VALUE!</v>
      </c>
      <c r="L52" s="1" t="e">
        <f>MID(D52,FIND("amonesta",D52),50)</f>
        <v>#VALUE!</v>
      </c>
      <c r="M52" s="1" t="e">
        <f>MID(D52,FIND("correctivo",D52),50)</f>
        <v>#VALUE!</v>
      </c>
      <c r="N52" s="1" t="e">
        <f>MID(D52,FIND("imposici",D52),50)</f>
        <v>#VALUE!</v>
      </c>
    </row>
    <row r="53" spans="1:14" ht="28.5" x14ac:dyDescent="0.45">
      <c r="A53">
        <v>7676109</v>
      </c>
      <c r="B53">
        <v>1</v>
      </c>
      <c r="C53" t="s">
        <v>1453</v>
      </c>
      <c r="D53" s="1" t="s">
        <v>1452</v>
      </c>
      <c r="E53">
        <v>2</v>
      </c>
      <c r="F53" s="1" t="e">
        <f>MID(D53,FIND("multa",D53),50)</f>
        <v>#VALUE!</v>
      </c>
      <c r="G53" s="1" t="e">
        <f>MID(D53,FIND("castigo",D53),50)</f>
        <v>#VALUE!</v>
      </c>
      <c r="H53" s="1" t="e">
        <f>MID(D53,FIND("punici",D53),50)</f>
        <v>#VALUE!</v>
      </c>
      <c r="I53" s="1" t="e">
        <f>MID(D53,FIND("escarmiento",D53),50)</f>
        <v>#VALUE!</v>
      </c>
      <c r="J53" s="1" t="e">
        <f>MID(D53,FIND("recargo",D53),50)</f>
        <v>#VALUE!</v>
      </c>
      <c r="K53" s="1" t="e">
        <f>MID(D53,FIND("gravamen",D53),50)</f>
        <v>#VALUE!</v>
      </c>
      <c r="L53" s="1" t="e">
        <f>MID(D53,FIND("amonesta",D53),50)</f>
        <v>#VALUE!</v>
      </c>
      <c r="M53" s="1" t="e">
        <f>MID(D53,FIND("correctivo",D53),50)</f>
        <v>#VALUE!</v>
      </c>
      <c r="N53" s="1" t="e">
        <f>MID(D53,FIND("imposici",D53),50)</f>
        <v>#VALUE!</v>
      </c>
    </row>
    <row r="54" spans="1:14" ht="42.75" x14ac:dyDescent="0.45">
      <c r="A54">
        <v>8001280</v>
      </c>
      <c r="B54">
        <v>1</v>
      </c>
      <c r="C54" t="s">
        <v>1451</v>
      </c>
      <c r="D54" s="1" t="s">
        <v>1450</v>
      </c>
      <c r="E54">
        <v>2</v>
      </c>
      <c r="F54" s="1" t="e">
        <f>MID(D54,FIND("multa",D54),50)</f>
        <v>#VALUE!</v>
      </c>
      <c r="G54" s="1" t="e">
        <f>MID(D54,FIND("castigo",D54),50)</f>
        <v>#VALUE!</v>
      </c>
      <c r="H54" s="1" t="e">
        <f>MID(D54,FIND("punici",D54),50)</f>
        <v>#VALUE!</v>
      </c>
      <c r="I54" s="1" t="e">
        <f>MID(D54,FIND("escarmiento",D54),50)</f>
        <v>#VALUE!</v>
      </c>
      <c r="J54" s="1" t="e">
        <f>MID(D54,FIND("recargo",D54),50)</f>
        <v>#VALUE!</v>
      </c>
      <c r="K54" s="1" t="e">
        <f>MID(D54,FIND("gravamen",D54),50)</f>
        <v>#VALUE!</v>
      </c>
      <c r="L54" s="1" t="e">
        <f>MID(D54,FIND("amonesta",D54),50)</f>
        <v>#VALUE!</v>
      </c>
      <c r="M54" s="1" t="e">
        <f>MID(D54,FIND("correctivo",D54),50)</f>
        <v>#VALUE!</v>
      </c>
      <c r="N54" s="1" t="e">
        <f>MID(D54,FIND("imposici",D54),50)</f>
        <v>#VALUE!</v>
      </c>
    </row>
    <row r="55" spans="1:14" ht="71.25" x14ac:dyDescent="0.45">
      <c r="A55">
        <v>7774983</v>
      </c>
      <c r="B55">
        <v>1</v>
      </c>
      <c r="C55" t="s">
        <v>777</v>
      </c>
      <c r="D55" s="1" t="s">
        <v>1449</v>
      </c>
      <c r="E55">
        <v>2</v>
      </c>
      <c r="F55" s="1" t="e">
        <f>MID(D55,FIND("multa",D55),50)</f>
        <v>#VALUE!</v>
      </c>
      <c r="G55" s="1" t="e">
        <f>MID(D55,FIND("castigo",D55),50)</f>
        <v>#VALUE!</v>
      </c>
      <c r="H55" s="1" t="e">
        <f>MID(D55,FIND("punici",D55),50)</f>
        <v>#VALUE!</v>
      </c>
      <c r="I55" s="1" t="e">
        <f>MID(D55,FIND("escarmiento",D55),50)</f>
        <v>#VALUE!</v>
      </c>
      <c r="J55" s="1" t="e">
        <f>MID(D55,FIND("recargo",D55),50)</f>
        <v>#VALUE!</v>
      </c>
      <c r="K55" s="1" t="e">
        <f>MID(D55,FIND("gravamen",D55),50)</f>
        <v>#VALUE!</v>
      </c>
      <c r="L55" s="1" t="e">
        <f>MID(D55,FIND("amonesta",D55),50)</f>
        <v>#VALUE!</v>
      </c>
      <c r="M55" s="1" t="e">
        <f>MID(D55,FIND("correctivo",D55),50)</f>
        <v>#VALUE!</v>
      </c>
      <c r="N55" s="1" t="e">
        <f>MID(D55,FIND("imposici",D55),50)</f>
        <v>#VALUE!</v>
      </c>
    </row>
    <row r="56" spans="1:14" ht="28.5" x14ac:dyDescent="0.45">
      <c r="A56">
        <v>8055997</v>
      </c>
      <c r="B56">
        <v>1</v>
      </c>
      <c r="C56" t="s">
        <v>1448</v>
      </c>
      <c r="D56" s="1" t="s">
        <v>1447</v>
      </c>
      <c r="E56">
        <v>2</v>
      </c>
      <c r="F56" s="1" t="e">
        <f>MID(D56,FIND("multa",D56),50)</f>
        <v>#VALUE!</v>
      </c>
      <c r="G56" s="1" t="e">
        <f>MID(D56,FIND("castigo",D56),50)</f>
        <v>#VALUE!</v>
      </c>
      <c r="H56" s="1" t="e">
        <f>MID(D56,FIND("punici",D56),50)</f>
        <v>#VALUE!</v>
      </c>
      <c r="I56" s="1" t="e">
        <f>MID(D56,FIND("escarmiento",D56),50)</f>
        <v>#VALUE!</v>
      </c>
      <c r="J56" s="1" t="e">
        <f>MID(D56,FIND("recargo",D56),50)</f>
        <v>#VALUE!</v>
      </c>
      <c r="K56" s="1" t="e">
        <f>MID(D56,FIND("gravamen",D56),50)</f>
        <v>#VALUE!</v>
      </c>
      <c r="L56" s="1" t="e">
        <f>MID(D56,FIND("amonesta",D56),50)</f>
        <v>#VALUE!</v>
      </c>
      <c r="M56" s="1" t="e">
        <f>MID(D56,FIND("correctivo",D56),50)</f>
        <v>#VALUE!</v>
      </c>
      <c r="N56" s="1" t="e">
        <f>MID(D56,FIND("imposici",D56),50)</f>
        <v>#VALUE!</v>
      </c>
    </row>
    <row r="57" spans="1:14" ht="114" x14ac:dyDescent="0.45">
      <c r="A57">
        <v>8379909</v>
      </c>
      <c r="B57">
        <v>1</v>
      </c>
      <c r="C57" t="s">
        <v>777</v>
      </c>
      <c r="D57" s="1" t="s">
        <v>1446</v>
      </c>
      <c r="E57">
        <v>2</v>
      </c>
      <c r="F57" s="1" t="e">
        <f>MID(D57,FIND("multa",D57),50)</f>
        <v>#VALUE!</v>
      </c>
      <c r="G57" s="1" t="e">
        <f>MID(D57,FIND("castigo",D57),50)</f>
        <v>#VALUE!</v>
      </c>
      <c r="H57" s="1" t="e">
        <f>MID(D57,FIND("punici",D57),50)</f>
        <v>#VALUE!</v>
      </c>
      <c r="I57" s="1" t="e">
        <f>MID(D57,FIND("escarmiento",D57),50)</f>
        <v>#VALUE!</v>
      </c>
      <c r="J57" s="1" t="e">
        <f>MID(D57,FIND("recargo",D57),50)</f>
        <v>#VALUE!</v>
      </c>
      <c r="K57" s="1" t="e">
        <f>MID(D57,FIND("gravamen",D57),50)</f>
        <v>#VALUE!</v>
      </c>
      <c r="L57" s="1" t="e">
        <f>MID(D57,FIND("amonesta",D57),50)</f>
        <v>#VALUE!</v>
      </c>
      <c r="M57" s="1" t="e">
        <f>MID(D57,FIND("correctivo",D57),50)</f>
        <v>#VALUE!</v>
      </c>
      <c r="N57" s="1" t="e">
        <f>MID(D57,FIND("imposici",D57),50)</f>
        <v>#VALUE!</v>
      </c>
    </row>
    <row r="58" spans="1:14" ht="71.25" x14ac:dyDescent="0.45">
      <c r="A58">
        <v>8317287</v>
      </c>
      <c r="B58">
        <v>1</v>
      </c>
      <c r="C58" t="s">
        <v>777</v>
      </c>
      <c r="D58" s="1" t="s">
        <v>1445</v>
      </c>
      <c r="E58">
        <v>2</v>
      </c>
      <c r="F58" s="1" t="e">
        <f>MID(D58,FIND("multa",D58),50)</f>
        <v>#VALUE!</v>
      </c>
      <c r="G58" s="1" t="e">
        <f>MID(D58,FIND("castigo",D58),50)</f>
        <v>#VALUE!</v>
      </c>
      <c r="H58" s="1" t="e">
        <f>MID(D58,FIND("punici",D58),50)</f>
        <v>#VALUE!</v>
      </c>
      <c r="I58" s="1" t="e">
        <f>MID(D58,FIND("escarmiento",D58),50)</f>
        <v>#VALUE!</v>
      </c>
      <c r="J58" s="1" t="e">
        <f>MID(D58,FIND("recargo",D58),50)</f>
        <v>#VALUE!</v>
      </c>
      <c r="K58" s="1" t="e">
        <f>MID(D58,FIND("gravamen",D58),50)</f>
        <v>#VALUE!</v>
      </c>
      <c r="L58" s="1" t="e">
        <f>MID(D58,FIND("amonesta",D58),50)</f>
        <v>#VALUE!</v>
      </c>
      <c r="M58" s="1" t="e">
        <f>MID(D58,FIND("correctivo",D58),50)</f>
        <v>#VALUE!</v>
      </c>
      <c r="N58" s="1" t="e">
        <f>MID(D58,FIND("imposici",D58),50)</f>
        <v>#VALUE!</v>
      </c>
    </row>
    <row r="59" spans="1:14" ht="42.75" x14ac:dyDescent="0.45">
      <c r="A59">
        <v>8236518</v>
      </c>
      <c r="B59">
        <v>1</v>
      </c>
      <c r="C59" t="s">
        <v>777</v>
      </c>
      <c r="D59" s="1" t="s">
        <v>1444</v>
      </c>
      <c r="E59">
        <v>2</v>
      </c>
      <c r="F59" s="1" t="e">
        <f>MID(D59,FIND("multa",D59),50)</f>
        <v>#VALUE!</v>
      </c>
      <c r="G59" s="1" t="e">
        <f>MID(D59,FIND("castigo",D59),50)</f>
        <v>#VALUE!</v>
      </c>
      <c r="H59" s="1" t="e">
        <f>MID(D59,FIND("punici",D59),50)</f>
        <v>#VALUE!</v>
      </c>
      <c r="I59" s="1" t="e">
        <f>MID(D59,FIND("escarmiento",D59),50)</f>
        <v>#VALUE!</v>
      </c>
      <c r="J59" s="1" t="e">
        <f>MID(D59,FIND("recargo",D59),50)</f>
        <v>#VALUE!</v>
      </c>
      <c r="K59" s="1" t="e">
        <f>MID(D59,FIND("gravamen",D59),50)</f>
        <v>#VALUE!</v>
      </c>
      <c r="L59" s="1" t="e">
        <f>MID(D59,FIND("amonesta",D59),50)</f>
        <v>#VALUE!</v>
      </c>
      <c r="M59" s="1" t="e">
        <f>MID(D59,FIND("correctivo",D59),50)</f>
        <v>#VALUE!</v>
      </c>
      <c r="N59" s="1" t="e">
        <f>MID(D59,FIND("imposici",D59),50)</f>
        <v>#VALUE!</v>
      </c>
    </row>
    <row r="60" spans="1:14" ht="28.5" x14ac:dyDescent="0.45">
      <c r="A60">
        <v>8220189</v>
      </c>
      <c r="B60">
        <v>1</v>
      </c>
      <c r="C60" t="s">
        <v>1443</v>
      </c>
      <c r="D60" s="1" t="s">
        <v>1442</v>
      </c>
      <c r="E60">
        <v>2</v>
      </c>
      <c r="F60" s="1" t="e">
        <f>MID(D60,FIND("multa",D60),50)</f>
        <v>#VALUE!</v>
      </c>
      <c r="G60" s="1" t="e">
        <f>MID(D60,FIND("castigo",D60),50)</f>
        <v>#VALUE!</v>
      </c>
      <c r="H60" s="1" t="e">
        <f>MID(D60,FIND("punici",D60),50)</f>
        <v>#VALUE!</v>
      </c>
      <c r="I60" s="1" t="e">
        <f>MID(D60,FIND("escarmiento",D60),50)</f>
        <v>#VALUE!</v>
      </c>
      <c r="J60" s="1" t="e">
        <f>MID(D60,FIND("recargo",D60),50)</f>
        <v>#VALUE!</v>
      </c>
      <c r="K60" s="1" t="e">
        <f>MID(D60,FIND("gravamen",D60),50)</f>
        <v>#VALUE!</v>
      </c>
      <c r="L60" s="1" t="e">
        <f>MID(D60,FIND("amonesta",D60),50)</f>
        <v>#VALUE!</v>
      </c>
      <c r="M60" s="1" t="e">
        <f>MID(D60,FIND("correctivo",D60),50)</f>
        <v>#VALUE!</v>
      </c>
      <c r="N60" s="1" t="e">
        <f>MID(D60,FIND("imposici",D60),50)</f>
        <v>#VALUE!</v>
      </c>
    </row>
    <row r="61" spans="1:14" x14ac:dyDescent="0.45">
      <c r="A61">
        <v>7977359</v>
      </c>
      <c r="B61">
        <v>1</v>
      </c>
      <c r="C61" t="s">
        <v>1441</v>
      </c>
      <c r="D61" s="1" t="s">
        <v>1440</v>
      </c>
      <c r="E61">
        <v>2</v>
      </c>
      <c r="F61" s="1" t="e">
        <f>MID(D61,FIND("multa",D61),50)</f>
        <v>#VALUE!</v>
      </c>
      <c r="G61" s="1" t="e">
        <f>MID(D61,FIND("castigo",D61),50)</f>
        <v>#VALUE!</v>
      </c>
      <c r="H61" s="1" t="e">
        <f>MID(D61,FIND("punici",D61),50)</f>
        <v>#VALUE!</v>
      </c>
      <c r="I61" s="1" t="e">
        <f>MID(D61,FIND("escarmiento",D61),50)</f>
        <v>#VALUE!</v>
      </c>
      <c r="J61" s="1" t="e">
        <f>MID(D61,FIND("recargo",D61),50)</f>
        <v>#VALUE!</v>
      </c>
      <c r="K61" s="1" t="e">
        <f>MID(D61,FIND("gravamen",D61),50)</f>
        <v>#VALUE!</v>
      </c>
      <c r="L61" s="1" t="e">
        <f>MID(D61,FIND("amonesta",D61),50)</f>
        <v>#VALUE!</v>
      </c>
      <c r="M61" s="1" t="e">
        <f>MID(D61,FIND("correctivo",D61),50)</f>
        <v>#VALUE!</v>
      </c>
      <c r="N61" s="1" t="e">
        <f>MID(D61,FIND("imposici",D61),50)</f>
        <v>#VALUE!</v>
      </c>
    </row>
    <row r="62" spans="1:14" ht="71.25" x14ac:dyDescent="0.45">
      <c r="A62">
        <v>7534599</v>
      </c>
      <c r="B62">
        <v>1</v>
      </c>
      <c r="C62" t="s">
        <v>1439</v>
      </c>
      <c r="D62" s="1" t="s">
        <v>1438</v>
      </c>
      <c r="E62">
        <v>2</v>
      </c>
      <c r="F62" s="1" t="e">
        <f>MID(D62,FIND("multa",D62),50)</f>
        <v>#VALUE!</v>
      </c>
      <c r="G62" s="1" t="e">
        <f>MID(D62,FIND("castigo",D62),50)</f>
        <v>#VALUE!</v>
      </c>
      <c r="H62" s="1" t="e">
        <f>MID(D62,FIND("punici",D62),50)</f>
        <v>#VALUE!</v>
      </c>
      <c r="I62" s="1" t="e">
        <f>MID(D62,FIND("escarmiento",D62),50)</f>
        <v>#VALUE!</v>
      </c>
      <c r="J62" s="1" t="e">
        <f>MID(D62,FIND("recargo",D62),50)</f>
        <v>#VALUE!</v>
      </c>
      <c r="K62" s="1" t="e">
        <f>MID(D62,FIND("gravamen",D62),50)</f>
        <v>#VALUE!</v>
      </c>
      <c r="L62" s="1" t="e">
        <f>MID(D62,FIND("amonesta",D62),50)</f>
        <v>#VALUE!</v>
      </c>
      <c r="M62" s="1" t="e">
        <f>MID(D62,FIND("correctivo",D62),50)</f>
        <v>#VALUE!</v>
      </c>
      <c r="N62" s="1" t="e">
        <f>MID(D62,FIND("imposici",D62),50)</f>
        <v>#VALUE!</v>
      </c>
    </row>
    <row r="63" spans="1:14" ht="28.5" x14ac:dyDescent="0.45">
      <c r="A63">
        <v>8029933</v>
      </c>
      <c r="B63">
        <v>1</v>
      </c>
      <c r="C63" t="s">
        <v>892</v>
      </c>
      <c r="D63" s="1" t="s">
        <v>1437</v>
      </c>
      <c r="E63">
        <v>2</v>
      </c>
      <c r="F63" s="1" t="e">
        <f>MID(D63,FIND("multa",D63),50)</f>
        <v>#VALUE!</v>
      </c>
      <c r="G63" s="1" t="e">
        <f>MID(D63,FIND("castigo",D63),50)</f>
        <v>#VALUE!</v>
      </c>
      <c r="H63" s="1" t="e">
        <f>MID(D63,FIND("punici",D63),50)</f>
        <v>#VALUE!</v>
      </c>
      <c r="I63" s="1" t="e">
        <f>MID(D63,FIND("escarmiento",D63),50)</f>
        <v>#VALUE!</v>
      </c>
      <c r="J63" s="1" t="e">
        <f>MID(D63,FIND("recargo",D63),50)</f>
        <v>#VALUE!</v>
      </c>
      <c r="K63" s="1" t="e">
        <f>MID(D63,FIND("gravamen",D63),50)</f>
        <v>#VALUE!</v>
      </c>
      <c r="L63" s="1" t="e">
        <f>MID(D63,FIND("amonesta",D63),50)</f>
        <v>#VALUE!</v>
      </c>
      <c r="M63" s="1" t="e">
        <f>MID(D63,FIND("correctivo",D63),50)</f>
        <v>#VALUE!</v>
      </c>
      <c r="N63" s="1" t="e">
        <f>MID(D63,FIND("imposici",D63),50)</f>
        <v>#VALUE!</v>
      </c>
    </row>
    <row r="64" spans="1:14" ht="114" x14ac:dyDescent="0.45">
      <c r="A64">
        <v>8195654</v>
      </c>
      <c r="B64">
        <v>1</v>
      </c>
      <c r="C64" t="s">
        <v>777</v>
      </c>
      <c r="D64" s="1" t="s">
        <v>1436</v>
      </c>
      <c r="E64">
        <v>2</v>
      </c>
      <c r="F64" s="1" t="e">
        <f>MID(D64,FIND("multa",D64),50)</f>
        <v>#VALUE!</v>
      </c>
      <c r="G64" s="1" t="e">
        <f>MID(D64,FIND("castigo",D64),50)</f>
        <v>#VALUE!</v>
      </c>
      <c r="H64" s="1" t="e">
        <f>MID(D64,FIND("punici",D64),50)</f>
        <v>#VALUE!</v>
      </c>
      <c r="I64" s="1" t="e">
        <f>MID(D64,FIND("escarmiento",D64),50)</f>
        <v>#VALUE!</v>
      </c>
      <c r="J64" s="1" t="e">
        <f>MID(D64,FIND("recargo",D64),50)</f>
        <v>#VALUE!</v>
      </c>
      <c r="K64" s="1" t="e">
        <f>MID(D64,FIND("gravamen",D64),50)</f>
        <v>#VALUE!</v>
      </c>
      <c r="L64" s="1" t="e">
        <f>MID(D64,FIND("amonesta",D64),50)</f>
        <v>#VALUE!</v>
      </c>
      <c r="M64" s="1" t="e">
        <f>MID(D64,FIND("correctivo",D64),50)</f>
        <v>#VALUE!</v>
      </c>
      <c r="N64" s="1" t="e">
        <f>MID(D64,FIND("imposici",D64),50)</f>
        <v>#VALUE!</v>
      </c>
    </row>
    <row r="65" spans="1:14" x14ac:dyDescent="0.45">
      <c r="A65">
        <v>8445226</v>
      </c>
      <c r="B65">
        <v>1</v>
      </c>
      <c r="C65" t="s">
        <v>1004</v>
      </c>
      <c r="D65" s="1" t="s">
        <v>1435</v>
      </c>
      <c r="E65">
        <v>2</v>
      </c>
      <c r="F65" s="1" t="e">
        <f>MID(D65,FIND("multa",D65),50)</f>
        <v>#VALUE!</v>
      </c>
      <c r="G65" s="1" t="e">
        <f>MID(D65,FIND("castigo",D65),50)</f>
        <v>#VALUE!</v>
      </c>
      <c r="H65" s="1" t="e">
        <f>MID(D65,FIND("punici",D65),50)</f>
        <v>#VALUE!</v>
      </c>
      <c r="I65" s="1" t="e">
        <f>MID(D65,FIND("escarmiento",D65),50)</f>
        <v>#VALUE!</v>
      </c>
      <c r="J65" s="1" t="e">
        <f>MID(D65,FIND("recargo",D65),50)</f>
        <v>#VALUE!</v>
      </c>
      <c r="K65" s="1" t="e">
        <f>MID(D65,FIND("gravamen",D65),50)</f>
        <v>#VALUE!</v>
      </c>
      <c r="L65" s="1" t="e">
        <f>MID(D65,FIND("amonesta",D65),50)</f>
        <v>#VALUE!</v>
      </c>
      <c r="M65" s="1" t="e">
        <f>MID(D65,FIND("correctivo",D65),50)</f>
        <v>#VALUE!</v>
      </c>
      <c r="N65" s="1" t="e">
        <f>MID(D65,FIND("imposici",D65),50)</f>
        <v>#VALUE!</v>
      </c>
    </row>
    <row r="66" spans="1:14" ht="28.5" x14ac:dyDescent="0.45">
      <c r="A66">
        <v>8563613</v>
      </c>
      <c r="B66">
        <v>1</v>
      </c>
      <c r="C66" t="s">
        <v>1434</v>
      </c>
      <c r="D66" s="1" t="s">
        <v>1433</v>
      </c>
      <c r="E66">
        <v>2</v>
      </c>
      <c r="F66" s="1" t="e">
        <f>MID(D66,FIND("multa",D66),50)</f>
        <v>#VALUE!</v>
      </c>
      <c r="G66" s="1" t="e">
        <f>MID(D66,FIND("castigo",D66),50)</f>
        <v>#VALUE!</v>
      </c>
      <c r="H66" s="1" t="e">
        <f>MID(D66,FIND("punici",D66),50)</f>
        <v>#VALUE!</v>
      </c>
      <c r="I66" s="1" t="e">
        <f>MID(D66,FIND("escarmiento",D66),50)</f>
        <v>#VALUE!</v>
      </c>
      <c r="J66" s="1" t="e">
        <f>MID(D66,FIND("recargo",D66),50)</f>
        <v>#VALUE!</v>
      </c>
      <c r="K66" s="1" t="e">
        <f>MID(D66,FIND("gravamen",D66),50)</f>
        <v>#VALUE!</v>
      </c>
      <c r="L66" s="1" t="e">
        <f>MID(D66,FIND("amonesta",D66),50)</f>
        <v>#VALUE!</v>
      </c>
      <c r="M66" s="1" t="e">
        <f>MID(D66,FIND("correctivo",D66),50)</f>
        <v>#VALUE!</v>
      </c>
      <c r="N66" s="1" t="e">
        <f>MID(D66,FIND("imposici",D66),50)</f>
        <v>#VALUE!</v>
      </c>
    </row>
    <row r="67" spans="1:14" ht="28.5" x14ac:dyDescent="0.45">
      <c r="A67">
        <v>8036208</v>
      </c>
      <c r="B67">
        <v>1</v>
      </c>
      <c r="C67" t="s">
        <v>1432</v>
      </c>
      <c r="D67" s="1" t="s">
        <v>1431</v>
      </c>
      <c r="E67">
        <v>2</v>
      </c>
      <c r="F67" s="1" t="e">
        <f>MID(D67,FIND("multa",D67),50)</f>
        <v>#VALUE!</v>
      </c>
      <c r="G67" s="1" t="e">
        <f>MID(D67,FIND("castigo",D67),50)</f>
        <v>#VALUE!</v>
      </c>
      <c r="H67" s="1" t="e">
        <f>MID(D67,FIND("punici",D67),50)</f>
        <v>#VALUE!</v>
      </c>
      <c r="I67" s="1" t="e">
        <f>MID(D67,FIND("escarmiento",D67),50)</f>
        <v>#VALUE!</v>
      </c>
      <c r="J67" s="1" t="e">
        <f>MID(D67,FIND("recargo",D67),50)</f>
        <v>#VALUE!</v>
      </c>
      <c r="K67" s="1" t="e">
        <f>MID(D67,FIND("gravamen",D67),50)</f>
        <v>#VALUE!</v>
      </c>
      <c r="L67" s="1" t="e">
        <f>MID(D67,FIND("amonesta",D67),50)</f>
        <v>#VALUE!</v>
      </c>
      <c r="M67" s="1" t="e">
        <f>MID(D67,FIND("correctivo",D67),50)</f>
        <v>#VALUE!</v>
      </c>
      <c r="N67" s="1" t="e">
        <f>MID(D67,FIND("imposici",D67),50)</f>
        <v>#VALUE!</v>
      </c>
    </row>
    <row r="68" spans="1:14" ht="42.75" x14ac:dyDescent="0.45">
      <c r="A68">
        <v>8180960</v>
      </c>
      <c r="B68">
        <v>1</v>
      </c>
      <c r="C68" t="s">
        <v>1430</v>
      </c>
      <c r="D68" s="1" t="s">
        <v>1429</v>
      </c>
      <c r="E68">
        <v>2</v>
      </c>
      <c r="F68" s="1" t="e">
        <f>MID(D68,FIND("multa",D68),50)</f>
        <v>#VALUE!</v>
      </c>
      <c r="G68" s="1" t="e">
        <f>MID(D68,FIND("castigo",D68),50)</f>
        <v>#VALUE!</v>
      </c>
      <c r="H68" s="1" t="e">
        <f>MID(D68,FIND("punici",D68),50)</f>
        <v>#VALUE!</v>
      </c>
      <c r="I68" s="1" t="e">
        <f>MID(D68,FIND("escarmiento",D68),50)</f>
        <v>#VALUE!</v>
      </c>
      <c r="J68" s="1" t="e">
        <f>MID(D68,FIND("recargo",D68),50)</f>
        <v>#VALUE!</v>
      </c>
      <c r="K68" s="1" t="e">
        <f>MID(D68,FIND("gravamen",D68),50)</f>
        <v>#VALUE!</v>
      </c>
      <c r="L68" s="1" t="e">
        <f>MID(D68,FIND("amonesta",D68),50)</f>
        <v>#VALUE!</v>
      </c>
      <c r="M68" s="1" t="e">
        <f>MID(D68,FIND("correctivo",D68),50)</f>
        <v>#VALUE!</v>
      </c>
      <c r="N68" s="1" t="e">
        <f>MID(D68,FIND("imposici",D68),50)</f>
        <v>#VALUE!</v>
      </c>
    </row>
    <row r="69" spans="1:14" ht="42.75" x14ac:dyDescent="0.45">
      <c r="A69">
        <v>7500108</v>
      </c>
      <c r="B69">
        <v>1</v>
      </c>
      <c r="C69" t="s">
        <v>1428</v>
      </c>
      <c r="D69" s="1" t="s">
        <v>1427</v>
      </c>
      <c r="E69">
        <v>2</v>
      </c>
      <c r="F69" s="1" t="e">
        <f>MID(D69,FIND("multa",D69),50)</f>
        <v>#VALUE!</v>
      </c>
      <c r="G69" s="1" t="e">
        <f>MID(D69,FIND("castigo",D69),50)</f>
        <v>#VALUE!</v>
      </c>
      <c r="H69" s="1" t="e">
        <f>MID(D69,FIND("punici",D69),50)</f>
        <v>#VALUE!</v>
      </c>
      <c r="I69" s="1" t="e">
        <f>MID(D69,FIND("escarmiento",D69),50)</f>
        <v>#VALUE!</v>
      </c>
      <c r="J69" s="1" t="e">
        <f>MID(D69,FIND("recargo",D69),50)</f>
        <v>#VALUE!</v>
      </c>
      <c r="K69" s="1" t="e">
        <f>MID(D69,FIND("gravamen",D69),50)</f>
        <v>#VALUE!</v>
      </c>
      <c r="L69" s="1" t="e">
        <f>MID(D69,FIND("amonesta",D69),50)</f>
        <v>#VALUE!</v>
      </c>
      <c r="M69" s="1" t="e">
        <f>MID(D69,FIND("correctivo",D69),50)</f>
        <v>#VALUE!</v>
      </c>
      <c r="N69" s="1" t="e">
        <f>MID(D69,FIND("imposici",D69),50)</f>
        <v>#VALUE!</v>
      </c>
    </row>
    <row r="70" spans="1:14" ht="85.5" x14ac:dyDescent="0.45">
      <c r="A70">
        <v>8339093</v>
      </c>
      <c r="B70">
        <v>1</v>
      </c>
      <c r="C70" t="s">
        <v>1426</v>
      </c>
      <c r="D70" s="1" t="s">
        <v>1425</v>
      </c>
      <c r="E70">
        <v>2</v>
      </c>
      <c r="F70" s="1" t="e">
        <f>MID(D70,FIND("multa",D70),50)</f>
        <v>#VALUE!</v>
      </c>
      <c r="G70" s="1" t="e">
        <f>MID(D70,FIND("castigo",D70),50)</f>
        <v>#VALUE!</v>
      </c>
      <c r="H70" s="1" t="e">
        <f>MID(D70,FIND("punici",D70),50)</f>
        <v>#VALUE!</v>
      </c>
      <c r="I70" s="1" t="e">
        <f>MID(D70,FIND("escarmiento",D70),50)</f>
        <v>#VALUE!</v>
      </c>
      <c r="J70" s="1" t="e">
        <f>MID(D70,FIND("recargo",D70),50)</f>
        <v>#VALUE!</v>
      </c>
      <c r="K70" s="1" t="e">
        <f>MID(D70,FIND("gravamen",D70),50)</f>
        <v>#VALUE!</v>
      </c>
      <c r="L70" s="1" t="e">
        <f>MID(D70,FIND("amonesta",D70),50)</f>
        <v>#VALUE!</v>
      </c>
      <c r="M70" s="1" t="e">
        <f>MID(D70,FIND("correctivo",D70),50)</f>
        <v>#VALUE!</v>
      </c>
      <c r="N70" s="1" t="e">
        <f>MID(D70,FIND("imposici",D70),50)</f>
        <v>#VALUE!</v>
      </c>
    </row>
    <row r="71" spans="1:14" ht="142.5" x14ac:dyDescent="0.45">
      <c r="A71">
        <v>8455564</v>
      </c>
      <c r="B71">
        <v>1</v>
      </c>
      <c r="C71" t="s">
        <v>892</v>
      </c>
      <c r="D71" s="1" t="s">
        <v>1424</v>
      </c>
      <c r="E71">
        <v>2</v>
      </c>
      <c r="F71" s="1" t="e">
        <f>MID(D71,FIND("multa",D71),50)</f>
        <v>#VALUE!</v>
      </c>
      <c r="G71" s="1" t="e">
        <f>MID(D71,FIND("castigo",D71),50)</f>
        <v>#VALUE!</v>
      </c>
      <c r="H71" s="1" t="e">
        <f>MID(D71,FIND("punici",D71),50)</f>
        <v>#VALUE!</v>
      </c>
      <c r="I71" s="1" t="e">
        <f>MID(D71,FIND("escarmiento",D71),50)</f>
        <v>#VALUE!</v>
      </c>
      <c r="J71" s="1" t="e">
        <f>MID(D71,FIND("recargo",D71),50)</f>
        <v>#VALUE!</v>
      </c>
      <c r="K71" s="1" t="e">
        <f>MID(D71,FIND("gravamen",D71),50)</f>
        <v>#VALUE!</v>
      </c>
      <c r="L71" s="1" t="e">
        <f>MID(D71,FIND("amonesta",D71),50)</f>
        <v>#VALUE!</v>
      </c>
      <c r="M71" s="1" t="e">
        <f>MID(D71,FIND("correctivo",D71),50)</f>
        <v>#VALUE!</v>
      </c>
      <c r="N71" s="1" t="e">
        <f>MID(D71,FIND("imposici",D71),50)</f>
        <v>#VALUE!</v>
      </c>
    </row>
    <row r="72" spans="1:14" ht="71.25" x14ac:dyDescent="0.45">
      <c r="A72">
        <v>8492080</v>
      </c>
      <c r="B72">
        <v>1</v>
      </c>
      <c r="C72" t="s">
        <v>777</v>
      </c>
      <c r="D72" s="1" t="s">
        <v>1423</v>
      </c>
      <c r="E72">
        <v>2</v>
      </c>
      <c r="F72" s="1" t="e">
        <f>MID(D72,FIND("multa",D72),50)</f>
        <v>#VALUE!</v>
      </c>
      <c r="G72" s="1" t="e">
        <f>MID(D72,FIND("castigo",D72),50)</f>
        <v>#VALUE!</v>
      </c>
      <c r="H72" s="1" t="e">
        <f>MID(D72,FIND("punici",D72),50)</f>
        <v>#VALUE!</v>
      </c>
      <c r="I72" s="1" t="e">
        <f>MID(D72,FIND("escarmiento",D72),50)</f>
        <v>#VALUE!</v>
      </c>
      <c r="J72" s="1" t="e">
        <f>MID(D72,FIND("recargo",D72),50)</f>
        <v>#VALUE!</v>
      </c>
      <c r="K72" s="1" t="e">
        <f>MID(D72,FIND("gravamen",D72),50)</f>
        <v>#VALUE!</v>
      </c>
      <c r="L72" s="1" t="e">
        <f>MID(D72,FIND("amonesta",D72),50)</f>
        <v>#VALUE!</v>
      </c>
      <c r="M72" s="1" t="e">
        <f>MID(D72,FIND("correctivo",D72),50)</f>
        <v>#VALUE!</v>
      </c>
      <c r="N72" s="1" t="e">
        <f>MID(D72,FIND("imposici",D72),50)</f>
        <v>#VALUE!</v>
      </c>
    </row>
    <row r="73" spans="1:14" ht="57" x14ac:dyDescent="0.45">
      <c r="A73">
        <v>7991457</v>
      </c>
      <c r="B73">
        <v>1</v>
      </c>
      <c r="C73" t="s">
        <v>1422</v>
      </c>
      <c r="D73" s="1" t="s">
        <v>1421</v>
      </c>
      <c r="E73">
        <v>2</v>
      </c>
      <c r="F73" s="1" t="e">
        <f>MID(D73,FIND("multa",D73),50)</f>
        <v>#VALUE!</v>
      </c>
      <c r="G73" s="1" t="e">
        <f>MID(D73,FIND("castigo",D73),50)</f>
        <v>#VALUE!</v>
      </c>
      <c r="H73" s="1" t="e">
        <f>MID(D73,FIND("punici",D73),50)</f>
        <v>#VALUE!</v>
      </c>
      <c r="I73" s="1" t="e">
        <f>MID(D73,FIND("escarmiento",D73),50)</f>
        <v>#VALUE!</v>
      </c>
      <c r="J73" s="1" t="e">
        <f>MID(D73,FIND("recargo",D73),50)</f>
        <v>#VALUE!</v>
      </c>
      <c r="K73" s="1" t="e">
        <f>MID(D73,FIND("gravamen",D73),50)</f>
        <v>#VALUE!</v>
      </c>
      <c r="L73" s="1" t="e">
        <f>MID(D73,FIND("amonesta",D73),50)</f>
        <v>#VALUE!</v>
      </c>
      <c r="M73" s="1" t="e">
        <f>MID(D73,FIND("correctivo",D73),50)</f>
        <v>#VALUE!</v>
      </c>
      <c r="N73" s="1" t="e">
        <f>MID(D73,FIND("imposici",D73),50)</f>
        <v>#VALUE!</v>
      </c>
    </row>
    <row r="74" spans="1:14" ht="57" x14ac:dyDescent="0.45">
      <c r="A74">
        <v>8246069</v>
      </c>
      <c r="B74">
        <v>1</v>
      </c>
      <c r="C74" t="s">
        <v>1004</v>
      </c>
      <c r="D74" s="1" t="s">
        <v>1420</v>
      </c>
      <c r="E74">
        <v>2</v>
      </c>
      <c r="F74" s="1" t="e">
        <f>MID(D74,FIND("multa",D74),50)</f>
        <v>#VALUE!</v>
      </c>
      <c r="G74" s="1" t="e">
        <f>MID(D74,FIND("castigo",D74),50)</f>
        <v>#VALUE!</v>
      </c>
      <c r="H74" s="1" t="e">
        <f>MID(D74,FIND("punici",D74),50)</f>
        <v>#VALUE!</v>
      </c>
      <c r="I74" s="1" t="e">
        <f>MID(D74,FIND("escarmiento",D74),50)</f>
        <v>#VALUE!</v>
      </c>
      <c r="J74" s="1" t="e">
        <f>MID(D74,FIND("recargo",D74),50)</f>
        <v>#VALUE!</v>
      </c>
      <c r="K74" s="1" t="e">
        <f>MID(D74,FIND("gravamen",D74),50)</f>
        <v>#VALUE!</v>
      </c>
      <c r="L74" s="1" t="e">
        <f>MID(D74,FIND("amonesta",D74),50)</f>
        <v>#VALUE!</v>
      </c>
      <c r="M74" s="1" t="e">
        <f>MID(D74,FIND("correctivo",D74),50)</f>
        <v>#VALUE!</v>
      </c>
      <c r="N74" s="1" t="e">
        <f>MID(D74,FIND("imposici",D74),50)</f>
        <v>#VALUE!</v>
      </c>
    </row>
    <row r="75" spans="1:14" ht="285" x14ac:dyDescent="0.45">
      <c r="A75">
        <v>8517281</v>
      </c>
      <c r="B75">
        <v>1</v>
      </c>
      <c r="C75" t="s">
        <v>1419</v>
      </c>
      <c r="D75" s="1" t="s">
        <v>1418</v>
      </c>
      <c r="E75">
        <v>2</v>
      </c>
      <c r="F75" s="1" t="e">
        <f>MID(D75,FIND("multa",D75),50)</f>
        <v>#VALUE!</v>
      </c>
      <c r="G75" s="1" t="e">
        <f>MID(D75,FIND("castigo",D75),50)</f>
        <v>#VALUE!</v>
      </c>
      <c r="H75" s="1" t="e">
        <f>MID(D75,FIND("punici",D75),50)</f>
        <v>#VALUE!</v>
      </c>
      <c r="I75" s="1" t="e">
        <f>MID(D75,FIND("escarmiento",D75),50)</f>
        <v>#VALUE!</v>
      </c>
      <c r="J75" s="1" t="e">
        <f>MID(D75,FIND("recargo",D75),50)</f>
        <v>#VALUE!</v>
      </c>
      <c r="K75" s="1" t="e">
        <f>MID(D75,FIND("gravamen",D75),50)</f>
        <v>#VALUE!</v>
      </c>
      <c r="L75" s="1" t="e">
        <f>MID(D75,FIND("amonesta",D75),50)</f>
        <v>#VALUE!</v>
      </c>
      <c r="M75" s="1" t="e">
        <f>MID(D75,FIND("correctivo",D75),50)</f>
        <v>#VALUE!</v>
      </c>
      <c r="N75" s="1" t="e">
        <f>MID(D75,FIND("imposici",D75),50)</f>
        <v>#VALUE!</v>
      </c>
    </row>
    <row r="76" spans="1:14" x14ac:dyDescent="0.45">
      <c r="A76">
        <v>8160334</v>
      </c>
      <c r="B76">
        <v>1</v>
      </c>
      <c r="C76" t="s">
        <v>777</v>
      </c>
      <c r="D76" s="1" t="s">
        <v>1417</v>
      </c>
      <c r="E76">
        <v>2</v>
      </c>
      <c r="F76" s="1" t="e">
        <f>MID(D76,FIND("multa",D76),50)</f>
        <v>#VALUE!</v>
      </c>
      <c r="G76" s="1" t="e">
        <f>MID(D76,FIND("castigo",D76),50)</f>
        <v>#VALUE!</v>
      </c>
      <c r="H76" s="1" t="e">
        <f>MID(D76,FIND("punici",D76),50)</f>
        <v>#VALUE!</v>
      </c>
      <c r="I76" s="1" t="e">
        <f>MID(D76,FIND("escarmiento",D76),50)</f>
        <v>#VALUE!</v>
      </c>
      <c r="J76" s="1" t="e">
        <f>MID(D76,FIND("recargo",D76),50)</f>
        <v>#VALUE!</v>
      </c>
      <c r="K76" s="1" t="e">
        <f>MID(D76,FIND("gravamen",D76),50)</f>
        <v>#VALUE!</v>
      </c>
      <c r="L76" s="1" t="e">
        <f>MID(D76,FIND("amonesta",D76),50)</f>
        <v>#VALUE!</v>
      </c>
      <c r="M76" s="1" t="e">
        <f>MID(D76,FIND("correctivo",D76),50)</f>
        <v>#VALUE!</v>
      </c>
      <c r="N76" s="1" t="e">
        <f>MID(D76,FIND("imposici",D76),50)</f>
        <v>#VALUE!</v>
      </c>
    </row>
    <row r="77" spans="1:14" x14ac:dyDescent="0.45">
      <c r="A77">
        <v>7493083</v>
      </c>
      <c r="B77">
        <v>1</v>
      </c>
      <c r="C77" t="s">
        <v>1416</v>
      </c>
      <c r="D77" s="1" t="s">
        <v>1415</v>
      </c>
      <c r="E77">
        <v>2</v>
      </c>
      <c r="F77" s="1" t="e">
        <f>MID(D77,FIND("multa",D77),50)</f>
        <v>#VALUE!</v>
      </c>
      <c r="G77" s="1" t="e">
        <f>MID(D77,FIND("castigo",D77),50)</f>
        <v>#VALUE!</v>
      </c>
      <c r="H77" s="1" t="e">
        <f>MID(D77,FIND("punici",D77),50)</f>
        <v>#VALUE!</v>
      </c>
      <c r="I77" s="1" t="e">
        <f>MID(D77,FIND("escarmiento",D77),50)</f>
        <v>#VALUE!</v>
      </c>
      <c r="J77" s="1" t="e">
        <f>MID(D77,FIND("recargo",D77),50)</f>
        <v>#VALUE!</v>
      </c>
      <c r="K77" s="1" t="e">
        <f>MID(D77,FIND("gravamen",D77),50)</f>
        <v>#VALUE!</v>
      </c>
      <c r="L77" s="1" t="e">
        <f>MID(D77,FIND("amonesta",D77),50)</f>
        <v>#VALUE!</v>
      </c>
      <c r="M77" s="1" t="e">
        <f>MID(D77,FIND("correctivo",D77),50)</f>
        <v>#VALUE!</v>
      </c>
      <c r="N77" s="1" t="e">
        <f>MID(D77,FIND("imposici",D77),50)</f>
        <v>#VALUE!</v>
      </c>
    </row>
    <row r="78" spans="1:14" ht="99.75" x14ac:dyDescent="0.45">
      <c r="A78">
        <v>7764732</v>
      </c>
      <c r="B78">
        <v>1</v>
      </c>
      <c r="C78" t="s">
        <v>777</v>
      </c>
      <c r="D78" s="1" t="s">
        <v>1414</v>
      </c>
      <c r="E78">
        <v>2</v>
      </c>
      <c r="F78" s="1" t="e">
        <f>MID(D78,FIND("multa",D78),50)</f>
        <v>#VALUE!</v>
      </c>
      <c r="G78" s="1" t="e">
        <f>MID(D78,FIND("castigo",D78),50)</f>
        <v>#VALUE!</v>
      </c>
      <c r="H78" s="1" t="e">
        <f>MID(D78,FIND("punici",D78),50)</f>
        <v>#VALUE!</v>
      </c>
      <c r="I78" s="1" t="e">
        <f>MID(D78,FIND("escarmiento",D78),50)</f>
        <v>#VALUE!</v>
      </c>
      <c r="J78" s="1" t="e">
        <f>MID(D78,FIND("recargo",D78),50)</f>
        <v>#VALUE!</v>
      </c>
      <c r="K78" s="1" t="e">
        <f>MID(D78,FIND("gravamen",D78),50)</f>
        <v>#VALUE!</v>
      </c>
      <c r="L78" s="1" t="e">
        <f>MID(D78,FIND("amonesta",D78),50)</f>
        <v>#VALUE!</v>
      </c>
      <c r="M78" s="1" t="e">
        <f>MID(D78,FIND("correctivo",D78),50)</f>
        <v>#VALUE!</v>
      </c>
      <c r="N78" s="1" t="e">
        <f>MID(D78,FIND("imposici",D78),50)</f>
        <v>#VALUE!</v>
      </c>
    </row>
    <row r="79" spans="1:14" x14ac:dyDescent="0.45">
      <c r="A79">
        <v>7752030</v>
      </c>
      <c r="B79">
        <v>1</v>
      </c>
      <c r="C79" t="s">
        <v>1413</v>
      </c>
      <c r="D79" s="1" t="s">
        <v>1412</v>
      </c>
      <c r="E79">
        <v>2</v>
      </c>
      <c r="F79" s="1" t="e">
        <f>MID(D79,FIND("multa",D79),50)</f>
        <v>#VALUE!</v>
      </c>
      <c r="G79" s="1" t="e">
        <f>MID(D79,FIND("castigo",D79),50)</f>
        <v>#VALUE!</v>
      </c>
      <c r="H79" s="1" t="e">
        <f>MID(D79,FIND("punici",D79),50)</f>
        <v>#VALUE!</v>
      </c>
      <c r="I79" s="1" t="e">
        <f>MID(D79,FIND("escarmiento",D79),50)</f>
        <v>#VALUE!</v>
      </c>
      <c r="J79" s="1" t="e">
        <f>MID(D79,FIND("recargo",D79),50)</f>
        <v>#VALUE!</v>
      </c>
      <c r="K79" s="1" t="e">
        <f>MID(D79,FIND("gravamen",D79),50)</f>
        <v>#VALUE!</v>
      </c>
      <c r="L79" s="1" t="e">
        <f>MID(D79,FIND("amonesta",D79),50)</f>
        <v>#VALUE!</v>
      </c>
      <c r="M79" s="1" t="e">
        <f>MID(D79,FIND("correctivo",D79),50)</f>
        <v>#VALUE!</v>
      </c>
      <c r="N79" s="1" t="e">
        <f>MID(D79,FIND("imposici",D79),50)</f>
        <v>#VALUE!</v>
      </c>
    </row>
    <row r="80" spans="1:14" x14ac:dyDescent="0.45">
      <c r="A80">
        <v>7568086</v>
      </c>
      <c r="B80">
        <v>1</v>
      </c>
      <c r="C80" t="s">
        <v>1411</v>
      </c>
      <c r="D80" s="1" t="s">
        <v>1410</v>
      </c>
      <c r="E80">
        <v>2</v>
      </c>
      <c r="F80" s="1" t="e">
        <f>MID(D80,FIND("multa",D80),50)</f>
        <v>#VALUE!</v>
      </c>
      <c r="G80" s="1" t="e">
        <f>MID(D80,FIND("castigo",D80),50)</f>
        <v>#VALUE!</v>
      </c>
      <c r="H80" s="1" t="e">
        <f>MID(D80,FIND("punici",D80),50)</f>
        <v>#VALUE!</v>
      </c>
      <c r="I80" s="1" t="e">
        <f>MID(D80,FIND("escarmiento",D80),50)</f>
        <v>#VALUE!</v>
      </c>
      <c r="J80" s="1" t="e">
        <f>MID(D80,FIND("recargo",D80),50)</f>
        <v>#VALUE!</v>
      </c>
      <c r="K80" s="1" t="e">
        <f>MID(D80,FIND("gravamen",D80),50)</f>
        <v>#VALUE!</v>
      </c>
      <c r="L80" s="1" t="e">
        <f>MID(D80,FIND("amonesta",D80),50)</f>
        <v>#VALUE!</v>
      </c>
      <c r="M80" s="1" t="e">
        <f>MID(D80,FIND("correctivo",D80),50)</f>
        <v>#VALUE!</v>
      </c>
      <c r="N80" s="1" t="e">
        <f>MID(D80,FIND("imposici",D80),50)</f>
        <v>#VALUE!</v>
      </c>
    </row>
    <row r="81" spans="1:14" ht="57" x14ac:dyDescent="0.45">
      <c r="A81">
        <v>7663328</v>
      </c>
      <c r="B81">
        <v>1</v>
      </c>
      <c r="C81" t="s">
        <v>777</v>
      </c>
      <c r="D81" s="1" t="s">
        <v>1409</v>
      </c>
      <c r="E81">
        <v>2</v>
      </c>
      <c r="F81" s="1" t="e">
        <f>MID(D81,FIND("multa",D81),50)</f>
        <v>#VALUE!</v>
      </c>
      <c r="G81" s="1" t="e">
        <f>MID(D81,FIND("castigo",D81),50)</f>
        <v>#VALUE!</v>
      </c>
      <c r="H81" s="1" t="e">
        <f>MID(D81,FIND("punici",D81),50)</f>
        <v>#VALUE!</v>
      </c>
      <c r="I81" s="1" t="e">
        <f>MID(D81,FIND("escarmiento",D81),50)</f>
        <v>#VALUE!</v>
      </c>
      <c r="J81" s="1" t="e">
        <f>MID(D81,FIND("recargo",D81),50)</f>
        <v>#VALUE!</v>
      </c>
      <c r="K81" s="1" t="e">
        <f>MID(D81,FIND("gravamen",D81),50)</f>
        <v>#VALUE!</v>
      </c>
      <c r="L81" s="1" t="e">
        <f>MID(D81,FIND("amonesta",D81),50)</f>
        <v>#VALUE!</v>
      </c>
      <c r="M81" s="1" t="e">
        <f>MID(D81,FIND("correctivo",D81),50)</f>
        <v>#VALUE!</v>
      </c>
      <c r="N81" s="1" t="e">
        <f>MID(D81,FIND("imposici",D81),50)</f>
        <v>#VALUE!</v>
      </c>
    </row>
    <row r="82" spans="1:14" x14ac:dyDescent="0.45">
      <c r="A82">
        <v>8323045</v>
      </c>
      <c r="B82">
        <v>1</v>
      </c>
      <c r="C82" t="s">
        <v>1408</v>
      </c>
      <c r="D82" s="1" t="s">
        <v>1407</v>
      </c>
      <c r="E82">
        <v>2</v>
      </c>
      <c r="F82" s="1" t="e">
        <f>MID(D82,FIND("multa",D82),50)</f>
        <v>#VALUE!</v>
      </c>
      <c r="G82" s="1" t="e">
        <f>MID(D82,FIND("castigo",D82),50)</f>
        <v>#VALUE!</v>
      </c>
      <c r="H82" s="1" t="e">
        <f>MID(D82,FIND("punici",D82),50)</f>
        <v>#VALUE!</v>
      </c>
      <c r="I82" s="1" t="e">
        <f>MID(D82,FIND("escarmiento",D82),50)</f>
        <v>#VALUE!</v>
      </c>
      <c r="J82" s="1" t="e">
        <f>MID(D82,FIND("recargo",D82),50)</f>
        <v>#VALUE!</v>
      </c>
      <c r="K82" s="1" t="e">
        <f>MID(D82,FIND("gravamen",D82),50)</f>
        <v>#VALUE!</v>
      </c>
      <c r="L82" s="1" t="e">
        <f>MID(D82,FIND("amonesta",D82),50)</f>
        <v>#VALUE!</v>
      </c>
      <c r="M82" s="1" t="e">
        <f>MID(D82,FIND("correctivo",D82),50)</f>
        <v>#VALUE!</v>
      </c>
      <c r="N82" s="1" t="e">
        <f>MID(D82,FIND("imposici",D82),50)</f>
        <v>#VALUE!</v>
      </c>
    </row>
    <row r="83" spans="1:14" x14ac:dyDescent="0.45">
      <c r="A83">
        <v>8628181</v>
      </c>
      <c r="B83">
        <v>1</v>
      </c>
      <c r="E83">
        <v>2</v>
      </c>
      <c r="F83" s="1" t="e">
        <f>MID(D83,FIND("multa",D83),50)</f>
        <v>#VALUE!</v>
      </c>
      <c r="G83" s="1" t="e">
        <f>MID(D83,FIND("castigo",D83),50)</f>
        <v>#VALUE!</v>
      </c>
      <c r="H83" s="1" t="e">
        <f>MID(D83,FIND("punici",D83),50)</f>
        <v>#VALUE!</v>
      </c>
      <c r="I83" s="1" t="e">
        <f>MID(D83,FIND("escarmiento",D83),50)</f>
        <v>#VALUE!</v>
      </c>
      <c r="J83" s="1" t="e">
        <f>MID(D83,FIND("recargo",D83),50)</f>
        <v>#VALUE!</v>
      </c>
      <c r="K83" s="1" t="e">
        <f>MID(D83,FIND("gravamen",D83),50)</f>
        <v>#VALUE!</v>
      </c>
      <c r="L83" s="1" t="e">
        <f>MID(D83,FIND("amonesta",D83),50)</f>
        <v>#VALUE!</v>
      </c>
      <c r="M83" s="1" t="e">
        <f>MID(D83,FIND("correctivo",D83),50)</f>
        <v>#VALUE!</v>
      </c>
      <c r="N83" s="1" t="e">
        <f>MID(D83,FIND("imposici",D83),50)</f>
        <v>#VALUE!</v>
      </c>
    </row>
    <row r="84" spans="1:14" ht="42.75" x14ac:dyDescent="0.45">
      <c r="A84">
        <v>7733573</v>
      </c>
      <c r="B84">
        <v>1</v>
      </c>
      <c r="C84" t="s">
        <v>1406</v>
      </c>
      <c r="D84" s="1" t="s">
        <v>1405</v>
      </c>
      <c r="E84">
        <v>2</v>
      </c>
      <c r="F84" s="1" t="e">
        <f>MID(D84,FIND("multa",D84),50)</f>
        <v>#VALUE!</v>
      </c>
      <c r="G84" s="1" t="e">
        <f>MID(D84,FIND("castigo",D84),50)</f>
        <v>#VALUE!</v>
      </c>
      <c r="H84" s="1" t="e">
        <f>MID(D84,FIND("punici",D84),50)</f>
        <v>#VALUE!</v>
      </c>
      <c r="I84" s="1" t="e">
        <f>MID(D84,FIND("escarmiento",D84),50)</f>
        <v>#VALUE!</v>
      </c>
      <c r="J84" s="1" t="e">
        <f>MID(D84,FIND("recargo",D84),50)</f>
        <v>#VALUE!</v>
      </c>
      <c r="K84" s="1" t="e">
        <f>MID(D84,FIND("gravamen",D84),50)</f>
        <v>#VALUE!</v>
      </c>
      <c r="L84" s="1" t="e">
        <f>MID(D84,FIND("amonesta",D84),50)</f>
        <v>#VALUE!</v>
      </c>
      <c r="M84" s="1" t="e">
        <f>MID(D84,FIND("correctivo",D84),50)</f>
        <v>#VALUE!</v>
      </c>
      <c r="N84" s="1" t="e">
        <f>MID(D84,FIND("imposici",D84),50)</f>
        <v>#VALUE!</v>
      </c>
    </row>
    <row r="85" spans="1:14" ht="57" x14ac:dyDescent="0.45">
      <c r="A85">
        <v>7759711</v>
      </c>
      <c r="B85">
        <v>1</v>
      </c>
      <c r="C85" t="s">
        <v>1404</v>
      </c>
      <c r="D85" s="1" t="s">
        <v>1403</v>
      </c>
      <c r="E85">
        <v>2</v>
      </c>
      <c r="F85" s="1" t="e">
        <f>MID(D85,FIND("multa",D85),50)</f>
        <v>#VALUE!</v>
      </c>
      <c r="G85" s="1" t="e">
        <f>MID(D85,FIND("castigo",D85),50)</f>
        <v>#VALUE!</v>
      </c>
      <c r="H85" s="1" t="e">
        <f>MID(D85,FIND("punici",D85),50)</f>
        <v>#VALUE!</v>
      </c>
      <c r="I85" s="1" t="e">
        <f>MID(D85,FIND("escarmiento",D85),50)</f>
        <v>#VALUE!</v>
      </c>
      <c r="J85" s="1" t="e">
        <f>MID(D85,FIND("recargo",D85),50)</f>
        <v>#VALUE!</v>
      </c>
      <c r="K85" s="1" t="e">
        <f>MID(D85,FIND("gravamen",D85),50)</f>
        <v>#VALUE!</v>
      </c>
      <c r="L85" s="1" t="e">
        <f>MID(D85,FIND("amonesta",D85),50)</f>
        <v>#VALUE!</v>
      </c>
      <c r="M85" s="1" t="e">
        <f>MID(D85,FIND("correctivo",D85),50)</f>
        <v>#VALUE!</v>
      </c>
      <c r="N85" s="1" t="e">
        <f>MID(D85,FIND("imposici",D85),50)</f>
        <v>#VALUE!</v>
      </c>
    </row>
    <row r="86" spans="1:14" ht="409.5" x14ac:dyDescent="0.45">
      <c r="A86">
        <v>8273533</v>
      </c>
      <c r="B86">
        <v>1</v>
      </c>
      <c r="C86" t="s">
        <v>1172</v>
      </c>
      <c r="D86" s="1" t="s">
        <v>1402</v>
      </c>
      <c r="E86">
        <v>2</v>
      </c>
      <c r="F86" s="1" t="e">
        <f>MID(D86,FIND("multa",D86),50)</f>
        <v>#VALUE!</v>
      </c>
      <c r="G86" s="1" t="e">
        <f>MID(D86,FIND("castigo",D86),50)</f>
        <v>#VALUE!</v>
      </c>
      <c r="H86" s="1" t="e">
        <f>MID(D86,FIND("punici",D86),50)</f>
        <v>#VALUE!</v>
      </c>
      <c r="I86" s="1" t="e">
        <f>MID(D86,FIND("escarmiento",D86),50)</f>
        <v>#VALUE!</v>
      </c>
      <c r="J86" s="1" t="e">
        <f>MID(D86,FIND("recargo",D86),50)</f>
        <v>#VALUE!</v>
      </c>
      <c r="K86" s="1" t="e">
        <f>MID(D86,FIND("gravamen",D86),50)</f>
        <v>#VALUE!</v>
      </c>
      <c r="L86" s="1" t="e">
        <f>MID(D86,FIND("amonesta",D86),50)</f>
        <v>#VALUE!</v>
      </c>
      <c r="M86" s="1" t="e">
        <f>MID(D86,FIND("correctivo",D86),50)</f>
        <v>#VALUE!</v>
      </c>
      <c r="N86" s="1" t="e">
        <f>MID(D86,FIND("imposici",D86),50)</f>
        <v>#VALUE!</v>
      </c>
    </row>
    <row r="87" spans="1:14" x14ac:dyDescent="0.45">
      <c r="A87">
        <v>7989990</v>
      </c>
      <c r="B87">
        <v>1</v>
      </c>
      <c r="C87" t="s">
        <v>1401</v>
      </c>
      <c r="D87" s="1" t="s">
        <v>1400</v>
      </c>
      <c r="E87">
        <v>2</v>
      </c>
      <c r="F87" s="1" t="e">
        <f>MID(D87,FIND("multa",D87),50)</f>
        <v>#VALUE!</v>
      </c>
      <c r="G87" s="1" t="e">
        <f>MID(D87,FIND("castigo",D87),50)</f>
        <v>#VALUE!</v>
      </c>
      <c r="H87" s="1" t="e">
        <f>MID(D87,FIND("punici",D87),50)</f>
        <v>#VALUE!</v>
      </c>
      <c r="I87" s="1" t="e">
        <f>MID(D87,FIND("escarmiento",D87),50)</f>
        <v>#VALUE!</v>
      </c>
      <c r="J87" s="1" t="e">
        <f>MID(D87,FIND("recargo",D87),50)</f>
        <v>#VALUE!</v>
      </c>
      <c r="K87" s="1" t="e">
        <f>MID(D87,FIND("gravamen",D87),50)</f>
        <v>#VALUE!</v>
      </c>
      <c r="L87" s="1" t="e">
        <f>MID(D87,FIND("amonesta",D87),50)</f>
        <v>#VALUE!</v>
      </c>
      <c r="M87" s="1" t="e">
        <f>MID(D87,FIND("correctivo",D87),50)</f>
        <v>#VALUE!</v>
      </c>
      <c r="N87" s="1" t="e">
        <f>MID(D87,FIND("imposici",D87),50)</f>
        <v>#VALUE!</v>
      </c>
    </row>
    <row r="88" spans="1:14" x14ac:dyDescent="0.45">
      <c r="A88">
        <v>8059171</v>
      </c>
      <c r="B88">
        <v>1</v>
      </c>
      <c r="C88" t="s">
        <v>759</v>
      </c>
      <c r="D88" s="1" t="s">
        <v>1399</v>
      </c>
      <c r="E88">
        <v>2</v>
      </c>
      <c r="F88" s="1" t="e">
        <f>MID(D88,FIND("multa",D88),50)</f>
        <v>#VALUE!</v>
      </c>
      <c r="G88" s="1" t="e">
        <f>MID(D88,FIND("castigo",D88),50)</f>
        <v>#VALUE!</v>
      </c>
      <c r="H88" s="1" t="e">
        <f>MID(D88,FIND("punici",D88),50)</f>
        <v>#VALUE!</v>
      </c>
      <c r="I88" s="1" t="e">
        <f>MID(D88,FIND("escarmiento",D88),50)</f>
        <v>#VALUE!</v>
      </c>
      <c r="J88" s="1" t="e">
        <f>MID(D88,FIND("recargo",D88),50)</f>
        <v>#VALUE!</v>
      </c>
      <c r="K88" s="1" t="e">
        <f>MID(D88,FIND("gravamen",D88),50)</f>
        <v>#VALUE!</v>
      </c>
      <c r="L88" s="1" t="e">
        <f>MID(D88,FIND("amonesta",D88),50)</f>
        <v>#VALUE!</v>
      </c>
      <c r="M88" s="1" t="e">
        <f>MID(D88,FIND("correctivo",D88),50)</f>
        <v>#VALUE!</v>
      </c>
      <c r="N88" s="1" t="e">
        <f>MID(D88,FIND("imposici",D88),50)</f>
        <v>#VALUE!</v>
      </c>
    </row>
    <row r="89" spans="1:14" x14ac:dyDescent="0.45">
      <c r="A89">
        <v>7311418</v>
      </c>
      <c r="B89">
        <v>1</v>
      </c>
      <c r="C89" t="s">
        <v>751</v>
      </c>
      <c r="D89" s="1" t="s">
        <v>1398</v>
      </c>
      <c r="E89">
        <v>2</v>
      </c>
      <c r="F89" s="1" t="e">
        <f>MID(D89,FIND("multa",D89),50)</f>
        <v>#VALUE!</v>
      </c>
      <c r="G89" s="1" t="e">
        <f>MID(D89,FIND("castigo",D89),50)</f>
        <v>#VALUE!</v>
      </c>
      <c r="H89" s="1" t="e">
        <f>MID(D89,FIND("punici",D89),50)</f>
        <v>#VALUE!</v>
      </c>
      <c r="I89" s="1" t="e">
        <f>MID(D89,FIND("escarmiento",D89),50)</f>
        <v>#VALUE!</v>
      </c>
      <c r="J89" s="1" t="e">
        <f>MID(D89,FIND("recargo",D89),50)</f>
        <v>#VALUE!</v>
      </c>
      <c r="K89" s="1" t="e">
        <f>MID(D89,FIND("gravamen",D89),50)</f>
        <v>#VALUE!</v>
      </c>
      <c r="L89" s="1" t="e">
        <f>MID(D89,FIND("amonesta",D89),50)</f>
        <v>#VALUE!</v>
      </c>
      <c r="M89" s="1" t="e">
        <f>MID(D89,FIND("correctivo",D89),50)</f>
        <v>#VALUE!</v>
      </c>
      <c r="N89" s="1" t="e">
        <f>MID(D89,FIND("imposici",D89),50)</f>
        <v>#VALUE!</v>
      </c>
    </row>
    <row r="90" spans="1:14" ht="28.5" x14ac:dyDescent="0.45">
      <c r="A90">
        <v>7692842</v>
      </c>
      <c r="B90">
        <v>1</v>
      </c>
      <c r="C90" t="s">
        <v>1397</v>
      </c>
      <c r="D90" s="1" t="s">
        <v>1396</v>
      </c>
      <c r="E90">
        <v>2</v>
      </c>
      <c r="F90" s="1" t="e">
        <f>MID(D90,FIND("multa",D90),50)</f>
        <v>#VALUE!</v>
      </c>
      <c r="G90" s="1" t="e">
        <f>MID(D90,FIND("castigo",D90),50)</f>
        <v>#VALUE!</v>
      </c>
      <c r="H90" s="1" t="e">
        <f>MID(D90,FIND("punici",D90),50)</f>
        <v>#VALUE!</v>
      </c>
      <c r="I90" s="1" t="e">
        <f>MID(D90,FIND("escarmiento",D90),50)</f>
        <v>#VALUE!</v>
      </c>
      <c r="J90" s="1" t="e">
        <f>MID(D90,FIND("recargo",D90),50)</f>
        <v>#VALUE!</v>
      </c>
      <c r="K90" s="1" t="e">
        <f>MID(D90,FIND("gravamen",D90),50)</f>
        <v>#VALUE!</v>
      </c>
      <c r="L90" s="1" t="e">
        <f>MID(D90,FIND("amonesta",D90),50)</f>
        <v>#VALUE!</v>
      </c>
      <c r="M90" s="1" t="e">
        <f>MID(D90,FIND("correctivo",D90),50)</f>
        <v>#VALUE!</v>
      </c>
      <c r="N90" s="1" t="e">
        <f>MID(D90,FIND("imposici",D90),50)</f>
        <v>#VALUE!</v>
      </c>
    </row>
    <row r="91" spans="1:14" ht="42.75" x14ac:dyDescent="0.45">
      <c r="A91">
        <v>7719496</v>
      </c>
      <c r="B91">
        <v>1</v>
      </c>
      <c r="C91" t="s">
        <v>1395</v>
      </c>
      <c r="D91" s="1" t="s">
        <v>1394</v>
      </c>
      <c r="E91">
        <v>2</v>
      </c>
      <c r="F91" s="1" t="e">
        <f>MID(D91,FIND("multa",D91),50)</f>
        <v>#VALUE!</v>
      </c>
      <c r="G91" s="1" t="e">
        <f>MID(D91,FIND("castigo",D91),50)</f>
        <v>#VALUE!</v>
      </c>
      <c r="H91" s="1" t="e">
        <f>MID(D91,FIND("punici",D91),50)</f>
        <v>#VALUE!</v>
      </c>
      <c r="I91" s="1" t="e">
        <f>MID(D91,FIND("escarmiento",D91),50)</f>
        <v>#VALUE!</v>
      </c>
      <c r="J91" s="1" t="e">
        <f>MID(D91,FIND("recargo",D91),50)</f>
        <v>#VALUE!</v>
      </c>
      <c r="K91" s="1" t="e">
        <f>MID(D91,FIND("gravamen",D91),50)</f>
        <v>#VALUE!</v>
      </c>
      <c r="L91" s="1" t="e">
        <f>MID(D91,FIND("amonesta",D91),50)</f>
        <v>#VALUE!</v>
      </c>
      <c r="M91" s="1" t="e">
        <f>MID(D91,FIND("correctivo",D91),50)</f>
        <v>#VALUE!</v>
      </c>
      <c r="N91" s="1" t="e">
        <f>MID(D91,FIND("imposici",D91),50)</f>
        <v>#VALUE!</v>
      </c>
    </row>
    <row r="92" spans="1:14" x14ac:dyDescent="0.45">
      <c r="A92">
        <v>7343651</v>
      </c>
      <c r="B92">
        <v>1</v>
      </c>
      <c r="C92" t="s">
        <v>892</v>
      </c>
      <c r="D92" s="1" t="s">
        <v>1393</v>
      </c>
      <c r="E92">
        <v>2</v>
      </c>
      <c r="F92" s="1" t="e">
        <f>MID(D92,FIND("multa",D92),50)</f>
        <v>#VALUE!</v>
      </c>
      <c r="G92" s="1" t="e">
        <f>MID(D92,FIND("castigo",D92),50)</f>
        <v>#VALUE!</v>
      </c>
      <c r="H92" s="1" t="e">
        <f>MID(D92,FIND("punici",D92),50)</f>
        <v>#VALUE!</v>
      </c>
      <c r="I92" s="1" t="e">
        <f>MID(D92,FIND("escarmiento",D92),50)</f>
        <v>#VALUE!</v>
      </c>
      <c r="J92" s="1" t="e">
        <f>MID(D92,FIND("recargo",D92),50)</f>
        <v>#VALUE!</v>
      </c>
      <c r="K92" s="1" t="e">
        <f>MID(D92,FIND("gravamen",D92),50)</f>
        <v>#VALUE!</v>
      </c>
      <c r="L92" s="1" t="e">
        <f>MID(D92,FIND("amonesta",D92),50)</f>
        <v>#VALUE!</v>
      </c>
      <c r="M92" s="1" t="e">
        <f>MID(D92,FIND("correctivo",D92),50)</f>
        <v>#VALUE!</v>
      </c>
      <c r="N92" s="1" t="e">
        <f>MID(D92,FIND("imposici",D92),50)</f>
        <v>#VALUE!</v>
      </c>
    </row>
    <row r="93" spans="1:14" x14ac:dyDescent="0.45">
      <c r="A93">
        <v>7688324</v>
      </c>
      <c r="B93">
        <v>1</v>
      </c>
      <c r="C93" t="s">
        <v>1004</v>
      </c>
      <c r="D93" s="1" t="s">
        <v>1392</v>
      </c>
      <c r="E93">
        <v>2</v>
      </c>
      <c r="F93" s="1" t="e">
        <f>MID(D93,FIND("multa",D93),50)</f>
        <v>#VALUE!</v>
      </c>
      <c r="G93" s="1" t="e">
        <f>MID(D93,FIND("castigo",D93),50)</f>
        <v>#VALUE!</v>
      </c>
      <c r="H93" s="1" t="e">
        <f>MID(D93,FIND("punici",D93),50)</f>
        <v>#VALUE!</v>
      </c>
      <c r="I93" s="1" t="e">
        <f>MID(D93,FIND("escarmiento",D93),50)</f>
        <v>#VALUE!</v>
      </c>
      <c r="J93" s="1" t="e">
        <f>MID(D93,FIND("recargo",D93),50)</f>
        <v>#VALUE!</v>
      </c>
      <c r="K93" s="1" t="e">
        <f>MID(D93,FIND("gravamen",D93),50)</f>
        <v>#VALUE!</v>
      </c>
      <c r="L93" s="1" t="e">
        <f>MID(D93,FIND("amonesta",D93),50)</f>
        <v>#VALUE!</v>
      </c>
      <c r="M93" s="1" t="e">
        <f>MID(D93,FIND("correctivo",D93),50)</f>
        <v>#VALUE!</v>
      </c>
      <c r="N93" s="1" t="e">
        <f>MID(D93,FIND("imposici",D93),50)</f>
        <v>#VALUE!</v>
      </c>
    </row>
    <row r="94" spans="1:14" ht="28.5" x14ac:dyDescent="0.45">
      <c r="A94">
        <v>8090279</v>
      </c>
      <c r="B94">
        <v>1</v>
      </c>
      <c r="C94" t="s">
        <v>899</v>
      </c>
      <c r="D94" s="1" t="s">
        <v>1391</v>
      </c>
      <c r="E94">
        <v>2</v>
      </c>
      <c r="F94" s="1" t="e">
        <f>MID(D94,FIND("multa",D94),50)</f>
        <v>#VALUE!</v>
      </c>
      <c r="G94" s="1" t="e">
        <f>MID(D94,FIND("castigo",D94),50)</f>
        <v>#VALUE!</v>
      </c>
      <c r="H94" s="1" t="e">
        <f>MID(D94,FIND("punici",D94),50)</f>
        <v>#VALUE!</v>
      </c>
      <c r="I94" s="1" t="e">
        <f>MID(D94,FIND("escarmiento",D94),50)</f>
        <v>#VALUE!</v>
      </c>
      <c r="J94" s="1" t="e">
        <f>MID(D94,FIND("recargo",D94),50)</f>
        <v>#VALUE!</v>
      </c>
      <c r="K94" s="1" t="e">
        <f>MID(D94,FIND("gravamen",D94),50)</f>
        <v>#VALUE!</v>
      </c>
      <c r="L94" s="1" t="e">
        <f>MID(D94,FIND("amonesta",D94),50)</f>
        <v>#VALUE!</v>
      </c>
      <c r="M94" s="1" t="e">
        <f>MID(D94,FIND("correctivo",D94),50)</f>
        <v>#VALUE!</v>
      </c>
      <c r="N94" s="1" t="e">
        <f>MID(D94,FIND("imposici",D94),50)</f>
        <v>#VALUE!</v>
      </c>
    </row>
    <row r="95" spans="1:14" ht="71.25" x14ac:dyDescent="0.45">
      <c r="A95">
        <v>8191230</v>
      </c>
      <c r="B95">
        <v>1</v>
      </c>
      <c r="C95" t="s">
        <v>777</v>
      </c>
      <c r="D95" s="1" t="s">
        <v>1390</v>
      </c>
      <c r="E95">
        <v>2</v>
      </c>
      <c r="F95" s="1" t="e">
        <f>MID(D95,FIND("multa",D95),50)</f>
        <v>#VALUE!</v>
      </c>
      <c r="G95" s="1" t="e">
        <f>MID(D95,FIND("castigo",D95),50)</f>
        <v>#VALUE!</v>
      </c>
      <c r="H95" s="1" t="e">
        <f>MID(D95,FIND("punici",D95),50)</f>
        <v>#VALUE!</v>
      </c>
      <c r="I95" s="1" t="e">
        <f>MID(D95,FIND("escarmiento",D95),50)</f>
        <v>#VALUE!</v>
      </c>
      <c r="J95" s="1" t="e">
        <f>MID(D95,FIND("recargo",D95),50)</f>
        <v>#VALUE!</v>
      </c>
      <c r="K95" s="1" t="e">
        <f>MID(D95,FIND("gravamen",D95),50)</f>
        <v>#VALUE!</v>
      </c>
      <c r="L95" s="1" t="e">
        <f>MID(D95,FIND("amonesta",D95),50)</f>
        <v>#VALUE!</v>
      </c>
      <c r="M95" s="1" t="e">
        <f>MID(D95,FIND("correctivo",D95),50)</f>
        <v>#VALUE!</v>
      </c>
      <c r="N95" s="1" t="e">
        <f>MID(D95,FIND("imposici",D95),50)</f>
        <v>#VALUE!</v>
      </c>
    </row>
    <row r="96" spans="1:14" x14ac:dyDescent="0.45">
      <c r="A96">
        <v>7630108</v>
      </c>
      <c r="B96">
        <v>1</v>
      </c>
      <c r="C96" t="s">
        <v>1004</v>
      </c>
      <c r="D96" s="1" t="s">
        <v>1389</v>
      </c>
      <c r="E96">
        <v>2</v>
      </c>
      <c r="F96" s="1" t="e">
        <f>MID(D96,FIND("multa",D96),50)</f>
        <v>#VALUE!</v>
      </c>
      <c r="G96" s="1" t="e">
        <f>MID(D96,FIND("castigo",D96),50)</f>
        <v>#VALUE!</v>
      </c>
      <c r="H96" s="1" t="e">
        <f>MID(D96,FIND("punici",D96),50)</f>
        <v>#VALUE!</v>
      </c>
      <c r="I96" s="1" t="e">
        <f>MID(D96,FIND("escarmiento",D96),50)</f>
        <v>#VALUE!</v>
      </c>
      <c r="J96" s="1" t="e">
        <f>MID(D96,FIND("recargo",D96),50)</f>
        <v>#VALUE!</v>
      </c>
      <c r="K96" s="1" t="e">
        <f>MID(D96,FIND("gravamen",D96),50)</f>
        <v>#VALUE!</v>
      </c>
      <c r="L96" s="1" t="e">
        <f>MID(D96,FIND("amonesta",D96),50)</f>
        <v>#VALUE!</v>
      </c>
      <c r="M96" s="1" t="e">
        <f>MID(D96,FIND("correctivo",D96),50)</f>
        <v>#VALUE!</v>
      </c>
      <c r="N96" s="1" t="e">
        <f>MID(D96,FIND("imposici",D96),50)</f>
        <v>#VALUE!</v>
      </c>
    </row>
    <row r="97" spans="1:14" ht="28.5" x14ac:dyDescent="0.45">
      <c r="A97">
        <v>8073059</v>
      </c>
      <c r="B97">
        <v>1</v>
      </c>
      <c r="C97" t="s">
        <v>1388</v>
      </c>
      <c r="D97" s="1" t="s">
        <v>1387</v>
      </c>
      <c r="E97">
        <v>2</v>
      </c>
      <c r="F97" s="1" t="e">
        <f>MID(D97,FIND("multa",D97),50)</f>
        <v>#VALUE!</v>
      </c>
      <c r="G97" s="1" t="e">
        <f>MID(D97,FIND("castigo",D97),50)</f>
        <v>#VALUE!</v>
      </c>
      <c r="H97" s="1" t="e">
        <f>MID(D97,FIND("punici",D97),50)</f>
        <v>#VALUE!</v>
      </c>
      <c r="I97" s="1" t="e">
        <f>MID(D97,FIND("escarmiento",D97),50)</f>
        <v>#VALUE!</v>
      </c>
      <c r="J97" s="1" t="e">
        <f>MID(D97,FIND("recargo",D97),50)</f>
        <v>#VALUE!</v>
      </c>
      <c r="K97" s="1" t="e">
        <f>MID(D97,FIND("gravamen",D97),50)</f>
        <v>#VALUE!</v>
      </c>
      <c r="L97" s="1" t="e">
        <f>MID(D97,FIND("amonesta",D97),50)</f>
        <v>#VALUE!</v>
      </c>
      <c r="M97" s="1" t="e">
        <f>MID(D97,FIND("correctivo",D97),50)</f>
        <v>#VALUE!</v>
      </c>
      <c r="N97" s="1" t="e">
        <f>MID(D97,FIND("imposici",D97),50)</f>
        <v>#VALUE!</v>
      </c>
    </row>
    <row r="98" spans="1:14" ht="42.75" x14ac:dyDescent="0.45">
      <c r="A98">
        <v>7408453</v>
      </c>
      <c r="B98">
        <v>1</v>
      </c>
      <c r="C98" t="s">
        <v>892</v>
      </c>
      <c r="D98" s="1" t="s">
        <v>1386</v>
      </c>
      <c r="E98">
        <v>2</v>
      </c>
      <c r="F98" s="1" t="e">
        <f>MID(D98,FIND("multa",D98),50)</f>
        <v>#VALUE!</v>
      </c>
      <c r="G98" s="1" t="e">
        <f>MID(D98,FIND("castigo",D98),50)</f>
        <v>#VALUE!</v>
      </c>
      <c r="H98" s="1" t="e">
        <f>MID(D98,FIND("punici",D98),50)</f>
        <v>#VALUE!</v>
      </c>
      <c r="I98" s="1" t="e">
        <f>MID(D98,FIND("escarmiento",D98),50)</f>
        <v>#VALUE!</v>
      </c>
      <c r="J98" s="1" t="e">
        <f>MID(D98,FIND("recargo",D98),50)</f>
        <v>#VALUE!</v>
      </c>
      <c r="K98" s="1" t="e">
        <f>MID(D98,FIND("gravamen",D98),50)</f>
        <v>#VALUE!</v>
      </c>
      <c r="L98" s="1" t="e">
        <f>MID(D98,FIND("amonesta",D98),50)</f>
        <v>#VALUE!</v>
      </c>
      <c r="M98" s="1" t="e">
        <f>MID(D98,FIND("correctivo",D98),50)</f>
        <v>#VALUE!</v>
      </c>
      <c r="N98" s="1" t="e">
        <f>MID(D98,FIND("imposici",D98),50)</f>
        <v>#VALUE!</v>
      </c>
    </row>
    <row r="99" spans="1:14" x14ac:dyDescent="0.45">
      <c r="A99">
        <v>7562725</v>
      </c>
      <c r="B99">
        <v>1</v>
      </c>
      <c r="C99" t="s">
        <v>1004</v>
      </c>
      <c r="D99" s="1" t="s">
        <v>1385</v>
      </c>
      <c r="E99">
        <v>2</v>
      </c>
      <c r="F99" s="1" t="e">
        <f>MID(D99,FIND("multa",D99),50)</f>
        <v>#VALUE!</v>
      </c>
      <c r="G99" s="1" t="e">
        <f>MID(D99,FIND("castigo",D99),50)</f>
        <v>#VALUE!</v>
      </c>
      <c r="H99" s="1" t="e">
        <f>MID(D99,FIND("punici",D99),50)</f>
        <v>#VALUE!</v>
      </c>
      <c r="I99" s="1" t="e">
        <f>MID(D99,FIND("escarmiento",D99),50)</f>
        <v>#VALUE!</v>
      </c>
      <c r="J99" s="1" t="e">
        <f>MID(D99,FIND("recargo",D99),50)</f>
        <v>#VALUE!</v>
      </c>
      <c r="K99" s="1" t="e">
        <f>MID(D99,FIND("gravamen",D99),50)</f>
        <v>#VALUE!</v>
      </c>
      <c r="L99" s="1" t="e">
        <f>MID(D99,FIND("amonesta",D99),50)</f>
        <v>#VALUE!</v>
      </c>
      <c r="M99" s="1" t="e">
        <f>MID(D99,FIND("correctivo",D99),50)</f>
        <v>#VALUE!</v>
      </c>
      <c r="N99" s="1" t="e">
        <f>MID(D99,FIND("imposici",D99),50)</f>
        <v>#VALUE!</v>
      </c>
    </row>
    <row r="100" spans="1:14" ht="28.5" x14ac:dyDescent="0.45">
      <c r="A100">
        <v>8258538</v>
      </c>
      <c r="B100">
        <v>1</v>
      </c>
      <c r="C100" t="s">
        <v>1384</v>
      </c>
      <c r="D100" s="1" t="s">
        <v>1383</v>
      </c>
      <c r="E100">
        <v>2</v>
      </c>
      <c r="F100" s="1" t="e">
        <f>MID(D100,FIND("multa",D100),50)</f>
        <v>#VALUE!</v>
      </c>
      <c r="G100" s="1" t="e">
        <f>MID(D100,FIND("castigo",D100),50)</f>
        <v>#VALUE!</v>
      </c>
      <c r="H100" s="1" t="e">
        <f>MID(D100,FIND("punici",D100),50)</f>
        <v>#VALUE!</v>
      </c>
      <c r="I100" s="1" t="e">
        <f>MID(D100,FIND("escarmiento",D100),50)</f>
        <v>#VALUE!</v>
      </c>
      <c r="J100" s="1" t="e">
        <f>MID(D100,FIND("recargo",D100),50)</f>
        <v>#VALUE!</v>
      </c>
      <c r="K100" s="1" t="e">
        <f>MID(D100,FIND("gravamen",D100),50)</f>
        <v>#VALUE!</v>
      </c>
      <c r="L100" s="1" t="e">
        <f>MID(D100,FIND("amonesta",D100),50)</f>
        <v>#VALUE!</v>
      </c>
      <c r="M100" s="1" t="e">
        <f>MID(D100,FIND("correctivo",D100),50)</f>
        <v>#VALUE!</v>
      </c>
      <c r="N100" s="1" t="e">
        <f>MID(D100,FIND("imposici",D100),50)</f>
        <v>#VALUE!</v>
      </c>
    </row>
    <row r="101" spans="1:14" ht="42.75" x14ac:dyDescent="0.45">
      <c r="A101">
        <v>7822795</v>
      </c>
      <c r="B101">
        <v>1</v>
      </c>
      <c r="C101" t="s">
        <v>1382</v>
      </c>
      <c r="D101" s="1" t="s">
        <v>1381</v>
      </c>
      <c r="E101">
        <v>2</v>
      </c>
      <c r="F101" s="1" t="e">
        <f>MID(D101,FIND("multa",D101),50)</f>
        <v>#VALUE!</v>
      </c>
      <c r="G101" s="1" t="e">
        <f>MID(D101,FIND("castigo",D101),50)</f>
        <v>#VALUE!</v>
      </c>
      <c r="H101" s="1" t="e">
        <f>MID(D101,FIND("punici",D101),50)</f>
        <v>#VALUE!</v>
      </c>
      <c r="I101" s="1" t="e">
        <f>MID(D101,FIND("escarmiento",D101),50)</f>
        <v>#VALUE!</v>
      </c>
      <c r="J101" s="1" t="e">
        <f>MID(D101,FIND("recargo",D101),50)</f>
        <v>#VALUE!</v>
      </c>
      <c r="K101" s="1" t="e">
        <f>MID(D101,FIND("gravamen",D101),50)</f>
        <v>#VALUE!</v>
      </c>
      <c r="L101" s="1" t="e">
        <f>MID(D101,FIND("amonesta",D101),50)</f>
        <v>#VALUE!</v>
      </c>
      <c r="M101" s="1" t="e">
        <f>MID(D101,FIND("correctivo",D101),50)</f>
        <v>#VALUE!</v>
      </c>
      <c r="N101" s="1" t="e">
        <f>MID(D101,FIND("imposici",D101),50)</f>
        <v>#VALUE!</v>
      </c>
    </row>
    <row r="102" spans="1:14" x14ac:dyDescent="0.45">
      <c r="A102">
        <v>7858585</v>
      </c>
      <c r="B102">
        <v>1</v>
      </c>
      <c r="C102" t="s">
        <v>1380</v>
      </c>
      <c r="D102" s="1" t="s">
        <v>1379</v>
      </c>
      <c r="E102">
        <v>2</v>
      </c>
      <c r="F102" s="1" t="e">
        <f>MID(D102,FIND("multa",D102),50)</f>
        <v>#VALUE!</v>
      </c>
      <c r="G102" s="1" t="e">
        <f>MID(D102,FIND("castigo",D102),50)</f>
        <v>#VALUE!</v>
      </c>
      <c r="H102" s="1" t="e">
        <f>MID(D102,FIND("punici",D102),50)</f>
        <v>#VALUE!</v>
      </c>
      <c r="I102" s="1" t="e">
        <f>MID(D102,FIND("escarmiento",D102),50)</f>
        <v>#VALUE!</v>
      </c>
      <c r="J102" s="1" t="e">
        <f>MID(D102,FIND("recargo",D102),50)</f>
        <v>#VALUE!</v>
      </c>
      <c r="K102" s="1" t="e">
        <f>MID(D102,FIND("gravamen",D102),50)</f>
        <v>#VALUE!</v>
      </c>
      <c r="L102" s="1" t="e">
        <f>MID(D102,FIND("amonesta",D102),50)</f>
        <v>#VALUE!</v>
      </c>
      <c r="M102" s="1" t="e">
        <f>MID(D102,FIND("correctivo",D102),50)</f>
        <v>#VALUE!</v>
      </c>
      <c r="N102" s="1" t="e">
        <f>MID(D102,FIND("imposici",D102),50)</f>
        <v>#VALUE!</v>
      </c>
    </row>
    <row r="103" spans="1:14" ht="42.75" x14ac:dyDescent="0.45">
      <c r="A103">
        <v>7642342</v>
      </c>
      <c r="B103">
        <v>1</v>
      </c>
      <c r="C103" t="s">
        <v>777</v>
      </c>
      <c r="D103" s="1" t="s">
        <v>1378</v>
      </c>
      <c r="E103">
        <v>2</v>
      </c>
      <c r="F103" s="1" t="e">
        <f>MID(D103,FIND("multa",D103),50)</f>
        <v>#VALUE!</v>
      </c>
      <c r="G103" s="1" t="e">
        <f>MID(D103,FIND("castigo",D103),50)</f>
        <v>#VALUE!</v>
      </c>
      <c r="H103" s="1" t="e">
        <f>MID(D103,FIND("punici",D103),50)</f>
        <v>#VALUE!</v>
      </c>
      <c r="I103" s="1" t="e">
        <f>MID(D103,FIND("escarmiento",D103),50)</f>
        <v>#VALUE!</v>
      </c>
      <c r="J103" s="1" t="e">
        <f>MID(D103,FIND("recargo",D103),50)</f>
        <v>#VALUE!</v>
      </c>
      <c r="K103" s="1" t="e">
        <f>MID(D103,FIND("gravamen",D103),50)</f>
        <v>#VALUE!</v>
      </c>
      <c r="L103" s="1" t="e">
        <f>MID(D103,FIND("amonesta",D103),50)</f>
        <v>#VALUE!</v>
      </c>
      <c r="M103" s="1" t="e">
        <f>MID(D103,FIND("correctivo",D103),50)</f>
        <v>#VALUE!</v>
      </c>
      <c r="N103" s="1" t="e">
        <f>MID(D103,FIND("imposici",D103),50)</f>
        <v>#VALUE!</v>
      </c>
    </row>
    <row r="104" spans="1:14" ht="71.25" x14ac:dyDescent="0.45">
      <c r="A104">
        <v>8324658</v>
      </c>
      <c r="B104">
        <v>1</v>
      </c>
      <c r="C104" t="s">
        <v>1004</v>
      </c>
      <c r="D104" s="1" t="s">
        <v>1377</v>
      </c>
      <c r="E104">
        <v>2</v>
      </c>
      <c r="F104" s="1" t="e">
        <f>MID(D104,FIND("multa",D104),50)</f>
        <v>#VALUE!</v>
      </c>
      <c r="G104" s="1" t="e">
        <f>MID(D104,FIND("castigo",D104),50)</f>
        <v>#VALUE!</v>
      </c>
      <c r="H104" s="1" t="e">
        <f>MID(D104,FIND("punici",D104),50)</f>
        <v>#VALUE!</v>
      </c>
      <c r="I104" s="1" t="e">
        <f>MID(D104,FIND("escarmiento",D104),50)</f>
        <v>#VALUE!</v>
      </c>
      <c r="J104" s="1" t="e">
        <f>MID(D104,FIND("recargo",D104),50)</f>
        <v>#VALUE!</v>
      </c>
      <c r="K104" s="1" t="e">
        <f>MID(D104,FIND("gravamen",D104),50)</f>
        <v>#VALUE!</v>
      </c>
      <c r="L104" s="1" t="e">
        <f>MID(D104,FIND("amonesta",D104),50)</f>
        <v>#VALUE!</v>
      </c>
      <c r="M104" s="1" t="e">
        <f>MID(D104,FIND("correctivo",D104),50)</f>
        <v>#VALUE!</v>
      </c>
      <c r="N104" s="1" t="e">
        <f>MID(D104,FIND("imposici",D104),50)</f>
        <v>#VALUE!</v>
      </c>
    </row>
    <row r="105" spans="1:14" x14ac:dyDescent="0.45">
      <c r="A105">
        <v>7754643</v>
      </c>
      <c r="B105">
        <v>1</v>
      </c>
      <c r="C105" t="s">
        <v>759</v>
      </c>
      <c r="D105" s="1" t="s">
        <v>1205</v>
      </c>
      <c r="E105">
        <v>2</v>
      </c>
      <c r="F105" s="1" t="e">
        <f>MID(D105,FIND("multa",D105),50)</f>
        <v>#VALUE!</v>
      </c>
      <c r="G105" s="1" t="e">
        <f>MID(D105,FIND("castigo",D105),50)</f>
        <v>#VALUE!</v>
      </c>
      <c r="H105" s="1" t="e">
        <f>MID(D105,FIND("punici",D105),50)</f>
        <v>#VALUE!</v>
      </c>
      <c r="I105" s="1" t="e">
        <f>MID(D105,FIND("escarmiento",D105),50)</f>
        <v>#VALUE!</v>
      </c>
      <c r="J105" s="1" t="e">
        <f>MID(D105,FIND("recargo",D105),50)</f>
        <v>#VALUE!</v>
      </c>
      <c r="K105" s="1" t="e">
        <f>MID(D105,FIND("gravamen",D105),50)</f>
        <v>#VALUE!</v>
      </c>
      <c r="L105" s="1" t="e">
        <f>MID(D105,FIND("amonesta",D105),50)</f>
        <v>#VALUE!</v>
      </c>
      <c r="M105" s="1" t="e">
        <f>MID(D105,FIND("correctivo",D105),50)</f>
        <v>#VALUE!</v>
      </c>
      <c r="N105" s="1" t="e">
        <f>MID(D105,FIND("imposici",D105),50)</f>
        <v>#VALUE!</v>
      </c>
    </row>
    <row r="106" spans="1:14" ht="28.5" x14ac:dyDescent="0.45">
      <c r="A106">
        <v>7673928</v>
      </c>
      <c r="B106">
        <v>1</v>
      </c>
      <c r="C106" t="s">
        <v>1376</v>
      </c>
      <c r="D106" s="1" t="s">
        <v>1375</v>
      </c>
      <c r="E106">
        <v>2</v>
      </c>
      <c r="F106" s="1" t="e">
        <f>MID(D106,FIND("multa",D106),50)</f>
        <v>#VALUE!</v>
      </c>
      <c r="G106" s="1" t="e">
        <f>MID(D106,FIND("castigo",D106),50)</f>
        <v>#VALUE!</v>
      </c>
      <c r="H106" s="1" t="e">
        <f>MID(D106,FIND("punici",D106),50)</f>
        <v>#VALUE!</v>
      </c>
      <c r="I106" s="1" t="e">
        <f>MID(D106,FIND("escarmiento",D106),50)</f>
        <v>#VALUE!</v>
      </c>
      <c r="J106" s="1" t="e">
        <f>MID(D106,FIND("recargo",D106),50)</f>
        <v>#VALUE!</v>
      </c>
      <c r="K106" s="1" t="e">
        <f>MID(D106,FIND("gravamen",D106),50)</f>
        <v>#VALUE!</v>
      </c>
      <c r="L106" s="1" t="e">
        <f>MID(D106,FIND("amonesta",D106),50)</f>
        <v>#VALUE!</v>
      </c>
      <c r="M106" s="1" t="e">
        <f>MID(D106,FIND("correctivo",D106),50)</f>
        <v>#VALUE!</v>
      </c>
      <c r="N106" s="1" t="e">
        <f>MID(D106,FIND("imposici",D106),50)</f>
        <v>#VALUE!</v>
      </c>
    </row>
    <row r="107" spans="1:14" ht="85.5" x14ac:dyDescent="0.45">
      <c r="A107">
        <v>7325803</v>
      </c>
      <c r="B107">
        <v>1</v>
      </c>
      <c r="C107" t="s">
        <v>892</v>
      </c>
      <c r="D107" s="1" t="s">
        <v>1374</v>
      </c>
      <c r="E107">
        <v>2</v>
      </c>
      <c r="F107" s="1" t="e">
        <f>MID(D107,FIND("multa",D107),50)</f>
        <v>#VALUE!</v>
      </c>
      <c r="G107" s="1" t="e">
        <f>MID(D107,FIND("castigo",D107),50)</f>
        <v>#VALUE!</v>
      </c>
      <c r="H107" s="1" t="e">
        <f>MID(D107,FIND("punici",D107),50)</f>
        <v>#VALUE!</v>
      </c>
      <c r="I107" s="1" t="e">
        <f>MID(D107,FIND("escarmiento",D107),50)</f>
        <v>#VALUE!</v>
      </c>
      <c r="J107" s="1" t="e">
        <f>MID(D107,FIND("recargo",D107),50)</f>
        <v>#VALUE!</v>
      </c>
      <c r="K107" s="1" t="e">
        <f>MID(D107,FIND("gravamen",D107),50)</f>
        <v>#VALUE!</v>
      </c>
      <c r="L107" s="1" t="e">
        <f>MID(D107,FIND("amonesta",D107),50)</f>
        <v>#VALUE!</v>
      </c>
      <c r="M107" s="1" t="e">
        <f>MID(D107,FIND("correctivo",D107),50)</f>
        <v>#VALUE!</v>
      </c>
      <c r="N107" s="1" t="e">
        <f>MID(D107,FIND("imposici",D107),50)</f>
        <v>#VALUE!</v>
      </c>
    </row>
    <row r="108" spans="1:14" ht="28.5" x14ac:dyDescent="0.45">
      <c r="A108">
        <v>7583667</v>
      </c>
      <c r="B108">
        <v>1</v>
      </c>
      <c r="C108" t="s">
        <v>1373</v>
      </c>
      <c r="D108" s="1" t="s">
        <v>1372</v>
      </c>
      <c r="E108">
        <v>2</v>
      </c>
      <c r="F108" s="1" t="e">
        <f>MID(D108,FIND("multa",D108),50)</f>
        <v>#VALUE!</v>
      </c>
      <c r="G108" s="1" t="e">
        <f>MID(D108,FIND("castigo",D108),50)</f>
        <v>#VALUE!</v>
      </c>
      <c r="H108" s="1" t="e">
        <f>MID(D108,FIND("punici",D108),50)</f>
        <v>#VALUE!</v>
      </c>
      <c r="I108" s="1" t="e">
        <f>MID(D108,FIND("escarmiento",D108),50)</f>
        <v>#VALUE!</v>
      </c>
      <c r="J108" s="1" t="e">
        <f>MID(D108,FIND("recargo",D108),50)</f>
        <v>#VALUE!</v>
      </c>
      <c r="K108" s="1" t="e">
        <f>MID(D108,FIND("gravamen",D108),50)</f>
        <v>#VALUE!</v>
      </c>
      <c r="L108" s="1" t="e">
        <f>MID(D108,FIND("amonesta",D108),50)</f>
        <v>#VALUE!</v>
      </c>
      <c r="M108" s="1" t="e">
        <f>MID(D108,FIND("correctivo",D108),50)</f>
        <v>#VALUE!</v>
      </c>
      <c r="N108" s="1" t="e">
        <f>MID(D108,FIND("imposici",D108),50)</f>
        <v>#VALUE!</v>
      </c>
    </row>
    <row r="109" spans="1:14" ht="28.5" x14ac:dyDescent="0.45">
      <c r="A109">
        <v>7970083</v>
      </c>
      <c r="B109">
        <v>1</v>
      </c>
      <c r="C109" t="s">
        <v>1371</v>
      </c>
      <c r="D109" s="1" t="s">
        <v>1370</v>
      </c>
      <c r="E109">
        <v>2</v>
      </c>
      <c r="F109" s="1" t="e">
        <f>MID(D109,FIND("multa",D109),50)</f>
        <v>#VALUE!</v>
      </c>
      <c r="G109" s="1" t="e">
        <f>MID(D109,FIND("castigo",D109),50)</f>
        <v>#VALUE!</v>
      </c>
      <c r="H109" s="1" t="e">
        <f>MID(D109,FIND("punici",D109),50)</f>
        <v>#VALUE!</v>
      </c>
      <c r="I109" s="1" t="e">
        <f>MID(D109,FIND("escarmiento",D109),50)</f>
        <v>#VALUE!</v>
      </c>
      <c r="J109" s="1" t="e">
        <f>MID(D109,FIND("recargo",D109),50)</f>
        <v>#VALUE!</v>
      </c>
      <c r="K109" s="1" t="e">
        <f>MID(D109,FIND("gravamen",D109),50)</f>
        <v>#VALUE!</v>
      </c>
      <c r="L109" s="1" t="e">
        <f>MID(D109,FIND("amonesta",D109),50)</f>
        <v>#VALUE!</v>
      </c>
      <c r="M109" s="1" t="e">
        <f>MID(D109,FIND("correctivo",D109),50)</f>
        <v>#VALUE!</v>
      </c>
      <c r="N109" s="1" t="e">
        <f>MID(D109,FIND("imposici",D109),50)</f>
        <v>#VALUE!</v>
      </c>
    </row>
    <row r="110" spans="1:14" x14ac:dyDescent="0.45">
      <c r="A110">
        <v>7371349</v>
      </c>
      <c r="B110">
        <v>1</v>
      </c>
      <c r="C110" t="s">
        <v>1070</v>
      </c>
      <c r="D110" s="1" t="e">
        <f>- La UNIDAD de ADQUISICION DEL INSTITUTO TRAUMATOLOGICO se reserva el derecho de EVALUAR La LICITACION SEGUN LINEA de PRODUCTO o POR LOTE ECONOMICO.</f>
        <v>#NAME?</v>
      </c>
      <c r="E110">
        <v>2</v>
      </c>
      <c r="F110" s="1" t="e">
        <f>MID(D110,FIND("multa",D110),50)</f>
        <v>#NAME?</v>
      </c>
      <c r="G110" s="1" t="e">
        <f>MID(D110,FIND("castigo",D110),50)</f>
        <v>#NAME?</v>
      </c>
      <c r="H110" s="1" t="e">
        <f>MID(D110,FIND("punici",D110),50)</f>
        <v>#NAME?</v>
      </c>
      <c r="I110" s="1" t="e">
        <f>MID(D110,FIND("escarmiento",D110),50)</f>
        <v>#NAME?</v>
      </c>
      <c r="J110" s="1" t="e">
        <f>MID(D110,FIND("recargo",D110),50)</f>
        <v>#NAME?</v>
      </c>
      <c r="K110" s="1" t="e">
        <f>MID(D110,FIND("gravamen",D110),50)</f>
        <v>#NAME?</v>
      </c>
      <c r="L110" s="1" t="e">
        <f>MID(D110,FIND("amonesta",D110),50)</f>
        <v>#NAME?</v>
      </c>
      <c r="M110" s="1" t="e">
        <f>MID(D110,FIND("correctivo",D110),50)</f>
        <v>#NAME?</v>
      </c>
      <c r="N110" s="1" t="e">
        <f>MID(D110,FIND("imposici",D110),50)</f>
        <v>#NAME?</v>
      </c>
    </row>
    <row r="111" spans="1:14" ht="28.5" x14ac:dyDescent="0.45">
      <c r="A111">
        <v>7815985</v>
      </c>
      <c r="B111">
        <v>1</v>
      </c>
      <c r="C111" t="s">
        <v>1369</v>
      </c>
      <c r="D111" s="1" t="s">
        <v>1368</v>
      </c>
      <c r="E111">
        <v>2</v>
      </c>
      <c r="F111" s="1" t="e">
        <f>MID(D111,FIND("multa",D111),50)</f>
        <v>#VALUE!</v>
      </c>
      <c r="G111" s="1" t="e">
        <f>MID(D111,FIND("castigo",D111),50)</f>
        <v>#VALUE!</v>
      </c>
      <c r="H111" s="1" t="e">
        <f>MID(D111,FIND("punici",D111),50)</f>
        <v>#VALUE!</v>
      </c>
      <c r="I111" s="1" t="e">
        <f>MID(D111,FIND("escarmiento",D111),50)</f>
        <v>#VALUE!</v>
      </c>
      <c r="J111" s="1" t="e">
        <f>MID(D111,FIND("recargo",D111),50)</f>
        <v>#VALUE!</v>
      </c>
      <c r="K111" s="1" t="e">
        <f>MID(D111,FIND("gravamen",D111),50)</f>
        <v>#VALUE!</v>
      </c>
      <c r="L111" s="1" t="e">
        <f>MID(D111,FIND("amonesta",D111),50)</f>
        <v>#VALUE!</v>
      </c>
      <c r="M111" s="1" t="e">
        <f>MID(D111,FIND("correctivo",D111),50)</f>
        <v>#VALUE!</v>
      </c>
      <c r="N111" s="1" t="e">
        <f>MID(D111,FIND("imposici",D111),50)</f>
        <v>#VALUE!</v>
      </c>
    </row>
    <row r="112" spans="1:14" ht="28.5" x14ac:dyDescent="0.45">
      <c r="A112">
        <v>8142621</v>
      </c>
      <c r="B112">
        <v>1</v>
      </c>
      <c r="C112" t="s">
        <v>777</v>
      </c>
      <c r="D112" s="1" t="s">
        <v>1367</v>
      </c>
      <c r="E112">
        <v>2</v>
      </c>
      <c r="F112" s="1" t="e">
        <f>MID(D112,FIND("multa",D112),50)</f>
        <v>#VALUE!</v>
      </c>
      <c r="G112" s="1" t="e">
        <f>MID(D112,FIND("castigo",D112),50)</f>
        <v>#VALUE!</v>
      </c>
      <c r="H112" s="1" t="e">
        <f>MID(D112,FIND("punici",D112),50)</f>
        <v>#VALUE!</v>
      </c>
      <c r="I112" s="1" t="e">
        <f>MID(D112,FIND("escarmiento",D112),50)</f>
        <v>#VALUE!</v>
      </c>
      <c r="J112" s="1" t="e">
        <f>MID(D112,FIND("recargo",D112),50)</f>
        <v>#VALUE!</v>
      </c>
      <c r="K112" s="1" t="e">
        <f>MID(D112,FIND("gravamen",D112),50)</f>
        <v>#VALUE!</v>
      </c>
      <c r="L112" s="1" t="e">
        <f>MID(D112,FIND("amonesta",D112),50)</f>
        <v>#VALUE!</v>
      </c>
      <c r="M112" s="1" t="e">
        <f>MID(D112,FIND("correctivo",D112),50)</f>
        <v>#VALUE!</v>
      </c>
      <c r="N112" s="1" t="e">
        <f>MID(D112,FIND("imposici",D112),50)</f>
        <v>#VALUE!</v>
      </c>
    </row>
    <row r="113" spans="1:14" ht="28.5" x14ac:dyDescent="0.45">
      <c r="A113">
        <v>8103106</v>
      </c>
      <c r="B113">
        <v>1</v>
      </c>
      <c r="C113" t="s">
        <v>777</v>
      </c>
      <c r="D113" s="1" t="s">
        <v>1366</v>
      </c>
      <c r="E113">
        <v>2</v>
      </c>
      <c r="F113" s="1" t="e">
        <f>MID(D113,FIND("multa",D113),50)</f>
        <v>#VALUE!</v>
      </c>
      <c r="G113" s="1" t="e">
        <f>MID(D113,FIND("castigo",D113),50)</f>
        <v>#VALUE!</v>
      </c>
      <c r="H113" s="1" t="e">
        <f>MID(D113,FIND("punici",D113),50)</f>
        <v>#VALUE!</v>
      </c>
      <c r="I113" s="1" t="e">
        <f>MID(D113,FIND("escarmiento",D113),50)</f>
        <v>#VALUE!</v>
      </c>
      <c r="J113" s="1" t="e">
        <f>MID(D113,FIND("recargo",D113),50)</f>
        <v>#VALUE!</v>
      </c>
      <c r="K113" s="1" t="e">
        <f>MID(D113,FIND("gravamen",D113),50)</f>
        <v>#VALUE!</v>
      </c>
      <c r="L113" s="1" t="e">
        <f>MID(D113,FIND("amonesta",D113),50)</f>
        <v>#VALUE!</v>
      </c>
      <c r="M113" s="1" t="e">
        <f>MID(D113,FIND("correctivo",D113),50)</f>
        <v>#VALUE!</v>
      </c>
      <c r="N113" s="1" t="e">
        <f>MID(D113,FIND("imposici",D113),50)</f>
        <v>#VALUE!</v>
      </c>
    </row>
    <row r="114" spans="1:14" ht="156.75" x14ac:dyDescent="0.45">
      <c r="A114">
        <v>8294784</v>
      </c>
      <c r="B114">
        <v>1</v>
      </c>
      <c r="C114" t="s">
        <v>892</v>
      </c>
      <c r="D114" s="1" t="s">
        <v>1365</v>
      </c>
      <c r="E114">
        <v>2</v>
      </c>
      <c r="F114" s="1" t="e">
        <f>MID(D114,FIND("multa",D114),50)</f>
        <v>#VALUE!</v>
      </c>
      <c r="G114" s="1" t="e">
        <f>MID(D114,FIND("castigo",D114),50)</f>
        <v>#VALUE!</v>
      </c>
      <c r="H114" s="1" t="e">
        <f>MID(D114,FIND("punici",D114),50)</f>
        <v>#VALUE!</v>
      </c>
      <c r="I114" s="1" t="e">
        <f>MID(D114,FIND("escarmiento",D114),50)</f>
        <v>#VALUE!</v>
      </c>
      <c r="J114" s="1" t="e">
        <f>MID(D114,FIND("recargo",D114),50)</f>
        <v>#VALUE!</v>
      </c>
      <c r="K114" s="1" t="e">
        <f>MID(D114,FIND("gravamen",D114),50)</f>
        <v>#VALUE!</v>
      </c>
      <c r="L114" s="1" t="e">
        <f>MID(D114,FIND("amonesta",D114),50)</f>
        <v>#VALUE!</v>
      </c>
      <c r="M114" s="1" t="e">
        <f>MID(D114,FIND("correctivo",D114),50)</f>
        <v>#VALUE!</v>
      </c>
      <c r="N114" s="1" t="e">
        <f>MID(D114,FIND("imposici",D114),50)</f>
        <v>#VALUE!</v>
      </c>
    </row>
    <row r="115" spans="1:14" ht="28.5" x14ac:dyDescent="0.45">
      <c r="A115">
        <v>7790186</v>
      </c>
      <c r="B115">
        <v>1</v>
      </c>
      <c r="C115" t="s">
        <v>751</v>
      </c>
      <c r="D115" s="1" t="s">
        <v>1364</v>
      </c>
      <c r="E115">
        <v>2</v>
      </c>
      <c r="F115" s="1" t="e">
        <f>MID(D115,FIND("multa",D115),50)</f>
        <v>#VALUE!</v>
      </c>
      <c r="G115" s="1" t="e">
        <f>MID(D115,FIND("castigo",D115),50)</f>
        <v>#VALUE!</v>
      </c>
      <c r="H115" s="1" t="e">
        <f>MID(D115,FIND("punici",D115),50)</f>
        <v>#VALUE!</v>
      </c>
      <c r="I115" s="1" t="e">
        <f>MID(D115,FIND("escarmiento",D115),50)</f>
        <v>#VALUE!</v>
      </c>
      <c r="J115" s="1" t="e">
        <f>MID(D115,FIND("recargo",D115),50)</f>
        <v>#VALUE!</v>
      </c>
      <c r="K115" s="1" t="e">
        <f>MID(D115,FIND("gravamen",D115),50)</f>
        <v>#VALUE!</v>
      </c>
      <c r="L115" s="1" t="e">
        <f>MID(D115,FIND("amonesta",D115),50)</f>
        <v>#VALUE!</v>
      </c>
      <c r="M115" s="1" t="e">
        <f>MID(D115,FIND("correctivo",D115),50)</f>
        <v>#VALUE!</v>
      </c>
      <c r="N115" s="1" t="e">
        <f>MID(D115,FIND("imposici",D115),50)</f>
        <v>#VALUE!</v>
      </c>
    </row>
    <row r="116" spans="1:14" ht="28.5" x14ac:dyDescent="0.45">
      <c r="A116">
        <v>7676058</v>
      </c>
      <c r="B116">
        <v>1</v>
      </c>
      <c r="C116" t="s">
        <v>1363</v>
      </c>
      <c r="D116" s="1" t="s">
        <v>1362</v>
      </c>
      <c r="E116">
        <v>2</v>
      </c>
      <c r="F116" s="1" t="e">
        <f>MID(D116,FIND("multa",D116),50)</f>
        <v>#VALUE!</v>
      </c>
      <c r="G116" s="1" t="e">
        <f>MID(D116,FIND("castigo",D116),50)</f>
        <v>#VALUE!</v>
      </c>
      <c r="H116" s="1" t="e">
        <f>MID(D116,FIND("punici",D116),50)</f>
        <v>#VALUE!</v>
      </c>
      <c r="I116" s="1" t="e">
        <f>MID(D116,FIND("escarmiento",D116),50)</f>
        <v>#VALUE!</v>
      </c>
      <c r="J116" s="1" t="e">
        <f>MID(D116,FIND("recargo",D116),50)</f>
        <v>#VALUE!</v>
      </c>
      <c r="K116" s="1" t="e">
        <f>MID(D116,FIND("gravamen",D116),50)</f>
        <v>#VALUE!</v>
      </c>
      <c r="L116" s="1" t="e">
        <f>MID(D116,FIND("amonesta",D116),50)</f>
        <v>#VALUE!</v>
      </c>
      <c r="M116" s="1" t="e">
        <f>MID(D116,FIND("correctivo",D116),50)</f>
        <v>#VALUE!</v>
      </c>
      <c r="N116" s="1" t="e">
        <f>MID(D116,FIND("imposici",D116),50)</f>
        <v>#VALUE!</v>
      </c>
    </row>
    <row r="117" spans="1:14" x14ac:dyDescent="0.45">
      <c r="A117">
        <v>7516530</v>
      </c>
      <c r="B117">
        <v>1</v>
      </c>
      <c r="C117" t="s">
        <v>892</v>
      </c>
      <c r="D117" s="1" t="s">
        <v>1361</v>
      </c>
      <c r="E117">
        <v>2</v>
      </c>
      <c r="F117" s="1" t="e">
        <f>MID(D117,FIND("multa",D117),50)</f>
        <v>#VALUE!</v>
      </c>
      <c r="G117" s="1" t="e">
        <f>MID(D117,FIND("castigo",D117),50)</f>
        <v>#VALUE!</v>
      </c>
      <c r="H117" s="1" t="e">
        <f>MID(D117,FIND("punici",D117),50)</f>
        <v>#VALUE!</v>
      </c>
      <c r="I117" s="1" t="e">
        <f>MID(D117,FIND("escarmiento",D117),50)</f>
        <v>#VALUE!</v>
      </c>
      <c r="J117" s="1" t="e">
        <f>MID(D117,FIND("recargo",D117),50)</f>
        <v>#VALUE!</v>
      </c>
      <c r="K117" s="1" t="e">
        <f>MID(D117,FIND("gravamen",D117),50)</f>
        <v>#VALUE!</v>
      </c>
      <c r="L117" s="1" t="e">
        <f>MID(D117,FIND("amonesta",D117),50)</f>
        <v>#VALUE!</v>
      </c>
      <c r="M117" s="1" t="e">
        <f>MID(D117,FIND("correctivo",D117),50)</f>
        <v>#VALUE!</v>
      </c>
      <c r="N117" s="1" t="e">
        <f>MID(D117,FIND("imposici",D117),50)</f>
        <v>#VALUE!</v>
      </c>
    </row>
    <row r="118" spans="1:14" ht="256.5" x14ac:dyDescent="0.45">
      <c r="A118">
        <v>7446552</v>
      </c>
      <c r="B118">
        <v>1</v>
      </c>
      <c r="C118" t="s">
        <v>1080</v>
      </c>
      <c r="D118" s="1" t="s">
        <v>1079</v>
      </c>
      <c r="E118">
        <v>2</v>
      </c>
      <c r="F118" s="1" t="e">
        <f>MID(D118,FIND("multa",D118),50)</f>
        <v>#VALUE!</v>
      </c>
      <c r="G118" s="1" t="e">
        <f>MID(D118,FIND("castigo",D118),50)</f>
        <v>#VALUE!</v>
      </c>
      <c r="H118" s="1" t="e">
        <f>MID(D118,FIND("punici",D118),50)</f>
        <v>#VALUE!</v>
      </c>
      <c r="I118" s="1" t="e">
        <f>MID(D118,FIND("escarmiento",D118),50)</f>
        <v>#VALUE!</v>
      </c>
      <c r="J118" s="1" t="e">
        <f>MID(D118,FIND("recargo",D118),50)</f>
        <v>#VALUE!</v>
      </c>
      <c r="K118" s="1" t="e">
        <f>MID(D118,FIND("gravamen",D118),50)</f>
        <v>#VALUE!</v>
      </c>
      <c r="L118" s="1" t="e">
        <f>MID(D118,FIND("amonesta",D118),50)</f>
        <v>#VALUE!</v>
      </c>
      <c r="M118" s="1" t="e">
        <f>MID(D118,FIND("correctivo",D118),50)</f>
        <v>#VALUE!</v>
      </c>
      <c r="N118" s="1" t="e">
        <f>MID(D118,FIND("imposici",D118),50)</f>
        <v>#VALUE!</v>
      </c>
    </row>
    <row r="119" spans="1:14" x14ac:dyDescent="0.45">
      <c r="A119">
        <v>7531946</v>
      </c>
      <c r="B119">
        <v>1</v>
      </c>
      <c r="C119" t="s">
        <v>1360</v>
      </c>
      <c r="D119" s="1" t="s">
        <v>1359</v>
      </c>
      <c r="E119">
        <v>2</v>
      </c>
      <c r="F119" s="1" t="e">
        <f>MID(D119,FIND("multa",D119),50)</f>
        <v>#VALUE!</v>
      </c>
      <c r="G119" s="1" t="e">
        <f>MID(D119,FIND("castigo",D119),50)</f>
        <v>#VALUE!</v>
      </c>
      <c r="H119" s="1" t="e">
        <f>MID(D119,FIND("punici",D119),50)</f>
        <v>#VALUE!</v>
      </c>
      <c r="I119" s="1" t="e">
        <f>MID(D119,FIND("escarmiento",D119),50)</f>
        <v>#VALUE!</v>
      </c>
      <c r="J119" s="1" t="e">
        <f>MID(D119,FIND("recargo",D119),50)</f>
        <v>#VALUE!</v>
      </c>
      <c r="K119" s="1" t="e">
        <f>MID(D119,FIND("gravamen",D119),50)</f>
        <v>#VALUE!</v>
      </c>
      <c r="L119" s="1" t="e">
        <f>MID(D119,FIND("amonesta",D119),50)</f>
        <v>#VALUE!</v>
      </c>
      <c r="M119" s="1" t="e">
        <f>MID(D119,FIND("correctivo",D119),50)</f>
        <v>#VALUE!</v>
      </c>
      <c r="N119" s="1" t="e">
        <f>MID(D119,FIND("imposici",D119),50)</f>
        <v>#VALUE!</v>
      </c>
    </row>
    <row r="120" spans="1:14" ht="42.75" x14ac:dyDescent="0.45">
      <c r="A120">
        <v>7551102</v>
      </c>
      <c r="B120">
        <v>1</v>
      </c>
      <c r="C120" t="s">
        <v>1004</v>
      </c>
      <c r="D120" s="1" t="s">
        <v>1358</v>
      </c>
      <c r="E120">
        <v>2</v>
      </c>
      <c r="F120" s="1" t="e">
        <f>MID(D120,FIND("multa",D120),50)</f>
        <v>#VALUE!</v>
      </c>
      <c r="G120" s="1" t="e">
        <f>MID(D120,FIND("castigo",D120),50)</f>
        <v>#VALUE!</v>
      </c>
      <c r="H120" s="1" t="e">
        <f>MID(D120,FIND("punici",D120),50)</f>
        <v>#VALUE!</v>
      </c>
      <c r="I120" s="1" t="e">
        <f>MID(D120,FIND("escarmiento",D120),50)</f>
        <v>#VALUE!</v>
      </c>
      <c r="J120" s="1" t="e">
        <f>MID(D120,FIND("recargo",D120),50)</f>
        <v>#VALUE!</v>
      </c>
      <c r="K120" s="1" t="e">
        <f>MID(D120,FIND("gravamen",D120),50)</f>
        <v>#VALUE!</v>
      </c>
      <c r="L120" s="1" t="e">
        <f>MID(D120,FIND("amonesta",D120),50)</f>
        <v>#VALUE!</v>
      </c>
      <c r="M120" s="1" t="e">
        <f>MID(D120,FIND("correctivo",D120),50)</f>
        <v>#VALUE!</v>
      </c>
      <c r="N120" s="1" t="e">
        <f>MID(D120,FIND("imposici",D120),50)</f>
        <v>#VALUE!</v>
      </c>
    </row>
    <row r="121" spans="1:14" ht="142.5" x14ac:dyDescent="0.45">
      <c r="A121">
        <v>7979324</v>
      </c>
      <c r="B121">
        <v>1</v>
      </c>
      <c r="C121" t="s">
        <v>1150</v>
      </c>
      <c r="D121" s="1" t="s">
        <v>1149</v>
      </c>
      <c r="E121">
        <v>2</v>
      </c>
      <c r="F121" s="1" t="e">
        <f>MID(D121,FIND("multa",D121),50)</f>
        <v>#VALUE!</v>
      </c>
      <c r="G121" s="1" t="e">
        <f>MID(D121,FIND("castigo",D121),50)</f>
        <v>#VALUE!</v>
      </c>
      <c r="H121" s="1" t="e">
        <f>MID(D121,FIND("punici",D121),50)</f>
        <v>#VALUE!</v>
      </c>
      <c r="I121" s="1" t="e">
        <f>MID(D121,FIND("escarmiento",D121),50)</f>
        <v>#VALUE!</v>
      </c>
      <c r="J121" s="1" t="e">
        <f>MID(D121,FIND("recargo",D121),50)</f>
        <v>#VALUE!</v>
      </c>
      <c r="K121" s="1" t="e">
        <f>MID(D121,FIND("gravamen",D121),50)</f>
        <v>#VALUE!</v>
      </c>
      <c r="L121" s="1" t="e">
        <f>MID(D121,FIND("amonesta",D121),50)</f>
        <v>#VALUE!</v>
      </c>
      <c r="M121" s="1" t="e">
        <f>MID(D121,FIND("correctivo",D121),50)</f>
        <v>#VALUE!</v>
      </c>
      <c r="N121" s="1" t="e">
        <f>MID(D121,FIND("imposici",D121),50)</f>
        <v>#VALUE!</v>
      </c>
    </row>
    <row r="122" spans="1:14" x14ac:dyDescent="0.45">
      <c r="A122">
        <v>8368228</v>
      </c>
      <c r="B122">
        <v>1</v>
      </c>
      <c r="C122" t="s">
        <v>759</v>
      </c>
      <c r="D122" s="1" t="s">
        <v>1357</v>
      </c>
      <c r="E122">
        <v>2</v>
      </c>
      <c r="F122" s="1" t="e">
        <f>MID(D122,FIND("multa",D122),50)</f>
        <v>#VALUE!</v>
      </c>
      <c r="G122" s="1" t="e">
        <f>MID(D122,FIND("castigo",D122),50)</f>
        <v>#VALUE!</v>
      </c>
      <c r="H122" s="1" t="e">
        <f>MID(D122,FIND("punici",D122),50)</f>
        <v>#VALUE!</v>
      </c>
      <c r="I122" s="1" t="e">
        <f>MID(D122,FIND("escarmiento",D122),50)</f>
        <v>#VALUE!</v>
      </c>
      <c r="J122" s="1" t="e">
        <f>MID(D122,FIND("recargo",D122),50)</f>
        <v>#VALUE!</v>
      </c>
      <c r="K122" s="1" t="e">
        <f>MID(D122,FIND("gravamen",D122),50)</f>
        <v>#VALUE!</v>
      </c>
      <c r="L122" s="1" t="e">
        <f>MID(D122,FIND("amonesta",D122),50)</f>
        <v>#VALUE!</v>
      </c>
      <c r="M122" s="1" t="e">
        <f>MID(D122,FIND("correctivo",D122),50)</f>
        <v>#VALUE!</v>
      </c>
      <c r="N122" s="1" t="e">
        <f>MID(D122,FIND("imposici",D122),50)</f>
        <v>#VALUE!</v>
      </c>
    </row>
    <row r="123" spans="1:14" ht="71.25" x14ac:dyDescent="0.45">
      <c r="A123">
        <v>7791574</v>
      </c>
      <c r="B123">
        <v>1</v>
      </c>
      <c r="C123" t="s">
        <v>777</v>
      </c>
      <c r="D123" s="1" t="s">
        <v>1356</v>
      </c>
      <c r="E123">
        <v>2</v>
      </c>
      <c r="F123" s="1" t="e">
        <f>MID(D123,FIND("multa",D123),50)</f>
        <v>#VALUE!</v>
      </c>
      <c r="G123" s="1" t="e">
        <f>MID(D123,FIND("castigo",D123),50)</f>
        <v>#VALUE!</v>
      </c>
      <c r="H123" s="1" t="e">
        <f>MID(D123,FIND("punici",D123),50)</f>
        <v>#VALUE!</v>
      </c>
      <c r="I123" s="1" t="e">
        <f>MID(D123,FIND("escarmiento",D123),50)</f>
        <v>#VALUE!</v>
      </c>
      <c r="J123" s="1" t="e">
        <f>MID(D123,FIND("recargo",D123),50)</f>
        <v>#VALUE!</v>
      </c>
      <c r="K123" s="1" t="e">
        <f>MID(D123,FIND("gravamen",D123),50)</f>
        <v>#VALUE!</v>
      </c>
      <c r="L123" s="1" t="e">
        <f>MID(D123,FIND("amonesta",D123),50)</f>
        <v>#VALUE!</v>
      </c>
      <c r="M123" s="1" t="e">
        <f>MID(D123,FIND("correctivo",D123),50)</f>
        <v>#VALUE!</v>
      </c>
      <c r="N123" s="1" t="e">
        <f>MID(D123,FIND("imposici",D123),50)</f>
        <v>#VALUE!</v>
      </c>
    </row>
    <row r="124" spans="1:14" ht="28.5" x14ac:dyDescent="0.45">
      <c r="A124">
        <v>7675229</v>
      </c>
      <c r="B124">
        <v>1</v>
      </c>
      <c r="C124" t="s">
        <v>1355</v>
      </c>
      <c r="D124" s="1" t="s">
        <v>1354</v>
      </c>
      <c r="E124">
        <v>2</v>
      </c>
      <c r="F124" s="1" t="e">
        <f>MID(D124,FIND("multa",D124),50)</f>
        <v>#VALUE!</v>
      </c>
      <c r="G124" s="1" t="e">
        <f>MID(D124,FIND("castigo",D124),50)</f>
        <v>#VALUE!</v>
      </c>
      <c r="H124" s="1" t="e">
        <f>MID(D124,FIND("punici",D124),50)</f>
        <v>#VALUE!</v>
      </c>
      <c r="I124" s="1" t="e">
        <f>MID(D124,FIND("escarmiento",D124),50)</f>
        <v>#VALUE!</v>
      </c>
      <c r="J124" s="1" t="e">
        <f>MID(D124,FIND("recargo",D124),50)</f>
        <v>#VALUE!</v>
      </c>
      <c r="K124" s="1" t="e">
        <f>MID(D124,FIND("gravamen",D124),50)</f>
        <v>#VALUE!</v>
      </c>
      <c r="L124" s="1" t="e">
        <f>MID(D124,FIND("amonesta",D124),50)</f>
        <v>#VALUE!</v>
      </c>
      <c r="M124" s="1" t="e">
        <f>MID(D124,FIND("correctivo",D124),50)</f>
        <v>#VALUE!</v>
      </c>
      <c r="N124" s="1" t="e">
        <f>MID(D124,FIND("imposici",D124),50)</f>
        <v>#VALUE!</v>
      </c>
    </row>
    <row r="125" spans="1:14" x14ac:dyDescent="0.45">
      <c r="A125">
        <v>7466553</v>
      </c>
      <c r="B125">
        <v>1</v>
      </c>
      <c r="C125" t="s">
        <v>759</v>
      </c>
      <c r="D125" s="1" t="s">
        <v>1353</v>
      </c>
      <c r="E125">
        <v>2</v>
      </c>
      <c r="F125" s="1" t="e">
        <f>MID(D125,FIND("multa",D125),50)</f>
        <v>#VALUE!</v>
      </c>
      <c r="G125" s="1" t="e">
        <f>MID(D125,FIND("castigo",D125),50)</f>
        <v>#VALUE!</v>
      </c>
      <c r="H125" s="1" t="e">
        <f>MID(D125,FIND("punici",D125),50)</f>
        <v>#VALUE!</v>
      </c>
      <c r="I125" s="1" t="e">
        <f>MID(D125,FIND("escarmiento",D125),50)</f>
        <v>#VALUE!</v>
      </c>
      <c r="J125" s="1" t="e">
        <f>MID(D125,FIND("recargo",D125),50)</f>
        <v>#VALUE!</v>
      </c>
      <c r="K125" s="1" t="e">
        <f>MID(D125,FIND("gravamen",D125),50)</f>
        <v>#VALUE!</v>
      </c>
      <c r="L125" s="1" t="e">
        <f>MID(D125,FIND("amonesta",D125),50)</f>
        <v>#VALUE!</v>
      </c>
      <c r="M125" s="1" t="e">
        <f>MID(D125,FIND("correctivo",D125),50)</f>
        <v>#VALUE!</v>
      </c>
      <c r="N125" s="1" t="e">
        <f>MID(D125,FIND("imposici",D125),50)</f>
        <v>#VALUE!</v>
      </c>
    </row>
    <row r="126" spans="1:14" ht="28.5" x14ac:dyDescent="0.45">
      <c r="A126">
        <v>7986549</v>
      </c>
      <c r="B126">
        <v>1</v>
      </c>
      <c r="C126" t="s">
        <v>1352</v>
      </c>
      <c r="D126" s="1" t="s">
        <v>1351</v>
      </c>
      <c r="E126">
        <v>2</v>
      </c>
      <c r="F126" s="1" t="e">
        <f>MID(D126,FIND("multa",D126),50)</f>
        <v>#VALUE!</v>
      </c>
      <c r="G126" s="1" t="e">
        <f>MID(D126,FIND("castigo",D126),50)</f>
        <v>#VALUE!</v>
      </c>
      <c r="H126" s="1" t="e">
        <f>MID(D126,FIND("punici",D126),50)</f>
        <v>#VALUE!</v>
      </c>
      <c r="I126" s="1" t="e">
        <f>MID(D126,FIND("escarmiento",D126),50)</f>
        <v>#VALUE!</v>
      </c>
      <c r="J126" s="1" t="e">
        <f>MID(D126,FIND("recargo",D126),50)</f>
        <v>#VALUE!</v>
      </c>
      <c r="K126" s="1" t="e">
        <f>MID(D126,FIND("gravamen",D126),50)</f>
        <v>#VALUE!</v>
      </c>
      <c r="L126" s="1" t="e">
        <f>MID(D126,FIND("amonesta",D126),50)</f>
        <v>#VALUE!</v>
      </c>
      <c r="M126" s="1" t="e">
        <f>MID(D126,FIND("correctivo",D126),50)</f>
        <v>#VALUE!</v>
      </c>
      <c r="N126" s="1" t="e">
        <f>MID(D126,FIND("imposici",D126),50)</f>
        <v>#VALUE!</v>
      </c>
    </row>
    <row r="127" spans="1:14" x14ac:dyDescent="0.45">
      <c r="A127">
        <v>8099764</v>
      </c>
      <c r="B127">
        <v>1</v>
      </c>
      <c r="C127" t="s">
        <v>892</v>
      </c>
      <c r="D127" s="1" t="s">
        <v>1350</v>
      </c>
      <c r="E127">
        <v>2</v>
      </c>
      <c r="F127" s="1" t="e">
        <f>MID(D127,FIND("multa",D127),50)</f>
        <v>#VALUE!</v>
      </c>
      <c r="G127" s="1" t="e">
        <f>MID(D127,FIND("castigo",D127),50)</f>
        <v>#VALUE!</v>
      </c>
      <c r="H127" s="1" t="e">
        <f>MID(D127,FIND("punici",D127),50)</f>
        <v>#VALUE!</v>
      </c>
      <c r="I127" s="1" t="e">
        <f>MID(D127,FIND("escarmiento",D127),50)</f>
        <v>#VALUE!</v>
      </c>
      <c r="J127" s="1" t="e">
        <f>MID(D127,FIND("recargo",D127),50)</f>
        <v>#VALUE!</v>
      </c>
      <c r="K127" s="1" t="e">
        <f>MID(D127,FIND("gravamen",D127),50)</f>
        <v>#VALUE!</v>
      </c>
      <c r="L127" s="1" t="e">
        <f>MID(D127,FIND("amonesta",D127),50)</f>
        <v>#VALUE!</v>
      </c>
      <c r="M127" s="1" t="e">
        <f>MID(D127,FIND("correctivo",D127),50)</f>
        <v>#VALUE!</v>
      </c>
      <c r="N127" s="1" t="e">
        <f>MID(D127,FIND("imposici",D127),50)</f>
        <v>#VALUE!</v>
      </c>
    </row>
    <row r="128" spans="1:14" ht="42.75" x14ac:dyDescent="0.45">
      <c r="A128">
        <v>8451036</v>
      </c>
      <c r="B128">
        <v>1</v>
      </c>
      <c r="C128" t="s">
        <v>1349</v>
      </c>
      <c r="D128" s="1" t="s">
        <v>1348</v>
      </c>
      <c r="E128">
        <v>2</v>
      </c>
      <c r="F128" s="1" t="e">
        <f>MID(D128,FIND("multa",D128),50)</f>
        <v>#VALUE!</v>
      </c>
      <c r="G128" s="1" t="e">
        <f>MID(D128,FIND("castigo",D128),50)</f>
        <v>#VALUE!</v>
      </c>
      <c r="H128" s="1" t="e">
        <f>MID(D128,FIND("punici",D128),50)</f>
        <v>#VALUE!</v>
      </c>
      <c r="I128" s="1" t="e">
        <f>MID(D128,FIND("escarmiento",D128),50)</f>
        <v>#VALUE!</v>
      </c>
      <c r="J128" s="1" t="e">
        <f>MID(D128,FIND("recargo",D128),50)</f>
        <v>#VALUE!</v>
      </c>
      <c r="K128" s="1" t="e">
        <f>MID(D128,FIND("gravamen",D128),50)</f>
        <v>#VALUE!</v>
      </c>
      <c r="L128" s="1" t="e">
        <f>MID(D128,FIND("amonesta",D128),50)</f>
        <v>#VALUE!</v>
      </c>
      <c r="M128" s="1" t="e">
        <f>MID(D128,FIND("correctivo",D128),50)</f>
        <v>#VALUE!</v>
      </c>
      <c r="N128" s="1" t="e">
        <f>MID(D128,FIND("imposici",D128),50)</f>
        <v>#VALUE!</v>
      </c>
    </row>
    <row r="129" spans="1:14" x14ac:dyDescent="0.45">
      <c r="A129">
        <v>8465498</v>
      </c>
      <c r="B129">
        <v>1</v>
      </c>
      <c r="E129">
        <v>2</v>
      </c>
      <c r="F129" s="1" t="e">
        <f>MID(D129,FIND("multa",D129),50)</f>
        <v>#VALUE!</v>
      </c>
      <c r="G129" s="1" t="e">
        <f>MID(D129,FIND("castigo",D129),50)</f>
        <v>#VALUE!</v>
      </c>
      <c r="H129" s="1" t="e">
        <f>MID(D129,FIND("punici",D129),50)</f>
        <v>#VALUE!</v>
      </c>
      <c r="I129" s="1" t="e">
        <f>MID(D129,FIND("escarmiento",D129),50)</f>
        <v>#VALUE!</v>
      </c>
      <c r="J129" s="1" t="e">
        <f>MID(D129,FIND("recargo",D129),50)</f>
        <v>#VALUE!</v>
      </c>
      <c r="K129" s="1" t="e">
        <f>MID(D129,FIND("gravamen",D129),50)</f>
        <v>#VALUE!</v>
      </c>
      <c r="L129" s="1" t="e">
        <f>MID(D129,FIND("amonesta",D129),50)</f>
        <v>#VALUE!</v>
      </c>
      <c r="M129" s="1" t="e">
        <f>MID(D129,FIND("correctivo",D129),50)</f>
        <v>#VALUE!</v>
      </c>
      <c r="N129" s="1" t="e">
        <f>MID(D129,FIND("imposici",D129),50)</f>
        <v>#VALUE!</v>
      </c>
    </row>
    <row r="130" spans="1:14" ht="42.75" x14ac:dyDescent="0.45">
      <c r="A130">
        <v>7670915</v>
      </c>
      <c r="B130">
        <v>1</v>
      </c>
      <c r="C130" t="s">
        <v>1347</v>
      </c>
      <c r="D130" s="1" t="s">
        <v>1346</v>
      </c>
      <c r="E130">
        <v>2</v>
      </c>
      <c r="F130" s="1" t="e">
        <f>MID(D130,FIND("multa",D130),50)</f>
        <v>#VALUE!</v>
      </c>
      <c r="G130" s="1" t="e">
        <f>MID(D130,FIND("castigo",D130),50)</f>
        <v>#VALUE!</v>
      </c>
      <c r="H130" s="1" t="e">
        <f>MID(D130,FIND("punici",D130),50)</f>
        <v>#VALUE!</v>
      </c>
      <c r="I130" s="1" t="e">
        <f>MID(D130,FIND("escarmiento",D130),50)</f>
        <v>#VALUE!</v>
      </c>
      <c r="J130" s="1" t="e">
        <f>MID(D130,FIND("recargo",D130),50)</f>
        <v>#VALUE!</v>
      </c>
      <c r="K130" s="1" t="e">
        <f>MID(D130,FIND("gravamen",D130),50)</f>
        <v>#VALUE!</v>
      </c>
      <c r="L130" s="1" t="e">
        <f>MID(D130,FIND("amonesta",D130),50)</f>
        <v>#VALUE!</v>
      </c>
      <c r="M130" s="1" t="e">
        <f>MID(D130,FIND("correctivo",D130),50)</f>
        <v>#VALUE!</v>
      </c>
      <c r="N130" s="1" t="e">
        <f>MID(D130,FIND("imposici",D130),50)</f>
        <v>#VALUE!</v>
      </c>
    </row>
    <row r="131" spans="1:14" ht="28.5" x14ac:dyDescent="0.45">
      <c r="A131">
        <v>8007528</v>
      </c>
      <c r="B131">
        <v>1</v>
      </c>
      <c r="C131" t="s">
        <v>874</v>
      </c>
      <c r="D131" s="1" t="s">
        <v>1345</v>
      </c>
      <c r="E131">
        <v>2</v>
      </c>
      <c r="F131" s="1" t="e">
        <f>MID(D131,FIND("multa",D131),50)</f>
        <v>#VALUE!</v>
      </c>
      <c r="G131" s="1" t="e">
        <f>MID(D131,FIND("castigo",D131),50)</f>
        <v>#VALUE!</v>
      </c>
      <c r="H131" s="1" t="e">
        <f>MID(D131,FIND("punici",D131),50)</f>
        <v>#VALUE!</v>
      </c>
      <c r="I131" s="1" t="e">
        <f>MID(D131,FIND("escarmiento",D131),50)</f>
        <v>#VALUE!</v>
      </c>
      <c r="J131" s="1" t="e">
        <f>MID(D131,FIND("recargo",D131),50)</f>
        <v>#VALUE!</v>
      </c>
      <c r="K131" s="1" t="e">
        <f>MID(D131,FIND("gravamen",D131),50)</f>
        <v>#VALUE!</v>
      </c>
      <c r="L131" s="1" t="e">
        <f>MID(D131,FIND("amonesta",D131),50)</f>
        <v>#VALUE!</v>
      </c>
      <c r="M131" s="1" t="e">
        <f>MID(D131,FIND("correctivo",D131),50)</f>
        <v>#VALUE!</v>
      </c>
      <c r="N131" s="1" t="e">
        <f>MID(D131,FIND("imposici",D131),50)</f>
        <v>#VALUE!</v>
      </c>
    </row>
    <row r="132" spans="1:14" x14ac:dyDescent="0.45">
      <c r="A132">
        <v>7505743</v>
      </c>
      <c r="B132">
        <v>1</v>
      </c>
      <c r="C132" t="s">
        <v>1344</v>
      </c>
      <c r="D132" s="1" t="s">
        <v>1343</v>
      </c>
      <c r="E132">
        <v>2</v>
      </c>
      <c r="F132" s="1" t="e">
        <f>MID(D132,FIND("multa",D132),50)</f>
        <v>#VALUE!</v>
      </c>
      <c r="G132" s="1" t="e">
        <f>MID(D132,FIND("castigo",D132),50)</f>
        <v>#VALUE!</v>
      </c>
      <c r="H132" s="1" t="e">
        <f>MID(D132,FIND("punici",D132),50)</f>
        <v>#VALUE!</v>
      </c>
      <c r="I132" s="1" t="e">
        <f>MID(D132,FIND("escarmiento",D132),50)</f>
        <v>#VALUE!</v>
      </c>
      <c r="J132" s="1" t="e">
        <f>MID(D132,FIND("recargo",D132),50)</f>
        <v>#VALUE!</v>
      </c>
      <c r="K132" s="1" t="e">
        <f>MID(D132,FIND("gravamen",D132),50)</f>
        <v>#VALUE!</v>
      </c>
      <c r="L132" s="1" t="e">
        <f>MID(D132,FIND("amonesta",D132),50)</f>
        <v>#VALUE!</v>
      </c>
      <c r="M132" s="1" t="e">
        <f>MID(D132,FIND("correctivo",D132),50)</f>
        <v>#VALUE!</v>
      </c>
      <c r="N132" s="1" t="e">
        <f>MID(D132,FIND("imposici",D132),50)</f>
        <v>#VALUE!</v>
      </c>
    </row>
    <row r="133" spans="1:14" ht="28.5" x14ac:dyDescent="0.45">
      <c r="A133">
        <v>7905718</v>
      </c>
      <c r="B133">
        <v>1</v>
      </c>
      <c r="C133" t="s">
        <v>892</v>
      </c>
      <c r="D133" s="1" t="s">
        <v>1342</v>
      </c>
      <c r="E133">
        <v>2</v>
      </c>
      <c r="F133" s="1" t="e">
        <f>MID(D133,FIND("multa",D133),50)</f>
        <v>#VALUE!</v>
      </c>
      <c r="G133" s="1" t="e">
        <f>MID(D133,FIND("castigo",D133),50)</f>
        <v>#VALUE!</v>
      </c>
      <c r="H133" s="1" t="e">
        <f>MID(D133,FIND("punici",D133),50)</f>
        <v>#VALUE!</v>
      </c>
      <c r="I133" s="1" t="e">
        <f>MID(D133,FIND("escarmiento",D133),50)</f>
        <v>#VALUE!</v>
      </c>
      <c r="J133" s="1" t="e">
        <f>MID(D133,FIND("recargo",D133),50)</f>
        <v>#VALUE!</v>
      </c>
      <c r="K133" s="1" t="e">
        <f>MID(D133,FIND("gravamen",D133),50)</f>
        <v>#VALUE!</v>
      </c>
      <c r="L133" s="1" t="e">
        <f>MID(D133,FIND("amonesta",D133),50)</f>
        <v>#VALUE!</v>
      </c>
      <c r="M133" s="1" t="e">
        <f>MID(D133,FIND("correctivo",D133),50)</f>
        <v>#VALUE!</v>
      </c>
      <c r="N133" s="1" t="e">
        <f>MID(D133,FIND("imposici",D133),50)</f>
        <v>#VALUE!</v>
      </c>
    </row>
    <row r="134" spans="1:14" ht="28.5" x14ac:dyDescent="0.45">
      <c r="A134">
        <v>8017866</v>
      </c>
      <c r="B134">
        <v>1</v>
      </c>
      <c r="C134" t="s">
        <v>1341</v>
      </c>
      <c r="D134" s="1" t="s">
        <v>1340</v>
      </c>
      <c r="E134">
        <v>2</v>
      </c>
      <c r="F134" s="1" t="e">
        <f>MID(D134,FIND("multa",D134),50)</f>
        <v>#VALUE!</v>
      </c>
      <c r="G134" s="1" t="e">
        <f>MID(D134,FIND("castigo",D134),50)</f>
        <v>#VALUE!</v>
      </c>
      <c r="H134" s="1" t="e">
        <f>MID(D134,FIND("punici",D134),50)</f>
        <v>#VALUE!</v>
      </c>
      <c r="I134" s="1" t="e">
        <f>MID(D134,FIND("escarmiento",D134),50)</f>
        <v>#VALUE!</v>
      </c>
      <c r="J134" s="1" t="e">
        <f>MID(D134,FIND("recargo",D134),50)</f>
        <v>#VALUE!</v>
      </c>
      <c r="K134" s="1" t="e">
        <f>MID(D134,FIND("gravamen",D134),50)</f>
        <v>#VALUE!</v>
      </c>
      <c r="L134" s="1" t="e">
        <f>MID(D134,FIND("amonesta",D134),50)</f>
        <v>#VALUE!</v>
      </c>
      <c r="M134" s="1" t="e">
        <f>MID(D134,FIND("correctivo",D134),50)</f>
        <v>#VALUE!</v>
      </c>
      <c r="N134" s="1" t="e">
        <f>MID(D134,FIND("imposici",D134),50)</f>
        <v>#VALUE!</v>
      </c>
    </row>
    <row r="135" spans="1:14" ht="171" x14ac:dyDescent="0.45">
      <c r="A135">
        <v>8503888</v>
      </c>
      <c r="B135">
        <v>1</v>
      </c>
      <c r="C135" t="s">
        <v>1339</v>
      </c>
      <c r="D135" s="1" t="s">
        <v>1338</v>
      </c>
      <c r="E135">
        <v>2</v>
      </c>
      <c r="F135" s="1" t="e">
        <f>MID(D135,FIND("multa",D135),50)</f>
        <v>#VALUE!</v>
      </c>
      <c r="G135" s="1" t="e">
        <f>MID(D135,FIND("castigo",D135),50)</f>
        <v>#VALUE!</v>
      </c>
      <c r="H135" s="1" t="e">
        <f>MID(D135,FIND("punici",D135),50)</f>
        <v>#VALUE!</v>
      </c>
      <c r="I135" s="1" t="e">
        <f>MID(D135,FIND("escarmiento",D135),50)</f>
        <v>#VALUE!</v>
      </c>
      <c r="J135" s="1" t="e">
        <f>MID(D135,FIND("recargo",D135),50)</f>
        <v>#VALUE!</v>
      </c>
      <c r="K135" s="1" t="e">
        <f>MID(D135,FIND("gravamen",D135),50)</f>
        <v>#VALUE!</v>
      </c>
      <c r="L135" s="1" t="e">
        <f>MID(D135,FIND("amonesta",D135),50)</f>
        <v>#VALUE!</v>
      </c>
      <c r="M135" s="1" t="e">
        <f>MID(D135,FIND("correctivo",D135),50)</f>
        <v>#VALUE!</v>
      </c>
      <c r="N135" s="1" t="e">
        <f>MID(D135,FIND("imposici",D135),50)</f>
        <v>#VALUE!</v>
      </c>
    </row>
    <row r="136" spans="1:14" ht="42.75" x14ac:dyDescent="0.45">
      <c r="A136">
        <v>8170262</v>
      </c>
      <c r="B136">
        <v>1</v>
      </c>
      <c r="C136" t="s">
        <v>1337</v>
      </c>
      <c r="D136" s="1" t="s">
        <v>1336</v>
      </c>
      <c r="E136">
        <v>2</v>
      </c>
      <c r="F136" s="1" t="e">
        <f>MID(D136,FIND("multa",D136),50)</f>
        <v>#VALUE!</v>
      </c>
      <c r="G136" s="1" t="e">
        <f>MID(D136,FIND("castigo",D136),50)</f>
        <v>#VALUE!</v>
      </c>
      <c r="H136" s="1" t="e">
        <f>MID(D136,FIND("punici",D136),50)</f>
        <v>#VALUE!</v>
      </c>
      <c r="I136" s="1" t="e">
        <f>MID(D136,FIND("escarmiento",D136),50)</f>
        <v>#VALUE!</v>
      </c>
      <c r="J136" s="1" t="e">
        <f>MID(D136,FIND("recargo",D136),50)</f>
        <v>#VALUE!</v>
      </c>
      <c r="K136" s="1" t="e">
        <f>MID(D136,FIND("gravamen",D136),50)</f>
        <v>#VALUE!</v>
      </c>
      <c r="L136" s="1" t="e">
        <f>MID(D136,FIND("amonesta",D136),50)</f>
        <v>#VALUE!</v>
      </c>
      <c r="M136" s="1" t="e">
        <f>MID(D136,FIND("correctivo",D136),50)</f>
        <v>#VALUE!</v>
      </c>
      <c r="N136" s="1" t="e">
        <f>MID(D136,FIND("imposici",D136),50)</f>
        <v>#VALUE!</v>
      </c>
    </row>
    <row r="137" spans="1:14" x14ac:dyDescent="0.45">
      <c r="A137">
        <v>8250319</v>
      </c>
      <c r="B137">
        <v>1</v>
      </c>
      <c r="C137" t="s">
        <v>1335</v>
      </c>
      <c r="D137" s="1" t="s">
        <v>1334</v>
      </c>
      <c r="E137">
        <v>2</v>
      </c>
      <c r="F137" s="1" t="e">
        <f>MID(D137,FIND("multa",D137),50)</f>
        <v>#VALUE!</v>
      </c>
      <c r="G137" s="1" t="e">
        <f>MID(D137,FIND("castigo",D137),50)</f>
        <v>#VALUE!</v>
      </c>
      <c r="H137" s="1" t="e">
        <f>MID(D137,FIND("punici",D137),50)</f>
        <v>#VALUE!</v>
      </c>
      <c r="I137" s="1" t="e">
        <f>MID(D137,FIND("escarmiento",D137),50)</f>
        <v>#VALUE!</v>
      </c>
      <c r="J137" s="1" t="e">
        <f>MID(D137,FIND("recargo",D137),50)</f>
        <v>#VALUE!</v>
      </c>
      <c r="K137" s="1" t="e">
        <f>MID(D137,FIND("gravamen",D137),50)</f>
        <v>#VALUE!</v>
      </c>
      <c r="L137" s="1" t="e">
        <f>MID(D137,FIND("amonesta",D137),50)</f>
        <v>#VALUE!</v>
      </c>
      <c r="M137" s="1" t="e">
        <f>MID(D137,FIND("correctivo",D137),50)</f>
        <v>#VALUE!</v>
      </c>
      <c r="N137" s="1" t="e">
        <f>MID(D137,FIND("imposici",D137),50)</f>
        <v>#VALUE!</v>
      </c>
    </row>
    <row r="138" spans="1:14" x14ac:dyDescent="0.45">
      <c r="A138">
        <v>7534490</v>
      </c>
      <c r="B138">
        <v>1</v>
      </c>
      <c r="C138" t="s">
        <v>759</v>
      </c>
      <c r="D138" s="1" t="s">
        <v>1333</v>
      </c>
      <c r="E138">
        <v>2</v>
      </c>
      <c r="F138" s="1" t="e">
        <f>MID(D138,FIND("multa",D138),50)</f>
        <v>#VALUE!</v>
      </c>
      <c r="G138" s="1" t="e">
        <f>MID(D138,FIND("castigo",D138),50)</f>
        <v>#VALUE!</v>
      </c>
      <c r="H138" s="1" t="e">
        <f>MID(D138,FIND("punici",D138),50)</f>
        <v>#VALUE!</v>
      </c>
      <c r="I138" s="1" t="e">
        <f>MID(D138,FIND("escarmiento",D138),50)</f>
        <v>#VALUE!</v>
      </c>
      <c r="J138" s="1" t="e">
        <f>MID(D138,FIND("recargo",D138),50)</f>
        <v>#VALUE!</v>
      </c>
      <c r="K138" s="1" t="e">
        <f>MID(D138,FIND("gravamen",D138),50)</f>
        <v>#VALUE!</v>
      </c>
      <c r="L138" s="1" t="e">
        <f>MID(D138,FIND("amonesta",D138),50)</f>
        <v>#VALUE!</v>
      </c>
      <c r="M138" s="1" t="e">
        <f>MID(D138,FIND("correctivo",D138),50)</f>
        <v>#VALUE!</v>
      </c>
      <c r="N138" s="1" t="e">
        <f>MID(D138,FIND("imposici",D138),50)</f>
        <v>#VALUE!</v>
      </c>
    </row>
    <row r="139" spans="1:14" ht="28.5" x14ac:dyDescent="0.45">
      <c r="A139">
        <v>8046284</v>
      </c>
      <c r="B139">
        <v>1</v>
      </c>
      <c r="C139" t="s">
        <v>1332</v>
      </c>
      <c r="D139" s="1" t="s">
        <v>1331</v>
      </c>
      <c r="E139">
        <v>2</v>
      </c>
      <c r="F139" s="1" t="e">
        <f>MID(D139,FIND("multa",D139),50)</f>
        <v>#VALUE!</v>
      </c>
      <c r="G139" s="1" t="e">
        <f>MID(D139,FIND("castigo",D139),50)</f>
        <v>#VALUE!</v>
      </c>
      <c r="H139" s="1" t="e">
        <f>MID(D139,FIND("punici",D139),50)</f>
        <v>#VALUE!</v>
      </c>
      <c r="I139" s="1" t="e">
        <f>MID(D139,FIND("escarmiento",D139),50)</f>
        <v>#VALUE!</v>
      </c>
      <c r="J139" s="1" t="e">
        <f>MID(D139,FIND("recargo",D139),50)</f>
        <v>#VALUE!</v>
      </c>
      <c r="K139" s="1" t="e">
        <f>MID(D139,FIND("gravamen",D139),50)</f>
        <v>#VALUE!</v>
      </c>
      <c r="L139" s="1" t="e">
        <f>MID(D139,FIND("amonesta",D139),50)</f>
        <v>#VALUE!</v>
      </c>
      <c r="M139" s="1" t="e">
        <f>MID(D139,FIND("correctivo",D139),50)</f>
        <v>#VALUE!</v>
      </c>
      <c r="N139" s="1" t="e">
        <f>MID(D139,FIND("imposici",D139),50)</f>
        <v>#VALUE!</v>
      </c>
    </row>
    <row r="140" spans="1:14" ht="42.75" x14ac:dyDescent="0.45">
      <c r="A140">
        <v>7713215</v>
      </c>
      <c r="B140">
        <v>1</v>
      </c>
      <c r="C140" t="s">
        <v>1330</v>
      </c>
      <c r="D140" s="1" t="s">
        <v>1329</v>
      </c>
      <c r="E140">
        <v>2</v>
      </c>
      <c r="F140" s="1" t="e">
        <f>MID(D140,FIND("multa",D140),50)</f>
        <v>#VALUE!</v>
      </c>
      <c r="G140" s="1" t="e">
        <f>MID(D140,FIND("castigo",D140),50)</f>
        <v>#VALUE!</v>
      </c>
      <c r="H140" s="1" t="e">
        <f>MID(D140,FIND("punici",D140),50)</f>
        <v>#VALUE!</v>
      </c>
      <c r="I140" s="1" t="e">
        <f>MID(D140,FIND("escarmiento",D140),50)</f>
        <v>#VALUE!</v>
      </c>
      <c r="J140" s="1" t="e">
        <f>MID(D140,FIND("recargo",D140),50)</f>
        <v>#VALUE!</v>
      </c>
      <c r="K140" s="1" t="e">
        <f>MID(D140,FIND("gravamen",D140),50)</f>
        <v>#VALUE!</v>
      </c>
      <c r="L140" s="1" t="e">
        <f>MID(D140,FIND("amonesta",D140),50)</f>
        <v>#VALUE!</v>
      </c>
      <c r="M140" s="1" t="e">
        <f>MID(D140,FIND("correctivo",D140),50)</f>
        <v>#VALUE!</v>
      </c>
      <c r="N140" s="1" t="e">
        <f>MID(D140,FIND("imposici",D140),50)</f>
        <v>#VALUE!</v>
      </c>
    </row>
    <row r="141" spans="1:14" ht="28.5" x14ac:dyDescent="0.45">
      <c r="A141">
        <v>7887301</v>
      </c>
      <c r="B141">
        <v>1</v>
      </c>
      <c r="C141" t="s">
        <v>1328</v>
      </c>
      <c r="D141" s="1" t="s">
        <v>1327</v>
      </c>
      <c r="E141">
        <v>2</v>
      </c>
      <c r="F141" s="1" t="e">
        <f>MID(D141,FIND("multa",D141),50)</f>
        <v>#VALUE!</v>
      </c>
      <c r="G141" s="1" t="e">
        <f>MID(D141,FIND("castigo",D141),50)</f>
        <v>#VALUE!</v>
      </c>
      <c r="H141" s="1" t="e">
        <f>MID(D141,FIND("punici",D141),50)</f>
        <v>#VALUE!</v>
      </c>
      <c r="I141" s="1" t="e">
        <f>MID(D141,FIND("escarmiento",D141),50)</f>
        <v>#VALUE!</v>
      </c>
      <c r="J141" s="1" t="e">
        <f>MID(D141,FIND("recargo",D141),50)</f>
        <v>#VALUE!</v>
      </c>
      <c r="K141" s="1" t="e">
        <f>MID(D141,FIND("gravamen",D141),50)</f>
        <v>#VALUE!</v>
      </c>
      <c r="L141" s="1" t="e">
        <f>MID(D141,FIND("amonesta",D141),50)</f>
        <v>#VALUE!</v>
      </c>
      <c r="M141" s="1" t="e">
        <f>MID(D141,FIND("correctivo",D141),50)</f>
        <v>#VALUE!</v>
      </c>
      <c r="N141" s="1" t="e">
        <f>MID(D141,FIND("imposici",D141),50)</f>
        <v>#VALUE!</v>
      </c>
    </row>
    <row r="142" spans="1:14" ht="57" x14ac:dyDescent="0.45">
      <c r="A142">
        <v>8312195</v>
      </c>
      <c r="B142">
        <v>1</v>
      </c>
      <c r="C142" t="s">
        <v>1326</v>
      </c>
      <c r="D142" s="1" t="s">
        <v>1325</v>
      </c>
      <c r="E142">
        <v>2</v>
      </c>
      <c r="F142" s="1" t="e">
        <f>MID(D142,FIND("multa",D142),50)</f>
        <v>#VALUE!</v>
      </c>
      <c r="G142" s="1" t="e">
        <f>MID(D142,FIND("castigo",D142),50)</f>
        <v>#VALUE!</v>
      </c>
      <c r="H142" s="1" t="e">
        <f>MID(D142,FIND("punici",D142),50)</f>
        <v>#VALUE!</v>
      </c>
      <c r="I142" s="1" t="e">
        <f>MID(D142,FIND("escarmiento",D142),50)</f>
        <v>#VALUE!</v>
      </c>
      <c r="J142" s="1" t="e">
        <f>MID(D142,FIND("recargo",D142),50)</f>
        <v>#VALUE!</v>
      </c>
      <c r="K142" s="1" t="e">
        <f>MID(D142,FIND("gravamen",D142),50)</f>
        <v>#VALUE!</v>
      </c>
      <c r="L142" s="1" t="e">
        <f>MID(D142,FIND("amonesta",D142),50)</f>
        <v>#VALUE!</v>
      </c>
      <c r="M142" s="1" t="e">
        <f>MID(D142,FIND("correctivo",D142),50)</f>
        <v>#VALUE!</v>
      </c>
      <c r="N142" s="1" t="e">
        <f>MID(D142,FIND("imposici",D142),50)</f>
        <v>#VALUE!</v>
      </c>
    </row>
    <row r="143" spans="1:14" ht="57" x14ac:dyDescent="0.45">
      <c r="A143">
        <v>8242310</v>
      </c>
      <c r="B143">
        <v>1</v>
      </c>
      <c r="C143" t="s">
        <v>1004</v>
      </c>
      <c r="D143" s="1" t="s">
        <v>1324</v>
      </c>
      <c r="E143">
        <v>2</v>
      </c>
      <c r="F143" s="1" t="e">
        <f>MID(D143,FIND("multa",D143),50)</f>
        <v>#VALUE!</v>
      </c>
      <c r="G143" s="1" t="e">
        <f>MID(D143,FIND("castigo",D143),50)</f>
        <v>#VALUE!</v>
      </c>
      <c r="H143" s="1" t="e">
        <f>MID(D143,FIND("punici",D143),50)</f>
        <v>#VALUE!</v>
      </c>
      <c r="I143" s="1" t="e">
        <f>MID(D143,FIND("escarmiento",D143),50)</f>
        <v>#VALUE!</v>
      </c>
      <c r="J143" s="1" t="e">
        <f>MID(D143,FIND("recargo",D143),50)</f>
        <v>#VALUE!</v>
      </c>
      <c r="K143" s="1" t="e">
        <f>MID(D143,FIND("gravamen",D143),50)</f>
        <v>#VALUE!</v>
      </c>
      <c r="L143" s="1" t="e">
        <f>MID(D143,FIND("amonesta",D143),50)</f>
        <v>#VALUE!</v>
      </c>
      <c r="M143" s="1" t="e">
        <f>MID(D143,FIND("correctivo",D143),50)</f>
        <v>#VALUE!</v>
      </c>
      <c r="N143" s="1" t="e">
        <f>MID(D143,FIND("imposici",D143),50)</f>
        <v>#VALUE!</v>
      </c>
    </row>
    <row r="144" spans="1:14" x14ac:dyDescent="0.45">
      <c r="A144">
        <v>8335386</v>
      </c>
      <c r="B144">
        <v>1</v>
      </c>
      <c r="C144" t="s">
        <v>759</v>
      </c>
      <c r="D144" s="1" t="s">
        <v>1323</v>
      </c>
      <c r="E144">
        <v>2</v>
      </c>
      <c r="F144" s="1" t="e">
        <f>MID(D144,FIND("multa",D144),50)</f>
        <v>#VALUE!</v>
      </c>
      <c r="G144" s="1" t="e">
        <f>MID(D144,FIND("castigo",D144),50)</f>
        <v>#VALUE!</v>
      </c>
      <c r="H144" s="1" t="e">
        <f>MID(D144,FIND("punici",D144),50)</f>
        <v>#VALUE!</v>
      </c>
      <c r="I144" s="1" t="e">
        <f>MID(D144,FIND("escarmiento",D144),50)</f>
        <v>#VALUE!</v>
      </c>
      <c r="J144" s="1" t="e">
        <f>MID(D144,FIND("recargo",D144),50)</f>
        <v>#VALUE!</v>
      </c>
      <c r="K144" s="1" t="e">
        <f>MID(D144,FIND("gravamen",D144),50)</f>
        <v>#VALUE!</v>
      </c>
      <c r="L144" s="1" t="e">
        <f>MID(D144,FIND("amonesta",D144),50)</f>
        <v>#VALUE!</v>
      </c>
      <c r="M144" s="1" t="e">
        <f>MID(D144,FIND("correctivo",D144),50)</f>
        <v>#VALUE!</v>
      </c>
      <c r="N144" s="1" t="e">
        <f>MID(D144,FIND("imposici",D144),50)</f>
        <v>#VALUE!</v>
      </c>
    </row>
    <row r="145" spans="1:14" ht="42.75" x14ac:dyDescent="0.45">
      <c r="A145">
        <v>8430803</v>
      </c>
      <c r="B145">
        <v>1</v>
      </c>
      <c r="C145" t="s">
        <v>759</v>
      </c>
      <c r="D145" s="1" t="s">
        <v>1322</v>
      </c>
      <c r="E145">
        <v>2</v>
      </c>
      <c r="F145" s="1" t="e">
        <f>MID(D145,FIND("multa",D145),50)</f>
        <v>#VALUE!</v>
      </c>
      <c r="G145" s="1" t="e">
        <f>MID(D145,FIND("castigo",D145),50)</f>
        <v>#VALUE!</v>
      </c>
      <c r="H145" s="1" t="e">
        <f>MID(D145,FIND("punici",D145),50)</f>
        <v>#VALUE!</v>
      </c>
      <c r="I145" s="1" t="e">
        <f>MID(D145,FIND("escarmiento",D145),50)</f>
        <v>#VALUE!</v>
      </c>
      <c r="J145" s="1" t="e">
        <f>MID(D145,FIND("recargo",D145),50)</f>
        <v>#VALUE!</v>
      </c>
      <c r="K145" s="1" t="e">
        <f>MID(D145,FIND("gravamen",D145),50)</f>
        <v>#VALUE!</v>
      </c>
      <c r="L145" s="1" t="e">
        <f>MID(D145,FIND("amonesta",D145),50)</f>
        <v>#VALUE!</v>
      </c>
      <c r="M145" s="1" t="e">
        <f>MID(D145,FIND("correctivo",D145),50)</f>
        <v>#VALUE!</v>
      </c>
      <c r="N145" s="1" t="e">
        <f>MID(D145,FIND("imposici",D145),50)</f>
        <v>#VALUE!</v>
      </c>
    </row>
    <row r="146" spans="1:14" ht="42.75" x14ac:dyDescent="0.45">
      <c r="A146">
        <v>7593957</v>
      </c>
      <c r="B146">
        <v>1</v>
      </c>
      <c r="C146" t="s">
        <v>1321</v>
      </c>
      <c r="D146" s="1" t="s">
        <v>1320</v>
      </c>
      <c r="E146">
        <v>2</v>
      </c>
      <c r="F146" s="1" t="e">
        <f>MID(D146,FIND("multa",D146),50)</f>
        <v>#VALUE!</v>
      </c>
      <c r="G146" s="1" t="e">
        <f>MID(D146,FIND("castigo",D146),50)</f>
        <v>#VALUE!</v>
      </c>
      <c r="H146" s="1" t="e">
        <f>MID(D146,FIND("punici",D146),50)</f>
        <v>#VALUE!</v>
      </c>
      <c r="I146" s="1" t="e">
        <f>MID(D146,FIND("escarmiento",D146),50)</f>
        <v>#VALUE!</v>
      </c>
      <c r="J146" s="1" t="e">
        <f>MID(D146,FIND("recargo",D146),50)</f>
        <v>#VALUE!</v>
      </c>
      <c r="K146" s="1" t="e">
        <f>MID(D146,FIND("gravamen",D146),50)</f>
        <v>#VALUE!</v>
      </c>
      <c r="L146" s="1" t="e">
        <f>MID(D146,FIND("amonesta",D146),50)</f>
        <v>#VALUE!</v>
      </c>
      <c r="M146" s="1" t="e">
        <f>MID(D146,FIND("correctivo",D146),50)</f>
        <v>#VALUE!</v>
      </c>
      <c r="N146" s="1" t="e">
        <f>MID(D146,FIND("imposici",D146),50)</f>
        <v>#VALUE!</v>
      </c>
    </row>
    <row r="147" spans="1:14" ht="409.5" x14ac:dyDescent="0.45">
      <c r="A147">
        <v>7686964</v>
      </c>
      <c r="B147">
        <v>1</v>
      </c>
      <c r="C147" t="s">
        <v>1319</v>
      </c>
      <c r="D147" s="1" t="s">
        <v>1318</v>
      </c>
      <c r="E147">
        <v>2</v>
      </c>
      <c r="F147" s="1" t="e">
        <f>MID(D147,FIND("multa",D147),50)</f>
        <v>#VALUE!</v>
      </c>
      <c r="G147" s="1" t="e">
        <f>MID(D147,FIND("castigo",D147),50)</f>
        <v>#VALUE!</v>
      </c>
      <c r="H147" s="1" t="e">
        <f>MID(D147,FIND("punici",D147),50)</f>
        <v>#VALUE!</v>
      </c>
      <c r="I147" s="1" t="e">
        <f>MID(D147,FIND("escarmiento",D147),50)</f>
        <v>#VALUE!</v>
      </c>
      <c r="J147" s="1" t="e">
        <f>MID(D147,FIND("recargo",D147),50)</f>
        <v>#VALUE!</v>
      </c>
      <c r="K147" s="1" t="e">
        <f>MID(D147,FIND("gravamen",D147),50)</f>
        <v>#VALUE!</v>
      </c>
      <c r="L147" s="1" t="e">
        <f>MID(D147,FIND("amonesta",D147),50)</f>
        <v>#VALUE!</v>
      </c>
      <c r="M147" s="1" t="e">
        <f>MID(D147,FIND("correctivo",D147),50)</f>
        <v>#VALUE!</v>
      </c>
      <c r="N147" s="1" t="e">
        <f>MID(D147,FIND("imposici",D147),50)</f>
        <v>#VALUE!</v>
      </c>
    </row>
    <row r="148" spans="1:14" ht="71.25" x14ac:dyDescent="0.45">
      <c r="A148">
        <v>7406520</v>
      </c>
      <c r="B148">
        <v>1</v>
      </c>
      <c r="C148" t="s">
        <v>777</v>
      </c>
      <c r="D148" s="1" t="s">
        <v>1317</v>
      </c>
      <c r="E148">
        <v>2</v>
      </c>
      <c r="F148" s="1" t="e">
        <f>MID(D148,FIND("multa",D148),50)</f>
        <v>#VALUE!</v>
      </c>
      <c r="G148" s="1" t="e">
        <f>MID(D148,FIND("castigo",D148),50)</f>
        <v>#VALUE!</v>
      </c>
      <c r="H148" s="1" t="e">
        <f>MID(D148,FIND("punici",D148),50)</f>
        <v>#VALUE!</v>
      </c>
      <c r="I148" s="1" t="e">
        <f>MID(D148,FIND("escarmiento",D148),50)</f>
        <v>#VALUE!</v>
      </c>
      <c r="J148" s="1" t="e">
        <f>MID(D148,FIND("recargo",D148),50)</f>
        <v>#VALUE!</v>
      </c>
      <c r="K148" s="1" t="e">
        <f>MID(D148,FIND("gravamen",D148),50)</f>
        <v>#VALUE!</v>
      </c>
      <c r="L148" s="1" t="e">
        <f>MID(D148,FIND("amonesta",D148),50)</f>
        <v>#VALUE!</v>
      </c>
      <c r="M148" s="1" t="e">
        <f>MID(D148,FIND("correctivo",D148),50)</f>
        <v>#VALUE!</v>
      </c>
      <c r="N148" s="1" t="e">
        <f>MID(D148,FIND("imposici",D148),50)</f>
        <v>#VALUE!</v>
      </c>
    </row>
    <row r="149" spans="1:14" x14ac:dyDescent="0.45">
      <c r="A149">
        <v>7747463</v>
      </c>
      <c r="B149">
        <v>1</v>
      </c>
      <c r="C149" t="s">
        <v>1316</v>
      </c>
      <c r="D149" s="1" t="s">
        <v>1315</v>
      </c>
      <c r="E149">
        <v>2</v>
      </c>
      <c r="F149" s="1" t="e">
        <f>MID(D149,FIND("multa",D149),50)</f>
        <v>#VALUE!</v>
      </c>
      <c r="G149" s="1" t="e">
        <f>MID(D149,FIND("castigo",D149),50)</f>
        <v>#VALUE!</v>
      </c>
      <c r="H149" s="1" t="e">
        <f>MID(D149,FIND("punici",D149),50)</f>
        <v>#VALUE!</v>
      </c>
      <c r="I149" s="1" t="e">
        <f>MID(D149,FIND("escarmiento",D149),50)</f>
        <v>#VALUE!</v>
      </c>
      <c r="J149" s="1" t="e">
        <f>MID(D149,FIND("recargo",D149),50)</f>
        <v>#VALUE!</v>
      </c>
      <c r="K149" s="1" t="e">
        <f>MID(D149,FIND("gravamen",D149),50)</f>
        <v>#VALUE!</v>
      </c>
      <c r="L149" s="1" t="e">
        <f>MID(D149,FIND("amonesta",D149),50)</f>
        <v>#VALUE!</v>
      </c>
      <c r="M149" s="1" t="e">
        <f>MID(D149,FIND("correctivo",D149),50)</f>
        <v>#VALUE!</v>
      </c>
      <c r="N149" s="1" t="e">
        <f>MID(D149,FIND("imposici",D149),50)</f>
        <v>#VALUE!</v>
      </c>
    </row>
    <row r="150" spans="1:14" ht="42.75" x14ac:dyDescent="0.45">
      <c r="A150">
        <v>7419444</v>
      </c>
      <c r="B150">
        <v>1</v>
      </c>
      <c r="C150" t="s">
        <v>1314</v>
      </c>
      <c r="D150" s="1" t="s">
        <v>1313</v>
      </c>
      <c r="E150">
        <v>2</v>
      </c>
      <c r="F150" s="1" t="e">
        <f>MID(D150,FIND("multa",D150),50)</f>
        <v>#VALUE!</v>
      </c>
      <c r="G150" s="1" t="e">
        <f>MID(D150,FIND("castigo",D150),50)</f>
        <v>#VALUE!</v>
      </c>
      <c r="H150" s="1" t="e">
        <f>MID(D150,FIND("punici",D150),50)</f>
        <v>#VALUE!</v>
      </c>
      <c r="I150" s="1" t="e">
        <f>MID(D150,FIND("escarmiento",D150),50)</f>
        <v>#VALUE!</v>
      </c>
      <c r="J150" s="1" t="e">
        <f>MID(D150,FIND("recargo",D150),50)</f>
        <v>#VALUE!</v>
      </c>
      <c r="K150" s="1" t="e">
        <f>MID(D150,FIND("gravamen",D150),50)</f>
        <v>#VALUE!</v>
      </c>
      <c r="L150" s="1" t="e">
        <f>MID(D150,FIND("amonesta",D150),50)</f>
        <v>#VALUE!</v>
      </c>
      <c r="M150" s="1" t="e">
        <f>MID(D150,FIND("correctivo",D150),50)</f>
        <v>#VALUE!</v>
      </c>
      <c r="N150" s="1" t="e">
        <f>MID(D150,FIND("imposici",D150),50)</f>
        <v>#VALUE!</v>
      </c>
    </row>
    <row r="151" spans="1:14" x14ac:dyDescent="0.45">
      <c r="A151">
        <v>8378623</v>
      </c>
      <c r="B151">
        <v>1</v>
      </c>
      <c r="C151" t="s">
        <v>892</v>
      </c>
      <c r="D151" s="1" t="s">
        <v>1312</v>
      </c>
      <c r="E151">
        <v>2</v>
      </c>
      <c r="F151" s="1" t="e">
        <f>MID(D151,FIND("multa",D151),50)</f>
        <v>#VALUE!</v>
      </c>
      <c r="G151" s="1" t="e">
        <f>MID(D151,FIND("castigo",D151),50)</f>
        <v>#VALUE!</v>
      </c>
      <c r="H151" s="1" t="e">
        <f>MID(D151,FIND("punici",D151),50)</f>
        <v>#VALUE!</v>
      </c>
      <c r="I151" s="1" t="e">
        <f>MID(D151,FIND("escarmiento",D151),50)</f>
        <v>#VALUE!</v>
      </c>
      <c r="J151" s="1" t="e">
        <f>MID(D151,FIND("recargo",D151),50)</f>
        <v>#VALUE!</v>
      </c>
      <c r="K151" s="1" t="e">
        <f>MID(D151,FIND("gravamen",D151),50)</f>
        <v>#VALUE!</v>
      </c>
      <c r="L151" s="1" t="e">
        <f>MID(D151,FIND("amonesta",D151),50)</f>
        <v>#VALUE!</v>
      </c>
      <c r="M151" s="1" t="e">
        <f>MID(D151,FIND("correctivo",D151),50)</f>
        <v>#VALUE!</v>
      </c>
      <c r="N151" s="1" t="e">
        <f>MID(D151,FIND("imposici",D151),50)</f>
        <v>#VALUE!</v>
      </c>
    </row>
    <row r="152" spans="1:14" ht="28.5" x14ac:dyDescent="0.45">
      <c r="A152">
        <v>7348893</v>
      </c>
      <c r="B152">
        <v>1</v>
      </c>
      <c r="C152" t="s">
        <v>991</v>
      </c>
      <c r="D152" s="1" t="s">
        <v>1311</v>
      </c>
      <c r="E152">
        <v>2</v>
      </c>
      <c r="F152" s="1" t="e">
        <f>MID(D152,FIND("multa",D152),50)</f>
        <v>#VALUE!</v>
      </c>
      <c r="G152" s="1" t="e">
        <f>MID(D152,FIND("castigo",D152),50)</f>
        <v>#VALUE!</v>
      </c>
      <c r="H152" s="1" t="e">
        <f>MID(D152,FIND("punici",D152),50)</f>
        <v>#VALUE!</v>
      </c>
      <c r="I152" s="1" t="e">
        <f>MID(D152,FIND("escarmiento",D152),50)</f>
        <v>#VALUE!</v>
      </c>
      <c r="J152" s="1" t="e">
        <f>MID(D152,FIND("recargo",D152),50)</f>
        <v>#VALUE!</v>
      </c>
      <c r="K152" s="1" t="e">
        <f>MID(D152,FIND("gravamen",D152),50)</f>
        <v>#VALUE!</v>
      </c>
      <c r="L152" s="1" t="e">
        <f>MID(D152,FIND("amonesta",D152),50)</f>
        <v>#VALUE!</v>
      </c>
      <c r="M152" s="1" t="e">
        <f>MID(D152,FIND("correctivo",D152),50)</f>
        <v>#VALUE!</v>
      </c>
      <c r="N152" s="1" t="e">
        <f>MID(D152,FIND("imposici",D152),50)</f>
        <v>#VALUE!</v>
      </c>
    </row>
    <row r="153" spans="1:14" x14ac:dyDescent="0.45">
      <c r="A153">
        <v>8129870</v>
      </c>
      <c r="B153">
        <v>1</v>
      </c>
      <c r="C153" t="s">
        <v>1310</v>
      </c>
      <c r="D153" s="1" t="s">
        <v>1309</v>
      </c>
      <c r="E153">
        <v>2</v>
      </c>
      <c r="F153" s="1" t="e">
        <f>MID(D153,FIND("multa",D153),50)</f>
        <v>#VALUE!</v>
      </c>
      <c r="G153" s="1" t="e">
        <f>MID(D153,FIND("castigo",D153),50)</f>
        <v>#VALUE!</v>
      </c>
      <c r="H153" s="1" t="e">
        <f>MID(D153,FIND("punici",D153),50)</f>
        <v>#VALUE!</v>
      </c>
      <c r="I153" s="1" t="e">
        <f>MID(D153,FIND("escarmiento",D153),50)</f>
        <v>#VALUE!</v>
      </c>
      <c r="J153" s="1" t="e">
        <f>MID(D153,FIND("recargo",D153),50)</f>
        <v>#VALUE!</v>
      </c>
      <c r="K153" s="1" t="e">
        <f>MID(D153,FIND("gravamen",D153),50)</f>
        <v>#VALUE!</v>
      </c>
      <c r="L153" s="1" t="e">
        <f>MID(D153,FIND("amonesta",D153),50)</f>
        <v>#VALUE!</v>
      </c>
      <c r="M153" s="1" t="e">
        <f>MID(D153,FIND("correctivo",D153),50)</f>
        <v>#VALUE!</v>
      </c>
      <c r="N153" s="1" t="e">
        <f>MID(D153,FIND("imposici",D153),50)</f>
        <v>#VALUE!</v>
      </c>
    </row>
    <row r="154" spans="1:14" ht="171" x14ac:dyDescent="0.45">
      <c r="A154">
        <v>8313109</v>
      </c>
      <c r="B154">
        <v>1</v>
      </c>
      <c r="C154" t="s">
        <v>1308</v>
      </c>
      <c r="D154" s="1" t="s">
        <v>1307</v>
      </c>
      <c r="E154">
        <v>2</v>
      </c>
      <c r="F154" s="1" t="e">
        <f>MID(D154,FIND("multa",D154),50)</f>
        <v>#VALUE!</v>
      </c>
      <c r="G154" s="1" t="e">
        <f>MID(D154,FIND("castigo",D154),50)</f>
        <v>#VALUE!</v>
      </c>
      <c r="H154" s="1" t="e">
        <f>MID(D154,FIND("punici",D154),50)</f>
        <v>#VALUE!</v>
      </c>
      <c r="I154" s="1" t="e">
        <f>MID(D154,FIND("escarmiento",D154),50)</f>
        <v>#VALUE!</v>
      </c>
      <c r="J154" s="1" t="e">
        <f>MID(D154,FIND("recargo",D154),50)</f>
        <v>#VALUE!</v>
      </c>
      <c r="K154" s="1" t="e">
        <f>MID(D154,FIND("gravamen",D154),50)</f>
        <v>#VALUE!</v>
      </c>
      <c r="L154" s="1" t="e">
        <f>MID(D154,FIND("amonesta",D154),50)</f>
        <v>#VALUE!</v>
      </c>
      <c r="M154" s="1" t="e">
        <f>MID(D154,FIND("correctivo",D154),50)</f>
        <v>#VALUE!</v>
      </c>
      <c r="N154" s="1" t="e">
        <f>MID(D154,FIND("imposici",D154),50)</f>
        <v>#VALUE!</v>
      </c>
    </row>
    <row r="155" spans="1:14" ht="270.75" x14ac:dyDescent="0.45">
      <c r="A155">
        <v>8542348</v>
      </c>
      <c r="B155">
        <v>1</v>
      </c>
      <c r="C155" t="s">
        <v>892</v>
      </c>
      <c r="D155" s="1" t="s">
        <v>1306</v>
      </c>
      <c r="E155">
        <v>2</v>
      </c>
      <c r="F155" s="1" t="e">
        <f>MID(D155,FIND("multa",D155),50)</f>
        <v>#VALUE!</v>
      </c>
      <c r="G155" s="1" t="e">
        <f>MID(D155,FIND("castigo",D155),50)</f>
        <v>#VALUE!</v>
      </c>
      <c r="H155" s="1" t="e">
        <f>MID(D155,FIND("punici",D155),50)</f>
        <v>#VALUE!</v>
      </c>
      <c r="I155" s="1" t="e">
        <f>MID(D155,FIND("escarmiento",D155),50)</f>
        <v>#VALUE!</v>
      </c>
      <c r="J155" s="1" t="e">
        <f>MID(D155,FIND("recargo",D155),50)</f>
        <v>#VALUE!</v>
      </c>
      <c r="K155" s="1" t="e">
        <f>MID(D155,FIND("gravamen",D155),50)</f>
        <v>#VALUE!</v>
      </c>
      <c r="L155" s="1" t="e">
        <f>MID(D155,FIND("amonesta",D155),50)</f>
        <v>#VALUE!</v>
      </c>
      <c r="M155" s="1" t="e">
        <f>MID(D155,FIND("correctivo",D155),50)</f>
        <v>#VALUE!</v>
      </c>
      <c r="N155" s="1" t="e">
        <f>MID(D155,FIND("imposici",D155),50)</f>
        <v>#VALUE!</v>
      </c>
    </row>
    <row r="156" spans="1:14" ht="99.75" x14ac:dyDescent="0.45">
      <c r="A156">
        <v>7748726</v>
      </c>
      <c r="B156">
        <v>1</v>
      </c>
      <c r="C156" t="s">
        <v>1305</v>
      </c>
      <c r="D156" s="1" t="s">
        <v>1304</v>
      </c>
      <c r="E156">
        <v>2</v>
      </c>
      <c r="F156" s="1" t="e">
        <f>MID(D156,FIND("multa",D156),50)</f>
        <v>#VALUE!</v>
      </c>
      <c r="G156" s="1" t="e">
        <f>MID(D156,FIND("castigo",D156),50)</f>
        <v>#VALUE!</v>
      </c>
      <c r="H156" s="1" t="e">
        <f>MID(D156,FIND("punici",D156),50)</f>
        <v>#VALUE!</v>
      </c>
      <c r="I156" s="1" t="e">
        <f>MID(D156,FIND("escarmiento",D156),50)</f>
        <v>#VALUE!</v>
      </c>
      <c r="J156" s="1" t="e">
        <f>MID(D156,FIND("recargo",D156),50)</f>
        <v>#VALUE!</v>
      </c>
      <c r="K156" s="1" t="e">
        <f>MID(D156,FIND("gravamen",D156),50)</f>
        <v>#VALUE!</v>
      </c>
      <c r="L156" s="1" t="e">
        <f>MID(D156,FIND("amonesta",D156),50)</f>
        <v>#VALUE!</v>
      </c>
      <c r="M156" s="1" t="e">
        <f>MID(D156,FIND("correctivo",D156),50)</f>
        <v>#VALUE!</v>
      </c>
      <c r="N156" s="1" t="e">
        <f>MID(D156,FIND("imposici",D156),50)</f>
        <v>#VALUE!</v>
      </c>
    </row>
    <row r="157" spans="1:14" ht="28.5" x14ac:dyDescent="0.45">
      <c r="A157">
        <v>7893476</v>
      </c>
      <c r="B157">
        <v>1</v>
      </c>
      <c r="C157" t="s">
        <v>759</v>
      </c>
      <c r="D157" s="1" t="s">
        <v>1303</v>
      </c>
      <c r="E157">
        <v>2</v>
      </c>
      <c r="F157" s="1" t="e">
        <f>MID(D157,FIND("multa",D157),50)</f>
        <v>#VALUE!</v>
      </c>
      <c r="G157" s="1" t="e">
        <f>MID(D157,FIND("castigo",D157),50)</f>
        <v>#VALUE!</v>
      </c>
      <c r="H157" s="1" t="e">
        <f>MID(D157,FIND("punici",D157),50)</f>
        <v>#VALUE!</v>
      </c>
      <c r="I157" s="1" t="e">
        <f>MID(D157,FIND("escarmiento",D157),50)</f>
        <v>#VALUE!</v>
      </c>
      <c r="J157" s="1" t="e">
        <f>MID(D157,FIND("recargo",D157),50)</f>
        <v>#VALUE!</v>
      </c>
      <c r="K157" s="1" t="e">
        <f>MID(D157,FIND("gravamen",D157),50)</f>
        <v>#VALUE!</v>
      </c>
      <c r="L157" s="1" t="e">
        <f>MID(D157,FIND("amonesta",D157),50)</f>
        <v>#VALUE!</v>
      </c>
      <c r="M157" s="1" t="e">
        <f>MID(D157,FIND("correctivo",D157),50)</f>
        <v>#VALUE!</v>
      </c>
      <c r="N157" s="1" t="e">
        <f>MID(D157,FIND("imposici",D157),50)</f>
        <v>#VALUE!</v>
      </c>
    </row>
    <row r="158" spans="1:14" ht="85.5" x14ac:dyDescent="0.45">
      <c r="A158">
        <v>7713316</v>
      </c>
      <c r="B158">
        <v>1</v>
      </c>
      <c r="C158" t="s">
        <v>1302</v>
      </c>
      <c r="D158" s="1" t="s">
        <v>1301</v>
      </c>
      <c r="E158">
        <v>2</v>
      </c>
      <c r="F158" s="1" t="e">
        <f>MID(D158,FIND("multa",D158),50)</f>
        <v>#VALUE!</v>
      </c>
      <c r="G158" s="1" t="e">
        <f>MID(D158,FIND("castigo",D158),50)</f>
        <v>#VALUE!</v>
      </c>
      <c r="H158" s="1" t="e">
        <f>MID(D158,FIND("punici",D158),50)</f>
        <v>#VALUE!</v>
      </c>
      <c r="I158" s="1" t="e">
        <f>MID(D158,FIND("escarmiento",D158),50)</f>
        <v>#VALUE!</v>
      </c>
      <c r="J158" s="1" t="e">
        <f>MID(D158,FIND("recargo",D158),50)</f>
        <v>#VALUE!</v>
      </c>
      <c r="K158" s="1" t="e">
        <f>MID(D158,FIND("gravamen",D158),50)</f>
        <v>#VALUE!</v>
      </c>
      <c r="L158" s="1" t="e">
        <f>MID(D158,FIND("amonesta",D158),50)</f>
        <v>#VALUE!</v>
      </c>
      <c r="M158" s="1" t="e">
        <f>MID(D158,FIND("correctivo",D158),50)</f>
        <v>#VALUE!</v>
      </c>
      <c r="N158" s="1" t="e">
        <f>MID(D158,FIND("imposici",D158),50)</f>
        <v>#VALUE!</v>
      </c>
    </row>
    <row r="159" spans="1:14" x14ac:dyDescent="0.45">
      <c r="A159">
        <v>8029336</v>
      </c>
      <c r="B159">
        <v>1</v>
      </c>
      <c r="C159" t="s">
        <v>759</v>
      </c>
      <c r="D159" s="1" t="s">
        <v>1300</v>
      </c>
      <c r="E159">
        <v>2</v>
      </c>
      <c r="F159" s="1" t="e">
        <f>MID(D159,FIND("multa",D159),50)</f>
        <v>#VALUE!</v>
      </c>
      <c r="G159" s="1" t="e">
        <f>MID(D159,FIND("castigo",D159),50)</f>
        <v>#VALUE!</v>
      </c>
      <c r="H159" s="1" t="e">
        <f>MID(D159,FIND("punici",D159),50)</f>
        <v>#VALUE!</v>
      </c>
      <c r="I159" s="1" t="e">
        <f>MID(D159,FIND("escarmiento",D159),50)</f>
        <v>#VALUE!</v>
      </c>
      <c r="J159" s="1" t="e">
        <f>MID(D159,FIND("recargo",D159),50)</f>
        <v>#VALUE!</v>
      </c>
      <c r="K159" s="1" t="e">
        <f>MID(D159,FIND("gravamen",D159),50)</f>
        <v>#VALUE!</v>
      </c>
      <c r="L159" s="1" t="e">
        <f>MID(D159,FIND("amonesta",D159),50)</f>
        <v>#VALUE!</v>
      </c>
      <c r="M159" s="1" t="e">
        <f>MID(D159,FIND("correctivo",D159),50)</f>
        <v>#VALUE!</v>
      </c>
      <c r="N159" s="1" t="e">
        <f>MID(D159,FIND("imposici",D159),50)</f>
        <v>#VALUE!</v>
      </c>
    </row>
    <row r="160" spans="1:14" x14ac:dyDescent="0.45">
      <c r="A160">
        <v>7285903</v>
      </c>
      <c r="B160">
        <v>1</v>
      </c>
      <c r="C160" t="s">
        <v>777</v>
      </c>
      <c r="D160" s="1" t="s">
        <v>1299</v>
      </c>
      <c r="E160">
        <v>2</v>
      </c>
      <c r="F160" s="1" t="e">
        <f>MID(D160,FIND("multa",D160),50)</f>
        <v>#VALUE!</v>
      </c>
      <c r="G160" s="1" t="e">
        <f>MID(D160,FIND("castigo",D160),50)</f>
        <v>#VALUE!</v>
      </c>
      <c r="H160" s="1" t="e">
        <f>MID(D160,FIND("punici",D160),50)</f>
        <v>#VALUE!</v>
      </c>
      <c r="I160" s="1" t="e">
        <f>MID(D160,FIND("escarmiento",D160),50)</f>
        <v>#VALUE!</v>
      </c>
      <c r="J160" s="1" t="e">
        <f>MID(D160,FIND("recargo",D160),50)</f>
        <v>#VALUE!</v>
      </c>
      <c r="K160" s="1" t="e">
        <f>MID(D160,FIND("gravamen",D160),50)</f>
        <v>#VALUE!</v>
      </c>
      <c r="L160" s="1" t="e">
        <f>MID(D160,FIND("amonesta",D160),50)</f>
        <v>#VALUE!</v>
      </c>
      <c r="M160" s="1" t="e">
        <f>MID(D160,FIND("correctivo",D160),50)</f>
        <v>#VALUE!</v>
      </c>
      <c r="N160" s="1" t="e">
        <f>MID(D160,FIND("imposici",D160),50)</f>
        <v>#VALUE!</v>
      </c>
    </row>
    <row r="161" spans="1:14" ht="28.5" x14ac:dyDescent="0.45">
      <c r="A161">
        <v>7344713</v>
      </c>
      <c r="B161">
        <v>1</v>
      </c>
      <c r="C161" t="s">
        <v>1298</v>
      </c>
      <c r="D161" s="1" t="s">
        <v>1297</v>
      </c>
      <c r="E161">
        <v>2</v>
      </c>
      <c r="F161" s="1" t="e">
        <f>MID(D161,FIND("multa",D161),50)</f>
        <v>#VALUE!</v>
      </c>
      <c r="G161" s="1" t="e">
        <f>MID(D161,FIND("castigo",D161),50)</f>
        <v>#VALUE!</v>
      </c>
      <c r="H161" s="1" t="e">
        <f>MID(D161,FIND("punici",D161),50)</f>
        <v>#VALUE!</v>
      </c>
      <c r="I161" s="1" t="e">
        <f>MID(D161,FIND("escarmiento",D161),50)</f>
        <v>#VALUE!</v>
      </c>
      <c r="J161" s="1" t="e">
        <f>MID(D161,FIND("recargo",D161),50)</f>
        <v>#VALUE!</v>
      </c>
      <c r="K161" s="1" t="e">
        <f>MID(D161,FIND("gravamen",D161),50)</f>
        <v>#VALUE!</v>
      </c>
      <c r="L161" s="1" t="e">
        <f>MID(D161,FIND("amonesta",D161),50)</f>
        <v>#VALUE!</v>
      </c>
      <c r="M161" s="1" t="e">
        <f>MID(D161,FIND("correctivo",D161),50)</f>
        <v>#VALUE!</v>
      </c>
      <c r="N161" s="1" t="e">
        <f>MID(D161,FIND("imposici",D161),50)</f>
        <v>#VALUE!</v>
      </c>
    </row>
    <row r="162" spans="1:14" ht="71.25" x14ac:dyDescent="0.45">
      <c r="A162">
        <v>7787429</v>
      </c>
      <c r="B162">
        <v>1</v>
      </c>
      <c r="C162" t="s">
        <v>1004</v>
      </c>
      <c r="D162" s="1" t="s">
        <v>1296</v>
      </c>
      <c r="E162">
        <v>2</v>
      </c>
      <c r="F162" s="1" t="e">
        <f>MID(D162,FIND("multa",D162),50)</f>
        <v>#VALUE!</v>
      </c>
      <c r="G162" s="1" t="e">
        <f>MID(D162,FIND("castigo",D162),50)</f>
        <v>#VALUE!</v>
      </c>
      <c r="H162" s="1" t="e">
        <f>MID(D162,FIND("punici",D162),50)</f>
        <v>#VALUE!</v>
      </c>
      <c r="I162" s="1" t="e">
        <f>MID(D162,FIND("escarmiento",D162),50)</f>
        <v>#VALUE!</v>
      </c>
      <c r="J162" s="1" t="e">
        <f>MID(D162,FIND("recargo",D162),50)</f>
        <v>#VALUE!</v>
      </c>
      <c r="K162" s="1" t="e">
        <f>MID(D162,FIND("gravamen",D162),50)</f>
        <v>#VALUE!</v>
      </c>
      <c r="L162" s="1" t="e">
        <f>MID(D162,FIND("amonesta",D162),50)</f>
        <v>#VALUE!</v>
      </c>
      <c r="M162" s="1" t="e">
        <f>MID(D162,FIND("correctivo",D162),50)</f>
        <v>#VALUE!</v>
      </c>
      <c r="N162" s="1" t="e">
        <f>MID(D162,FIND("imposici",D162),50)</f>
        <v>#VALUE!</v>
      </c>
    </row>
    <row r="163" spans="1:14" ht="28.5" x14ac:dyDescent="0.45">
      <c r="A163">
        <v>7906265</v>
      </c>
      <c r="B163">
        <v>1</v>
      </c>
      <c r="C163" t="s">
        <v>1004</v>
      </c>
      <c r="D163" s="1" t="s">
        <v>1295</v>
      </c>
      <c r="E163">
        <v>2</v>
      </c>
      <c r="F163" s="1" t="e">
        <f>MID(D163,FIND("multa",D163),50)</f>
        <v>#VALUE!</v>
      </c>
      <c r="G163" s="1" t="e">
        <f>MID(D163,FIND("castigo",D163),50)</f>
        <v>#VALUE!</v>
      </c>
      <c r="H163" s="1" t="e">
        <f>MID(D163,FIND("punici",D163),50)</f>
        <v>#VALUE!</v>
      </c>
      <c r="I163" s="1" t="e">
        <f>MID(D163,FIND("escarmiento",D163),50)</f>
        <v>#VALUE!</v>
      </c>
      <c r="J163" s="1" t="e">
        <f>MID(D163,FIND("recargo",D163),50)</f>
        <v>#VALUE!</v>
      </c>
      <c r="K163" s="1" t="e">
        <f>MID(D163,FIND("gravamen",D163),50)</f>
        <v>#VALUE!</v>
      </c>
      <c r="L163" s="1" t="e">
        <f>MID(D163,FIND("amonesta",D163),50)</f>
        <v>#VALUE!</v>
      </c>
      <c r="M163" s="1" t="e">
        <f>MID(D163,FIND("correctivo",D163),50)</f>
        <v>#VALUE!</v>
      </c>
      <c r="N163" s="1" t="e">
        <f>MID(D163,FIND("imposici",D163),50)</f>
        <v>#VALUE!</v>
      </c>
    </row>
    <row r="164" spans="1:14" x14ac:dyDescent="0.45">
      <c r="A164">
        <v>7705558</v>
      </c>
      <c r="B164">
        <v>1</v>
      </c>
      <c r="C164" t="s">
        <v>1004</v>
      </c>
      <c r="D164" s="1" t="s">
        <v>1294</v>
      </c>
      <c r="E164">
        <v>2</v>
      </c>
      <c r="F164" s="1" t="e">
        <f>MID(D164,FIND("multa",D164),50)</f>
        <v>#VALUE!</v>
      </c>
      <c r="G164" s="1" t="e">
        <f>MID(D164,FIND("castigo",D164),50)</f>
        <v>#VALUE!</v>
      </c>
      <c r="H164" s="1" t="e">
        <f>MID(D164,FIND("punici",D164),50)</f>
        <v>#VALUE!</v>
      </c>
      <c r="I164" s="1" t="e">
        <f>MID(D164,FIND("escarmiento",D164),50)</f>
        <v>#VALUE!</v>
      </c>
      <c r="J164" s="1" t="e">
        <f>MID(D164,FIND("recargo",D164),50)</f>
        <v>#VALUE!</v>
      </c>
      <c r="K164" s="1" t="e">
        <f>MID(D164,FIND("gravamen",D164),50)</f>
        <v>#VALUE!</v>
      </c>
      <c r="L164" s="1" t="e">
        <f>MID(D164,FIND("amonesta",D164),50)</f>
        <v>#VALUE!</v>
      </c>
      <c r="M164" s="1" t="e">
        <f>MID(D164,FIND("correctivo",D164),50)</f>
        <v>#VALUE!</v>
      </c>
      <c r="N164" s="1" t="e">
        <f>MID(D164,FIND("imposici",D164),50)</f>
        <v>#VALUE!</v>
      </c>
    </row>
    <row r="165" spans="1:14" ht="28.5" x14ac:dyDescent="0.45">
      <c r="A165">
        <v>8018896</v>
      </c>
      <c r="B165">
        <v>1</v>
      </c>
      <c r="C165" t="s">
        <v>1004</v>
      </c>
      <c r="D165" s="1" t="s">
        <v>1293</v>
      </c>
      <c r="E165">
        <v>2</v>
      </c>
      <c r="F165" s="1" t="e">
        <f>MID(D165,FIND("multa",D165),50)</f>
        <v>#VALUE!</v>
      </c>
      <c r="G165" s="1" t="e">
        <f>MID(D165,FIND("castigo",D165),50)</f>
        <v>#VALUE!</v>
      </c>
      <c r="H165" s="1" t="e">
        <f>MID(D165,FIND("punici",D165),50)</f>
        <v>#VALUE!</v>
      </c>
      <c r="I165" s="1" t="e">
        <f>MID(D165,FIND("escarmiento",D165),50)</f>
        <v>#VALUE!</v>
      </c>
      <c r="J165" s="1" t="e">
        <f>MID(D165,FIND("recargo",D165),50)</f>
        <v>#VALUE!</v>
      </c>
      <c r="K165" s="1" t="e">
        <f>MID(D165,FIND("gravamen",D165),50)</f>
        <v>#VALUE!</v>
      </c>
      <c r="L165" s="1" t="e">
        <f>MID(D165,FIND("amonesta",D165),50)</f>
        <v>#VALUE!</v>
      </c>
      <c r="M165" s="1" t="e">
        <f>MID(D165,FIND("correctivo",D165),50)</f>
        <v>#VALUE!</v>
      </c>
      <c r="N165" s="1" t="e">
        <f>MID(D165,FIND("imposici",D165),50)</f>
        <v>#VALUE!</v>
      </c>
    </row>
    <row r="166" spans="1:14" x14ac:dyDescent="0.45">
      <c r="A166">
        <v>8606018</v>
      </c>
      <c r="B166">
        <v>1</v>
      </c>
      <c r="E166">
        <v>2</v>
      </c>
      <c r="F166" s="1" t="e">
        <f>MID(D166,FIND("multa",D166),50)</f>
        <v>#VALUE!</v>
      </c>
      <c r="G166" s="1" t="e">
        <f>MID(D166,FIND("castigo",D166),50)</f>
        <v>#VALUE!</v>
      </c>
      <c r="H166" s="1" t="e">
        <f>MID(D166,FIND("punici",D166),50)</f>
        <v>#VALUE!</v>
      </c>
      <c r="I166" s="1" t="e">
        <f>MID(D166,FIND("escarmiento",D166),50)</f>
        <v>#VALUE!</v>
      </c>
      <c r="J166" s="1" t="e">
        <f>MID(D166,FIND("recargo",D166),50)</f>
        <v>#VALUE!</v>
      </c>
      <c r="K166" s="1" t="e">
        <f>MID(D166,FIND("gravamen",D166),50)</f>
        <v>#VALUE!</v>
      </c>
      <c r="L166" s="1" t="e">
        <f>MID(D166,FIND("amonesta",D166),50)</f>
        <v>#VALUE!</v>
      </c>
      <c r="M166" s="1" t="e">
        <f>MID(D166,FIND("correctivo",D166),50)</f>
        <v>#VALUE!</v>
      </c>
      <c r="N166" s="1" t="e">
        <f>MID(D166,FIND("imposici",D166),50)</f>
        <v>#VALUE!</v>
      </c>
    </row>
    <row r="167" spans="1:14" ht="71.25" x14ac:dyDescent="0.45">
      <c r="A167">
        <v>7691122</v>
      </c>
      <c r="B167">
        <v>1</v>
      </c>
      <c r="C167" t="s">
        <v>1292</v>
      </c>
      <c r="D167" s="1" t="s">
        <v>1291</v>
      </c>
      <c r="E167">
        <v>2</v>
      </c>
      <c r="F167" s="1" t="e">
        <f>MID(D167,FIND("multa",D167),50)</f>
        <v>#VALUE!</v>
      </c>
      <c r="G167" s="1" t="e">
        <f>MID(D167,FIND("castigo",D167),50)</f>
        <v>#VALUE!</v>
      </c>
      <c r="H167" s="1" t="e">
        <f>MID(D167,FIND("punici",D167),50)</f>
        <v>#VALUE!</v>
      </c>
      <c r="I167" s="1" t="e">
        <f>MID(D167,FIND("escarmiento",D167),50)</f>
        <v>#VALUE!</v>
      </c>
      <c r="J167" s="1" t="e">
        <f>MID(D167,FIND("recargo",D167),50)</f>
        <v>#VALUE!</v>
      </c>
      <c r="K167" s="1" t="e">
        <f>MID(D167,FIND("gravamen",D167),50)</f>
        <v>#VALUE!</v>
      </c>
      <c r="L167" s="1" t="e">
        <f>MID(D167,FIND("amonesta",D167),50)</f>
        <v>#VALUE!</v>
      </c>
      <c r="M167" s="1" t="e">
        <f>MID(D167,FIND("correctivo",D167),50)</f>
        <v>#VALUE!</v>
      </c>
      <c r="N167" s="1" t="e">
        <f>MID(D167,FIND("imposici",D167),50)</f>
        <v>#VALUE!</v>
      </c>
    </row>
    <row r="168" spans="1:14" ht="28.5" x14ac:dyDescent="0.45">
      <c r="A168">
        <v>7416017</v>
      </c>
      <c r="B168">
        <v>1</v>
      </c>
      <c r="C168" t="s">
        <v>1290</v>
      </c>
      <c r="D168" s="1" t="s">
        <v>1289</v>
      </c>
      <c r="E168">
        <v>2</v>
      </c>
      <c r="F168" s="1" t="e">
        <f>MID(D168,FIND("multa",D168),50)</f>
        <v>#VALUE!</v>
      </c>
      <c r="G168" s="1" t="e">
        <f>MID(D168,FIND("castigo",D168),50)</f>
        <v>#VALUE!</v>
      </c>
      <c r="H168" s="1" t="e">
        <f>MID(D168,FIND("punici",D168),50)</f>
        <v>#VALUE!</v>
      </c>
      <c r="I168" s="1" t="e">
        <f>MID(D168,FIND("escarmiento",D168),50)</f>
        <v>#VALUE!</v>
      </c>
      <c r="J168" s="1" t="e">
        <f>MID(D168,FIND("recargo",D168),50)</f>
        <v>#VALUE!</v>
      </c>
      <c r="K168" s="1" t="e">
        <f>MID(D168,FIND("gravamen",D168),50)</f>
        <v>#VALUE!</v>
      </c>
      <c r="L168" s="1" t="e">
        <f>MID(D168,FIND("amonesta",D168),50)</f>
        <v>#VALUE!</v>
      </c>
      <c r="M168" s="1" t="e">
        <f>MID(D168,FIND("correctivo",D168),50)</f>
        <v>#VALUE!</v>
      </c>
      <c r="N168" s="1" t="e">
        <f>MID(D168,FIND("imposici",D168),50)</f>
        <v>#VALUE!</v>
      </c>
    </row>
    <row r="169" spans="1:14" ht="128.25" x14ac:dyDescent="0.45">
      <c r="A169">
        <v>7282317</v>
      </c>
      <c r="B169">
        <v>1</v>
      </c>
      <c r="C169" t="s">
        <v>777</v>
      </c>
      <c r="D169" s="1" t="s">
        <v>1288</v>
      </c>
      <c r="E169">
        <v>2</v>
      </c>
      <c r="F169" s="1" t="e">
        <f>MID(D169,FIND("multa",D169),50)</f>
        <v>#VALUE!</v>
      </c>
      <c r="G169" s="1" t="e">
        <f>MID(D169,FIND("castigo",D169),50)</f>
        <v>#VALUE!</v>
      </c>
      <c r="H169" s="1" t="e">
        <f>MID(D169,FIND("punici",D169),50)</f>
        <v>#VALUE!</v>
      </c>
      <c r="I169" s="1" t="e">
        <f>MID(D169,FIND("escarmiento",D169),50)</f>
        <v>#VALUE!</v>
      </c>
      <c r="J169" s="1" t="e">
        <f>MID(D169,FIND("recargo",D169),50)</f>
        <v>#VALUE!</v>
      </c>
      <c r="K169" s="1" t="e">
        <f>MID(D169,FIND("gravamen",D169),50)</f>
        <v>#VALUE!</v>
      </c>
      <c r="L169" s="1" t="e">
        <f>MID(D169,FIND("amonesta",D169),50)</f>
        <v>#VALUE!</v>
      </c>
      <c r="M169" s="1" t="e">
        <f>MID(D169,FIND("correctivo",D169),50)</f>
        <v>#VALUE!</v>
      </c>
      <c r="N169" s="1" t="e">
        <f>MID(D169,FIND("imposici",D169),50)</f>
        <v>#VALUE!</v>
      </c>
    </row>
    <row r="170" spans="1:14" ht="85.5" x14ac:dyDescent="0.45">
      <c r="A170">
        <v>8046318</v>
      </c>
      <c r="B170">
        <v>1</v>
      </c>
      <c r="C170" t="s">
        <v>1287</v>
      </c>
      <c r="D170" s="1" t="s">
        <v>1286</v>
      </c>
      <c r="E170">
        <v>2</v>
      </c>
      <c r="F170" s="1" t="e">
        <f>MID(D170,FIND("multa",D170),50)</f>
        <v>#VALUE!</v>
      </c>
      <c r="G170" s="1" t="e">
        <f>MID(D170,FIND("castigo",D170),50)</f>
        <v>#VALUE!</v>
      </c>
      <c r="H170" s="1" t="e">
        <f>MID(D170,FIND("punici",D170),50)</f>
        <v>#VALUE!</v>
      </c>
      <c r="I170" s="1" t="e">
        <f>MID(D170,FIND("escarmiento",D170),50)</f>
        <v>#VALUE!</v>
      </c>
      <c r="J170" s="1" t="e">
        <f>MID(D170,FIND("recargo",D170),50)</f>
        <v>#VALUE!</v>
      </c>
      <c r="K170" s="1" t="e">
        <f>MID(D170,FIND("gravamen",D170),50)</f>
        <v>#VALUE!</v>
      </c>
      <c r="L170" s="1" t="e">
        <f>MID(D170,FIND("amonesta",D170),50)</f>
        <v>#VALUE!</v>
      </c>
      <c r="M170" s="1" t="e">
        <f>MID(D170,FIND("correctivo",D170),50)</f>
        <v>#VALUE!</v>
      </c>
      <c r="N170" s="1" t="e">
        <f>MID(D170,FIND("imposici",D170),50)</f>
        <v>#VALUE!</v>
      </c>
    </row>
    <row r="171" spans="1:14" x14ac:dyDescent="0.45">
      <c r="A171">
        <v>8279398</v>
      </c>
      <c r="B171">
        <v>1</v>
      </c>
      <c r="C171" t="s">
        <v>892</v>
      </c>
      <c r="D171" s="1" t="s">
        <v>743</v>
      </c>
      <c r="E171">
        <v>2</v>
      </c>
      <c r="F171" s="1" t="e">
        <f>MID(D171,FIND("multa",D171),50)</f>
        <v>#VALUE!</v>
      </c>
      <c r="G171" s="1" t="e">
        <f>MID(D171,FIND("castigo",D171),50)</f>
        <v>#VALUE!</v>
      </c>
      <c r="H171" s="1" t="e">
        <f>MID(D171,FIND("punici",D171),50)</f>
        <v>#VALUE!</v>
      </c>
      <c r="I171" s="1" t="e">
        <f>MID(D171,FIND("escarmiento",D171),50)</f>
        <v>#VALUE!</v>
      </c>
      <c r="J171" s="1" t="e">
        <f>MID(D171,FIND("recargo",D171),50)</f>
        <v>#VALUE!</v>
      </c>
      <c r="K171" s="1" t="e">
        <f>MID(D171,FIND("gravamen",D171),50)</f>
        <v>#VALUE!</v>
      </c>
      <c r="L171" s="1" t="e">
        <f>MID(D171,FIND("amonesta",D171),50)</f>
        <v>#VALUE!</v>
      </c>
      <c r="M171" s="1" t="e">
        <f>MID(D171,FIND("correctivo",D171),50)</f>
        <v>#VALUE!</v>
      </c>
      <c r="N171" s="1" t="e">
        <f>MID(D171,FIND("imposici",D171),50)</f>
        <v>#VALUE!</v>
      </c>
    </row>
    <row r="172" spans="1:14" x14ac:dyDescent="0.45">
      <c r="A172">
        <v>7683093</v>
      </c>
      <c r="B172">
        <v>1</v>
      </c>
      <c r="C172" t="s">
        <v>1285</v>
      </c>
      <c r="D172" s="1" t="s">
        <v>1284</v>
      </c>
      <c r="E172">
        <v>2</v>
      </c>
      <c r="F172" s="1" t="e">
        <f>MID(D172,FIND("multa",D172),50)</f>
        <v>#VALUE!</v>
      </c>
      <c r="G172" s="1" t="e">
        <f>MID(D172,FIND("castigo",D172),50)</f>
        <v>#VALUE!</v>
      </c>
      <c r="H172" s="1" t="e">
        <f>MID(D172,FIND("punici",D172),50)</f>
        <v>#VALUE!</v>
      </c>
      <c r="I172" s="1" t="e">
        <f>MID(D172,FIND("escarmiento",D172),50)</f>
        <v>#VALUE!</v>
      </c>
      <c r="J172" s="1" t="e">
        <f>MID(D172,FIND("recargo",D172),50)</f>
        <v>#VALUE!</v>
      </c>
      <c r="K172" s="1" t="e">
        <f>MID(D172,FIND("gravamen",D172),50)</f>
        <v>#VALUE!</v>
      </c>
      <c r="L172" s="1" t="e">
        <f>MID(D172,FIND("amonesta",D172),50)</f>
        <v>#VALUE!</v>
      </c>
      <c r="M172" s="1" t="e">
        <f>MID(D172,FIND("correctivo",D172),50)</f>
        <v>#VALUE!</v>
      </c>
      <c r="N172" s="1" t="e">
        <f>MID(D172,FIND("imposici",D172),50)</f>
        <v>#VALUE!</v>
      </c>
    </row>
    <row r="173" spans="1:14" ht="71.25" x14ac:dyDescent="0.45">
      <c r="A173">
        <v>7426282</v>
      </c>
      <c r="B173">
        <v>1</v>
      </c>
      <c r="C173" t="s">
        <v>1283</v>
      </c>
      <c r="D173" s="1" t="s">
        <v>1282</v>
      </c>
      <c r="E173">
        <v>2</v>
      </c>
      <c r="F173" s="1" t="e">
        <f>MID(D173,FIND("multa",D173),50)</f>
        <v>#VALUE!</v>
      </c>
      <c r="G173" s="1" t="e">
        <f>MID(D173,FIND("castigo",D173),50)</f>
        <v>#VALUE!</v>
      </c>
      <c r="H173" s="1" t="e">
        <f>MID(D173,FIND("punici",D173),50)</f>
        <v>#VALUE!</v>
      </c>
      <c r="I173" s="1" t="e">
        <f>MID(D173,FIND("escarmiento",D173),50)</f>
        <v>#VALUE!</v>
      </c>
      <c r="J173" s="1" t="e">
        <f>MID(D173,FIND("recargo",D173),50)</f>
        <v>#VALUE!</v>
      </c>
      <c r="K173" s="1" t="e">
        <f>MID(D173,FIND("gravamen",D173),50)</f>
        <v>#VALUE!</v>
      </c>
      <c r="L173" s="1" t="e">
        <f>MID(D173,FIND("amonesta",D173),50)</f>
        <v>#VALUE!</v>
      </c>
      <c r="M173" s="1" t="e">
        <f>MID(D173,FIND("correctivo",D173),50)</f>
        <v>#VALUE!</v>
      </c>
      <c r="N173" s="1" t="e">
        <f>MID(D173,FIND("imposici",D173),50)</f>
        <v>#VALUE!</v>
      </c>
    </row>
    <row r="174" spans="1:14" ht="28.5" x14ac:dyDescent="0.45">
      <c r="A174">
        <v>8616797</v>
      </c>
      <c r="B174">
        <v>1</v>
      </c>
      <c r="C174" t="s">
        <v>1281</v>
      </c>
      <c r="D174" s="1" t="s">
        <v>1280</v>
      </c>
      <c r="E174">
        <v>2</v>
      </c>
      <c r="F174" s="1" t="e">
        <f>MID(D174,FIND("multa",D174),50)</f>
        <v>#VALUE!</v>
      </c>
      <c r="G174" s="1" t="e">
        <f>MID(D174,FIND("castigo",D174),50)</f>
        <v>#VALUE!</v>
      </c>
      <c r="H174" s="1" t="e">
        <f>MID(D174,FIND("punici",D174),50)</f>
        <v>#VALUE!</v>
      </c>
      <c r="I174" s="1" t="e">
        <f>MID(D174,FIND("escarmiento",D174),50)</f>
        <v>#VALUE!</v>
      </c>
      <c r="J174" s="1" t="e">
        <f>MID(D174,FIND("recargo",D174),50)</f>
        <v>#VALUE!</v>
      </c>
      <c r="K174" s="1" t="e">
        <f>MID(D174,FIND("gravamen",D174),50)</f>
        <v>#VALUE!</v>
      </c>
      <c r="L174" s="1" t="e">
        <f>MID(D174,FIND("amonesta",D174),50)</f>
        <v>#VALUE!</v>
      </c>
      <c r="M174" s="1" t="e">
        <f>MID(D174,FIND("correctivo",D174),50)</f>
        <v>#VALUE!</v>
      </c>
      <c r="N174" s="1" t="e">
        <f>MID(D174,FIND("imposici",D174),50)</f>
        <v>#VALUE!</v>
      </c>
    </row>
    <row r="175" spans="1:14" x14ac:dyDescent="0.45">
      <c r="A175">
        <v>7640466</v>
      </c>
      <c r="B175">
        <v>1</v>
      </c>
      <c r="E175">
        <v>2</v>
      </c>
      <c r="F175" s="1" t="e">
        <f>MID(D175,FIND("multa",D175),50)</f>
        <v>#VALUE!</v>
      </c>
      <c r="G175" s="1" t="e">
        <f>MID(D175,FIND("castigo",D175),50)</f>
        <v>#VALUE!</v>
      </c>
      <c r="H175" s="1" t="e">
        <f>MID(D175,FIND("punici",D175),50)</f>
        <v>#VALUE!</v>
      </c>
      <c r="I175" s="1" t="e">
        <f>MID(D175,FIND("escarmiento",D175),50)</f>
        <v>#VALUE!</v>
      </c>
      <c r="J175" s="1" t="e">
        <f>MID(D175,FIND("recargo",D175),50)</f>
        <v>#VALUE!</v>
      </c>
      <c r="K175" s="1" t="e">
        <f>MID(D175,FIND("gravamen",D175),50)</f>
        <v>#VALUE!</v>
      </c>
      <c r="L175" s="1" t="e">
        <f>MID(D175,FIND("amonesta",D175),50)</f>
        <v>#VALUE!</v>
      </c>
      <c r="M175" s="1" t="e">
        <f>MID(D175,FIND("correctivo",D175),50)</f>
        <v>#VALUE!</v>
      </c>
      <c r="N175" s="1" t="e">
        <f>MID(D175,FIND("imposici",D175),50)</f>
        <v>#VALUE!</v>
      </c>
    </row>
    <row r="176" spans="1:14" ht="71.25" x14ac:dyDescent="0.45">
      <c r="A176">
        <v>8373080</v>
      </c>
      <c r="B176">
        <v>1</v>
      </c>
      <c r="C176" t="s">
        <v>1279</v>
      </c>
      <c r="D176" s="1" t="s">
        <v>1278</v>
      </c>
      <c r="E176">
        <v>2</v>
      </c>
      <c r="F176" s="1" t="e">
        <f>MID(D176,FIND("multa",D176),50)</f>
        <v>#VALUE!</v>
      </c>
      <c r="G176" s="1" t="e">
        <f>MID(D176,FIND("castigo",D176),50)</f>
        <v>#VALUE!</v>
      </c>
      <c r="H176" s="1" t="e">
        <f>MID(D176,FIND("punici",D176),50)</f>
        <v>#VALUE!</v>
      </c>
      <c r="I176" s="1" t="e">
        <f>MID(D176,FIND("escarmiento",D176),50)</f>
        <v>#VALUE!</v>
      </c>
      <c r="J176" s="1" t="e">
        <f>MID(D176,FIND("recargo",D176),50)</f>
        <v>#VALUE!</v>
      </c>
      <c r="K176" s="1" t="e">
        <f>MID(D176,FIND("gravamen",D176),50)</f>
        <v>#VALUE!</v>
      </c>
      <c r="L176" s="1" t="e">
        <f>MID(D176,FIND("amonesta",D176),50)</f>
        <v>#VALUE!</v>
      </c>
      <c r="M176" s="1" t="e">
        <f>MID(D176,FIND("correctivo",D176),50)</f>
        <v>#VALUE!</v>
      </c>
      <c r="N176" s="1" t="e">
        <f>MID(D176,FIND("imposici",D176),50)</f>
        <v>#VALUE!</v>
      </c>
    </row>
    <row r="177" spans="1:14" ht="71.25" x14ac:dyDescent="0.45">
      <c r="A177">
        <v>7477123</v>
      </c>
      <c r="B177">
        <v>1</v>
      </c>
      <c r="C177" t="s">
        <v>777</v>
      </c>
      <c r="D177" s="1" t="s">
        <v>1277</v>
      </c>
      <c r="E177">
        <v>2</v>
      </c>
      <c r="F177" s="1" t="e">
        <f>MID(D177,FIND("multa",D177),50)</f>
        <v>#VALUE!</v>
      </c>
      <c r="G177" s="1" t="e">
        <f>MID(D177,FIND("castigo",D177),50)</f>
        <v>#VALUE!</v>
      </c>
      <c r="H177" s="1" t="e">
        <f>MID(D177,FIND("punici",D177),50)</f>
        <v>#VALUE!</v>
      </c>
      <c r="I177" s="1" t="e">
        <f>MID(D177,FIND("escarmiento",D177),50)</f>
        <v>#VALUE!</v>
      </c>
      <c r="J177" s="1" t="e">
        <f>MID(D177,FIND("recargo",D177),50)</f>
        <v>#VALUE!</v>
      </c>
      <c r="K177" s="1" t="e">
        <f>MID(D177,FIND("gravamen",D177),50)</f>
        <v>#VALUE!</v>
      </c>
      <c r="L177" s="1" t="e">
        <f>MID(D177,FIND("amonesta",D177),50)</f>
        <v>#VALUE!</v>
      </c>
      <c r="M177" s="1" t="e">
        <f>MID(D177,FIND("correctivo",D177),50)</f>
        <v>#VALUE!</v>
      </c>
      <c r="N177" s="1" t="e">
        <f>MID(D177,FIND("imposici",D177),50)</f>
        <v>#VALUE!</v>
      </c>
    </row>
    <row r="178" spans="1:14" ht="299.25" x14ac:dyDescent="0.45">
      <c r="A178">
        <v>7636619</v>
      </c>
      <c r="B178">
        <v>1</v>
      </c>
      <c r="C178" t="s">
        <v>1276</v>
      </c>
      <c r="D178" s="1" t="s">
        <v>1275</v>
      </c>
      <c r="E178">
        <v>2</v>
      </c>
      <c r="F178" s="1" t="e">
        <f>MID(D178,FIND("multa",D178),50)</f>
        <v>#VALUE!</v>
      </c>
      <c r="G178" s="1" t="e">
        <f>MID(D178,FIND("castigo",D178),50)</f>
        <v>#VALUE!</v>
      </c>
      <c r="H178" s="1" t="e">
        <f>MID(D178,FIND("punici",D178),50)</f>
        <v>#VALUE!</v>
      </c>
      <c r="I178" s="1" t="e">
        <f>MID(D178,FIND("escarmiento",D178),50)</f>
        <v>#VALUE!</v>
      </c>
      <c r="J178" s="1" t="e">
        <f>MID(D178,FIND("recargo",D178),50)</f>
        <v>#VALUE!</v>
      </c>
      <c r="K178" s="1" t="e">
        <f>MID(D178,FIND("gravamen",D178),50)</f>
        <v>#VALUE!</v>
      </c>
      <c r="L178" s="1" t="e">
        <f>MID(D178,FIND("amonesta",D178),50)</f>
        <v>#VALUE!</v>
      </c>
      <c r="M178" s="1" t="e">
        <f>MID(D178,FIND("correctivo",D178),50)</f>
        <v>#VALUE!</v>
      </c>
      <c r="N178" s="1" t="e">
        <f>MID(D178,FIND("imposici",D178),50)</f>
        <v>#VALUE!</v>
      </c>
    </row>
    <row r="179" spans="1:14" ht="99.75" x14ac:dyDescent="0.45">
      <c r="A179">
        <v>8495529</v>
      </c>
      <c r="B179">
        <v>1</v>
      </c>
      <c r="C179" t="s">
        <v>777</v>
      </c>
      <c r="D179" s="1" t="s">
        <v>1274</v>
      </c>
      <c r="E179">
        <v>2</v>
      </c>
      <c r="F179" s="1" t="e">
        <f>MID(D179,FIND("multa",D179),50)</f>
        <v>#VALUE!</v>
      </c>
      <c r="G179" s="1" t="e">
        <f>MID(D179,FIND("castigo",D179),50)</f>
        <v>#VALUE!</v>
      </c>
      <c r="H179" s="1" t="e">
        <f>MID(D179,FIND("punici",D179),50)</f>
        <v>#VALUE!</v>
      </c>
      <c r="I179" s="1" t="e">
        <f>MID(D179,FIND("escarmiento",D179),50)</f>
        <v>#VALUE!</v>
      </c>
      <c r="J179" s="1" t="e">
        <f>MID(D179,FIND("recargo",D179),50)</f>
        <v>#VALUE!</v>
      </c>
      <c r="K179" s="1" t="e">
        <f>MID(D179,FIND("gravamen",D179),50)</f>
        <v>#VALUE!</v>
      </c>
      <c r="L179" s="1" t="e">
        <f>MID(D179,FIND("amonesta",D179),50)</f>
        <v>#VALUE!</v>
      </c>
      <c r="M179" s="1" t="e">
        <f>MID(D179,FIND("correctivo",D179),50)</f>
        <v>#VALUE!</v>
      </c>
      <c r="N179" s="1" t="e">
        <f>MID(D179,FIND("imposici",D179),50)</f>
        <v>#VALUE!</v>
      </c>
    </row>
    <row r="180" spans="1:14" x14ac:dyDescent="0.45">
      <c r="A180">
        <v>7414994</v>
      </c>
      <c r="B180">
        <v>1</v>
      </c>
      <c r="C180" t="s">
        <v>1004</v>
      </c>
      <c r="D180" s="1" t="s">
        <v>1273</v>
      </c>
      <c r="E180">
        <v>2</v>
      </c>
      <c r="F180" s="1" t="e">
        <f>MID(D180,FIND("multa",D180),50)</f>
        <v>#VALUE!</v>
      </c>
      <c r="G180" s="1" t="e">
        <f>MID(D180,FIND("castigo",D180),50)</f>
        <v>#VALUE!</v>
      </c>
      <c r="H180" s="1" t="e">
        <f>MID(D180,FIND("punici",D180),50)</f>
        <v>#VALUE!</v>
      </c>
      <c r="I180" s="1" t="e">
        <f>MID(D180,FIND("escarmiento",D180),50)</f>
        <v>#VALUE!</v>
      </c>
      <c r="J180" s="1" t="e">
        <f>MID(D180,FIND("recargo",D180),50)</f>
        <v>#VALUE!</v>
      </c>
      <c r="K180" s="1" t="e">
        <f>MID(D180,FIND("gravamen",D180),50)</f>
        <v>#VALUE!</v>
      </c>
      <c r="L180" s="1" t="e">
        <f>MID(D180,FIND("amonesta",D180),50)</f>
        <v>#VALUE!</v>
      </c>
      <c r="M180" s="1" t="e">
        <f>MID(D180,FIND("correctivo",D180),50)</f>
        <v>#VALUE!</v>
      </c>
      <c r="N180" s="1" t="e">
        <f>MID(D180,FIND("imposici",D180),50)</f>
        <v>#VALUE!</v>
      </c>
    </row>
    <row r="181" spans="1:14" x14ac:dyDescent="0.45">
      <c r="A181">
        <v>7538982</v>
      </c>
      <c r="B181">
        <v>1</v>
      </c>
      <c r="C181" t="s">
        <v>1272</v>
      </c>
      <c r="D181" s="1" t="s">
        <v>1271</v>
      </c>
      <c r="E181">
        <v>2</v>
      </c>
      <c r="F181" s="1" t="e">
        <f>MID(D181,FIND("multa",D181),50)</f>
        <v>#VALUE!</v>
      </c>
      <c r="G181" s="1" t="e">
        <f>MID(D181,FIND("castigo",D181),50)</f>
        <v>#VALUE!</v>
      </c>
      <c r="H181" s="1" t="e">
        <f>MID(D181,FIND("punici",D181),50)</f>
        <v>#VALUE!</v>
      </c>
      <c r="I181" s="1" t="e">
        <f>MID(D181,FIND("escarmiento",D181),50)</f>
        <v>#VALUE!</v>
      </c>
      <c r="J181" s="1" t="e">
        <f>MID(D181,FIND("recargo",D181),50)</f>
        <v>#VALUE!</v>
      </c>
      <c r="K181" s="1" t="e">
        <f>MID(D181,FIND("gravamen",D181),50)</f>
        <v>#VALUE!</v>
      </c>
      <c r="L181" s="1" t="e">
        <f>MID(D181,FIND("amonesta",D181),50)</f>
        <v>#VALUE!</v>
      </c>
      <c r="M181" s="1" t="e">
        <f>MID(D181,FIND("correctivo",D181),50)</f>
        <v>#VALUE!</v>
      </c>
      <c r="N181" s="1" t="e">
        <f>MID(D181,FIND("imposici",D181),50)</f>
        <v>#VALUE!</v>
      </c>
    </row>
    <row r="182" spans="1:14" ht="28.5" x14ac:dyDescent="0.45">
      <c r="A182">
        <v>7552626</v>
      </c>
      <c r="B182">
        <v>1</v>
      </c>
      <c r="C182" t="s">
        <v>1270</v>
      </c>
      <c r="D182" s="1" t="s">
        <v>1269</v>
      </c>
      <c r="E182">
        <v>2</v>
      </c>
      <c r="F182" s="1" t="e">
        <f>MID(D182,FIND("multa",D182),50)</f>
        <v>#VALUE!</v>
      </c>
      <c r="G182" s="1" t="e">
        <f>MID(D182,FIND("castigo",D182),50)</f>
        <v>#VALUE!</v>
      </c>
      <c r="H182" s="1" t="e">
        <f>MID(D182,FIND("punici",D182),50)</f>
        <v>#VALUE!</v>
      </c>
      <c r="I182" s="1" t="e">
        <f>MID(D182,FIND("escarmiento",D182),50)</f>
        <v>#VALUE!</v>
      </c>
      <c r="J182" s="1" t="e">
        <f>MID(D182,FIND("recargo",D182),50)</f>
        <v>#VALUE!</v>
      </c>
      <c r="K182" s="1" t="e">
        <f>MID(D182,FIND("gravamen",D182),50)</f>
        <v>#VALUE!</v>
      </c>
      <c r="L182" s="1" t="e">
        <f>MID(D182,FIND("amonesta",D182),50)</f>
        <v>#VALUE!</v>
      </c>
      <c r="M182" s="1" t="e">
        <f>MID(D182,FIND("correctivo",D182),50)</f>
        <v>#VALUE!</v>
      </c>
      <c r="N182" s="1" t="e">
        <f>MID(D182,FIND("imposici",D182),50)</f>
        <v>#VALUE!</v>
      </c>
    </row>
    <row r="183" spans="1:14" ht="42.75" x14ac:dyDescent="0.45">
      <c r="A183">
        <v>7634945</v>
      </c>
      <c r="B183">
        <v>1</v>
      </c>
      <c r="C183" t="s">
        <v>1268</v>
      </c>
      <c r="D183" s="1" t="s">
        <v>1267</v>
      </c>
      <c r="E183">
        <v>2</v>
      </c>
      <c r="F183" s="1" t="e">
        <f>MID(D183,FIND("multa",D183),50)</f>
        <v>#VALUE!</v>
      </c>
      <c r="G183" s="1" t="e">
        <f>MID(D183,FIND("castigo",D183),50)</f>
        <v>#VALUE!</v>
      </c>
      <c r="H183" s="1" t="e">
        <f>MID(D183,FIND("punici",D183),50)</f>
        <v>#VALUE!</v>
      </c>
      <c r="I183" s="1" t="e">
        <f>MID(D183,FIND("escarmiento",D183),50)</f>
        <v>#VALUE!</v>
      </c>
      <c r="J183" s="1" t="e">
        <f>MID(D183,FIND("recargo",D183),50)</f>
        <v>#VALUE!</v>
      </c>
      <c r="K183" s="1" t="e">
        <f>MID(D183,FIND("gravamen",D183),50)</f>
        <v>#VALUE!</v>
      </c>
      <c r="L183" s="1" t="e">
        <f>MID(D183,FIND("amonesta",D183),50)</f>
        <v>#VALUE!</v>
      </c>
      <c r="M183" s="1" t="e">
        <f>MID(D183,FIND("correctivo",D183),50)</f>
        <v>#VALUE!</v>
      </c>
      <c r="N183" s="1" t="e">
        <f>MID(D183,FIND("imposici",D183),50)</f>
        <v>#VALUE!</v>
      </c>
    </row>
    <row r="184" spans="1:14" ht="57" x14ac:dyDescent="0.45">
      <c r="A184">
        <v>8345095</v>
      </c>
      <c r="B184">
        <v>1</v>
      </c>
      <c r="C184" t="s">
        <v>777</v>
      </c>
      <c r="D184" s="1" t="s">
        <v>1266</v>
      </c>
      <c r="E184">
        <v>2</v>
      </c>
      <c r="F184" s="1" t="e">
        <f>MID(D184,FIND("multa",D184),50)</f>
        <v>#VALUE!</v>
      </c>
      <c r="G184" s="1" t="e">
        <f>MID(D184,FIND("castigo",D184),50)</f>
        <v>#VALUE!</v>
      </c>
      <c r="H184" s="1" t="e">
        <f>MID(D184,FIND("punici",D184),50)</f>
        <v>#VALUE!</v>
      </c>
      <c r="I184" s="1" t="e">
        <f>MID(D184,FIND("escarmiento",D184),50)</f>
        <v>#VALUE!</v>
      </c>
      <c r="J184" s="1" t="e">
        <f>MID(D184,FIND("recargo",D184),50)</f>
        <v>#VALUE!</v>
      </c>
      <c r="K184" s="1" t="e">
        <f>MID(D184,FIND("gravamen",D184),50)</f>
        <v>#VALUE!</v>
      </c>
      <c r="L184" s="1" t="e">
        <f>MID(D184,FIND("amonesta",D184),50)</f>
        <v>#VALUE!</v>
      </c>
      <c r="M184" s="1" t="e">
        <f>MID(D184,FIND("correctivo",D184),50)</f>
        <v>#VALUE!</v>
      </c>
      <c r="N184" s="1" t="e">
        <f>MID(D184,FIND("imposici",D184),50)</f>
        <v>#VALUE!</v>
      </c>
    </row>
    <row r="185" spans="1:14" x14ac:dyDescent="0.45">
      <c r="A185">
        <v>8475325</v>
      </c>
      <c r="B185">
        <v>1</v>
      </c>
      <c r="C185" t="s">
        <v>777</v>
      </c>
      <c r="D185" s="1" t="s">
        <v>1265</v>
      </c>
      <c r="E185">
        <v>2</v>
      </c>
      <c r="F185" s="1" t="e">
        <f>MID(D185,FIND("multa",D185),50)</f>
        <v>#VALUE!</v>
      </c>
      <c r="G185" s="1" t="e">
        <f>MID(D185,FIND("castigo",D185),50)</f>
        <v>#VALUE!</v>
      </c>
      <c r="H185" s="1" t="e">
        <f>MID(D185,FIND("punici",D185),50)</f>
        <v>#VALUE!</v>
      </c>
      <c r="I185" s="1" t="e">
        <f>MID(D185,FIND("escarmiento",D185),50)</f>
        <v>#VALUE!</v>
      </c>
      <c r="J185" s="1" t="e">
        <f>MID(D185,FIND("recargo",D185),50)</f>
        <v>#VALUE!</v>
      </c>
      <c r="K185" s="1" t="e">
        <f>MID(D185,FIND("gravamen",D185),50)</f>
        <v>#VALUE!</v>
      </c>
      <c r="L185" s="1" t="e">
        <f>MID(D185,FIND("amonesta",D185),50)</f>
        <v>#VALUE!</v>
      </c>
      <c r="M185" s="1" t="e">
        <f>MID(D185,FIND("correctivo",D185),50)</f>
        <v>#VALUE!</v>
      </c>
      <c r="N185" s="1" t="e">
        <f>MID(D185,FIND("imposici",D185),50)</f>
        <v>#VALUE!</v>
      </c>
    </row>
    <row r="186" spans="1:14" ht="28.5" x14ac:dyDescent="0.45">
      <c r="A186">
        <v>8536028</v>
      </c>
      <c r="B186">
        <v>1</v>
      </c>
      <c r="C186" t="s">
        <v>1004</v>
      </c>
      <c r="D186" s="1" t="s">
        <v>1264</v>
      </c>
      <c r="E186">
        <v>2</v>
      </c>
      <c r="F186" s="1" t="e">
        <f>MID(D186,FIND("multa",D186),50)</f>
        <v>#VALUE!</v>
      </c>
      <c r="G186" s="1" t="e">
        <f>MID(D186,FIND("castigo",D186),50)</f>
        <v>#VALUE!</v>
      </c>
      <c r="H186" s="1" t="e">
        <f>MID(D186,FIND("punici",D186),50)</f>
        <v>#VALUE!</v>
      </c>
      <c r="I186" s="1" t="e">
        <f>MID(D186,FIND("escarmiento",D186),50)</f>
        <v>#VALUE!</v>
      </c>
      <c r="J186" s="1" t="e">
        <f>MID(D186,FIND("recargo",D186),50)</f>
        <v>#VALUE!</v>
      </c>
      <c r="K186" s="1" t="e">
        <f>MID(D186,FIND("gravamen",D186),50)</f>
        <v>#VALUE!</v>
      </c>
      <c r="L186" s="1" t="e">
        <f>MID(D186,FIND("amonesta",D186),50)</f>
        <v>#VALUE!</v>
      </c>
      <c r="M186" s="1" t="e">
        <f>MID(D186,FIND("correctivo",D186),50)</f>
        <v>#VALUE!</v>
      </c>
      <c r="N186" s="1" t="e">
        <f>MID(D186,FIND("imposici",D186),50)</f>
        <v>#VALUE!</v>
      </c>
    </row>
    <row r="187" spans="1:14" ht="71.25" x14ac:dyDescent="0.45">
      <c r="A187">
        <v>8580521</v>
      </c>
      <c r="B187">
        <v>1</v>
      </c>
      <c r="C187" t="s">
        <v>1004</v>
      </c>
      <c r="D187" s="1" t="s">
        <v>1263</v>
      </c>
      <c r="E187">
        <v>2</v>
      </c>
      <c r="F187" s="1" t="e">
        <f>MID(D187,FIND("multa",D187),50)</f>
        <v>#VALUE!</v>
      </c>
      <c r="G187" s="1" t="e">
        <f>MID(D187,FIND("castigo",D187),50)</f>
        <v>#VALUE!</v>
      </c>
      <c r="H187" s="1" t="e">
        <f>MID(D187,FIND("punici",D187),50)</f>
        <v>#VALUE!</v>
      </c>
      <c r="I187" s="1" t="e">
        <f>MID(D187,FIND("escarmiento",D187),50)</f>
        <v>#VALUE!</v>
      </c>
      <c r="J187" s="1" t="e">
        <f>MID(D187,FIND("recargo",D187),50)</f>
        <v>#VALUE!</v>
      </c>
      <c r="K187" s="1" t="e">
        <f>MID(D187,FIND("gravamen",D187),50)</f>
        <v>#VALUE!</v>
      </c>
      <c r="L187" s="1" t="e">
        <f>MID(D187,FIND("amonesta",D187),50)</f>
        <v>#VALUE!</v>
      </c>
      <c r="M187" s="1" t="e">
        <f>MID(D187,FIND("correctivo",D187),50)</f>
        <v>#VALUE!</v>
      </c>
      <c r="N187" s="1" t="e">
        <f>MID(D187,FIND("imposici",D187),50)</f>
        <v>#VALUE!</v>
      </c>
    </row>
    <row r="188" spans="1:14" x14ac:dyDescent="0.45">
      <c r="A188">
        <v>8104649</v>
      </c>
      <c r="B188">
        <v>1</v>
      </c>
      <c r="C188" t="s">
        <v>1262</v>
      </c>
      <c r="D188" s="1" t="s">
        <v>1261</v>
      </c>
      <c r="E188">
        <v>2</v>
      </c>
      <c r="F188" s="1" t="e">
        <f>MID(D188,FIND("multa",D188),50)</f>
        <v>#VALUE!</v>
      </c>
      <c r="G188" s="1" t="e">
        <f>MID(D188,FIND("castigo",D188),50)</f>
        <v>#VALUE!</v>
      </c>
      <c r="H188" s="1" t="e">
        <f>MID(D188,FIND("punici",D188),50)</f>
        <v>#VALUE!</v>
      </c>
      <c r="I188" s="1" t="e">
        <f>MID(D188,FIND("escarmiento",D188),50)</f>
        <v>#VALUE!</v>
      </c>
      <c r="J188" s="1" t="e">
        <f>MID(D188,FIND("recargo",D188),50)</f>
        <v>#VALUE!</v>
      </c>
      <c r="K188" s="1" t="e">
        <f>MID(D188,FIND("gravamen",D188),50)</f>
        <v>#VALUE!</v>
      </c>
      <c r="L188" s="1" t="e">
        <f>MID(D188,FIND("amonesta",D188),50)</f>
        <v>#VALUE!</v>
      </c>
      <c r="M188" s="1" t="e">
        <f>MID(D188,FIND("correctivo",D188),50)</f>
        <v>#VALUE!</v>
      </c>
      <c r="N188" s="1" t="e">
        <f>MID(D188,FIND("imposici",D188),50)</f>
        <v>#VALUE!</v>
      </c>
    </row>
    <row r="189" spans="1:14" x14ac:dyDescent="0.45">
      <c r="A189">
        <v>8268665</v>
      </c>
      <c r="B189">
        <v>1</v>
      </c>
      <c r="C189" t="s">
        <v>1260</v>
      </c>
      <c r="D189" s="1" t="s">
        <v>1259</v>
      </c>
      <c r="E189">
        <v>2</v>
      </c>
      <c r="F189" s="1" t="e">
        <f>MID(D189,FIND("multa",D189),50)</f>
        <v>#VALUE!</v>
      </c>
      <c r="G189" s="1" t="e">
        <f>MID(D189,FIND("castigo",D189),50)</f>
        <v>#VALUE!</v>
      </c>
      <c r="H189" s="1" t="e">
        <f>MID(D189,FIND("punici",D189),50)</f>
        <v>#VALUE!</v>
      </c>
      <c r="I189" s="1" t="e">
        <f>MID(D189,FIND("escarmiento",D189),50)</f>
        <v>#VALUE!</v>
      </c>
      <c r="J189" s="1" t="e">
        <f>MID(D189,FIND("recargo",D189),50)</f>
        <v>#VALUE!</v>
      </c>
      <c r="K189" s="1" t="e">
        <f>MID(D189,FIND("gravamen",D189),50)</f>
        <v>#VALUE!</v>
      </c>
      <c r="L189" s="1" t="e">
        <f>MID(D189,FIND("amonesta",D189),50)</f>
        <v>#VALUE!</v>
      </c>
      <c r="M189" s="1" t="e">
        <f>MID(D189,FIND("correctivo",D189),50)</f>
        <v>#VALUE!</v>
      </c>
      <c r="N189" s="1" t="e">
        <f>MID(D189,FIND("imposici",D189),50)</f>
        <v>#VALUE!</v>
      </c>
    </row>
    <row r="190" spans="1:14" ht="42.75" x14ac:dyDescent="0.45">
      <c r="A190">
        <v>7721692</v>
      </c>
      <c r="B190">
        <v>1</v>
      </c>
      <c r="C190" t="s">
        <v>1004</v>
      </c>
      <c r="D190" s="1" t="s">
        <v>1258</v>
      </c>
      <c r="E190">
        <v>2</v>
      </c>
      <c r="F190" s="1" t="e">
        <f>MID(D190,FIND("multa",D190),50)</f>
        <v>#VALUE!</v>
      </c>
      <c r="G190" s="1" t="e">
        <f>MID(D190,FIND("castigo",D190),50)</f>
        <v>#VALUE!</v>
      </c>
      <c r="H190" s="1" t="e">
        <f>MID(D190,FIND("punici",D190),50)</f>
        <v>#VALUE!</v>
      </c>
      <c r="I190" s="1" t="e">
        <f>MID(D190,FIND("escarmiento",D190),50)</f>
        <v>#VALUE!</v>
      </c>
      <c r="J190" s="1" t="e">
        <f>MID(D190,FIND("recargo",D190),50)</f>
        <v>#VALUE!</v>
      </c>
      <c r="K190" s="1" t="e">
        <f>MID(D190,FIND("gravamen",D190),50)</f>
        <v>#VALUE!</v>
      </c>
      <c r="L190" s="1" t="e">
        <f>MID(D190,FIND("amonesta",D190),50)</f>
        <v>#VALUE!</v>
      </c>
      <c r="M190" s="1" t="e">
        <f>MID(D190,FIND("correctivo",D190),50)</f>
        <v>#VALUE!</v>
      </c>
      <c r="N190" s="1" t="e">
        <f>MID(D190,FIND("imposici",D190),50)</f>
        <v>#VALUE!</v>
      </c>
    </row>
    <row r="191" spans="1:14" ht="57" x14ac:dyDescent="0.45">
      <c r="A191">
        <v>8071887</v>
      </c>
      <c r="B191">
        <v>1</v>
      </c>
      <c r="C191" t="s">
        <v>777</v>
      </c>
      <c r="D191" s="1" t="s">
        <v>1257</v>
      </c>
      <c r="E191">
        <v>2</v>
      </c>
      <c r="F191" s="1" t="e">
        <f>MID(D191,FIND("multa",D191),50)</f>
        <v>#VALUE!</v>
      </c>
      <c r="G191" s="1" t="e">
        <f>MID(D191,FIND("castigo",D191),50)</f>
        <v>#VALUE!</v>
      </c>
      <c r="H191" s="1" t="e">
        <f>MID(D191,FIND("punici",D191),50)</f>
        <v>#VALUE!</v>
      </c>
      <c r="I191" s="1" t="e">
        <f>MID(D191,FIND("escarmiento",D191),50)</f>
        <v>#VALUE!</v>
      </c>
      <c r="J191" s="1" t="e">
        <f>MID(D191,FIND("recargo",D191),50)</f>
        <v>#VALUE!</v>
      </c>
      <c r="K191" s="1" t="e">
        <f>MID(D191,FIND("gravamen",D191),50)</f>
        <v>#VALUE!</v>
      </c>
      <c r="L191" s="1" t="e">
        <f>MID(D191,FIND("amonesta",D191),50)</f>
        <v>#VALUE!</v>
      </c>
      <c r="M191" s="1" t="e">
        <f>MID(D191,FIND("correctivo",D191),50)</f>
        <v>#VALUE!</v>
      </c>
      <c r="N191" s="1" t="e">
        <f>MID(D191,FIND("imposici",D191),50)</f>
        <v>#VALUE!</v>
      </c>
    </row>
    <row r="192" spans="1:14" ht="28.5" x14ac:dyDescent="0.45">
      <c r="A192">
        <v>7287436</v>
      </c>
      <c r="B192">
        <v>1</v>
      </c>
      <c r="C192" t="s">
        <v>1256</v>
      </c>
      <c r="D192" s="1" t="s">
        <v>1255</v>
      </c>
      <c r="E192">
        <v>2</v>
      </c>
      <c r="F192" s="1" t="e">
        <f>MID(D192,FIND("multa",D192),50)</f>
        <v>#VALUE!</v>
      </c>
      <c r="G192" s="1" t="e">
        <f>MID(D192,FIND("castigo",D192),50)</f>
        <v>#VALUE!</v>
      </c>
      <c r="H192" s="1" t="e">
        <f>MID(D192,FIND("punici",D192),50)</f>
        <v>#VALUE!</v>
      </c>
      <c r="I192" s="1" t="e">
        <f>MID(D192,FIND("escarmiento",D192),50)</f>
        <v>#VALUE!</v>
      </c>
      <c r="J192" s="1" t="e">
        <f>MID(D192,FIND("recargo",D192),50)</f>
        <v>#VALUE!</v>
      </c>
      <c r="K192" s="1" t="e">
        <f>MID(D192,FIND("gravamen",D192),50)</f>
        <v>#VALUE!</v>
      </c>
      <c r="L192" s="1" t="e">
        <f>MID(D192,FIND("amonesta",D192),50)</f>
        <v>#VALUE!</v>
      </c>
      <c r="M192" s="1" t="e">
        <f>MID(D192,FIND("correctivo",D192),50)</f>
        <v>#VALUE!</v>
      </c>
      <c r="N192" s="1" t="e">
        <f>MID(D192,FIND("imposici",D192),50)</f>
        <v>#VALUE!</v>
      </c>
    </row>
    <row r="193" spans="1:14" x14ac:dyDescent="0.45">
      <c r="A193">
        <v>7325466</v>
      </c>
      <c r="B193">
        <v>1</v>
      </c>
      <c r="C193" t="s">
        <v>1004</v>
      </c>
      <c r="D193" s="1" t="s">
        <v>1254</v>
      </c>
      <c r="E193">
        <v>2</v>
      </c>
      <c r="F193" s="1" t="e">
        <f>MID(D193,FIND("multa",D193),50)</f>
        <v>#VALUE!</v>
      </c>
      <c r="G193" s="1" t="e">
        <f>MID(D193,FIND("castigo",D193),50)</f>
        <v>#VALUE!</v>
      </c>
      <c r="H193" s="1" t="e">
        <f>MID(D193,FIND("punici",D193),50)</f>
        <v>#VALUE!</v>
      </c>
      <c r="I193" s="1" t="e">
        <f>MID(D193,FIND("escarmiento",D193),50)</f>
        <v>#VALUE!</v>
      </c>
      <c r="J193" s="1" t="e">
        <f>MID(D193,FIND("recargo",D193),50)</f>
        <v>#VALUE!</v>
      </c>
      <c r="K193" s="1" t="e">
        <f>MID(D193,FIND("gravamen",D193),50)</f>
        <v>#VALUE!</v>
      </c>
      <c r="L193" s="1" t="e">
        <f>MID(D193,FIND("amonesta",D193),50)</f>
        <v>#VALUE!</v>
      </c>
      <c r="M193" s="1" t="e">
        <f>MID(D193,FIND("correctivo",D193),50)</f>
        <v>#VALUE!</v>
      </c>
      <c r="N193" s="1" t="e">
        <f>MID(D193,FIND("imposici",D193),50)</f>
        <v>#VALUE!</v>
      </c>
    </row>
    <row r="194" spans="1:14" x14ac:dyDescent="0.45">
      <c r="A194">
        <v>8528626</v>
      </c>
      <c r="B194">
        <v>1</v>
      </c>
      <c r="E194">
        <v>2</v>
      </c>
      <c r="F194" s="1" t="e">
        <f>MID(D194,FIND("multa",D194),50)</f>
        <v>#VALUE!</v>
      </c>
      <c r="G194" s="1" t="e">
        <f>MID(D194,FIND("castigo",D194),50)</f>
        <v>#VALUE!</v>
      </c>
      <c r="H194" s="1" t="e">
        <f>MID(D194,FIND("punici",D194),50)</f>
        <v>#VALUE!</v>
      </c>
      <c r="I194" s="1" t="e">
        <f>MID(D194,FIND("escarmiento",D194),50)</f>
        <v>#VALUE!</v>
      </c>
      <c r="J194" s="1" t="e">
        <f>MID(D194,FIND("recargo",D194),50)</f>
        <v>#VALUE!</v>
      </c>
      <c r="K194" s="1" t="e">
        <f>MID(D194,FIND("gravamen",D194),50)</f>
        <v>#VALUE!</v>
      </c>
      <c r="L194" s="1" t="e">
        <f>MID(D194,FIND("amonesta",D194),50)</f>
        <v>#VALUE!</v>
      </c>
      <c r="M194" s="1" t="e">
        <f>MID(D194,FIND("correctivo",D194),50)</f>
        <v>#VALUE!</v>
      </c>
      <c r="N194" s="1" t="e">
        <f>MID(D194,FIND("imposici",D194),50)</f>
        <v>#VALUE!</v>
      </c>
    </row>
    <row r="195" spans="1:14" x14ac:dyDescent="0.45">
      <c r="A195">
        <v>8577094</v>
      </c>
      <c r="B195">
        <v>1</v>
      </c>
      <c r="E195">
        <v>2</v>
      </c>
      <c r="F195" s="1" t="e">
        <f>MID(D195,FIND("multa",D195),50)</f>
        <v>#VALUE!</v>
      </c>
      <c r="G195" s="1" t="e">
        <f>MID(D195,FIND("castigo",D195),50)</f>
        <v>#VALUE!</v>
      </c>
      <c r="H195" s="1" t="e">
        <f>MID(D195,FIND("punici",D195),50)</f>
        <v>#VALUE!</v>
      </c>
      <c r="I195" s="1" t="e">
        <f>MID(D195,FIND("escarmiento",D195),50)</f>
        <v>#VALUE!</v>
      </c>
      <c r="J195" s="1" t="e">
        <f>MID(D195,FIND("recargo",D195),50)</f>
        <v>#VALUE!</v>
      </c>
      <c r="K195" s="1" t="e">
        <f>MID(D195,FIND("gravamen",D195),50)</f>
        <v>#VALUE!</v>
      </c>
      <c r="L195" s="1" t="e">
        <f>MID(D195,FIND("amonesta",D195),50)</f>
        <v>#VALUE!</v>
      </c>
      <c r="M195" s="1" t="e">
        <f>MID(D195,FIND("correctivo",D195),50)</f>
        <v>#VALUE!</v>
      </c>
      <c r="N195" s="1" t="e">
        <f>MID(D195,FIND("imposici",D195),50)</f>
        <v>#VALUE!</v>
      </c>
    </row>
    <row r="196" spans="1:14" x14ac:dyDescent="0.45">
      <c r="A196">
        <v>7958351</v>
      </c>
      <c r="B196">
        <v>1</v>
      </c>
      <c r="C196" t="s">
        <v>1253</v>
      </c>
      <c r="D196" s="1" t="s">
        <v>1252</v>
      </c>
      <c r="E196">
        <v>2</v>
      </c>
      <c r="F196" s="1" t="e">
        <f>MID(D196,FIND("multa",D196),50)</f>
        <v>#VALUE!</v>
      </c>
      <c r="G196" s="1" t="e">
        <f>MID(D196,FIND("castigo",D196),50)</f>
        <v>#VALUE!</v>
      </c>
      <c r="H196" s="1" t="e">
        <f>MID(D196,FIND("punici",D196),50)</f>
        <v>#VALUE!</v>
      </c>
      <c r="I196" s="1" t="e">
        <f>MID(D196,FIND("escarmiento",D196),50)</f>
        <v>#VALUE!</v>
      </c>
      <c r="J196" s="1" t="e">
        <f>MID(D196,FIND("recargo",D196),50)</f>
        <v>#VALUE!</v>
      </c>
      <c r="K196" s="1" t="e">
        <f>MID(D196,FIND("gravamen",D196),50)</f>
        <v>#VALUE!</v>
      </c>
      <c r="L196" s="1" t="e">
        <f>MID(D196,FIND("amonesta",D196),50)</f>
        <v>#VALUE!</v>
      </c>
      <c r="M196" s="1" t="e">
        <f>MID(D196,FIND("correctivo",D196),50)</f>
        <v>#VALUE!</v>
      </c>
      <c r="N196" s="1" t="e">
        <f>MID(D196,FIND("imposici",D196),50)</f>
        <v>#VALUE!</v>
      </c>
    </row>
    <row r="197" spans="1:14" x14ac:dyDescent="0.45">
      <c r="A197">
        <v>8245863</v>
      </c>
      <c r="B197">
        <v>1</v>
      </c>
      <c r="C197" t="s">
        <v>1251</v>
      </c>
      <c r="D197" s="1" t="s">
        <v>745</v>
      </c>
      <c r="E197">
        <v>2</v>
      </c>
      <c r="F197" s="1" t="e">
        <f>MID(D197,FIND("multa",D197),50)</f>
        <v>#VALUE!</v>
      </c>
      <c r="G197" s="1" t="e">
        <f>MID(D197,FIND("castigo",D197),50)</f>
        <v>#VALUE!</v>
      </c>
      <c r="H197" s="1" t="e">
        <f>MID(D197,FIND("punici",D197),50)</f>
        <v>#VALUE!</v>
      </c>
      <c r="I197" s="1" t="e">
        <f>MID(D197,FIND("escarmiento",D197),50)</f>
        <v>#VALUE!</v>
      </c>
      <c r="J197" s="1" t="e">
        <f>MID(D197,FIND("recargo",D197),50)</f>
        <v>#VALUE!</v>
      </c>
      <c r="K197" s="1" t="e">
        <f>MID(D197,FIND("gravamen",D197),50)</f>
        <v>#VALUE!</v>
      </c>
      <c r="L197" s="1" t="e">
        <f>MID(D197,FIND("amonesta",D197),50)</f>
        <v>#VALUE!</v>
      </c>
      <c r="M197" s="1" t="e">
        <f>MID(D197,FIND("correctivo",D197),50)</f>
        <v>#VALUE!</v>
      </c>
      <c r="N197" s="1" t="e">
        <f>MID(D197,FIND("imposici",D197),50)</f>
        <v>#VALUE!</v>
      </c>
    </row>
    <row r="198" spans="1:14" ht="42.75" x14ac:dyDescent="0.45">
      <c r="A198">
        <v>8292046</v>
      </c>
      <c r="B198">
        <v>1</v>
      </c>
      <c r="C198" t="s">
        <v>1250</v>
      </c>
      <c r="D198" s="1" t="s">
        <v>1249</v>
      </c>
      <c r="E198">
        <v>2</v>
      </c>
      <c r="F198" s="1" t="e">
        <f>MID(D198,FIND("multa",D198),50)</f>
        <v>#VALUE!</v>
      </c>
      <c r="G198" s="1" t="e">
        <f>MID(D198,FIND("castigo",D198),50)</f>
        <v>#VALUE!</v>
      </c>
      <c r="H198" s="1" t="e">
        <f>MID(D198,FIND("punici",D198),50)</f>
        <v>#VALUE!</v>
      </c>
      <c r="I198" s="1" t="e">
        <f>MID(D198,FIND("escarmiento",D198),50)</f>
        <v>#VALUE!</v>
      </c>
      <c r="J198" s="1" t="e">
        <f>MID(D198,FIND("recargo",D198),50)</f>
        <v>#VALUE!</v>
      </c>
      <c r="K198" s="1" t="e">
        <f>MID(D198,FIND("gravamen",D198),50)</f>
        <v>#VALUE!</v>
      </c>
      <c r="L198" s="1" t="e">
        <f>MID(D198,FIND("amonesta",D198),50)</f>
        <v>#VALUE!</v>
      </c>
      <c r="M198" s="1" t="e">
        <f>MID(D198,FIND("correctivo",D198),50)</f>
        <v>#VALUE!</v>
      </c>
      <c r="N198" s="1" t="e">
        <f>MID(D198,FIND("imposici",D198),50)</f>
        <v>#VALUE!</v>
      </c>
    </row>
    <row r="199" spans="1:14" x14ac:dyDescent="0.45">
      <c r="A199">
        <v>8434084</v>
      </c>
      <c r="B199">
        <v>1</v>
      </c>
      <c r="C199" t="s">
        <v>1248</v>
      </c>
      <c r="D199" s="1" t="s">
        <v>1247</v>
      </c>
      <c r="E199">
        <v>2</v>
      </c>
      <c r="F199" s="1" t="e">
        <f>MID(D199,FIND("multa",D199),50)</f>
        <v>#VALUE!</v>
      </c>
      <c r="G199" s="1" t="e">
        <f>MID(D199,FIND("castigo",D199),50)</f>
        <v>#VALUE!</v>
      </c>
      <c r="H199" s="1" t="e">
        <f>MID(D199,FIND("punici",D199),50)</f>
        <v>#VALUE!</v>
      </c>
      <c r="I199" s="1" t="e">
        <f>MID(D199,FIND("escarmiento",D199),50)</f>
        <v>#VALUE!</v>
      </c>
      <c r="J199" s="1" t="e">
        <f>MID(D199,FIND("recargo",D199),50)</f>
        <v>#VALUE!</v>
      </c>
      <c r="K199" s="1" t="e">
        <f>MID(D199,FIND("gravamen",D199),50)</f>
        <v>#VALUE!</v>
      </c>
      <c r="L199" s="1" t="e">
        <f>MID(D199,FIND("amonesta",D199),50)</f>
        <v>#VALUE!</v>
      </c>
      <c r="M199" s="1" t="e">
        <f>MID(D199,FIND("correctivo",D199),50)</f>
        <v>#VALUE!</v>
      </c>
      <c r="N199" s="1" t="e">
        <f>MID(D199,FIND("imposici",D199),50)</f>
        <v>#VALUE!</v>
      </c>
    </row>
    <row r="200" spans="1:14" ht="42.75" x14ac:dyDescent="0.45">
      <c r="A200">
        <v>8460508</v>
      </c>
      <c r="B200">
        <v>1</v>
      </c>
      <c r="C200" t="s">
        <v>759</v>
      </c>
      <c r="D200" s="1" t="s">
        <v>1246</v>
      </c>
      <c r="E200">
        <v>2</v>
      </c>
      <c r="F200" s="1" t="e">
        <f>MID(D200,FIND("multa",D200),50)</f>
        <v>#VALUE!</v>
      </c>
      <c r="G200" s="1" t="e">
        <f>MID(D200,FIND("castigo",D200),50)</f>
        <v>#VALUE!</v>
      </c>
      <c r="H200" s="1" t="e">
        <f>MID(D200,FIND("punici",D200),50)</f>
        <v>#VALUE!</v>
      </c>
      <c r="I200" s="1" t="e">
        <f>MID(D200,FIND("escarmiento",D200),50)</f>
        <v>#VALUE!</v>
      </c>
      <c r="J200" s="1" t="e">
        <f>MID(D200,FIND("recargo",D200),50)</f>
        <v>#VALUE!</v>
      </c>
      <c r="K200" s="1" t="e">
        <f>MID(D200,FIND("gravamen",D200),50)</f>
        <v>#VALUE!</v>
      </c>
      <c r="L200" s="1" t="e">
        <f>MID(D200,FIND("amonesta",D200),50)</f>
        <v>#VALUE!</v>
      </c>
      <c r="M200" s="1" t="e">
        <f>MID(D200,FIND("correctivo",D200),50)</f>
        <v>#VALUE!</v>
      </c>
      <c r="N200" s="1" t="e">
        <f>MID(D200,FIND("imposici",D200),50)</f>
        <v>#VALUE!</v>
      </c>
    </row>
    <row r="201" spans="1:14" ht="71.25" x14ac:dyDescent="0.45">
      <c r="A201">
        <v>8047200</v>
      </c>
      <c r="B201">
        <v>1</v>
      </c>
      <c r="C201" t="s">
        <v>777</v>
      </c>
      <c r="D201" s="1" t="s">
        <v>1245</v>
      </c>
      <c r="E201">
        <v>2</v>
      </c>
      <c r="F201" s="1" t="e">
        <f>MID(D201,FIND("multa",D201),50)</f>
        <v>#VALUE!</v>
      </c>
      <c r="G201" s="1" t="e">
        <f>MID(D201,FIND("castigo",D201),50)</f>
        <v>#VALUE!</v>
      </c>
      <c r="H201" s="1" t="e">
        <f>MID(D201,FIND("punici",D201),50)</f>
        <v>#VALUE!</v>
      </c>
      <c r="I201" s="1" t="e">
        <f>MID(D201,FIND("escarmiento",D201),50)</f>
        <v>#VALUE!</v>
      </c>
      <c r="J201" s="1" t="e">
        <f>MID(D201,FIND("recargo",D201),50)</f>
        <v>#VALUE!</v>
      </c>
      <c r="K201" s="1" t="e">
        <f>MID(D201,FIND("gravamen",D201),50)</f>
        <v>#VALUE!</v>
      </c>
      <c r="L201" s="1" t="e">
        <f>MID(D201,FIND("amonesta",D201),50)</f>
        <v>#VALUE!</v>
      </c>
      <c r="M201" s="1" t="e">
        <f>MID(D201,FIND("correctivo",D201),50)</f>
        <v>#VALUE!</v>
      </c>
      <c r="N201" s="1" t="e">
        <f>MID(D201,FIND("imposici",D201),50)</f>
        <v>#VALUE!</v>
      </c>
    </row>
    <row r="202" spans="1:14" ht="28.5" x14ac:dyDescent="0.45">
      <c r="A202">
        <v>7336686</v>
      </c>
      <c r="B202">
        <v>1</v>
      </c>
      <c r="C202" t="s">
        <v>777</v>
      </c>
      <c r="D202" s="1" t="s">
        <v>1244</v>
      </c>
      <c r="E202">
        <v>2</v>
      </c>
      <c r="F202" s="1" t="e">
        <f>MID(D202,FIND("multa",D202),50)</f>
        <v>#VALUE!</v>
      </c>
      <c r="G202" s="1" t="e">
        <f>MID(D202,FIND("castigo",D202),50)</f>
        <v>#VALUE!</v>
      </c>
      <c r="H202" s="1" t="e">
        <f>MID(D202,FIND("punici",D202),50)</f>
        <v>#VALUE!</v>
      </c>
      <c r="I202" s="1" t="e">
        <f>MID(D202,FIND("escarmiento",D202),50)</f>
        <v>#VALUE!</v>
      </c>
      <c r="J202" s="1" t="e">
        <f>MID(D202,FIND("recargo",D202),50)</f>
        <v>#VALUE!</v>
      </c>
      <c r="K202" s="1" t="e">
        <f>MID(D202,FIND("gravamen",D202),50)</f>
        <v>#VALUE!</v>
      </c>
      <c r="L202" s="1" t="e">
        <f>MID(D202,FIND("amonesta",D202),50)</f>
        <v>#VALUE!</v>
      </c>
      <c r="M202" s="1" t="e">
        <f>MID(D202,FIND("correctivo",D202),50)</f>
        <v>#VALUE!</v>
      </c>
      <c r="N202" s="1" t="e">
        <f>MID(D202,FIND("imposici",D202),50)</f>
        <v>#VALUE!</v>
      </c>
    </row>
    <row r="203" spans="1:14" ht="28.5" x14ac:dyDescent="0.45">
      <c r="A203">
        <v>7764510</v>
      </c>
      <c r="B203">
        <v>1</v>
      </c>
      <c r="C203" t="s">
        <v>1243</v>
      </c>
      <c r="D203" s="1" t="s">
        <v>1242</v>
      </c>
      <c r="E203">
        <v>2</v>
      </c>
      <c r="F203" s="1" t="e">
        <f>MID(D203,FIND("multa",D203),50)</f>
        <v>#VALUE!</v>
      </c>
      <c r="G203" s="1" t="e">
        <f>MID(D203,FIND("castigo",D203),50)</f>
        <v>#VALUE!</v>
      </c>
      <c r="H203" s="1" t="e">
        <f>MID(D203,FIND("punici",D203),50)</f>
        <v>#VALUE!</v>
      </c>
      <c r="I203" s="1" t="e">
        <f>MID(D203,FIND("escarmiento",D203),50)</f>
        <v>#VALUE!</v>
      </c>
      <c r="J203" s="1" t="e">
        <f>MID(D203,FIND("recargo",D203),50)</f>
        <v>#VALUE!</v>
      </c>
      <c r="K203" s="1" t="e">
        <f>MID(D203,FIND("gravamen",D203),50)</f>
        <v>#VALUE!</v>
      </c>
      <c r="L203" s="1" t="e">
        <f>MID(D203,FIND("amonesta",D203),50)</f>
        <v>#VALUE!</v>
      </c>
      <c r="M203" s="1" t="e">
        <f>MID(D203,FIND("correctivo",D203),50)</f>
        <v>#VALUE!</v>
      </c>
      <c r="N203" s="1" t="e">
        <f>MID(D203,FIND("imposici",D203),50)</f>
        <v>#VALUE!</v>
      </c>
    </row>
    <row r="204" spans="1:14" x14ac:dyDescent="0.45">
      <c r="A204">
        <v>8415838</v>
      </c>
      <c r="B204">
        <v>1</v>
      </c>
      <c r="C204" t="s">
        <v>1241</v>
      </c>
      <c r="D204" s="1" t="s">
        <v>1021</v>
      </c>
      <c r="E204">
        <v>2</v>
      </c>
      <c r="F204" s="1" t="e">
        <f>MID(D204,FIND("multa",D204),50)</f>
        <v>#VALUE!</v>
      </c>
      <c r="G204" s="1" t="e">
        <f>MID(D204,FIND("castigo",D204),50)</f>
        <v>#VALUE!</v>
      </c>
      <c r="H204" s="1" t="e">
        <f>MID(D204,FIND("punici",D204),50)</f>
        <v>#VALUE!</v>
      </c>
      <c r="I204" s="1" t="e">
        <f>MID(D204,FIND("escarmiento",D204),50)</f>
        <v>#VALUE!</v>
      </c>
      <c r="J204" s="1" t="e">
        <f>MID(D204,FIND("recargo",D204),50)</f>
        <v>#VALUE!</v>
      </c>
      <c r="K204" s="1" t="e">
        <f>MID(D204,FIND("gravamen",D204),50)</f>
        <v>#VALUE!</v>
      </c>
      <c r="L204" s="1" t="e">
        <f>MID(D204,FIND("amonesta",D204),50)</f>
        <v>#VALUE!</v>
      </c>
      <c r="M204" s="1" t="e">
        <f>MID(D204,FIND("correctivo",D204),50)</f>
        <v>#VALUE!</v>
      </c>
      <c r="N204" s="1" t="e">
        <f>MID(D204,FIND("imposici",D204),50)</f>
        <v>#VALUE!</v>
      </c>
    </row>
    <row r="205" spans="1:14" x14ac:dyDescent="0.45">
      <c r="A205">
        <v>8556113</v>
      </c>
      <c r="B205">
        <v>1</v>
      </c>
      <c r="C205" t="s">
        <v>1240</v>
      </c>
      <c r="D205" s="1" t="s">
        <v>1239</v>
      </c>
      <c r="E205">
        <v>2</v>
      </c>
      <c r="F205" s="1" t="e">
        <f>MID(D205,FIND("multa",D205),50)</f>
        <v>#VALUE!</v>
      </c>
      <c r="G205" s="1" t="e">
        <f>MID(D205,FIND("castigo",D205),50)</f>
        <v>#VALUE!</v>
      </c>
      <c r="H205" s="1" t="e">
        <f>MID(D205,FIND("punici",D205),50)</f>
        <v>#VALUE!</v>
      </c>
      <c r="I205" s="1" t="e">
        <f>MID(D205,FIND("escarmiento",D205),50)</f>
        <v>#VALUE!</v>
      </c>
      <c r="J205" s="1" t="e">
        <f>MID(D205,FIND("recargo",D205),50)</f>
        <v>#VALUE!</v>
      </c>
      <c r="K205" s="1" t="e">
        <f>MID(D205,FIND("gravamen",D205),50)</f>
        <v>#VALUE!</v>
      </c>
      <c r="L205" s="1" t="e">
        <f>MID(D205,FIND("amonesta",D205),50)</f>
        <v>#VALUE!</v>
      </c>
      <c r="M205" s="1" t="e">
        <f>MID(D205,FIND("correctivo",D205),50)</f>
        <v>#VALUE!</v>
      </c>
      <c r="N205" s="1" t="e">
        <f>MID(D205,FIND("imposici",D205),50)</f>
        <v>#VALUE!</v>
      </c>
    </row>
    <row r="206" spans="1:14" x14ac:dyDescent="0.45">
      <c r="A206">
        <v>8031620</v>
      </c>
      <c r="B206">
        <v>1</v>
      </c>
      <c r="C206" t="s">
        <v>1004</v>
      </c>
      <c r="D206" s="1" t="s">
        <v>1238</v>
      </c>
      <c r="E206">
        <v>2</v>
      </c>
      <c r="F206" s="1" t="e">
        <f>MID(D206,FIND("multa",D206),50)</f>
        <v>#VALUE!</v>
      </c>
      <c r="G206" s="1" t="e">
        <f>MID(D206,FIND("castigo",D206),50)</f>
        <v>#VALUE!</v>
      </c>
      <c r="H206" s="1" t="e">
        <f>MID(D206,FIND("punici",D206),50)</f>
        <v>#VALUE!</v>
      </c>
      <c r="I206" s="1" t="e">
        <f>MID(D206,FIND("escarmiento",D206),50)</f>
        <v>#VALUE!</v>
      </c>
      <c r="J206" s="1" t="e">
        <f>MID(D206,FIND("recargo",D206),50)</f>
        <v>#VALUE!</v>
      </c>
      <c r="K206" s="1" t="e">
        <f>MID(D206,FIND("gravamen",D206),50)</f>
        <v>#VALUE!</v>
      </c>
      <c r="L206" s="1" t="e">
        <f>MID(D206,FIND("amonesta",D206),50)</f>
        <v>#VALUE!</v>
      </c>
      <c r="M206" s="1" t="e">
        <f>MID(D206,FIND("correctivo",D206),50)</f>
        <v>#VALUE!</v>
      </c>
      <c r="N206" s="1" t="e">
        <f>MID(D206,FIND("imposici",D206),50)</f>
        <v>#VALUE!</v>
      </c>
    </row>
    <row r="207" spans="1:14" ht="42.75" x14ac:dyDescent="0.45">
      <c r="A207">
        <v>7668059</v>
      </c>
      <c r="B207">
        <v>1</v>
      </c>
      <c r="C207" t="s">
        <v>777</v>
      </c>
      <c r="D207" s="1" t="s">
        <v>1237</v>
      </c>
      <c r="E207">
        <v>2</v>
      </c>
      <c r="F207" s="1" t="e">
        <f>MID(D207,FIND("multa",D207),50)</f>
        <v>#VALUE!</v>
      </c>
      <c r="G207" s="1" t="e">
        <f>MID(D207,FIND("castigo",D207),50)</f>
        <v>#VALUE!</v>
      </c>
      <c r="H207" s="1" t="e">
        <f>MID(D207,FIND("punici",D207),50)</f>
        <v>#VALUE!</v>
      </c>
      <c r="I207" s="1" t="e">
        <f>MID(D207,FIND("escarmiento",D207),50)</f>
        <v>#VALUE!</v>
      </c>
      <c r="J207" s="1" t="e">
        <f>MID(D207,FIND("recargo",D207),50)</f>
        <v>#VALUE!</v>
      </c>
      <c r="K207" s="1" t="e">
        <f>MID(D207,FIND("gravamen",D207),50)</f>
        <v>#VALUE!</v>
      </c>
      <c r="L207" s="1" t="e">
        <f>MID(D207,FIND("amonesta",D207),50)</f>
        <v>#VALUE!</v>
      </c>
      <c r="M207" s="1" t="e">
        <f>MID(D207,FIND("correctivo",D207),50)</f>
        <v>#VALUE!</v>
      </c>
      <c r="N207" s="1" t="e">
        <f>MID(D207,FIND("imposici",D207),50)</f>
        <v>#VALUE!</v>
      </c>
    </row>
    <row r="208" spans="1:14" x14ac:dyDescent="0.45">
      <c r="A208">
        <v>7368138</v>
      </c>
      <c r="B208">
        <v>1</v>
      </c>
      <c r="C208" t="s">
        <v>777</v>
      </c>
      <c r="D208" s="1" t="s">
        <v>1236</v>
      </c>
      <c r="E208">
        <v>2</v>
      </c>
      <c r="F208" s="1" t="e">
        <f>MID(D208,FIND("multa",D208),50)</f>
        <v>#VALUE!</v>
      </c>
      <c r="G208" s="1" t="e">
        <f>MID(D208,FIND("castigo",D208),50)</f>
        <v>#VALUE!</v>
      </c>
      <c r="H208" s="1" t="e">
        <f>MID(D208,FIND("punici",D208),50)</f>
        <v>#VALUE!</v>
      </c>
      <c r="I208" s="1" t="e">
        <f>MID(D208,FIND("escarmiento",D208),50)</f>
        <v>#VALUE!</v>
      </c>
      <c r="J208" s="1" t="e">
        <f>MID(D208,FIND("recargo",D208),50)</f>
        <v>#VALUE!</v>
      </c>
      <c r="K208" s="1" t="e">
        <f>MID(D208,FIND("gravamen",D208),50)</f>
        <v>#VALUE!</v>
      </c>
      <c r="L208" s="1" t="e">
        <f>MID(D208,FIND("amonesta",D208),50)</f>
        <v>#VALUE!</v>
      </c>
      <c r="M208" s="1" t="e">
        <f>MID(D208,FIND("correctivo",D208),50)</f>
        <v>#VALUE!</v>
      </c>
      <c r="N208" s="1" t="e">
        <f>MID(D208,FIND("imposici",D208),50)</f>
        <v>#VALUE!</v>
      </c>
    </row>
    <row r="209" spans="1:14" ht="114" x14ac:dyDescent="0.45">
      <c r="A209">
        <v>7953351</v>
      </c>
      <c r="B209">
        <v>1</v>
      </c>
      <c r="C209" t="s">
        <v>1235</v>
      </c>
      <c r="D209" s="1" t="s">
        <v>1234</v>
      </c>
      <c r="E209">
        <v>2</v>
      </c>
      <c r="F209" s="1" t="e">
        <f>MID(D209,FIND("multa",D209),50)</f>
        <v>#VALUE!</v>
      </c>
      <c r="G209" s="1" t="e">
        <f>MID(D209,FIND("castigo",D209),50)</f>
        <v>#VALUE!</v>
      </c>
      <c r="H209" s="1" t="e">
        <f>MID(D209,FIND("punici",D209),50)</f>
        <v>#VALUE!</v>
      </c>
      <c r="I209" s="1" t="e">
        <f>MID(D209,FIND("escarmiento",D209),50)</f>
        <v>#VALUE!</v>
      </c>
      <c r="J209" s="1" t="e">
        <f>MID(D209,FIND("recargo",D209),50)</f>
        <v>#VALUE!</v>
      </c>
      <c r="K209" s="1" t="e">
        <f>MID(D209,FIND("gravamen",D209),50)</f>
        <v>#VALUE!</v>
      </c>
      <c r="L209" s="1" t="e">
        <f>MID(D209,FIND("amonesta",D209),50)</f>
        <v>#VALUE!</v>
      </c>
      <c r="M209" s="1" t="e">
        <f>MID(D209,FIND("correctivo",D209),50)</f>
        <v>#VALUE!</v>
      </c>
      <c r="N209" s="1" t="e">
        <f>MID(D209,FIND("imposici",D209),50)</f>
        <v>#VALUE!</v>
      </c>
    </row>
    <row r="210" spans="1:14" ht="299.25" x14ac:dyDescent="0.45">
      <c r="A210">
        <v>7729384</v>
      </c>
      <c r="B210">
        <v>1</v>
      </c>
      <c r="C210" t="s">
        <v>1233</v>
      </c>
      <c r="D210" s="1" t="s">
        <v>1232</v>
      </c>
      <c r="E210">
        <v>2</v>
      </c>
      <c r="F210" s="1" t="e">
        <f>MID(D210,FIND("multa",D210),50)</f>
        <v>#VALUE!</v>
      </c>
      <c r="G210" s="1" t="e">
        <f>MID(D210,FIND("castigo",D210),50)</f>
        <v>#VALUE!</v>
      </c>
      <c r="H210" s="1" t="e">
        <f>MID(D210,FIND("punici",D210),50)</f>
        <v>#VALUE!</v>
      </c>
      <c r="I210" s="1" t="e">
        <f>MID(D210,FIND("escarmiento",D210),50)</f>
        <v>#VALUE!</v>
      </c>
      <c r="J210" s="1" t="e">
        <f>MID(D210,FIND("recargo",D210),50)</f>
        <v>#VALUE!</v>
      </c>
      <c r="K210" s="1" t="e">
        <f>MID(D210,FIND("gravamen",D210),50)</f>
        <v>#VALUE!</v>
      </c>
      <c r="L210" s="1" t="e">
        <f>MID(D210,FIND("amonesta",D210),50)</f>
        <v>#VALUE!</v>
      </c>
      <c r="M210" s="1" t="e">
        <f>MID(D210,FIND("correctivo",D210),50)</f>
        <v>#VALUE!</v>
      </c>
      <c r="N210" s="1" t="e">
        <f>MID(D210,FIND("imposici",D210),50)</f>
        <v>#VALUE!</v>
      </c>
    </row>
    <row r="211" spans="1:14" ht="128.25" x14ac:dyDescent="0.45">
      <c r="A211">
        <v>7929059</v>
      </c>
      <c r="B211">
        <v>1</v>
      </c>
      <c r="C211" t="s">
        <v>892</v>
      </c>
      <c r="D211" s="1" t="s">
        <v>1231</v>
      </c>
      <c r="E211">
        <v>2</v>
      </c>
      <c r="F211" s="1" t="e">
        <f>MID(D211,FIND("multa",D211),50)</f>
        <v>#VALUE!</v>
      </c>
      <c r="G211" s="1" t="e">
        <f>MID(D211,FIND("castigo",D211),50)</f>
        <v>#VALUE!</v>
      </c>
      <c r="H211" s="1" t="e">
        <f>MID(D211,FIND("punici",D211),50)</f>
        <v>#VALUE!</v>
      </c>
      <c r="I211" s="1" t="e">
        <f>MID(D211,FIND("escarmiento",D211),50)</f>
        <v>#VALUE!</v>
      </c>
      <c r="J211" s="1" t="e">
        <f>MID(D211,FIND("recargo",D211),50)</f>
        <v>#VALUE!</v>
      </c>
      <c r="K211" s="1" t="e">
        <f>MID(D211,FIND("gravamen",D211),50)</f>
        <v>#VALUE!</v>
      </c>
      <c r="L211" s="1" t="e">
        <f>MID(D211,FIND("amonesta",D211),50)</f>
        <v>#VALUE!</v>
      </c>
      <c r="M211" s="1" t="e">
        <f>MID(D211,FIND("correctivo",D211),50)</f>
        <v>#VALUE!</v>
      </c>
      <c r="N211" s="1" t="e">
        <f>MID(D211,FIND("imposici",D211),50)</f>
        <v>#VALUE!</v>
      </c>
    </row>
    <row r="212" spans="1:14" ht="42.75" x14ac:dyDescent="0.45">
      <c r="A212">
        <v>8173034</v>
      </c>
      <c r="B212">
        <v>1</v>
      </c>
      <c r="C212" t="s">
        <v>1230</v>
      </c>
      <c r="D212" s="1" t="s">
        <v>1229</v>
      </c>
      <c r="E212">
        <v>2</v>
      </c>
      <c r="F212" s="1" t="e">
        <f>MID(D212,FIND("multa",D212),50)</f>
        <v>#VALUE!</v>
      </c>
      <c r="G212" s="1" t="e">
        <f>MID(D212,FIND("castigo",D212),50)</f>
        <v>#VALUE!</v>
      </c>
      <c r="H212" s="1" t="e">
        <f>MID(D212,FIND("punici",D212),50)</f>
        <v>#VALUE!</v>
      </c>
      <c r="I212" s="1" t="e">
        <f>MID(D212,FIND("escarmiento",D212),50)</f>
        <v>#VALUE!</v>
      </c>
      <c r="J212" s="1" t="e">
        <f>MID(D212,FIND("recargo",D212),50)</f>
        <v>#VALUE!</v>
      </c>
      <c r="K212" s="1" t="e">
        <f>MID(D212,FIND("gravamen",D212),50)</f>
        <v>#VALUE!</v>
      </c>
      <c r="L212" s="1" t="e">
        <f>MID(D212,FIND("amonesta",D212),50)</f>
        <v>#VALUE!</v>
      </c>
      <c r="M212" s="1" t="e">
        <f>MID(D212,FIND("correctivo",D212),50)</f>
        <v>#VALUE!</v>
      </c>
      <c r="N212" s="1" t="e">
        <f>MID(D212,FIND("imposici",D212),50)</f>
        <v>#VALUE!</v>
      </c>
    </row>
    <row r="213" spans="1:14" ht="71.25" x14ac:dyDescent="0.45">
      <c r="A213">
        <v>7310881</v>
      </c>
      <c r="B213">
        <v>1</v>
      </c>
      <c r="C213" t="s">
        <v>777</v>
      </c>
      <c r="D213" s="1" t="s">
        <v>1228</v>
      </c>
      <c r="E213">
        <v>2</v>
      </c>
      <c r="F213" s="1" t="e">
        <f>MID(D213,FIND("multa",D213),50)</f>
        <v>#VALUE!</v>
      </c>
      <c r="G213" s="1" t="e">
        <f>MID(D213,FIND("castigo",D213),50)</f>
        <v>#VALUE!</v>
      </c>
      <c r="H213" s="1" t="e">
        <f>MID(D213,FIND("punici",D213),50)</f>
        <v>#VALUE!</v>
      </c>
      <c r="I213" s="1" t="e">
        <f>MID(D213,FIND("escarmiento",D213),50)</f>
        <v>#VALUE!</v>
      </c>
      <c r="J213" s="1" t="e">
        <f>MID(D213,FIND("recargo",D213),50)</f>
        <v>#VALUE!</v>
      </c>
      <c r="K213" s="1" t="e">
        <f>MID(D213,FIND("gravamen",D213),50)</f>
        <v>#VALUE!</v>
      </c>
      <c r="L213" s="1" t="e">
        <f>MID(D213,FIND("amonesta",D213),50)</f>
        <v>#VALUE!</v>
      </c>
      <c r="M213" s="1" t="e">
        <f>MID(D213,FIND("correctivo",D213),50)</f>
        <v>#VALUE!</v>
      </c>
      <c r="N213" s="1" t="e">
        <f>MID(D213,FIND("imposici",D213),50)</f>
        <v>#VALUE!</v>
      </c>
    </row>
    <row r="214" spans="1:14" ht="28.5" x14ac:dyDescent="0.45">
      <c r="A214">
        <v>7702717</v>
      </c>
      <c r="B214">
        <v>1</v>
      </c>
      <c r="C214" t="s">
        <v>1227</v>
      </c>
      <c r="D214" s="1" t="s">
        <v>1226</v>
      </c>
      <c r="E214">
        <v>2</v>
      </c>
      <c r="F214" s="1" t="e">
        <f>MID(D214,FIND("multa",D214),50)</f>
        <v>#VALUE!</v>
      </c>
      <c r="G214" s="1" t="e">
        <f>MID(D214,FIND("castigo",D214),50)</f>
        <v>#VALUE!</v>
      </c>
      <c r="H214" s="1" t="e">
        <f>MID(D214,FIND("punici",D214),50)</f>
        <v>#VALUE!</v>
      </c>
      <c r="I214" s="1" t="e">
        <f>MID(D214,FIND("escarmiento",D214),50)</f>
        <v>#VALUE!</v>
      </c>
      <c r="J214" s="1" t="e">
        <f>MID(D214,FIND("recargo",D214),50)</f>
        <v>#VALUE!</v>
      </c>
      <c r="K214" s="1" t="e">
        <f>MID(D214,FIND("gravamen",D214),50)</f>
        <v>#VALUE!</v>
      </c>
      <c r="L214" s="1" t="e">
        <f>MID(D214,FIND("amonesta",D214),50)</f>
        <v>#VALUE!</v>
      </c>
      <c r="M214" s="1" t="e">
        <f>MID(D214,FIND("correctivo",D214),50)</f>
        <v>#VALUE!</v>
      </c>
      <c r="N214" s="1" t="e">
        <f>MID(D214,FIND("imposici",D214),50)</f>
        <v>#VALUE!</v>
      </c>
    </row>
    <row r="215" spans="1:14" ht="71.25" x14ac:dyDescent="0.45">
      <c r="A215">
        <v>8180004</v>
      </c>
      <c r="B215">
        <v>1</v>
      </c>
      <c r="C215" t="s">
        <v>1004</v>
      </c>
      <c r="D215" s="1" t="s">
        <v>1225</v>
      </c>
      <c r="E215">
        <v>2</v>
      </c>
      <c r="F215" s="1" t="e">
        <f>MID(D215,FIND("multa",D215),50)</f>
        <v>#VALUE!</v>
      </c>
      <c r="G215" s="1" t="e">
        <f>MID(D215,FIND("castigo",D215),50)</f>
        <v>#VALUE!</v>
      </c>
      <c r="H215" s="1" t="e">
        <f>MID(D215,FIND("punici",D215),50)</f>
        <v>#VALUE!</v>
      </c>
      <c r="I215" s="1" t="e">
        <f>MID(D215,FIND("escarmiento",D215),50)</f>
        <v>#VALUE!</v>
      </c>
      <c r="J215" s="1" t="e">
        <f>MID(D215,FIND("recargo",D215),50)</f>
        <v>#VALUE!</v>
      </c>
      <c r="K215" s="1" t="e">
        <f>MID(D215,FIND("gravamen",D215),50)</f>
        <v>#VALUE!</v>
      </c>
      <c r="L215" s="1" t="e">
        <f>MID(D215,FIND("amonesta",D215),50)</f>
        <v>#VALUE!</v>
      </c>
      <c r="M215" s="1" t="e">
        <f>MID(D215,FIND("correctivo",D215),50)</f>
        <v>#VALUE!</v>
      </c>
      <c r="N215" s="1" t="e">
        <f>MID(D215,FIND("imposici",D215),50)</f>
        <v>#VALUE!</v>
      </c>
    </row>
    <row r="216" spans="1:14" ht="42.75" x14ac:dyDescent="0.45">
      <c r="A216">
        <v>8160644</v>
      </c>
      <c r="B216">
        <v>1</v>
      </c>
      <c r="C216" t="s">
        <v>777</v>
      </c>
      <c r="D216" s="1" t="s">
        <v>1224</v>
      </c>
      <c r="E216">
        <v>2</v>
      </c>
      <c r="F216" s="1" t="e">
        <f>MID(D216,FIND("multa",D216),50)</f>
        <v>#VALUE!</v>
      </c>
      <c r="G216" s="1" t="e">
        <f>MID(D216,FIND("castigo",D216),50)</f>
        <v>#VALUE!</v>
      </c>
      <c r="H216" s="1" t="e">
        <f>MID(D216,FIND("punici",D216),50)</f>
        <v>#VALUE!</v>
      </c>
      <c r="I216" s="1" t="e">
        <f>MID(D216,FIND("escarmiento",D216),50)</f>
        <v>#VALUE!</v>
      </c>
      <c r="J216" s="1" t="e">
        <f>MID(D216,FIND("recargo",D216),50)</f>
        <v>#VALUE!</v>
      </c>
      <c r="K216" s="1" t="e">
        <f>MID(D216,FIND("gravamen",D216),50)</f>
        <v>#VALUE!</v>
      </c>
      <c r="L216" s="1" t="e">
        <f>MID(D216,FIND("amonesta",D216),50)</f>
        <v>#VALUE!</v>
      </c>
      <c r="M216" s="1" t="e">
        <f>MID(D216,FIND("correctivo",D216),50)</f>
        <v>#VALUE!</v>
      </c>
      <c r="N216" s="1" t="e">
        <f>MID(D216,FIND("imposici",D216),50)</f>
        <v>#VALUE!</v>
      </c>
    </row>
    <row r="217" spans="1:14" ht="28.5" x14ac:dyDescent="0.45">
      <c r="A217">
        <v>7538473</v>
      </c>
      <c r="B217">
        <v>1</v>
      </c>
      <c r="C217" t="s">
        <v>1223</v>
      </c>
      <c r="D217" s="1" t="s">
        <v>1222</v>
      </c>
      <c r="E217">
        <v>2</v>
      </c>
      <c r="F217" s="1" t="e">
        <f>MID(D217,FIND("multa",D217),50)</f>
        <v>#VALUE!</v>
      </c>
      <c r="G217" s="1" t="e">
        <f>MID(D217,FIND("castigo",D217),50)</f>
        <v>#VALUE!</v>
      </c>
      <c r="H217" s="1" t="e">
        <f>MID(D217,FIND("punici",D217),50)</f>
        <v>#VALUE!</v>
      </c>
      <c r="I217" s="1" t="e">
        <f>MID(D217,FIND("escarmiento",D217),50)</f>
        <v>#VALUE!</v>
      </c>
      <c r="J217" s="1" t="e">
        <f>MID(D217,FIND("recargo",D217),50)</f>
        <v>#VALUE!</v>
      </c>
      <c r="K217" s="1" t="e">
        <f>MID(D217,FIND("gravamen",D217),50)</f>
        <v>#VALUE!</v>
      </c>
      <c r="L217" s="1" t="e">
        <f>MID(D217,FIND("amonesta",D217),50)</f>
        <v>#VALUE!</v>
      </c>
      <c r="M217" s="1" t="e">
        <f>MID(D217,FIND("correctivo",D217),50)</f>
        <v>#VALUE!</v>
      </c>
      <c r="N217" s="1" t="e">
        <f>MID(D217,FIND("imposici",D217),50)</f>
        <v>#VALUE!</v>
      </c>
    </row>
    <row r="218" spans="1:14" ht="57" x14ac:dyDescent="0.45">
      <c r="A218">
        <v>8345503</v>
      </c>
      <c r="B218">
        <v>1</v>
      </c>
      <c r="C218" t="s">
        <v>1221</v>
      </c>
      <c r="D218" s="1" t="s">
        <v>1220</v>
      </c>
      <c r="E218">
        <v>2</v>
      </c>
      <c r="F218" s="1" t="e">
        <f>MID(D218,FIND("multa",D218),50)</f>
        <v>#VALUE!</v>
      </c>
      <c r="G218" s="1" t="e">
        <f>MID(D218,FIND("castigo",D218),50)</f>
        <v>#VALUE!</v>
      </c>
      <c r="H218" s="1" t="e">
        <f>MID(D218,FIND("punici",D218),50)</f>
        <v>#VALUE!</v>
      </c>
      <c r="I218" s="1" t="e">
        <f>MID(D218,FIND("escarmiento",D218),50)</f>
        <v>#VALUE!</v>
      </c>
      <c r="J218" s="1" t="e">
        <f>MID(D218,FIND("recargo",D218),50)</f>
        <v>#VALUE!</v>
      </c>
      <c r="K218" s="1" t="e">
        <f>MID(D218,FIND("gravamen",D218),50)</f>
        <v>#VALUE!</v>
      </c>
      <c r="L218" s="1" t="e">
        <f>MID(D218,FIND("amonesta",D218),50)</f>
        <v>#VALUE!</v>
      </c>
      <c r="M218" s="1" t="e">
        <f>MID(D218,FIND("correctivo",D218),50)</f>
        <v>#VALUE!</v>
      </c>
      <c r="N218" s="1" t="e">
        <f>MID(D218,FIND("imposici",D218),50)</f>
        <v>#VALUE!</v>
      </c>
    </row>
    <row r="219" spans="1:14" ht="114" x14ac:dyDescent="0.45">
      <c r="A219">
        <v>8354605</v>
      </c>
      <c r="B219">
        <v>1</v>
      </c>
      <c r="C219" t="s">
        <v>777</v>
      </c>
      <c r="D219" s="1" t="s">
        <v>1219</v>
      </c>
      <c r="E219">
        <v>2</v>
      </c>
      <c r="F219" s="1" t="e">
        <f>MID(D219,FIND("multa",D219),50)</f>
        <v>#VALUE!</v>
      </c>
      <c r="G219" s="1" t="e">
        <f>MID(D219,FIND("castigo",D219),50)</f>
        <v>#VALUE!</v>
      </c>
      <c r="H219" s="1" t="e">
        <f>MID(D219,FIND("punici",D219),50)</f>
        <v>#VALUE!</v>
      </c>
      <c r="I219" s="1" t="e">
        <f>MID(D219,FIND("escarmiento",D219),50)</f>
        <v>#VALUE!</v>
      </c>
      <c r="J219" s="1" t="e">
        <f>MID(D219,FIND("recargo",D219),50)</f>
        <v>#VALUE!</v>
      </c>
      <c r="K219" s="1" t="e">
        <f>MID(D219,FIND("gravamen",D219),50)</f>
        <v>#VALUE!</v>
      </c>
      <c r="L219" s="1" t="e">
        <f>MID(D219,FIND("amonesta",D219),50)</f>
        <v>#VALUE!</v>
      </c>
      <c r="M219" s="1" t="e">
        <f>MID(D219,FIND("correctivo",D219),50)</f>
        <v>#VALUE!</v>
      </c>
      <c r="N219" s="1" t="e">
        <f>MID(D219,FIND("imposici",D219),50)</f>
        <v>#VALUE!</v>
      </c>
    </row>
    <row r="220" spans="1:14" x14ac:dyDescent="0.45">
      <c r="A220">
        <v>7313637</v>
      </c>
      <c r="B220">
        <v>1</v>
      </c>
      <c r="C220" t="s">
        <v>777</v>
      </c>
      <c r="D220" s="1" t="s">
        <v>1218</v>
      </c>
      <c r="E220">
        <v>2</v>
      </c>
      <c r="F220" s="1" t="e">
        <f>MID(D220,FIND("multa",D220),50)</f>
        <v>#VALUE!</v>
      </c>
      <c r="G220" s="1" t="e">
        <f>MID(D220,FIND("castigo",D220),50)</f>
        <v>#VALUE!</v>
      </c>
      <c r="H220" s="1" t="e">
        <f>MID(D220,FIND("punici",D220),50)</f>
        <v>#VALUE!</v>
      </c>
      <c r="I220" s="1" t="e">
        <f>MID(D220,FIND("escarmiento",D220),50)</f>
        <v>#VALUE!</v>
      </c>
      <c r="J220" s="1" t="e">
        <f>MID(D220,FIND("recargo",D220),50)</f>
        <v>#VALUE!</v>
      </c>
      <c r="K220" s="1" t="e">
        <f>MID(D220,FIND("gravamen",D220),50)</f>
        <v>#VALUE!</v>
      </c>
      <c r="L220" s="1" t="e">
        <f>MID(D220,FIND("amonesta",D220),50)</f>
        <v>#VALUE!</v>
      </c>
      <c r="M220" s="1" t="e">
        <f>MID(D220,FIND("correctivo",D220),50)</f>
        <v>#VALUE!</v>
      </c>
      <c r="N220" s="1" t="e">
        <f>MID(D220,FIND("imposici",D220),50)</f>
        <v>#VALUE!</v>
      </c>
    </row>
    <row r="221" spans="1:14" x14ac:dyDescent="0.45">
      <c r="A221">
        <v>7307445</v>
      </c>
      <c r="B221">
        <v>1</v>
      </c>
      <c r="C221" t="s">
        <v>759</v>
      </c>
      <c r="D221" s="1" t="s">
        <v>1217</v>
      </c>
      <c r="E221">
        <v>2</v>
      </c>
      <c r="F221" s="1" t="e">
        <f>MID(D221,FIND("multa",D221),50)</f>
        <v>#VALUE!</v>
      </c>
      <c r="G221" s="1" t="e">
        <f>MID(D221,FIND("castigo",D221),50)</f>
        <v>#VALUE!</v>
      </c>
      <c r="H221" s="1" t="e">
        <f>MID(D221,FIND("punici",D221),50)</f>
        <v>#VALUE!</v>
      </c>
      <c r="I221" s="1" t="e">
        <f>MID(D221,FIND("escarmiento",D221),50)</f>
        <v>#VALUE!</v>
      </c>
      <c r="J221" s="1" t="e">
        <f>MID(D221,FIND("recargo",D221),50)</f>
        <v>#VALUE!</v>
      </c>
      <c r="K221" s="1" t="e">
        <f>MID(D221,FIND("gravamen",D221),50)</f>
        <v>#VALUE!</v>
      </c>
      <c r="L221" s="1" t="e">
        <f>MID(D221,FIND("amonesta",D221),50)</f>
        <v>#VALUE!</v>
      </c>
      <c r="M221" s="1" t="e">
        <f>MID(D221,FIND("correctivo",D221),50)</f>
        <v>#VALUE!</v>
      </c>
      <c r="N221" s="1" t="e">
        <f>MID(D221,FIND("imposici",D221),50)</f>
        <v>#VALUE!</v>
      </c>
    </row>
    <row r="222" spans="1:14" x14ac:dyDescent="0.45">
      <c r="A222">
        <v>7474815</v>
      </c>
      <c r="B222">
        <v>1</v>
      </c>
      <c r="C222" t="s">
        <v>1004</v>
      </c>
      <c r="D222" s="1" t="s">
        <v>1216</v>
      </c>
      <c r="E222">
        <v>2</v>
      </c>
      <c r="F222" s="1" t="e">
        <f>MID(D222,FIND("multa",D222),50)</f>
        <v>#VALUE!</v>
      </c>
      <c r="G222" s="1" t="e">
        <f>MID(D222,FIND("castigo",D222),50)</f>
        <v>#VALUE!</v>
      </c>
      <c r="H222" s="1" t="e">
        <f>MID(D222,FIND("punici",D222),50)</f>
        <v>#VALUE!</v>
      </c>
      <c r="I222" s="1" t="e">
        <f>MID(D222,FIND("escarmiento",D222),50)</f>
        <v>#VALUE!</v>
      </c>
      <c r="J222" s="1" t="e">
        <f>MID(D222,FIND("recargo",D222),50)</f>
        <v>#VALUE!</v>
      </c>
      <c r="K222" s="1" t="e">
        <f>MID(D222,FIND("gravamen",D222),50)</f>
        <v>#VALUE!</v>
      </c>
      <c r="L222" s="1" t="e">
        <f>MID(D222,FIND("amonesta",D222),50)</f>
        <v>#VALUE!</v>
      </c>
      <c r="M222" s="1" t="e">
        <f>MID(D222,FIND("correctivo",D222),50)</f>
        <v>#VALUE!</v>
      </c>
      <c r="N222" s="1" t="e">
        <f>MID(D222,FIND("imposici",D222),50)</f>
        <v>#VALUE!</v>
      </c>
    </row>
    <row r="223" spans="1:14" x14ac:dyDescent="0.45">
      <c r="A223">
        <v>7957884</v>
      </c>
      <c r="B223">
        <v>1</v>
      </c>
      <c r="C223" t="s">
        <v>777</v>
      </c>
      <c r="D223" s="1" t="s">
        <v>1215</v>
      </c>
      <c r="E223">
        <v>2</v>
      </c>
      <c r="F223" s="1" t="e">
        <f>MID(D223,FIND("multa",D223),50)</f>
        <v>#VALUE!</v>
      </c>
      <c r="G223" s="1" t="e">
        <f>MID(D223,FIND("castigo",D223),50)</f>
        <v>#VALUE!</v>
      </c>
      <c r="H223" s="1" t="e">
        <f>MID(D223,FIND("punici",D223),50)</f>
        <v>#VALUE!</v>
      </c>
      <c r="I223" s="1" t="e">
        <f>MID(D223,FIND("escarmiento",D223),50)</f>
        <v>#VALUE!</v>
      </c>
      <c r="J223" s="1" t="e">
        <f>MID(D223,FIND("recargo",D223),50)</f>
        <v>#VALUE!</v>
      </c>
      <c r="K223" s="1" t="e">
        <f>MID(D223,FIND("gravamen",D223),50)</f>
        <v>#VALUE!</v>
      </c>
      <c r="L223" s="1" t="e">
        <f>MID(D223,FIND("amonesta",D223),50)</f>
        <v>#VALUE!</v>
      </c>
      <c r="M223" s="1" t="e">
        <f>MID(D223,FIND("correctivo",D223),50)</f>
        <v>#VALUE!</v>
      </c>
      <c r="N223" s="1" t="e">
        <f>MID(D223,FIND("imposici",D223),50)</f>
        <v>#VALUE!</v>
      </c>
    </row>
    <row r="224" spans="1:14" ht="42.75" x14ac:dyDescent="0.45">
      <c r="A224">
        <v>8142560</v>
      </c>
      <c r="B224">
        <v>1</v>
      </c>
      <c r="C224" t="s">
        <v>892</v>
      </c>
      <c r="D224" s="1" t="s">
        <v>1214</v>
      </c>
      <c r="E224">
        <v>2</v>
      </c>
      <c r="F224" s="1" t="e">
        <f>MID(D224,FIND("multa",D224),50)</f>
        <v>#VALUE!</v>
      </c>
      <c r="G224" s="1" t="e">
        <f>MID(D224,FIND("castigo",D224),50)</f>
        <v>#VALUE!</v>
      </c>
      <c r="H224" s="1" t="e">
        <f>MID(D224,FIND("punici",D224),50)</f>
        <v>#VALUE!</v>
      </c>
      <c r="I224" s="1" t="e">
        <f>MID(D224,FIND("escarmiento",D224),50)</f>
        <v>#VALUE!</v>
      </c>
      <c r="J224" s="1" t="e">
        <f>MID(D224,FIND("recargo",D224),50)</f>
        <v>#VALUE!</v>
      </c>
      <c r="K224" s="1" t="e">
        <f>MID(D224,FIND("gravamen",D224),50)</f>
        <v>#VALUE!</v>
      </c>
      <c r="L224" s="1" t="e">
        <f>MID(D224,FIND("amonesta",D224),50)</f>
        <v>#VALUE!</v>
      </c>
      <c r="M224" s="1" t="e">
        <f>MID(D224,FIND("correctivo",D224),50)</f>
        <v>#VALUE!</v>
      </c>
      <c r="N224" s="1" t="e">
        <f>MID(D224,FIND("imposici",D224),50)</f>
        <v>#VALUE!</v>
      </c>
    </row>
    <row r="225" spans="1:14" ht="57" x14ac:dyDescent="0.45">
      <c r="A225">
        <v>8419671</v>
      </c>
      <c r="B225">
        <v>1</v>
      </c>
      <c r="C225" t="s">
        <v>1004</v>
      </c>
      <c r="D225" s="1" t="s">
        <v>1213</v>
      </c>
      <c r="E225">
        <v>2</v>
      </c>
      <c r="F225" s="1" t="e">
        <f>MID(D225,FIND("multa",D225),50)</f>
        <v>#VALUE!</v>
      </c>
      <c r="G225" s="1" t="e">
        <f>MID(D225,FIND("castigo",D225),50)</f>
        <v>#VALUE!</v>
      </c>
      <c r="H225" s="1" t="e">
        <f>MID(D225,FIND("punici",D225),50)</f>
        <v>#VALUE!</v>
      </c>
      <c r="I225" s="1" t="e">
        <f>MID(D225,FIND("escarmiento",D225),50)</f>
        <v>#VALUE!</v>
      </c>
      <c r="J225" s="1" t="e">
        <f>MID(D225,FIND("recargo",D225),50)</f>
        <v>#VALUE!</v>
      </c>
      <c r="K225" s="1" t="e">
        <f>MID(D225,FIND("gravamen",D225),50)</f>
        <v>#VALUE!</v>
      </c>
      <c r="L225" s="1" t="e">
        <f>MID(D225,FIND("amonesta",D225),50)</f>
        <v>#VALUE!</v>
      </c>
      <c r="M225" s="1" t="e">
        <f>MID(D225,FIND("correctivo",D225),50)</f>
        <v>#VALUE!</v>
      </c>
      <c r="N225" s="1" t="e">
        <f>MID(D225,FIND("imposici",D225),50)</f>
        <v>#VALUE!</v>
      </c>
    </row>
    <row r="226" spans="1:14" ht="28.5" x14ac:dyDescent="0.45">
      <c r="A226">
        <v>7700176</v>
      </c>
      <c r="B226">
        <v>1</v>
      </c>
      <c r="C226" t="s">
        <v>777</v>
      </c>
      <c r="D226" s="1" t="s">
        <v>1212</v>
      </c>
      <c r="E226">
        <v>2</v>
      </c>
      <c r="F226" s="1" t="e">
        <f>MID(D226,FIND("multa",D226),50)</f>
        <v>#VALUE!</v>
      </c>
      <c r="G226" s="1" t="e">
        <f>MID(D226,FIND("castigo",D226),50)</f>
        <v>#VALUE!</v>
      </c>
      <c r="H226" s="1" t="e">
        <f>MID(D226,FIND("punici",D226),50)</f>
        <v>#VALUE!</v>
      </c>
      <c r="I226" s="1" t="e">
        <f>MID(D226,FIND("escarmiento",D226),50)</f>
        <v>#VALUE!</v>
      </c>
      <c r="J226" s="1" t="e">
        <f>MID(D226,FIND("recargo",D226),50)</f>
        <v>#VALUE!</v>
      </c>
      <c r="K226" s="1" t="e">
        <f>MID(D226,FIND("gravamen",D226),50)</f>
        <v>#VALUE!</v>
      </c>
      <c r="L226" s="1" t="e">
        <f>MID(D226,FIND("amonesta",D226),50)</f>
        <v>#VALUE!</v>
      </c>
      <c r="M226" s="1" t="e">
        <f>MID(D226,FIND("correctivo",D226),50)</f>
        <v>#VALUE!</v>
      </c>
      <c r="N226" s="1" t="e">
        <f>MID(D226,FIND("imposici",D226),50)</f>
        <v>#VALUE!</v>
      </c>
    </row>
    <row r="227" spans="1:14" x14ac:dyDescent="0.45">
      <c r="A227">
        <v>7617171</v>
      </c>
      <c r="B227">
        <v>1</v>
      </c>
      <c r="C227" t="s">
        <v>1004</v>
      </c>
      <c r="D227" s="1" t="s">
        <v>1211</v>
      </c>
      <c r="E227">
        <v>2</v>
      </c>
      <c r="F227" s="1" t="e">
        <f>MID(D227,FIND("multa",D227),50)</f>
        <v>#VALUE!</v>
      </c>
      <c r="G227" s="1" t="e">
        <f>MID(D227,FIND("castigo",D227),50)</f>
        <v>#VALUE!</v>
      </c>
      <c r="H227" s="1" t="e">
        <f>MID(D227,FIND("punici",D227),50)</f>
        <v>#VALUE!</v>
      </c>
      <c r="I227" s="1" t="e">
        <f>MID(D227,FIND("escarmiento",D227),50)</f>
        <v>#VALUE!</v>
      </c>
      <c r="J227" s="1" t="e">
        <f>MID(D227,FIND("recargo",D227),50)</f>
        <v>#VALUE!</v>
      </c>
      <c r="K227" s="1" t="e">
        <f>MID(D227,FIND("gravamen",D227),50)</f>
        <v>#VALUE!</v>
      </c>
      <c r="L227" s="1" t="e">
        <f>MID(D227,FIND("amonesta",D227),50)</f>
        <v>#VALUE!</v>
      </c>
      <c r="M227" s="1" t="e">
        <f>MID(D227,FIND("correctivo",D227),50)</f>
        <v>#VALUE!</v>
      </c>
      <c r="N227" s="1" t="e">
        <f>MID(D227,FIND("imposici",D227),50)</f>
        <v>#VALUE!</v>
      </c>
    </row>
    <row r="228" spans="1:14" ht="99.75" x14ac:dyDescent="0.45">
      <c r="A228">
        <v>8122228</v>
      </c>
      <c r="B228">
        <v>1</v>
      </c>
      <c r="C228" t="s">
        <v>1004</v>
      </c>
      <c r="D228" s="1" t="s">
        <v>1210</v>
      </c>
      <c r="E228">
        <v>2</v>
      </c>
      <c r="F228" s="1" t="e">
        <f>MID(D228,FIND("multa",D228),50)</f>
        <v>#VALUE!</v>
      </c>
      <c r="G228" s="1" t="e">
        <f>MID(D228,FIND("castigo",D228),50)</f>
        <v>#VALUE!</v>
      </c>
      <c r="H228" s="1" t="e">
        <f>MID(D228,FIND("punici",D228),50)</f>
        <v>#VALUE!</v>
      </c>
      <c r="I228" s="1" t="e">
        <f>MID(D228,FIND("escarmiento",D228),50)</f>
        <v>#VALUE!</v>
      </c>
      <c r="J228" s="1" t="e">
        <f>MID(D228,FIND("recargo",D228),50)</f>
        <v>#VALUE!</v>
      </c>
      <c r="K228" s="1" t="e">
        <f>MID(D228,FIND("gravamen",D228),50)</f>
        <v>#VALUE!</v>
      </c>
      <c r="L228" s="1" t="e">
        <f>MID(D228,FIND("amonesta",D228),50)</f>
        <v>#VALUE!</v>
      </c>
      <c r="M228" s="1" t="e">
        <f>MID(D228,FIND("correctivo",D228),50)</f>
        <v>#VALUE!</v>
      </c>
      <c r="N228" s="1" t="e">
        <f>MID(D228,FIND("imposici",D228),50)</f>
        <v>#VALUE!</v>
      </c>
    </row>
    <row r="229" spans="1:14" ht="57" x14ac:dyDescent="0.45">
      <c r="A229">
        <v>8389819</v>
      </c>
      <c r="B229">
        <v>1</v>
      </c>
      <c r="C229" t="s">
        <v>759</v>
      </c>
      <c r="D229" s="1" t="s">
        <v>1209</v>
      </c>
      <c r="E229">
        <v>2</v>
      </c>
      <c r="F229" s="1" t="e">
        <f>MID(D229,FIND("multa",D229),50)</f>
        <v>#VALUE!</v>
      </c>
      <c r="G229" s="1" t="e">
        <f>MID(D229,FIND("castigo",D229),50)</f>
        <v>#VALUE!</v>
      </c>
      <c r="H229" s="1" t="e">
        <f>MID(D229,FIND("punici",D229),50)</f>
        <v>#VALUE!</v>
      </c>
      <c r="I229" s="1" t="e">
        <f>MID(D229,FIND("escarmiento",D229),50)</f>
        <v>#VALUE!</v>
      </c>
      <c r="J229" s="1" t="e">
        <f>MID(D229,FIND("recargo",D229),50)</f>
        <v>#VALUE!</v>
      </c>
      <c r="K229" s="1" t="e">
        <f>MID(D229,FIND("gravamen",D229),50)</f>
        <v>#VALUE!</v>
      </c>
      <c r="L229" s="1" t="e">
        <f>MID(D229,FIND("amonesta",D229),50)</f>
        <v>#VALUE!</v>
      </c>
      <c r="M229" s="1" t="e">
        <f>MID(D229,FIND("correctivo",D229),50)</f>
        <v>#VALUE!</v>
      </c>
      <c r="N229" s="1" t="e">
        <f>MID(D229,FIND("imposici",D229),50)</f>
        <v>#VALUE!</v>
      </c>
    </row>
    <row r="230" spans="1:14" x14ac:dyDescent="0.45">
      <c r="A230">
        <v>7378806</v>
      </c>
      <c r="B230">
        <v>1</v>
      </c>
      <c r="C230" t="s">
        <v>1004</v>
      </c>
      <c r="D230" s="1" t="s">
        <v>1208</v>
      </c>
      <c r="E230">
        <v>2</v>
      </c>
      <c r="F230" s="1" t="e">
        <f>MID(D230,FIND("multa",D230),50)</f>
        <v>#VALUE!</v>
      </c>
      <c r="G230" s="1" t="e">
        <f>MID(D230,FIND("castigo",D230),50)</f>
        <v>#VALUE!</v>
      </c>
      <c r="H230" s="1" t="e">
        <f>MID(D230,FIND("punici",D230),50)</f>
        <v>#VALUE!</v>
      </c>
      <c r="I230" s="1" t="e">
        <f>MID(D230,FIND("escarmiento",D230),50)</f>
        <v>#VALUE!</v>
      </c>
      <c r="J230" s="1" t="e">
        <f>MID(D230,FIND("recargo",D230),50)</f>
        <v>#VALUE!</v>
      </c>
      <c r="K230" s="1" t="e">
        <f>MID(D230,FIND("gravamen",D230),50)</f>
        <v>#VALUE!</v>
      </c>
      <c r="L230" s="1" t="e">
        <f>MID(D230,FIND("amonesta",D230),50)</f>
        <v>#VALUE!</v>
      </c>
      <c r="M230" s="1" t="e">
        <f>MID(D230,FIND("correctivo",D230),50)</f>
        <v>#VALUE!</v>
      </c>
      <c r="N230" s="1" t="e">
        <f>MID(D230,FIND("imposici",D230),50)</f>
        <v>#VALUE!</v>
      </c>
    </row>
    <row r="231" spans="1:14" x14ac:dyDescent="0.45">
      <c r="A231">
        <v>7625874</v>
      </c>
      <c r="B231">
        <v>1</v>
      </c>
      <c r="C231" t="s">
        <v>1207</v>
      </c>
      <c r="D231" s="1" t="s">
        <v>1207</v>
      </c>
      <c r="E231">
        <v>2</v>
      </c>
      <c r="F231" s="1" t="e">
        <f>MID(D231,FIND("multa",D231),50)</f>
        <v>#VALUE!</v>
      </c>
      <c r="G231" s="1" t="e">
        <f>MID(D231,FIND("castigo",D231),50)</f>
        <v>#VALUE!</v>
      </c>
      <c r="H231" s="1" t="e">
        <f>MID(D231,FIND("punici",D231),50)</f>
        <v>#VALUE!</v>
      </c>
      <c r="I231" s="1" t="e">
        <f>MID(D231,FIND("escarmiento",D231),50)</f>
        <v>#VALUE!</v>
      </c>
      <c r="J231" s="1" t="e">
        <f>MID(D231,FIND("recargo",D231),50)</f>
        <v>#VALUE!</v>
      </c>
      <c r="K231" s="1" t="e">
        <f>MID(D231,FIND("gravamen",D231),50)</f>
        <v>#VALUE!</v>
      </c>
      <c r="L231" s="1" t="e">
        <f>MID(D231,FIND("amonesta",D231),50)</f>
        <v>#VALUE!</v>
      </c>
      <c r="M231" s="1" t="e">
        <f>MID(D231,FIND("correctivo",D231),50)</f>
        <v>#VALUE!</v>
      </c>
      <c r="N231" s="1" t="e">
        <f>MID(D231,FIND("imposici",D231),50)</f>
        <v>#VALUE!</v>
      </c>
    </row>
    <row r="232" spans="1:14" ht="42.75" x14ac:dyDescent="0.45">
      <c r="A232">
        <v>7740225</v>
      </c>
      <c r="B232">
        <v>1</v>
      </c>
      <c r="C232" t="s">
        <v>759</v>
      </c>
      <c r="D232" s="1" t="s">
        <v>1206</v>
      </c>
      <c r="E232">
        <v>2</v>
      </c>
      <c r="F232" s="1" t="e">
        <f>MID(D232,FIND("multa",D232),50)</f>
        <v>#VALUE!</v>
      </c>
      <c r="G232" s="1" t="e">
        <f>MID(D232,FIND("castigo",D232),50)</f>
        <v>#VALUE!</v>
      </c>
      <c r="H232" s="1" t="e">
        <f>MID(D232,FIND("punici",D232),50)</f>
        <v>#VALUE!</v>
      </c>
      <c r="I232" s="1" t="e">
        <f>MID(D232,FIND("escarmiento",D232),50)</f>
        <v>#VALUE!</v>
      </c>
      <c r="J232" s="1" t="e">
        <f>MID(D232,FIND("recargo",D232),50)</f>
        <v>#VALUE!</v>
      </c>
      <c r="K232" s="1" t="e">
        <f>MID(D232,FIND("gravamen",D232),50)</f>
        <v>#VALUE!</v>
      </c>
      <c r="L232" s="1" t="e">
        <f>MID(D232,FIND("amonesta",D232),50)</f>
        <v>#VALUE!</v>
      </c>
      <c r="M232" s="1" t="e">
        <f>MID(D232,FIND("correctivo",D232),50)</f>
        <v>#VALUE!</v>
      </c>
      <c r="N232" s="1" t="e">
        <f>MID(D232,FIND("imposici",D232),50)</f>
        <v>#VALUE!</v>
      </c>
    </row>
    <row r="233" spans="1:14" x14ac:dyDescent="0.45">
      <c r="A233">
        <v>7465505</v>
      </c>
      <c r="B233">
        <v>1</v>
      </c>
      <c r="C233" t="s">
        <v>892</v>
      </c>
      <c r="D233" s="1" t="s">
        <v>1205</v>
      </c>
      <c r="E233">
        <v>2</v>
      </c>
      <c r="F233" s="1" t="e">
        <f>MID(D233,FIND("multa",D233),50)</f>
        <v>#VALUE!</v>
      </c>
      <c r="G233" s="1" t="e">
        <f>MID(D233,FIND("castigo",D233),50)</f>
        <v>#VALUE!</v>
      </c>
      <c r="H233" s="1" t="e">
        <f>MID(D233,FIND("punici",D233),50)</f>
        <v>#VALUE!</v>
      </c>
      <c r="I233" s="1" t="e">
        <f>MID(D233,FIND("escarmiento",D233),50)</f>
        <v>#VALUE!</v>
      </c>
      <c r="J233" s="1" t="e">
        <f>MID(D233,FIND("recargo",D233),50)</f>
        <v>#VALUE!</v>
      </c>
      <c r="K233" s="1" t="e">
        <f>MID(D233,FIND("gravamen",D233),50)</f>
        <v>#VALUE!</v>
      </c>
      <c r="L233" s="1" t="e">
        <f>MID(D233,FIND("amonesta",D233),50)</f>
        <v>#VALUE!</v>
      </c>
      <c r="M233" s="1" t="e">
        <f>MID(D233,FIND("correctivo",D233),50)</f>
        <v>#VALUE!</v>
      </c>
      <c r="N233" s="1" t="e">
        <f>MID(D233,FIND("imposici",D233),50)</f>
        <v>#VALUE!</v>
      </c>
    </row>
    <row r="234" spans="1:14" ht="42.75" x14ac:dyDescent="0.45">
      <c r="A234">
        <v>7806126</v>
      </c>
      <c r="B234">
        <v>1</v>
      </c>
      <c r="C234" t="s">
        <v>1004</v>
      </c>
      <c r="D234" s="1" t="s">
        <v>1204</v>
      </c>
      <c r="E234">
        <v>2</v>
      </c>
      <c r="F234" s="1" t="e">
        <f>MID(D234,FIND("multa",D234),50)</f>
        <v>#VALUE!</v>
      </c>
      <c r="G234" s="1" t="e">
        <f>MID(D234,FIND("castigo",D234),50)</f>
        <v>#VALUE!</v>
      </c>
      <c r="H234" s="1" t="e">
        <f>MID(D234,FIND("punici",D234),50)</f>
        <v>#VALUE!</v>
      </c>
      <c r="I234" s="1" t="e">
        <f>MID(D234,FIND("escarmiento",D234),50)</f>
        <v>#VALUE!</v>
      </c>
      <c r="J234" s="1" t="e">
        <f>MID(D234,FIND("recargo",D234),50)</f>
        <v>#VALUE!</v>
      </c>
      <c r="K234" s="1" t="e">
        <f>MID(D234,FIND("gravamen",D234),50)</f>
        <v>#VALUE!</v>
      </c>
      <c r="L234" s="1" t="e">
        <f>MID(D234,FIND("amonesta",D234),50)</f>
        <v>#VALUE!</v>
      </c>
      <c r="M234" s="1" t="e">
        <f>MID(D234,FIND("correctivo",D234),50)</f>
        <v>#VALUE!</v>
      </c>
      <c r="N234" s="1" t="e">
        <f>MID(D234,FIND("imposici",D234),50)</f>
        <v>#VALUE!</v>
      </c>
    </row>
    <row r="235" spans="1:14" ht="57" x14ac:dyDescent="0.45">
      <c r="A235">
        <v>7760565</v>
      </c>
      <c r="B235">
        <v>1</v>
      </c>
      <c r="C235" t="s">
        <v>1004</v>
      </c>
      <c r="D235" s="1" t="s">
        <v>1203</v>
      </c>
      <c r="E235">
        <v>2</v>
      </c>
      <c r="F235" s="1" t="e">
        <f>MID(D235,FIND("multa",D235),50)</f>
        <v>#VALUE!</v>
      </c>
      <c r="G235" s="1" t="e">
        <f>MID(D235,FIND("castigo",D235),50)</f>
        <v>#VALUE!</v>
      </c>
      <c r="H235" s="1" t="e">
        <f>MID(D235,FIND("punici",D235),50)</f>
        <v>#VALUE!</v>
      </c>
      <c r="I235" s="1" t="e">
        <f>MID(D235,FIND("escarmiento",D235),50)</f>
        <v>#VALUE!</v>
      </c>
      <c r="J235" s="1" t="e">
        <f>MID(D235,FIND("recargo",D235),50)</f>
        <v>#VALUE!</v>
      </c>
      <c r="K235" s="1" t="e">
        <f>MID(D235,FIND("gravamen",D235),50)</f>
        <v>#VALUE!</v>
      </c>
      <c r="L235" s="1" t="e">
        <f>MID(D235,FIND("amonesta",D235),50)</f>
        <v>#VALUE!</v>
      </c>
      <c r="M235" s="1" t="e">
        <f>MID(D235,FIND("correctivo",D235),50)</f>
        <v>#VALUE!</v>
      </c>
      <c r="N235" s="1" t="e">
        <f>MID(D235,FIND("imposici",D235),50)</f>
        <v>#VALUE!</v>
      </c>
    </row>
    <row r="236" spans="1:14" ht="28.5" x14ac:dyDescent="0.45">
      <c r="A236">
        <v>7749030</v>
      </c>
      <c r="B236">
        <v>1</v>
      </c>
      <c r="C236" t="s">
        <v>1202</v>
      </c>
      <c r="D236" s="1" t="s">
        <v>1201</v>
      </c>
      <c r="E236">
        <v>2</v>
      </c>
      <c r="F236" s="1" t="e">
        <f>MID(D236,FIND("multa",D236),50)</f>
        <v>#VALUE!</v>
      </c>
      <c r="G236" s="1" t="e">
        <f>MID(D236,FIND("castigo",D236),50)</f>
        <v>#VALUE!</v>
      </c>
      <c r="H236" s="1" t="e">
        <f>MID(D236,FIND("punici",D236),50)</f>
        <v>#VALUE!</v>
      </c>
      <c r="I236" s="1" t="e">
        <f>MID(D236,FIND("escarmiento",D236),50)</f>
        <v>#VALUE!</v>
      </c>
      <c r="J236" s="1" t="e">
        <f>MID(D236,FIND("recargo",D236),50)</f>
        <v>#VALUE!</v>
      </c>
      <c r="K236" s="1" t="e">
        <f>MID(D236,FIND("gravamen",D236),50)</f>
        <v>#VALUE!</v>
      </c>
      <c r="L236" s="1" t="e">
        <f>MID(D236,FIND("amonesta",D236),50)</f>
        <v>#VALUE!</v>
      </c>
      <c r="M236" s="1" t="e">
        <f>MID(D236,FIND("correctivo",D236),50)</f>
        <v>#VALUE!</v>
      </c>
      <c r="N236" s="1" t="e">
        <f>MID(D236,FIND("imposici",D236),50)</f>
        <v>#VALUE!</v>
      </c>
    </row>
    <row r="237" spans="1:14" ht="28.5" x14ac:dyDescent="0.45">
      <c r="A237">
        <v>7691073</v>
      </c>
      <c r="B237">
        <v>1</v>
      </c>
      <c r="C237" t="s">
        <v>777</v>
      </c>
      <c r="D237" s="1" t="s">
        <v>1200</v>
      </c>
      <c r="E237">
        <v>2</v>
      </c>
      <c r="F237" s="1" t="e">
        <f>MID(D237,FIND("multa",D237),50)</f>
        <v>#VALUE!</v>
      </c>
      <c r="G237" s="1" t="e">
        <f>MID(D237,FIND("castigo",D237),50)</f>
        <v>#VALUE!</v>
      </c>
      <c r="H237" s="1" t="e">
        <f>MID(D237,FIND("punici",D237),50)</f>
        <v>#VALUE!</v>
      </c>
      <c r="I237" s="1" t="e">
        <f>MID(D237,FIND("escarmiento",D237),50)</f>
        <v>#VALUE!</v>
      </c>
      <c r="J237" s="1" t="e">
        <f>MID(D237,FIND("recargo",D237),50)</f>
        <v>#VALUE!</v>
      </c>
      <c r="K237" s="1" t="e">
        <f>MID(D237,FIND("gravamen",D237),50)</f>
        <v>#VALUE!</v>
      </c>
      <c r="L237" s="1" t="e">
        <f>MID(D237,FIND("amonesta",D237),50)</f>
        <v>#VALUE!</v>
      </c>
      <c r="M237" s="1" t="e">
        <f>MID(D237,FIND("correctivo",D237),50)</f>
        <v>#VALUE!</v>
      </c>
      <c r="N237" s="1" t="e">
        <f>MID(D237,FIND("imposici",D237),50)</f>
        <v>#VALUE!</v>
      </c>
    </row>
    <row r="238" spans="1:14" ht="28.5" x14ac:dyDescent="0.45">
      <c r="A238">
        <v>7437627</v>
      </c>
      <c r="B238">
        <v>1</v>
      </c>
      <c r="C238" t="s">
        <v>1199</v>
      </c>
      <c r="D238" s="1" t="s">
        <v>1198</v>
      </c>
      <c r="E238">
        <v>2</v>
      </c>
      <c r="F238" s="1" t="e">
        <f>MID(D238,FIND("multa",D238),50)</f>
        <v>#VALUE!</v>
      </c>
      <c r="G238" s="1" t="e">
        <f>MID(D238,FIND("castigo",D238),50)</f>
        <v>#VALUE!</v>
      </c>
      <c r="H238" s="1" t="e">
        <f>MID(D238,FIND("punici",D238),50)</f>
        <v>#VALUE!</v>
      </c>
      <c r="I238" s="1" t="e">
        <f>MID(D238,FIND("escarmiento",D238),50)</f>
        <v>#VALUE!</v>
      </c>
      <c r="J238" s="1" t="e">
        <f>MID(D238,FIND("recargo",D238),50)</f>
        <v>#VALUE!</v>
      </c>
      <c r="K238" s="1" t="e">
        <f>MID(D238,FIND("gravamen",D238),50)</f>
        <v>#VALUE!</v>
      </c>
      <c r="L238" s="1" t="e">
        <f>MID(D238,FIND("amonesta",D238),50)</f>
        <v>#VALUE!</v>
      </c>
      <c r="M238" s="1" t="e">
        <f>MID(D238,FIND("correctivo",D238),50)</f>
        <v>#VALUE!</v>
      </c>
      <c r="N238" s="1" t="e">
        <f>MID(D238,FIND("imposici",D238),50)</f>
        <v>#VALUE!</v>
      </c>
    </row>
    <row r="239" spans="1:14" ht="156.75" x14ac:dyDescent="0.45">
      <c r="A239">
        <v>7993495</v>
      </c>
      <c r="B239">
        <v>1</v>
      </c>
      <c r="C239" t="s">
        <v>1197</v>
      </c>
      <c r="D239" s="1" t="s">
        <v>1196</v>
      </c>
      <c r="E239">
        <v>2</v>
      </c>
      <c r="F239" s="1" t="e">
        <f>MID(D239,FIND("multa",D239),50)</f>
        <v>#VALUE!</v>
      </c>
      <c r="G239" s="1" t="e">
        <f>MID(D239,FIND("castigo",D239),50)</f>
        <v>#VALUE!</v>
      </c>
      <c r="H239" s="1" t="e">
        <f>MID(D239,FIND("punici",D239),50)</f>
        <v>#VALUE!</v>
      </c>
      <c r="I239" s="1" t="e">
        <f>MID(D239,FIND("escarmiento",D239),50)</f>
        <v>#VALUE!</v>
      </c>
      <c r="J239" s="1" t="e">
        <f>MID(D239,FIND("recargo",D239),50)</f>
        <v>#VALUE!</v>
      </c>
      <c r="K239" s="1" t="e">
        <f>MID(D239,FIND("gravamen",D239),50)</f>
        <v>#VALUE!</v>
      </c>
      <c r="L239" s="1" t="e">
        <f>MID(D239,FIND("amonesta",D239),50)</f>
        <v>#VALUE!</v>
      </c>
      <c r="M239" s="1" t="e">
        <f>MID(D239,FIND("correctivo",D239),50)</f>
        <v>#VALUE!</v>
      </c>
      <c r="N239" s="1" t="e">
        <f>MID(D239,FIND("imposici",D239),50)</f>
        <v>#VALUE!</v>
      </c>
    </row>
    <row r="240" spans="1:14" ht="42.75" x14ac:dyDescent="0.45">
      <c r="A240">
        <v>7943374</v>
      </c>
      <c r="B240">
        <v>1</v>
      </c>
      <c r="C240" t="s">
        <v>1195</v>
      </c>
      <c r="D240" s="1" t="s">
        <v>1194</v>
      </c>
      <c r="E240">
        <v>2</v>
      </c>
      <c r="F240" s="1" t="e">
        <f>MID(D240,FIND("multa",D240),50)</f>
        <v>#VALUE!</v>
      </c>
      <c r="G240" s="1" t="e">
        <f>MID(D240,FIND("castigo",D240),50)</f>
        <v>#VALUE!</v>
      </c>
      <c r="H240" s="1" t="e">
        <f>MID(D240,FIND("punici",D240),50)</f>
        <v>#VALUE!</v>
      </c>
      <c r="I240" s="1" t="e">
        <f>MID(D240,FIND("escarmiento",D240),50)</f>
        <v>#VALUE!</v>
      </c>
      <c r="J240" s="1" t="e">
        <f>MID(D240,FIND("recargo",D240),50)</f>
        <v>#VALUE!</v>
      </c>
      <c r="K240" s="1" t="e">
        <f>MID(D240,FIND("gravamen",D240),50)</f>
        <v>#VALUE!</v>
      </c>
      <c r="L240" s="1" t="e">
        <f>MID(D240,FIND("amonesta",D240),50)</f>
        <v>#VALUE!</v>
      </c>
      <c r="M240" s="1" t="e">
        <f>MID(D240,FIND("correctivo",D240),50)</f>
        <v>#VALUE!</v>
      </c>
      <c r="N240" s="1" t="e">
        <f>MID(D240,FIND("imposici",D240),50)</f>
        <v>#VALUE!</v>
      </c>
    </row>
    <row r="241" spans="1:14" x14ac:dyDescent="0.45">
      <c r="A241">
        <v>7499433</v>
      </c>
      <c r="B241">
        <v>1</v>
      </c>
      <c r="C241" t="s">
        <v>1193</v>
      </c>
      <c r="D241" s="1" t="s">
        <v>1192</v>
      </c>
      <c r="E241">
        <v>2</v>
      </c>
      <c r="F241" s="1" t="e">
        <f>MID(D241,FIND("multa",D241),50)</f>
        <v>#VALUE!</v>
      </c>
      <c r="G241" s="1" t="e">
        <f>MID(D241,FIND("castigo",D241),50)</f>
        <v>#VALUE!</v>
      </c>
      <c r="H241" s="1" t="e">
        <f>MID(D241,FIND("punici",D241),50)</f>
        <v>#VALUE!</v>
      </c>
      <c r="I241" s="1" t="e">
        <f>MID(D241,FIND("escarmiento",D241),50)</f>
        <v>#VALUE!</v>
      </c>
      <c r="J241" s="1" t="e">
        <f>MID(D241,FIND("recargo",D241),50)</f>
        <v>#VALUE!</v>
      </c>
      <c r="K241" s="1" t="e">
        <f>MID(D241,FIND("gravamen",D241),50)</f>
        <v>#VALUE!</v>
      </c>
      <c r="L241" s="1" t="e">
        <f>MID(D241,FIND("amonesta",D241),50)</f>
        <v>#VALUE!</v>
      </c>
      <c r="M241" s="1" t="e">
        <f>MID(D241,FIND("correctivo",D241),50)</f>
        <v>#VALUE!</v>
      </c>
      <c r="N241" s="1" t="e">
        <f>MID(D241,FIND("imposici",D241),50)</f>
        <v>#VALUE!</v>
      </c>
    </row>
    <row r="242" spans="1:14" x14ac:dyDescent="0.45">
      <c r="A242">
        <v>8541830</v>
      </c>
      <c r="B242">
        <v>1</v>
      </c>
      <c r="C242" t="s">
        <v>777</v>
      </c>
      <c r="D242" s="1" t="s">
        <v>1191</v>
      </c>
      <c r="E242">
        <v>2</v>
      </c>
      <c r="F242" s="1" t="e">
        <f>MID(D242,FIND("multa",D242),50)</f>
        <v>#VALUE!</v>
      </c>
      <c r="G242" s="1" t="e">
        <f>MID(D242,FIND("castigo",D242),50)</f>
        <v>#VALUE!</v>
      </c>
      <c r="H242" s="1" t="e">
        <f>MID(D242,FIND("punici",D242),50)</f>
        <v>#VALUE!</v>
      </c>
      <c r="I242" s="1" t="e">
        <f>MID(D242,FIND("escarmiento",D242),50)</f>
        <v>#VALUE!</v>
      </c>
      <c r="J242" s="1" t="e">
        <f>MID(D242,FIND("recargo",D242),50)</f>
        <v>#VALUE!</v>
      </c>
      <c r="K242" s="1" t="e">
        <f>MID(D242,FIND("gravamen",D242),50)</f>
        <v>#VALUE!</v>
      </c>
      <c r="L242" s="1" t="e">
        <f>MID(D242,FIND("amonesta",D242),50)</f>
        <v>#VALUE!</v>
      </c>
      <c r="M242" s="1" t="e">
        <f>MID(D242,FIND("correctivo",D242),50)</f>
        <v>#VALUE!</v>
      </c>
      <c r="N242" s="1" t="e">
        <f>MID(D242,FIND("imposici",D242),50)</f>
        <v>#VALUE!</v>
      </c>
    </row>
    <row r="243" spans="1:14" ht="28.5" x14ac:dyDescent="0.45">
      <c r="A243">
        <v>7652380</v>
      </c>
      <c r="B243">
        <v>1</v>
      </c>
      <c r="C243" t="s">
        <v>1190</v>
      </c>
      <c r="D243" s="1" t="s">
        <v>1189</v>
      </c>
      <c r="E243">
        <v>2</v>
      </c>
      <c r="F243" s="1" t="e">
        <f>MID(D243,FIND("multa",D243),50)</f>
        <v>#VALUE!</v>
      </c>
      <c r="G243" s="1" t="e">
        <f>MID(D243,FIND("castigo",D243),50)</f>
        <v>#VALUE!</v>
      </c>
      <c r="H243" s="1" t="e">
        <f>MID(D243,FIND("punici",D243),50)</f>
        <v>#VALUE!</v>
      </c>
      <c r="I243" s="1" t="e">
        <f>MID(D243,FIND("escarmiento",D243),50)</f>
        <v>#VALUE!</v>
      </c>
      <c r="J243" s="1" t="e">
        <f>MID(D243,FIND("recargo",D243),50)</f>
        <v>#VALUE!</v>
      </c>
      <c r="K243" s="1" t="e">
        <f>MID(D243,FIND("gravamen",D243),50)</f>
        <v>#VALUE!</v>
      </c>
      <c r="L243" s="1" t="e">
        <f>MID(D243,FIND("amonesta",D243),50)</f>
        <v>#VALUE!</v>
      </c>
      <c r="M243" s="1" t="e">
        <f>MID(D243,FIND("correctivo",D243),50)</f>
        <v>#VALUE!</v>
      </c>
      <c r="N243" s="1" t="e">
        <f>MID(D243,FIND("imposici",D243),50)</f>
        <v>#VALUE!</v>
      </c>
    </row>
    <row r="244" spans="1:14" ht="42.75" x14ac:dyDescent="0.45">
      <c r="A244">
        <v>7668704</v>
      </c>
      <c r="B244">
        <v>1</v>
      </c>
      <c r="C244" t="s">
        <v>899</v>
      </c>
      <c r="D244" s="1" t="s">
        <v>1188</v>
      </c>
      <c r="E244">
        <v>2</v>
      </c>
      <c r="F244" s="1" t="e">
        <f>MID(D244,FIND("multa",D244),50)</f>
        <v>#VALUE!</v>
      </c>
      <c r="G244" s="1" t="e">
        <f>MID(D244,FIND("castigo",D244),50)</f>
        <v>#VALUE!</v>
      </c>
      <c r="H244" s="1" t="e">
        <f>MID(D244,FIND("punici",D244),50)</f>
        <v>#VALUE!</v>
      </c>
      <c r="I244" s="1" t="e">
        <f>MID(D244,FIND("escarmiento",D244),50)</f>
        <v>#VALUE!</v>
      </c>
      <c r="J244" s="1" t="e">
        <f>MID(D244,FIND("recargo",D244),50)</f>
        <v>#VALUE!</v>
      </c>
      <c r="K244" s="1" t="e">
        <f>MID(D244,FIND("gravamen",D244),50)</f>
        <v>#VALUE!</v>
      </c>
      <c r="L244" s="1" t="e">
        <f>MID(D244,FIND("amonesta",D244),50)</f>
        <v>#VALUE!</v>
      </c>
      <c r="M244" s="1" t="e">
        <f>MID(D244,FIND("correctivo",D244),50)</f>
        <v>#VALUE!</v>
      </c>
      <c r="N244" s="1" t="e">
        <f>MID(D244,FIND("imposici",D244),50)</f>
        <v>#VALUE!</v>
      </c>
    </row>
    <row r="245" spans="1:14" ht="28.5" x14ac:dyDescent="0.45">
      <c r="A245">
        <v>7316984</v>
      </c>
      <c r="B245">
        <v>1</v>
      </c>
      <c r="C245" t="s">
        <v>1187</v>
      </c>
      <c r="D245" s="1" t="s">
        <v>1186</v>
      </c>
      <c r="E245">
        <v>2</v>
      </c>
      <c r="F245" s="1" t="e">
        <f>MID(D245,FIND("multa",D245),50)</f>
        <v>#VALUE!</v>
      </c>
      <c r="G245" s="1" t="e">
        <f>MID(D245,FIND("castigo",D245),50)</f>
        <v>#VALUE!</v>
      </c>
      <c r="H245" s="1" t="e">
        <f>MID(D245,FIND("punici",D245),50)</f>
        <v>#VALUE!</v>
      </c>
      <c r="I245" s="1" t="e">
        <f>MID(D245,FIND("escarmiento",D245),50)</f>
        <v>#VALUE!</v>
      </c>
      <c r="J245" s="1" t="e">
        <f>MID(D245,FIND("recargo",D245),50)</f>
        <v>#VALUE!</v>
      </c>
      <c r="K245" s="1" t="e">
        <f>MID(D245,FIND("gravamen",D245),50)</f>
        <v>#VALUE!</v>
      </c>
      <c r="L245" s="1" t="e">
        <f>MID(D245,FIND("amonesta",D245),50)</f>
        <v>#VALUE!</v>
      </c>
      <c r="M245" s="1" t="e">
        <f>MID(D245,FIND("correctivo",D245),50)</f>
        <v>#VALUE!</v>
      </c>
      <c r="N245" s="1" t="e">
        <f>MID(D245,FIND("imposici",D245),50)</f>
        <v>#VALUE!</v>
      </c>
    </row>
    <row r="246" spans="1:14" ht="28.5" x14ac:dyDescent="0.45">
      <c r="A246">
        <v>7663236</v>
      </c>
      <c r="B246">
        <v>1</v>
      </c>
      <c r="C246" t="s">
        <v>1185</v>
      </c>
      <c r="D246" s="1" t="s">
        <v>1184</v>
      </c>
      <c r="E246">
        <v>2</v>
      </c>
      <c r="F246" s="1" t="e">
        <f>MID(D246,FIND("multa",D246),50)</f>
        <v>#VALUE!</v>
      </c>
      <c r="G246" s="1" t="e">
        <f>MID(D246,FIND("castigo",D246),50)</f>
        <v>#VALUE!</v>
      </c>
      <c r="H246" s="1" t="e">
        <f>MID(D246,FIND("punici",D246),50)</f>
        <v>#VALUE!</v>
      </c>
      <c r="I246" s="1" t="e">
        <f>MID(D246,FIND("escarmiento",D246),50)</f>
        <v>#VALUE!</v>
      </c>
      <c r="J246" s="1" t="e">
        <f>MID(D246,FIND("recargo",D246),50)</f>
        <v>#VALUE!</v>
      </c>
      <c r="K246" s="1" t="e">
        <f>MID(D246,FIND("gravamen",D246),50)</f>
        <v>#VALUE!</v>
      </c>
      <c r="L246" s="1" t="e">
        <f>MID(D246,FIND("amonesta",D246),50)</f>
        <v>#VALUE!</v>
      </c>
      <c r="M246" s="1" t="e">
        <f>MID(D246,FIND("correctivo",D246),50)</f>
        <v>#VALUE!</v>
      </c>
      <c r="N246" s="1" t="e">
        <f>MID(D246,FIND("imposici",D246),50)</f>
        <v>#VALUE!</v>
      </c>
    </row>
    <row r="247" spans="1:14" ht="42.75" x14ac:dyDescent="0.45">
      <c r="A247">
        <v>7298300</v>
      </c>
      <c r="B247">
        <v>1</v>
      </c>
      <c r="C247" t="s">
        <v>1183</v>
      </c>
      <c r="D247" s="1" t="s">
        <v>1182</v>
      </c>
      <c r="E247">
        <v>2</v>
      </c>
      <c r="F247" s="1" t="e">
        <f>MID(D247,FIND("multa",D247),50)</f>
        <v>#VALUE!</v>
      </c>
      <c r="G247" s="1" t="e">
        <f>MID(D247,FIND("castigo",D247),50)</f>
        <v>#VALUE!</v>
      </c>
      <c r="H247" s="1" t="e">
        <f>MID(D247,FIND("punici",D247),50)</f>
        <v>#VALUE!</v>
      </c>
      <c r="I247" s="1" t="e">
        <f>MID(D247,FIND("escarmiento",D247),50)</f>
        <v>#VALUE!</v>
      </c>
      <c r="J247" s="1" t="e">
        <f>MID(D247,FIND("recargo",D247),50)</f>
        <v>#VALUE!</v>
      </c>
      <c r="K247" s="1" t="e">
        <f>MID(D247,FIND("gravamen",D247),50)</f>
        <v>#VALUE!</v>
      </c>
      <c r="L247" s="1" t="e">
        <f>MID(D247,FIND("amonesta",D247),50)</f>
        <v>#VALUE!</v>
      </c>
      <c r="M247" s="1" t="e">
        <f>MID(D247,FIND("correctivo",D247),50)</f>
        <v>#VALUE!</v>
      </c>
      <c r="N247" s="1" t="e">
        <f>MID(D247,FIND("imposici",D247),50)</f>
        <v>#VALUE!</v>
      </c>
    </row>
    <row r="248" spans="1:14" ht="42.75" x14ac:dyDescent="0.45">
      <c r="A248">
        <v>8426992</v>
      </c>
      <c r="B248">
        <v>1</v>
      </c>
      <c r="C248" t="s">
        <v>1004</v>
      </c>
      <c r="D248" s="1" t="s">
        <v>1181</v>
      </c>
      <c r="E248">
        <v>2</v>
      </c>
      <c r="F248" s="1" t="e">
        <f>MID(D248,FIND("multa",D248),50)</f>
        <v>#VALUE!</v>
      </c>
      <c r="G248" s="1" t="e">
        <f>MID(D248,FIND("castigo",D248),50)</f>
        <v>#VALUE!</v>
      </c>
      <c r="H248" s="1" t="e">
        <f>MID(D248,FIND("punici",D248),50)</f>
        <v>#VALUE!</v>
      </c>
      <c r="I248" s="1" t="e">
        <f>MID(D248,FIND("escarmiento",D248),50)</f>
        <v>#VALUE!</v>
      </c>
      <c r="J248" s="1" t="e">
        <f>MID(D248,FIND("recargo",D248),50)</f>
        <v>#VALUE!</v>
      </c>
      <c r="K248" s="1" t="e">
        <f>MID(D248,FIND("gravamen",D248),50)</f>
        <v>#VALUE!</v>
      </c>
      <c r="L248" s="1" t="e">
        <f>MID(D248,FIND("amonesta",D248),50)</f>
        <v>#VALUE!</v>
      </c>
      <c r="M248" s="1" t="e">
        <f>MID(D248,FIND("correctivo",D248),50)</f>
        <v>#VALUE!</v>
      </c>
      <c r="N248" s="1" t="e">
        <f>MID(D248,FIND("imposici",D248),50)</f>
        <v>#VALUE!</v>
      </c>
    </row>
    <row r="249" spans="1:14" ht="28.5" x14ac:dyDescent="0.45">
      <c r="A249">
        <v>8528444</v>
      </c>
      <c r="B249">
        <v>1</v>
      </c>
      <c r="C249" t="s">
        <v>1180</v>
      </c>
      <c r="D249" s="1" t="s">
        <v>1179</v>
      </c>
      <c r="E249">
        <v>2</v>
      </c>
      <c r="F249" s="1" t="e">
        <f>MID(D249,FIND("multa",D249),50)</f>
        <v>#VALUE!</v>
      </c>
      <c r="G249" s="1" t="e">
        <f>MID(D249,FIND("castigo",D249),50)</f>
        <v>#VALUE!</v>
      </c>
      <c r="H249" s="1" t="e">
        <f>MID(D249,FIND("punici",D249),50)</f>
        <v>#VALUE!</v>
      </c>
      <c r="I249" s="1" t="e">
        <f>MID(D249,FIND("escarmiento",D249),50)</f>
        <v>#VALUE!</v>
      </c>
      <c r="J249" s="1" t="e">
        <f>MID(D249,FIND("recargo",D249),50)</f>
        <v>#VALUE!</v>
      </c>
      <c r="K249" s="1" t="e">
        <f>MID(D249,FIND("gravamen",D249),50)</f>
        <v>#VALUE!</v>
      </c>
      <c r="L249" s="1" t="e">
        <f>MID(D249,FIND("amonesta",D249),50)</f>
        <v>#VALUE!</v>
      </c>
      <c r="M249" s="1" t="e">
        <f>MID(D249,FIND("correctivo",D249),50)</f>
        <v>#VALUE!</v>
      </c>
      <c r="N249" s="1" t="e">
        <f>MID(D249,FIND("imposici",D249),50)</f>
        <v>#VALUE!</v>
      </c>
    </row>
    <row r="250" spans="1:14" ht="42.75" x14ac:dyDescent="0.45">
      <c r="A250">
        <v>7719271</v>
      </c>
      <c r="B250">
        <v>1</v>
      </c>
      <c r="C250" t="s">
        <v>777</v>
      </c>
      <c r="D250" s="1" t="s">
        <v>1178</v>
      </c>
      <c r="E250">
        <v>2</v>
      </c>
      <c r="F250" s="1" t="e">
        <f>MID(D250,FIND("multa",D250),50)</f>
        <v>#VALUE!</v>
      </c>
      <c r="G250" s="1" t="e">
        <f>MID(D250,FIND("castigo",D250),50)</f>
        <v>#VALUE!</v>
      </c>
      <c r="H250" s="1" t="e">
        <f>MID(D250,FIND("punici",D250),50)</f>
        <v>#VALUE!</v>
      </c>
      <c r="I250" s="1" t="e">
        <f>MID(D250,FIND("escarmiento",D250),50)</f>
        <v>#VALUE!</v>
      </c>
      <c r="J250" s="1" t="e">
        <f>MID(D250,FIND("recargo",D250),50)</f>
        <v>#VALUE!</v>
      </c>
      <c r="K250" s="1" t="e">
        <f>MID(D250,FIND("gravamen",D250),50)</f>
        <v>#VALUE!</v>
      </c>
      <c r="L250" s="1" t="e">
        <f>MID(D250,FIND("amonesta",D250),50)</f>
        <v>#VALUE!</v>
      </c>
      <c r="M250" s="1" t="e">
        <f>MID(D250,FIND("correctivo",D250),50)</f>
        <v>#VALUE!</v>
      </c>
      <c r="N250" s="1" t="e">
        <f>MID(D250,FIND("imposici",D250),50)</f>
        <v>#VALUE!</v>
      </c>
    </row>
    <row r="251" spans="1:14" x14ac:dyDescent="0.45">
      <c r="A251">
        <v>7321053</v>
      </c>
      <c r="B251">
        <v>1</v>
      </c>
      <c r="C251" t="s">
        <v>1177</v>
      </c>
      <c r="D251" s="1" t="s">
        <v>1176</v>
      </c>
      <c r="E251">
        <v>2</v>
      </c>
      <c r="F251" s="1" t="e">
        <f>MID(D251,FIND("multa",D251),50)</f>
        <v>#VALUE!</v>
      </c>
      <c r="G251" s="1" t="e">
        <f>MID(D251,FIND("castigo",D251),50)</f>
        <v>#VALUE!</v>
      </c>
      <c r="H251" s="1" t="e">
        <f>MID(D251,FIND("punici",D251),50)</f>
        <v>#VALUE!</v>
      </c>
      <c r="I251" s="1" t="e">
        <f>MID(D251,FIND("escarmiento",D251),50)</f>
        <v>#VALUE!</v>
      </c>
      <c r="J251" s="1" t="e">
        <f>MID(D251,FIND("recargo",D251),50)</f>
        <v>#VALUE!</v>
      </c>
      <c r="K251" s="1" t="e">
        <f>MID(D251,FIND("gravamen",D251),50)</f>
        <v>#VALUE!</v>
      </c>
      <c r="L251" s="1" t="e">
        <f>MID(D251,FIND("amonesta",D251),50)</f>
        <v>#VALUE!</v>
      </c>
      <c r="M251" s="1" t="e">
        <f>MID(D251,FIND("correctivo",D251),50)</f>
        <v>#VALUE!</v>
      </c>
      <c r="N251" s="1" t="e">
        <f>MID(D251,FIND("imposici",D251),50)</f>
        <v>#VALUE!</v>
      </c>
    </row>
    <row r="252" spans="1:14" ht="128.25" x14ac:dyDescent="0.45">
      <c r="A252">
        <v>7428789</v>
      </c>
      <c r="B252">
        <v>1</v>
      </c>
      <c r="C252" t="s">
        <v>777</v>
      </c>
      <c r="D252" s="1" t="s">
        <v>1175</v>
      </c>
      <c r="E252">
        <v>2</v>
      </c>
      <c r="F252" s="1" t="e">
        <f>MID(D252,FIND("multa",D252),50)</f>
        <v>#VALUE!</v>
      </c>
      <c r="G252" s="1" t="e">
        <f>MID(D252,FIND("castigo",D252),50)</f>
        <v>#VALUE!</v>
      </c>
      <c r="H252" s="1" t="e">
        <f>MID(D252,FIND("punici",D252),50)</f>
        <v>#VALUE!</v>
      </c>
      <c r="I252" s="1" t="e">
        <f>MID(D252,FIND("escarmiento",D252),50)</f>
        <v>#VALUE!</v>
      </c>
      <c r="J252" s="1" t="e">
        <f>MID(D252,FIND("recargo",D252),50)</f>
        <v>#VALUE!</v>
      </c>
      <c r="K252" s="1" t="e">
        <f>MID(D252,FIND("gravamen",D252),50)</f>
        <v>#VALUE!</v>
      </c>
      <c r="L252" s="1" t="e">
        <f>MID(D252,FIND("amonesta",D252),50)</f>
        <v>#VALUE!</v>
      </c>
      <c r="M252" s="1" t="e">
        <f>MID(D252,FIND("correctivo",D252),50)</f>
        <v>#VALUE!</v>
      </c>
      <c r="N252" s="1" t="e">
        <f>MID(D252,FIND("imposici",D252),50)</f>
        <v>#VALUE!</v>
      </c>
    </row>
    <row r="253" spans="1:14" x14ac:dyDescent="0.45">
      <c r="A253">
        <v>7409898</v>
      </c>
      <c r="B253">
        <v>1</v>
      </c>
      <c r="C253" t="s">
        <v>777</v>
      </c>
      <c r="D253" s="1" t="s">
        <v>1174</v>
      </c>
      <c r="E253">
        <v>2</v>
      </c>
      <c r="F253" s="1" t="e">
        <f>MID(D253,FIND("multa",D253),50)</f>
        <v>#VALUE!</v>
      </c>
      <c r="G253" s="1" t="e">
        <f>MID(D253,FIND("castigo",D253),50)</f>
        <v>#VALUE!</v>
      </c>
      <c r="H253" s="1" t="e">
        <f>MID(D253,FIND("punici",D253),50)</f>
        <v>#VALUE!</v>
      </c>
      <c r="I253" s="1" t="e">
        <f>MID(D253,FIND("escarmiento",D253),50)</f>
        <v>#VALUE!</v>
      </c>
      <c r="J253" s="1" t="e">
        <f>MID(D253,FIND("recargo",D253),50)</f>
        <v>#VALUE!</v>
      </c>
      <c r="K253" s="1" t="e">
        <f>MID(D253,FIND("gravamen",D253),50)</f>
        <v>#VALUE!</v>
      </c>
      <c r="L253" s="1" t="e">
        <f>MID(D253,FIND("amonesta",D253),50)</f>
        <v>#VALUE!</v>
      </c>
      <c r="M253" s="1" t="e">
        <f>MID(D253,FIND("correctivo",D253),50)</f>
        <v>#VALUE!</v>
      </c>
      <c r="N253" s="1" t="e">
        <f>MID(D253,FIND("imposici",D253),50)</f>
        <v>#VALUE!</v>
      </c>
    </row>
    <row r="254" spans="1:14" x14ac:dyDescent="0.45">
      <c r="A254">
        <v>7285390</v>
      </c>
      <c r="B254">
        <v>1</v>
      </c>
      <c r="C254" t="s">
        <v>1004</v>
      </c>
      <c r="D254" s="1" t="s">
        <v>1173</v>
      </c>
      <c r="E254">
        <v>2</v>
      </c>
      <c r="F254" s="1" t="e">
        <f>MID(D254,FIND("multa",D254),50)</f>
        <v>#VALUE!</v>
      </c>
      <c r="G254" s="1" t="e">
        <f>MID(D254,FIND("castigo",D254),50)</f>
        <v>#VALUE!</v>
      </c>
      <c r="H254" s="1" t="e">
        <f>MID(D254,FIND("punici",D254),50)</f>
        <v>#VALUE!</v>
      </c>
      <c r="I254" s="1" t="e">
        <f>MID(D254,FIND("escarmiento",D254),50)</f>
        <v>#VALUE!</v>
      </c>
      <c r="J254" s="1" t="e">
        <f>MID(D254,FIND("recargo",D254),50)</f>
        <v>#VALUE!</v>
      </c>
      <c r="K254" s="1" t="e">
        <f>MID(D254,FIND("gravamen",D254),50)</f>
        <v>#VALUE!</v>
      </c>
      <c r="L254" s="1" t="e">
        <f>MID(D254,FIND("amonesta",D254),50)</f>
        <v>#VALUE!</v>
      </c>
      <c r="M254" s="1" t="e">
        <f>MID(D254,FIND("correctivo",D254),50)</f>
        <v>#VALUE!</v>
      </c>
      <c r="N254" s="1" t="e">
        <f>MID(D254,FIND("imposici",D254),50)</f>
        <v>#VALUE!</v>
      </c>
    </row>
    <row r="255" spans="1:14" x14ac:dyDescent="0.45">
      <c r="A255">
        <v>7309175</v>
      </c>
      <c r="B255">
        <v>1</v>
      </c>
      <c r="C255" t="s">
        <v>1172</v>
      </c>
      <c r="D255" s="1" t="s">
        <v>1171</v>
      </c>
      <c r="E255">
        <v>2</v>
      </c>
      <c r="F255" s="1" t="e">
        <f>MID(D255,FIND("multa",D255),50)</f>
        <v>#VALUE!</v>
      </c>
      <c r="G255" s="1" t="e">
        <f>MID(D255,FIND("castigo",D255),50)</f>
        <v>#VALUE!</v>
      </c>
      <c r="H255" s="1" t="e">
        <f>MID(D255,FIND("punici",D255),50)</f>
        <v>#VALUE!</v>
      </c>
      <c r="I255" s="1" t="e">
        <f>MID(D255,FIND("escarmiento",D255),50)</f>
        <v>#VALUE!</v>
      </c>
      <c r="J255" s="1" t="e">
        <f>MID(D255,FIND("recargo",D255),50)</f>
        <v>#VALUE!</v>
      </c>
      <c r="K255" s="1" t="e">
        <f>MID(D255,FIND("gravamen",D255),50)</f>
        <v>#VALUE!</v>
      </c>
      <c r="L255" s="1" t="e">
        <f>MID(D255,FIND("amonesta",D255),50)</f>
        <v>#VALUE!</v>
      </c>
      <c r="M255" s="1" t="e">
        <f>MID(D255,FIND("correctivo",D255),50)</f>
        <v>#VALUE!</v>
      </c>
      <c r="N255" s="1" t="e">
        <f>MID(D255,FIND("imposici",D255),50)</f>
        <v>#VALUE!</v>
      </c>
    </row>
    <row r="256" spans="1:14" ht="42.75" x14ac:dyDescent="0.45">
      <c r="A256">
        <v>8052596</v>
      </c>
      <c r="B256">
        <v>1</v>
      </c>
      <c r="C256" t="s">
        <v>1004</v>
      </c>
      <c r="D256" s="1" t="s">
        <v>1170</v>
      </c>
      <c r="E256">
        <v>2</v>
      </c>
      <c r="F256" s="1" t="e">
        <f>MID(D256,FIND("multa",D256),50)</f>
        <v>#VALUE!</v>
      </c>
      <c r="G256" s="1" t="e">
        <f>MID(D256,FIND("castigo",D256),50)</f>
        <v>#VALUE!</v>
      </c>
      <c r="H256" s="1" t="e">
        <f>MID(D256,FIND("punici",D256),50)</f>
        <v>#VALUE!</v>
      </c>
      <c r="I256" s="1" t="e">
        <f>MID(D256,FIND("escarmiento",D256),50)</f>
        <v>#VALUE!</v>
      </c>
      <c r="J256" s="1" t="e">
        <f>MID(D256,FIND("recargo",D256),50)</f>
        <v>#VALUE!</v>
      </c>
      <c r="K256" s="1" t="e">
        <f>MID(D256,FIND("gravamen",D256),50)</f>
        <v>#VALUE!</v>
      </c>
      <c r="L256" s="1" t="e">
        <f>MID(D256,FIND("amonesta",D256),50)</f>
        <v>#VALUE!</v>
      </c>
      <c r="M256" s="1" t="e">
        <f>MID(D256,FIND("correctivo",D256),50)</f>
        <v>#VALUE!</v>
      </c>
      <c r="N256" s="1" t="e">
        <f>MID(D256,FIND("imposici",D256),50)</f>
        <v>#VALUE!</v>
      </c>
    </row>
    <row r="257" spans="1:14" ht="28.5" x14ac:dyDescent="0.45">
      <c r="A257">
        <v>7497929</v>
      </c>
      <c r="B257">
        <v>1</v>
      </c>
      <c r="C257" t="s">
        <v>1169</v>
      </c>
      <c r="D257" s="1" t="s">
        <v>1168</v>
      </c>
      <c r="E257">
        <v>2</v>
      </c>
      <c r="F257" s="1" t="e">
        <f>MID(D257,FIND("multa",D257),50)</f>
        <v>#VALUE!</v>
      </c>
      <c r="G257" s="1" t="e">
        <f>MID(D257,FIND("castigo",D257),50)</f>
        <v>#VALUE!</v>
      </c>
      <c r="H257" s="1" t="e">
        <f>MID(D257,FIND("punici",D257),50)</f>
        <v>#VALUE!</v>
      </c>
      <c r="I257" s="1" t="e">
        <f>MID(D257,FIND("escarmiento",D257),50)</f>
        <v>#VALUE!</v>
      </c>
      <c r="J257" s="1" t="e">
        <f>MID(D257,FIND("recargo",D257),50)</f>
        <v>#VALUE!</v>
      </c>
      <c r="K257" s="1" t="e">
        <f>MID(D257,FIND("gravamen",D257),50)</f>
        <v>#VALUE!</v>
      </c>
      <c r="L257" s="1" t="e">
        <f>MID(D257,FIND("amonesta",D257),50)</f>
        <v>#VALUE!</v>
      </c>
      <c r="M257" s="1" t="e">
        <f>MID(D257,FIND("correctivo",D257),50)</f>
        <v>#VALUE!</v>
      </c>
      <c r="N257" s="1" t="e">
        <f>MID(D257,FIND("imposici",D257),50)</f>
        <v>#VALUE!</v>
      </c>
    </row>
    <row r="258" spans="1:14" ht="28.5" x14ac:dyDescent="0.45">
      <c r="A258">
        <v>8000755</v>
      </c>
      <c r="B258">
        <v>1</v>
      </c>
      <c r="C258" t="s">
        <v>899</v>
      </c>
      <c r="D258" s="1" t="s">
        <v>1167</v>
      </c>
      <c r="E258">
        <v>2</v>
      </c>
      <c r="F258" s="1" t="e">
        <f>MID(D258,FIND("multa",D258),50)</f>
        <v>#VALUE!</v>
      </c>
      <c r="G258" s="1" t="e">
        <f>MID(D258,FIND("castigo",D258),50)</f>
        <v>#VALUE!</v>
      </c>
      <c r="H258" s="1" t="e">
        <f>MID(D258,FIND("punici",D258),50)</f>
        <v>#VALUE!</v>
      </c>
      <c r="I258" s="1" t="e">
        <f>MID(D258,FIND("escarmiento",D258),50)</f>
        <v>#VALUE!</v>
      </c>
      <c r="J258" s="1" t="e">
        <f>MID(D258,FIND("recargo",D258),50)</f>
        <v>#VALUE!</v>
      </c>
      <c r="K258" s="1" t="e">
        <f>MID(D258,FIND("gravamen",D258),50)</f>
        <v>#VALUE!</v>
      </c>
      <c r="L258" s="1" t="e">
        <f>MID(D258,FIND("amonesta",D258),50)</f>
        <v>#VALUE!</v>
      </c>
      <c r="M258" s="1" t="e">
        <f>MID(D258,FIND("correctivo",D258),50)</f>
        <v>#VALUE!</v>
      </c>
      <c r="N258" s="1" t="e">
        <f>MID(D258,FIND("imposici",D258),50)</f>
        <v>#VALUE!</v>
      </c>
    </row>
    <row r="259" spans="1:14" ht="71.25" x14ac:dyDescent="0.45">
      <c r="A259">
        <v>8317507</v>
      </c>
      <c r="B259">
        <v>1</v>
      </c>
      <c r="C259" t="s">
        <v>777</v>
      </c>
      <c r="D259" s="1" t="s">
        <v>1166</v>
      </c>
      <c r="E259">
        <v>2</v>
      </c>
      <c r="F259" s="1" t="e">
        <f>MID(D259,FIND("multa",D259),50)</f>
        <v>#VALUE!</v>
      </c>
      <c r="G259" s="1" t="e">
        <f>MID(D259,FIND("castigo",D259),50)</f>
        <v>#VALUE!</v>
      </c>
      <c r="H259" s="1" t="e">
        <f>MID(D259,FIND("punici",D259),50)</f>
        <v>#VALUE!</v>
      </c>
      <c r="I259" s="1" t="e">
        <f>MID(D259,FIND("escarmiento",D259),50)</f>
        <v>#VALUE!</v>
      </c>
      <c r="J259" s="1" t="e">
        <f>MID(D259,FIND("recargo",D259),50)</f>
        <v>#VALUE!</v>
      </c>
      <c r="K259" s="1" t="e">
        <f>MID(D259,FIND("gravamen",D259),50)</f>
        <v>#VALUE!</v>
      </c>
      <c r="L259" s="1" t="e">
        <f>MID(D259,FIND("amonesta",D259),50)</f>
        <v>#VALUE!</v>
      </c>
      <c r="M259" s="1" t="e">
        <f>MID(D259,FIND("correctivo",D259),50)</f>
        <v>#VALUE!</v>
      </c>
      <c r="N259" s="1" t="e">
        <f>MID(D259,FIND("imposici",D259),50)</f>
        <v>#VALUE!</v>
      </c>
    </row>
    <row r="260" spans="1:14" ht="28.5" x14ac:dyDescent="0.45">
      <c r="A260">
        <v>7929158</v>
      </c>
      <c r="B260">
        <v>1</v>
      </c>
      <c r="C260" t="s">
        <v>1165</v>
      </c>
      <c r="D260" s="1" t="s">
        <v>1164</v>
      </c>
      <c r="E260">
        <v>2</v>
      </c>
      <c r="F260" s="1" t="e">
        <f>MID(D260,FIND("multa",D260),50)</f>
        <v>#VALUE!</v>
      </c>
      <c r="G260" s="1" t="e">
        <f>MID(D260,FIND("castigo",D260),50)</f>
        <v>#VALUE!</v>
      </c>
      <c r="H260" s="1" t="e">
        <f>MID(D260,FIND("punici",D260),50)</f>
        <v>#VALUE!</v>
      </c>
      <c r="I260" s="1" t="e">
        <f>MID(D260,FIND("escarmiento",D260),50)</f>
        <v>#VALUE!</v>
      </c>
      <c r="J260" s="1" t="e">
        <f>MID(D260,FIND("recargo",D260),50)</f>
        <v>#VALUE!</v>
      </c>
      <c r="K260" s="1" t="e">
        <f>MID(D260,FIND("gravamen",D260),50)</f>
        <v>#VALUE!</v>
      </c>
      <c r="L260" s="1" t="e">
        <f>MID(D260,FIND("amonesta",D260),50)</f>
        <v>#VALUE!</v>
      </c>
      <c r="M260" s="1" t="e">
        <f>MID(D260,FIND("correctivo",D260),50)</f>
        <v>#VALUE!</v>
      </c>
      <c r="N260" s="1" t="e">
        <f>MID(D260,FIND("imposici",D260),50)</f>
        <v>#VALUE!</v>
      </c>
    </row>
    <row r="261" spans="1:14" ht="28.5" x14ac:dyDescent="0.45">
      <c r="A261">
        <v>7585294</v>
      </c>
      <c r="B261">
        <v>1</v>
      </c>
      <c r="C261" t="s">
        <v>777</v>
      </c>
      <c r="D261" s="1" t="s">
        <v>1163</v>
      </c>
      <c r="E261">
        <v>2</v>
      </c>
      <c r="F261" s="1" t="e">
        <f>MID(D261,FIND("multa",D261),50)</f>
        <v>#VALUE!</v>
      </c>
      <c r="G261" s="1" t="e">
        <f>MID(D261,FIND("castigo",D261),50)</f>
        <v>#VALUE!</v>
      </c>
      <c r="H261" s="1" t="e">
        <f>MID(D261,FIND("punici",D261),50)</f>
        <v>#VALUE!</v>
      </c>
      <c r="I261" s="1" t="e">
        <f>MID(D261,FIND("escarmiento",D261),50)</f>
        <v>#VALUE!</v>
      </c>
      <c r="J261" s="1" t="e">
        <f>MID(D261,FIND("recargo",D261),50)</f>
        <v>#VALUE!</v>
      </c>
      <c r="K261" s="1" t="e">
        <f>MID(D261,FIND("gravamen",D261),50)</f>
        <v>#VALUE!</v>
      </c>
      <c r="L261" s="1" t="e">
        <f>MID(D261,FIND("amonesta",D261),50)</f>
        <v>#VALUE!</v>
      </c>
      <c r="M261" s="1" t="e">
        <f>MID(D261,FIND("correctivo",D261),50)</f>
        <v>#VALUE!</v>
      </c>
      <c r="N261" s="1" t="e">
        <f>MID(D261,FIND("imposici",D261),50)</f>
        <v>#VALUE!</v>
      </c>
    </row>
    <row r="262" spans="1:14" x14ac:dyDescent="0.45">
      <c r="A262">
        <v>7536573</v>
      </c>
      <c r="B262">
        <v>1</v>
      </c>
      <c r="C262" t="s">
        <v>777</v>
      </c>
      <c r="D262" s="1" t="s">
        <v>1162</v>
      </c>
      <c r="E262">
        <v>2</v>
      </c>
      <c r="F262" s="1" t="e">
        <f>MID(D262,FIND("multa",D262),50)</f>
        <v>#VALUE!</v>
      </c>
      <c r="G262" s="1" t="e">
        <f>MID(D262,FIND("castigo",D262),50)</f>
        <v>#VALUE!</v>
      </c>
      <c r="H262" s="1" t="e">
        <f>MID(D262,FIND("punici",D262),50)</f>
        <v>#VALUE!</v>
      </c>
      <c r="I262" s="1" t="e">
        <f>MID(D262,FIND("escarmiento",D262),50)</f>
        <v>#VALUE!</v>
      </c>
      <c r="J262" s="1" t="e">
        <f>MID(D262,FIND("recargo",D262),50)</f>
        <v>#VALUE!</v>
      </c>
      <c r="K262" s="1" t="e">
        <f>MID(D262,FIND("gravamen",D262),50)</f>
        <v>#VALUE!</v>
      </c>
      <c r="L262" s="1" t="e">
        <f>MID(D262,FIND("amonesta",D262),50)</f>
        <v>#VALUE!</v>
      </c>
      <c r="M262" s="1" t="e">
        <f>MID(D262,FIND("correctivo",D262),50)</f>
        <v>#VALUE!</v>
      </c>
      <c r="N262" s="1" t="e">
        <f>MID(D262,FIND("imposici",D262),50)</f>
        <v>#VALUE!</v>
      </c>
    </row>
    <row r="263" spans="1:14" ht="28.5" x14ac:dyDescent="0.45">
      <c r="A263">
        <v>7432485</v>
      </c>
      <c r="B263">
        <v>1</v>
      </c>
      <c r="C263" t="s">
        <v>1161</v>
      </c>
      <c r="D263" s="1" t="s">
        <v>1160</v>
      </c>
      <c r="E263">
        <v>2</v>
      </c>
      <c r="F263" s="1" t="e">
        <f>MID(D263,FIND("multa",D263),50)</f>
        <v>#VALUE!</v>
      </c>
      <c r="G263" s="1" t="e">
        <f>MID(D263,FIND("castigo",D263),50)</f>
        <v>#VALUE!</v>
      </c>
      <c r="H263" s="1" t="e">
        <f>MID(D263,FIND("punici",D263),50)</f>
        <v>#VALUE!</v>
      </c>
      <c r="I263" s="1" t="e">
        <f>MID(D263,FIND("escarmiento",D263),50)</f>
        <v>#VALUE!</v>
      </c>
      <c r="J263" s="1" t="e">
        <f>MID(D263,FIND("recargo",D263),50)</f>
        <v>#VALUE!</v>
      </c>
      <c r="K263" s="1" t="e">
        <f>MID(D263,FIND("gravamen",D263),50)</f>
        <v>#VALUE!</v>
      </c>
      <c r="L263" s="1" t="e">
        <f>MID(D263,FIND("amonesta",D263),50)</f>
        <v>#VALUE!</v>
      </c>
      <c r="M263" s="1" t="e">
        <f>MID(D263,FIND("correctivo",D263),50)</f>
        <v>#VALUE!</v>
      </c>
      <c r="N263" s="1" t="e">
        <f>MID(D263,FIND("imposici",D263),50)</f>
        <v>#VALUE!</v>
      </c>
    </row>
    <row r="264" spans="1:14" ht="57" x14ac:dyDescent="0.45">
      <c r="A264">
        <v>7299953</v>
      </c>
      <c r="B264">
        <v>1</v>
      </c>
      <c r="C264" t="s">
        <v>1159</v>
      </c>
      <c r="D264" s="1" t="s">
        <v>1158</v>
      </c>
      <c r="E264">
        <v>2</v>
      </c>
      <c r="F264" s="1" t="e">
        <f>MID(D264,FIND("multa",D264),50)</f>
        <v>#VALUE!</v>
      </c>
      <c r="G264" s="1" t="e">
        <f>MID(D264,FIND("castigo",D264),50)</f>
        <v>#VALUE!</v>
      </c>
      <c r="H264" s="1" t="e">
        <f>MID(D264,FIND("punici",D264),50)</f>
        <v>#VALUE!</v>
      </c>
      <c r="I264" s="1" t="e">
        <f>MID(D264,FIND("escarmiento",D264),50)</f>
        <v>#VALUE!</v>
      </c>
      <c r="J264" s="1" t="e">
        <f>MID(D264,FIND("recargo",D264),50)</f>
        <v>#VALUE!</v>
      </c>
      <c r="K264" s="1" t="e">
        <f>MID(D264,FIND("gravamen",D264),50)</f>
        <v>#VALUE!</v>
      </c>
      <c r="L264" s="1" t="e">
        <f>MID(D264,FIND("amonesta",D264),50)</f>
        <v>#VALUE!</v>
      </c>
      <c r="M264" s="1" t="e">
        <f>MID(D264,FIND("correctivo",D264),50)</f>
        <v>#VALUE!</v>
      </c>
      <c r="N264" s="1" t="e">
        <f>MID(D264,FIND("imposici",D264),50)</f>
        <v>#VALUE!</v>
      </c>
    </row>
    <row r="265" spans="1:14" x14ac:dyDescent="0.45">
      <c r="A265">
        <v>7988445</v>
      </c>
      <c r="B265">
        <v>1</v>
      </c>
      <c r="C265" t="s">
        <v>1157</v>
      </c>
      <c r="D265" s="1" t="s">
        <v>1156</v>
      </c>
      <c r="E265">
        <v>2</v>
      </c>
      <c r="F265" s="1" t="e">
        <f>MID(D265,FIND("multa",D265),50)</f>
        <v>#VALUE!</v>
      </c>
      <c r="G265" s="1" t="e">
        <f>MID(D265,FIND("castigo",D265),50)</f>
        <v>#VALUE!</v>
      </c>
      <c r="H265" s="1" t="e">
        <f>MID(D265,FIND("punici",D265),50)</f>
        <v>#VALUE!</v>
      </c>
      <c r="I265" s="1" t="e">
        <f>MID(D265,FIND("escarmiento",D265),50)</f>
        <v>#VALUE!</v>
      </c>
      <c r="J265" s="1" t="e">
        <f>MID(D265,FIND("recargo",D265),50)</f>
        <v>#VALUE!</v>
      </c>
      <c r="K265" s="1" t="e">
        <f>MID(D265,FIND("gravamen",D265),50)</f>
        <v>#VALUE!</v>
      </c>
      <c r="L265" s="1" t="e">
        <f>MID(D265,FIND("amonesta",D265),50)</f>
        <v>#VALUE!</v>
      </c>
      <c r="M265" s="1" t="e">
        <f>MID(D265,FIND("correctivo",D265),50)</f>
        <v>#VALUE!</v>
      </c>
      <c r="N265" s="1" t="e">
        <f>MID(D265,FIND("imposici",D265),50)</f>
        <v>#VALUE!</v>
      </c>
    </row>
    <row r="266" spans="1:14" ht="409.5" x14ac:dyDescent="0.45">
      <c r="A266">
        <v>7699753</v>
      </c>
      <c r="B266">
        <v>1</v>
      </c>
      <c r="C266" t="s">
        <v>1129</v>
      </c>
      <c r="D266" s="1" t="s">
        <v>1128</v>
      </c>
      <c r="E266">
        <v>2</v>
      </c>
      <c r="F266" s="1" t="e">
        <f>MID(D266,FIND("multa",D266),50)</f>
        <v>#VALUE!</v>
      </c>
      <c r="G266" s="1" t="e">
        <f>MID(D266,FIND("castigo",D266),50)</f>
        <v>#VALUE!</v>
      </c>
      <c r="H266" s="1" t="e">
        <f>MID(D266,FIND("punici",D266),50)</f>
        <v>#VALUE!</v>
      </c>
      <c r="I266" s="1" t="e">
        <f>MID(D266,FIND("escarmiento",D266),50)</f>
        <v>#VALUE!</v>
      </c>
      <c r="J266" s="1" t="e">
        <f>MID(D266,FIND("recargo",D266),50)</f>
        <v>#VALUE!</v>
      </c>
      <c r="K266" s="1" t="e">
        <f>MID(D266,FIND("gravamen",D266),50)</f>
        <v>#VALUE!</v>
      </c>
      <c r="L266" s="1" t="e">
        <f>MID(D266,FIND("amonesta",D266),50)</f>
        <v>#VALUE!</v>
      </c>
      <c r="M266" s="1" t="e">
        <f>MID(D266,FIND("correctivo",D266),50)</f>
        <v>#VALUE!</v>
      </c>
      <c r="N266" s="1" t="e">
        <f>MID(D266,FIND("imposici",D266),50)</f>
        <v>#VALUE!</v>
      </c>
    </row>
    <row r="267" spans="1:14" ht="42.75" x14ac:dyDescent="0.45">
      <c r="A267">
        <v>7323374</v>
      </c>
      <c r="B267">
        <v>1</v>
      </c>
      <c r="C267" t="s">
        <v>1155</v>
      </c>
      <c r="D267" s="1" t="s">
        <v>1154</v>
      </c>
      <c r="E267">
        <v>2</v>
      </c>
      <c r="F267" s="1" t="e">
        <f>MID(D267,FIND("multa",D267),50)</f>
        <v>#VALUE!</v>
      </c>
      <c r="G267" s="1" t="e">
        <f>MID(D267,FIND("castigo",D267),50)</f>
        <v>#VALUE!</v>
      </c>
      <c r="H267" s="1" t="e">
        <f>MID(D267,FIND("punici",D267),50)</f>
        <v>#VALUE!</v>
      </c>
      <c r="I267" s="1" t="e">
        <f>MID(D267,FIND("escarmiento",D267),50)</f>
        <v>#VALUE!</v>
      </c>
      <c r="J267" s="1" t="e">
        <f>MID(D267,FIND("recargo",D267),50)</f>
        <v>#VALUE!</v>
      </c>
      <c r="K267" s="1" t="e">
        <f>MID(D267,FIND("gravamen",D267),50)</f>
        <v>#VALUE!</v>
      </c>
      <c r="L267" s="1" t="e">
        <f>MID(D267,FIND("amonesta",D267),50)</f>
        <v>#VALUE!</v>
      </c>
      <c r="M267" s="1" t="e">
        <f>MID(D267,FIND("correctivo",D267),50)</f>
        <v>#VALUE!</v>
      </c>
      <c r="N267" s="1" t="e">
        <f>MID(D267,FIND("imposici",D267),50)</f>
        <v>#VALUE!</v>
      </c>
    </row>
    <row r="268" spans="1:14" ht="42.75" x14ac:dyDescent="0.45">
      <c r="A268">
        <v>7476126</v>
      </c>
      <c r="B268">
        <v>1</v>
      </c>
      <c r="C268" t="s">
        <v>1004</v>
      </c>
      <c r="D268" s="1" t="s">
        <v>1153</v>
      </c>
      <c r="E268">
        <v>2</v>
      </c>
      <c r="F268" s="1" t="e">
        <f>MID(D268,FIND("multa",D268),50)</f>
        <v>#VALUE!</v>
      </c>
      <c r="G268" s="1" t="e">
        <f>MID(D268,FIND("castigo",D268),50)</f>
        <v>#VALUE!</v>
      </c>
      <c r="H268" s="1" t="e">
        <f>MID(D268,FIND("punici",D268),50)</f>
        <v>#VALUE!</v>
      </c>
      <c r="I268" s="1" t="e">
        <f>MID(D268,FIND("escarmiento",D268),50)</f>
        <v>#VALUE!</v>
      </c>
      <c r="J268" s="1" t="e">
        <f>MID(D268,FIND("recargo",D268),50)</f>
        <v>#VALUE!</v>
      </c>
      <c r="K268" s="1" t="e">
        <f>MID(D268,FIND("gravamen",D268),50)</f>
        <v>#VALUE!</v>
      </c>
      <c r="L268" s="1" t="e">
        <f>MID(D268,FIND("amonesta",D268),50)</f>
        <v>#VALUE!</v>
      </c>
      <c r="M268" s="1" t="e">
        <f>MID(D268,FIND("correctivo",D268),50)</f>
        <v>#VALUE!</v>
      </c>
      <c r="N268" s="1" t="e">
        <f>MID(D268,FIND("imposici",D268),50)</f>
        <v>#VALUE!</v>
      </c>
    </row>
    <row r="269" spans="1:14" ht="28.5" x14ac:dyDescent="0.45">
      <c r="A269">
        <v>8394428</v>
      </c>
      <c r="B269">
        <v>1</v>
      </c>
      <c r="C269" t="s">
        <v>1152</v>
      </c>
      <c r="D269" s="1" t="s">
        <v>1151</v>
      </c>
      <c r="E269">
        <v>2</v>
      </c>
      <c r="F269" s="1" t="e">
        <f>MID(D269,FIND("multa",D269),50)</f>
        <v>#VALUE!</v>
      </c>
      <c r="G269" s="1" t="e">
        <f>MID(D269,FIND("castigo",D269),50)</f>
        <v>#VALUE!</v>
      </c>
      <c r="H269" s="1" t="e">
        <f>MID(D269,FIND("punici",D269),50)</f>
        <v>#VALUE!</v>
      </c>
      <c r="I269" s="1" t="e">
        <f>MID(D269,FIND("escarmiento",D269),50)</f>
        <v>#VALUE!</v>
      </c>
      <c r="J269" s="1" t="e">
        <f>MID(D269,FIND("recargo",D269),50)</f>
        <v>#VALUE!</v>
      </c>
      <c r="K269" s="1" t="e">
        <f>MID(D269,FIND("gravamen",D269),50)</f>
        <v>#VALUE!</v>
      </c>
      <c r="L269" s="1" t="e">
        <f>MID(D269,FIND("amonesta",D269),50)</f>
        <v>#VALUE!</v>
      </c>
      <c r="M269" s="1" t="e">
        <f>MID(D269,FIND("correctivo",D269),50)</f>
        <v>#VALUE!</v>
      </c>
      <c r="N269" s="1" t="e">
        <f>MID(D269,FIND("imposici",D269),50)</f>
        <v>#VALUE!</v>
      </c>
    </row>
    <row r="270" spans="1:14" ht="142.5" x14ac:dyDescent="0.45">
      <c r="A270">
        <v>7761214</v>
      </c>
      <c r="B270">
        <v>1</v>
      </c>
      <c r="C270" t="s">
        <v>1150</v>
      </c>
      <c r="D270" s="1" t="s">
        <v>1149</v>
      </c>
      <c r="E270">
        <v>2</v>
      </c>
      <c r="F270" s="1" t="e">
        <f>MID(D270,FIND("multa",D270),50)</f>
        <v>#VALUE!</v>
      </c>
      <c r="G270" s="1" t="e">
        <f>MID(D270,FIND("castigo",D270),50)</f>
        <v>#VALUE!</v>
      </c>
      <c r="H270" s="1" t="e">
        <f>MID(D270,FIND("punici",D270),50)</f>
        <v>#VALUE!</v>
      </c>
      <c r="I270" s="1" t="e">
        <f>MID(D270,FIND("escarmiento",D270),50)</f>
        <v>#VALUE!</v>
      </c>
      <c r="J270" s="1" t="e">
        <f>MID(D270,FIND("recargo",D270),50)</f>
        <v>#VALUE!</v>
      </c>
      <c r="K270" s="1" t="e">
        <f>MID(D270,FIND("gravamen",D270),50)</f>
        <v>#VALUE!</v>
      </c>
      <c r="L270" s="1" t="e">
        <f>MID(D270,FIND("amonesta",D270),50)</f>
        <v>#VALUE!</v>
      </c>
      <c r="M270" s="1" t="e">
        <f>MID(D270,FIND("correctivo",D270),50)</f>
        <v>#VALUE!</v>
      </c>
      <c r="N270" s="1" t="e">
        <f>MID(D270,FIND("imposici",D270),50)</f>
        <v>#VALUE!</v>
      </c>
    </row>
    <row r="271" spans="1:14" x14ac:dyDescent="0.45">
      <c r="A271">
        <v>8045166</v>
      </c>
      <c r="B271">
        <v>1</v>
      </c>
      <c r="C271" t="s">
        <v>777</v>
      </c>
      <c r="D271" s="1" t="s">
        <v>1148</v>
      </c>
      <c r="E271">
        <v>2</v>
      </c>
      <c r="F271" s="1" t="e">
        <f>MID(D271,FIND("multa",D271),50)</f>
        <v>#VALUE!</v>
      </c>
      <c r="G271" s="1" t="e">
        <f>MID(D271,FIND("castigo",D271),50)</f>
        <v>#VALUE!</v>
      </c>
      <c r="H271" s="1" t="e">
        <f>MID(D271,FIND("punici",D271),50)</f>
        <v>#VALUE!</v>
      </c>
      <c r="I271" s="1" t="e">
        <f>MID(D271,FIND("escarmiento",D271),50)</f>
        <v>#VALUE!</v>
      </c>
      <c r="J271" s="1" t="e">
        <f>MID(D271,FIND("recargo",D271),50)</f>
        <v>#VALUE!</v>
      </c>
      <c r="K271" s="1" t="e">
        <f>MID(D271,FIND("gravamen",D271),50)</f>
        <v>#VALUE!</v>
      </c>
      <c r="L271" s="1" t="e">
        <f>MID(D271,FIND("amonesta",D271),50)</f>
        <v>#VALUE!</v>
      </c>
      <c r="M271" s="1" t="e">
        <f>MID(D271,FIND("correctivo",D271),50)</f>
        <v>#VALUE!</v>
      </c>
      <c r="N271" s="1" t="e">
        <f>MID(D271,FIND("imposici",D271),50)</f>
        <v>#VALUE!</v>
      </c>
    </row>
    <row r="272" spans="1:14" ht="71.25" x14ac:dyDescent="0.45">
      <c r="A272">
        <v>8177812</v>
      </c>
      <c r="B272">
        <v>1</v>
      </c>
      <c r="C272" t="s">
        <v>1147</v>
      </c>
      <c r="D272" s="1" t="s">
        <v>1146</v>
      </c>
      <c r="E272">
        <v>2</v>
      </c>
      <c r="F272" s="1" t="e">
        <f>MID(D272,FIND("multa",D272),50)</f>
        <v>#VALUE!</v>
      </c>
      <c r="G272" s="1" t="e">
        <f>MID(D272,FIND("castigo",D272),50)</f>
        <v>#VALUE!</v>
      </c>
      <c r="H272" s="1" t="e">
        <f>MID(D272,FIND("punici",D272),50)</f>
        <v>#VALUE!</v>
      </c>
      <c r="I272" s="1" t="e">
        <f>MID(D272,FIND("escarmiento",D272),50)</f>
        <v>#VALUE!</v>
      </c>
      <c r="J272" s="1" t="e">
        <f>MID(D272,FIND("recargo",D272),50)</f>
        <v>#VALUE!</v>
      </c>
      <c r="K272" s="1" t="e">
        <f>MID(D272,FIND("gravamen",D272),50)</f>
        <v>#VALUE!</v>
      </c>
      <c r="L272" s="1" t="e">
        <f>MID(D272,FIND("amonesta",D272),50)</f>
        <v>#VALUE!</v>
      </c>
      <c r="M272" s="1" t="e">
        <f>MID(D272,FIND("correctivo",D272),50)</f>
        <v>#VALUE!</v>
      </c>
      <c r="N272" s="1" t="e">
        <f>MID(D272,FIND("imposici",D272),50)</f>
        <v>#VALUE!</v>
      </c>
    </row>
    <row r="273" spans="1:14" ht="128.25" x14ac:dyDescent="0.45">
      <c r="A273">
        <v>8356973</v>
      </c>
      <c r="B273">
        <v>1</v>
      </c>
      <c r="C273" t="s">
        <v>1004</v>
      </c>
      <c r="D273" s="1" t="s">
        <v>1145</v>
      </c>
      <c r="E273">
        <v>2</v>
      </c>
      <c r="F273" s="1" t="e">
        <f>MID(D273,FIND("multa",D273),50)</f>
        <v>#VALUE!</v>
      </c>
      <c r="G273" s="1" t="e">
        <f>MID(D273,FIND("castigo",D273),50)</f>
        <v>#VALUE!</v>
      </c>
      <c r="H273" s="1" t="e">
        <f>MID(D273,FIND("punici",D273),50)</f>
        <v>#VALUE!</v>
      </c>
      <c r="I273" s="1" t="e">
        <f>MID(D273,FIND("escarmiento",D273),50)</f>
        <v>#VALUE!</v>
      </c>
      <c r="J273" s="1" t="e">
        <f>MID(D273,FIND("recargo",D273),50)</f>
        <v>#VALUE!</v>
      </c>
      <c r="K273" s="1" t="e">
        <f>MID(D273,FIND("gravamen",D273),50)</f>
        <v>#VALUE!</v>
      </c>
      <c r="L273" s="1" t="e">
        <f>MID(D273,FIND("amonesta",D273),50)</f>
        <v>#VALUE!</v>
      </c>
      <c r="M273" s="1" t="e">
        <f>MID(D273,FIND("correctivo",D273),50)</f>
        <v>#VALUE!</v>
      </c>
      <c r="N273" s="1" t="e">
        <f>MID(D273,FIND("imposici",D273),50)</f>
        <v>#VALUE!</v>
      </c>
    </row>
    <row r="274" spans="1:14" ht="28.5" x14ac:dyDescent="0.45">
      <c r="A274">
        <v>7702259</v>
      </c>
      <c r="B274">
        <v>1</v>
      </c>
      <c r="C274" t="s">
        <v>1144</v>
      </c>
      <c r="D274" s="1" t="s">
        <v>1143</v>
      </c>
      <c r="E274">
        <v>2</v>
      </c>
      <c r="F274" s="1" t="e">
        <f>MID(D274,FIND("multa",D274),50)</f>
        <v>#VALUE!</v>
      </c>
      <c r="G274" s="1" t="e">
        <f>MID(D274,FIND("castigo",D274),50)</f>
        <v>#VALUE!</v>
      </c>
      <c r="H274" s="1" t="e">
        <f>MID(D274,FIND("punici",D274),50)</f>
        <v>#VALUE!</v>
      </c>
      <c r="I274" s="1" t="e">
        <f>MID(D274,FIND("escarmiento",D274),50)</f>
        <v>#VALUE!</v>
      </c>
      <c r="J274" s="1" t="e">
        <f>MID(D274,FIND("recargo",D274),50)</f>
        <v>#VALUE!</v>
      </c>
      <c r="K274" s="1" t="e">
        <f>MID(D274,FIND("gravamen",D274),50)</f>
        <v>#VALUE!</v>
      </c>
      <c r="L274" s="1" t="e">
        <f>MID(D274,FIND("amonesta",D274),50)</f>
        <v>#VALUE!</v>
      </c>
      <c r="M274" s="1" t="e">
        <f>MID(D274,FIND("correctivo",D274),50)</f>
        <v>#VALUE!</v>
      </c>
      <c r="N274" s="1" t="e">
        <f>MID(D274,FIND("imposici",D274),50)</f>
        <v>#VALUE!</v>
      </c>
    </row>
    <row r="275" spans="1:14" ht="28.5" x14ac:dyDescent="0.45">
      <c r="A275">
        <v>7602620</v>
      </c>
      <c r="B275">
        <v>1</v>
      </c>
      <c r="C275" t="s">
        <v>1004</v>
      </c>
      <c r="D275" s="1" t="s">
        <v>1142</v>
      </c>
      <c r="E275">
        <v>2</v>
      </c>
      <c r="F275" s="1" t="e">
        <f>MID(D275,FIND("multa",D275),50)</f>
        <v>#VALUE!</v>
      </c>
      <c r="G275" s="1" t="e">
        <f>MID(D275,FIND("castigo",D275),50)</f>
        <v>#VALUE!</v>
      </c>
      <c r="H275" s="1" t="e">
        <f>MID(D275,FIND("punici",D275),50)</f>
        <v>#VALUE!</v>
      </c>
      <c r="I275" s="1" t="e">
        <f>MID(D275,FIND("escarmiento",D275),50)</f>
        <v>#VALUE!</v>
      </c>
      <c r="J275" s="1" t="e">
        <f>MID(D275,FIND("recargo",D275),50)</f>
        <v>#VALUE!</v>
      </c>
      <c r="K275" s="1" t="e">
        <f>MID(D275,FIND("gravamen",D275),50)</f>
        <v>#VALUE!</v>
      </c>
      <c r="L275" s="1" t="e">
        <f>MID(D275,FIND("amonesta",D275),50)</f>
        <v>#VALUE!</v>
      </c>
      <c r="M275" s="1" t="e">
        <f>MID(D275,FIND("correctivo",D275),50)</f>
        <v>#VALUE!</v>
      </c>
      <c r="N275" s="1" t="e">
        <f>MID(D275,FIND("imposici",D275),50)</f>
        <v>#VALUE!</v>
      </c>
    </row>
    <row r="276" spans="1:14" x14ac:dyDescent="0.45">
      <c r="A276">
        <v>7606851</v>
      </c>
      <c r="B276">
        <v>1</v>
      </c>
      <c r="C276" t="s">
        <v>1004</v>
      </c>
      <c r="D276" s="1" t="s">
        <v>743</v>
      </c>
      <c r="E276">
        <v>2</v>
      </c>
      <c r="F276" s="1" t="e">
        <f>MID(D276,FIND("multa",D276),50)</f>
        <v>#VALUE!</v>
      </c>
      <c r="G276" s="1" t="e">
        <f>MID(D276,FIND("castigo",D276),50)</f>
        <v>#VALUE!</v>
      </c>
      <c r="H276" s="1" t="e">
        <f>MID(D276,FIND("punici",D276),50)</f>
        <v>#VALUE!</v>
      </c>
      <c r="I276" s="1" t="e">
        <f>MID(D276,FIND("escarmiento",D276),50)</f>
        <v>#VALUE!</v>
      </c>
      <c r="J276" s="1" t="e">
        <f>MID(D276,FIND("recargo",D276),50)</f>
        <v>#VALUE!</v>
      </c>
      <c r="K276" s="1" t="e">
        <f>MID(D276,FIND("gravamen",D276),50)</f>
        <v>#VALUE!</v>
      </c>
      <c r="L276" s="1" t="e">
        <f>MID(D276,FIND("amonesta",D276),50)</f>
        <v>#VALUE!</v>
      </c>
      <c r="M276" s="1" t="e">
        <f>MID(D276,FIND("correctivo",D276),50)</f>
        <v>#VALUE!</v>
      </c>
      <c r="N276" s="1" t="e">
        <f>MID(D276,FIND("imposici",D276),50)</f>
        <v>#VALUE!</v>
      </c>
    </row>
    <row r="277" spans="1:14" x14ac:dyDescent="0.45">
      <c r="A277">
        <v>7776356</v>
      </c>
      <c r="B277">
        <v>1</v>
      </c>
      <c r="C277" t="s">
        <v>759</v>
      </c>
      <c r="D277" s="1" t="s">
        <v>1141</v>
      </c>
      <c r="E277">
        <v>2</v>
      </c>
      <c r="F277" s="1" t="e">
        <f>MID(D277,FIND("multa",D277),50)</f>
        <v>#VALUE!</v>
      </c>
      <c r="G277" s="1" t="e">
        <f>MID(D277,FIND("castigo",D277),50)</f>
        <v>#VALUE!</v>
      </c>
      <c r="H277" s="1" t="e">
        <f>MID(D277,FIND("punici",D277),50)</f>
        <v>#VALUE!</v>
      </c>
      <c r="I277" s="1" t="e">
        <f>MID(D277,FIND("escarmiento",D277),50)</f>
        <v>#VALUE!</v>
      </c>
      <c r="J277" s="1" t="e">
        <f>MID(D277,FIND("recargo",D277),50)</f>
        <v>#VALUE!</v>
      </c>
      <c r="K277" s="1" t="e">
        <f>MID(D277,FIND("gravamen",D277),50)</f>
        <v>#VALUE!</v>
      </c>
      <c r="L277" s="1" t="e">
        <f>MID(D277,FIND("amonesta",D277),50)</f>
        <v>#VALUE!</v>
      </c>
      <c r="M277" s="1" t="e">
        <f>MID(D277,FIND("correctivo",D277),50)</f>
        <v>#VALUE!</v>
      </c>
      <c r="N277" s="1" t="e">
        <f>MID(D277,FIND("imposici",D277),50)</f>
        <v>#VALUE!</v>
      </c>
    </row>
    <row r="278" spans="1:14" x14ac:dyDescent="0.45">
      <c r="A278">
        <v>7302925</v>
      </c>
      <c r="B278">
        <v>1</v>
      </c>
      <c r="C278" t="s">
        <v>1004</v>
      </c>
      <c r="D278" s="1" t="s">
        <v>1140</v>
      </c>
      <c r="E278">
        <v>2</v>
      </c>
      <c r="F278" s="1" t="e">
        <f>MID(D278,FIND("multa",D278),50)</f>
        <v>#VALUE!</v>
      </c>
      <c r="G278" s="1" t="e">
        <f>MID(D278,FIND("castigo",D278),50)</f>
        <v>#VALUE!</v>
      </c>
      <c r="H278" s="1" t="e">
        <f>MID(D278,FIND("punici",D278),50)</f>
        <v>#VALUE!</v>
      </c>
      <c r="I278" s="1" t="e">
        <f>MID(D278,FIND("escarmiento",D278),50)</f>
        <v>#VALUE!</v>
      </c>
      <c r="J278" s="1" t="e">
        <f>MID(D278,FIND("recargo",D278),50)</f>
        <v>#VALUE!</v>
      </c>
      <c r="K278" s="1" t="e">
        <f>MID(D278,FIND("gravamen",D278),50)</f>
        <v>#VALUE!</v>
      </c>
      <c r="L278" s="1" t="e">
        <f>MID(D278,FIND("amonesta",D278),50)</f>
        <v>#VALUE!</v>
      </c>
      <c r="M278" s="1" t="e">
        <f>MID(D278,FIND("correctivo",D278),50)</f>
        <v>#VALUE!</v>
      </c>
      <c r="N278" s="1" t="e">
        <f>MID(D278,FIND("imposici",D278),50)</f>
        <v>#VALUE!</v>
      </c>
    </row>
    <row r="279" spans="1:14" ht="57" x14ac:dyDescent="0.45">
      <c r="A279">
        <v>7898069</v>
      </c>
      <c r="B279">
        <v>1</v>
      </c>
      <c r="C279" t="s">
        <v>1004</v>
      </c>
      <c r="D279" s="1" t="s">
        <v>1139</v>
      </c>
      <c r="E279">
        <v>2</v>
      </c>
      <c r="F279" s="1" t="e">
        <f>MID(D279,FIND("multa",D279),50)</f>
        <v>#VALUE!</v>
      </c>
      <c r="G279" s="1" t="e">
        <f>MID(D279,FIND("castigo",D279),50)</f>
        <v>#VALUE!</v>
      </c>
      <c r="H279" s="1" t="e">
        <f>MID(D279,FIND("punici",D279),50)</f>
        <v>#VALUE!</v>
      </c>
      <c r="I279" s="1" t="e">
        <f>MID(D279,FIND("escarmiento",D279),50)</f>
        <v>#VALUE!</v>
      </c>
      <c r="J279" s="1" t="e">
        <f>MID(D279,FIND("recargo",D279),50)</f>
        <v>#VALUE!</v>
      </c>
      <c r="K279" s="1" t="e">
        <f>MID(D279,FIND("gravamen",D279),50)</f>
        <v>#VALUE!</v>
      </c>
      <c r="L279" s="1" t="e">
        <f>MID(D279,FIND("amonesta",D279),50)</f>
        <v>#VALUE!</v>
      </c>
      <c r="M279" s="1" t="e">
        <f>MID(D279,FIND("correctivo",D279),50)</f>
        <v>#VALUE!</v>
      </c>
      <c r="N279" s="1" t="e">
        <f>MID(D279,FIND("imposici",D279),50)</f>
        <v>#VALUE!</v>
      </c>
    </row>
    <row r="280" spans="1:14" x14ac:dyDescent="0.45">
      <c r="A280">
        <v>8235409</v>
      </c>
      <c r="B280">
        <v>1</v>
      </c>
      <c r="C280" t="s">
        <v>1004</v>
      </c>
      <c r="D280" s="1" t="s">
        <v>744</v>
      </c>
      <c r="E280">
        <v>2</v>
      </c>
      <c r="F280" s="1" t="e">
        <f>MID(D280,FIND("multa",D280),50)</f>
        <v>#VALUE!</v>
      </c>
      <c r="G280" s="1" t="e">
        <f>MID(D280,FIND("castigo",D280),50)</f>
        <v>#VALUE!</v>
      </c>
      <c r="H280" s="1" t="e">
        <f>MID(D280,FIND("punici",D280),50)</f>
        <v>#VALUE!</v>
      </c>
      <c r="I280" s="1" t="e">
        <f>MID(D280,FIND("escarmiento",D280),50)</f>
        <v>#VALUE!</v>
      </c>
      <c r="J280" s="1" t="e">
        <f>MID(D280,FIND("recargo",D280),50)</f>
        <v>#VALUE!</v>
      </c>
      <c r="K280" s="1" t="e">
        <f>MID(D280,FIND("gravamen",D280),50)</f>
        <v>#VALUE!</v>
      </c>
      <c r="L280" s="1" t="e">
        <f>MID(D280,FIND("amonesta",D280),50)</f>
        <v>#VALUE!</v>
      </c>
      <c r="M280" s="1" t="e">
        <f>MID(D280,FIND("correctivo",D280),50)</f>
        <v>#VALUE!</v>
      </c>
      <c r="N280" s="1" t="e">
        <f>MID(D280,FIND("imposici",D280),50)</f>
        <v>#VALUE!</v>
      </c>
    </row>
    <row r="281" spans="1:14" ht="42.75" x14ac:dyDescent="0.45">
      <c r="A281">
        <v>8209586</v>
      </c>
      <c r="B281">
        <v>1</v>
      </c>
      <c r="C281" t="s">
        <v>1138</v>
      </c>
      <c r="D281" s="1" t="s">
        <v>1137</v>
      </c>
      <c r="E281">
        <v>2</v>
      </c>
      <c r="F281" s="1" t="e">
        <f>MID(D281,FIND("multa",D281),50)</f>
        <v>#VALUE!</v>
      </c>
      <c r="G281" s="1" t="e">
        <f>MID(D281,FIND("castigo",D281),50)</f>
        <v>#VALUE!</v>
      </c>
      <c r="H281" s="1" t="e">
        <f>MID(D281,FIND("punici",D281),50)</f>
        <v>#VALUE!</v>
      </c>
      <c r="I281" s="1" t="e">
        <f>MID(D281,FIND("escarmiento",D281),50)</f>
        <v>#VALUE!</v>
      </c>
      <c r="J281" s="1" t="e">
        <f>MID(D281,FIND("recargo",D281),50)</f>
        <v>#VALUE!</v>
      </c>
      <c r="K281" s="1" t="e">
        <f>MID(D281,FIND("gravamen",D281),50)</f>
        <v>#VALUE!</v>
      </c>
      <c r="L281" s="1" t="e">
        <f>MID(D281,FIND("amonesta",D281),50)</f>
        <v>#VALUE!</v>
      </c>
      <c r="M281" s="1" t="e">
        <f>MID(D281,FIND("correctivo",D281),50)</f>
        <v>#VALUE!</v>
      </c>
      <c r="N281" s="1" t="e">
        <f>MID(D281,FIND("imposici",D281),50)</f>
        <v>#VALUE!</v>
      </c>
    </row>
    <row r="282" spans="1:14" ht="85.5" x14ac:dyDescent="0.45">
      <c r="A282">
        <v>7955107</v>
      </c>
      <c r="B282">
        <v>1</v>
      </c>
      <c r="C282" t="s">
        <v>1136</v>
      </c>
      <c r="D282" s="1" t="s">
        <v>1135</v>
      </c>
      <c r="E282">
        <v>2</v>
      </c>
      <c r="F282" s="1" t="e">
        <f>MID(D282,FIND("multa",D282),50)</f>
        <v>#VALUE!</v>
      </c>
      <c r="G282" s="1" t="e">
        <f>MID(D282,FIND("castigo",D282),50)</f>
        <v>#VALUE!</v>
      </c>
      <c r="H282" s="1" t="e">
        <f>MID(D282,FIND("punici",D282),50)</f>
        <v>#VALUE!</v>
      </c>
      <c r="I282" s="1" t="e">
        <f>MID(D282,FIND("escarmiento",D282),50)</f>
        <v>#VALUE!</v>
      </c>
      <c r="J282" s="1" t="e">
        <f>MID(D282,FIND("recargo",D282),50)</f>
        <v>#VALUE!</v>
      </c>
      <c r="K282" s="1" t="e">
        <f>MID(D282,FIND("gravamen",D282),50)</f>
        <v>#VALUE!</v>
      </c>
      <c r="L282" s="1" t="e">
        <f>MID(D282,FIND("amonesta",D282),50)</f>
        <v>#VALUE!</v>
      </c>
      <c r="M282" s="1" t="e">
        <f>MID(D282,FIND("correctivo",D282),50)</f>
        <v>#VALUE!</v>
      </c>
      <c r="N282" s="1" t="e">
        <f>MID(D282,FIND("imposici",D282),50)</f>
        <v>#VALUE!</v>
      </c>
    </row>
    <row r="283" spans="1:14" x14ac:dyDescent="0.45">
      <c r="A283">
        <v>7340480</v>
      </c>
      <c r="B283">
        <v>1</v>
      </c>
      <c r="C283" t="s">
        <v>759</v>
      </c>
      <c r="D283" s="1" t="s">
        <v>743</v>
      </c>
      <c r="E283">
        <v>2</v>
      </c>
      <c r="F283" s="1" t="e">
        <f>MID(D283,FIND("multa",D283),50)</f>
        <v>#VALUE!</v>
      </c>
      <c r="G283" s="1" t="e">
        <f>MID(D283,FIND("castigo",D283),50)</f>
        <v>#VALUE!</v>
      </c>
      <c r="H283" s="1" t="e">
        <f>MID(D283,FIND("punici",D283),50)</f>
        <v>#VALUE!</v>
      </c>
      <c r="I283" s="1" t="e">
        <f>MID(D283,FIND("escarmiento",D283),50)</f>
        <v>#VALUE!</v>
      </c>
      <c r="J283" s="1" t="e">
        <f>MID(D283,FIND("recargo",D283),50)</f>
        <v>#VALUE!</v>
      </c>
      <c r="K283" s="1" t="e">
        <f>MID(D283,FIND("gravamen",D283),50)</f>
        <v>#VALUE!</v>
      </c>
      <c r="L283" s="1" t="e">
        <f>MID(D283,FIND("amonesta",D283),50)</f>
        <v>#VALUE!</v>
      </c>
      <c r="M283" s="1" t="e">
        <f>MID(D283,FIND("correctivo",D283),50)</f>
        <v>#VALUE!</v>
      </c>
      <c r="N283" s="1" t="e">
        <f>MID(D283,FIND("imposici",D283),50)</f>
        <v>#VALUE!</v>
      </c>
    </row>
    <row r="284" spans="1:14" ht="156.75" x14ac:dyDescent="0.45">
      <c r="A284">
        <v>7441915</v>
      </c>
      <c r="B284">
        <v>1</v>
      </c>
      <c r="C284" t="s">
        <v>1107</v>
      </c>
      <c r="D284" s="1" t="s">
        <v>1134</v>
      </c>
      <c r="E284">
        <v>2</v>
      </c>
      <c r="F284" s="1" t="e">
        <f>MID(D284,FIND("multa",D284),50)</f>
        <v>#VALUE!</v>
      </c>
      <c r="G284" s="1" t="e">
        <f>MID(D284,FIND("castigo",D284),50)</f>
        <v>#VALUE!</v>
      </c>
      <c r="H284" s="1" t="e">
        <f>MID(D284,FIND("punici",D284),50)</f>
        <v>#VALUE!</v>
      </c>
      <c r="I284" s="1" t="e">
        <f>MID(D284,FIND("escarmiento",D284),50)</f>
        <v>#VALUE!</v>
      </c>
      <c r="J284" s="1" t="e">
        <f>MID(D284,FIND("recargo",D284),50)</f>
        <v>#VALUE!</v>
      </c>
      <c r="K284" s="1" t="e">
        <f>MID(D284,FIND("gravamen",D284),50)</f>
        <v>#VALUE!</v>
      </c>
      <c r="L284" s="1" t="e">
        <f>MID(D284,FIND("amonesta",D284),50)</f>
        <v>#VALUE!</v>
      </c>
      <c r="M284" s="1" t="e">
        <f>MID(D284,FIND("correctivo",D284),50)</f>
        <v>#VALUE!</v>
      </c>
      <c r="N284" s="1" t="e">
        <f>MID(D284,FIND("imposici",D284),50)</f>
        <v>#VALUE!</v>
      </c>
    </row>
    <row r="285" spans="1:14" ht="42.75" x14ac:dyDescent="0.45">
      <c r="A285">
        <v>8019704</v>
      </c>
      <c r="B285">
        <v>1</v>
      </c>
      <c r="C285" t="s">
        <v>777</v>
      </c>
      <c r="D285" s="1" t="s">
        <v>1133</v>
      </c>
      <c r="E285">
        <v>2</v>
      </c>
      <c r="F285" s="1" t="e">
        <f>MID(D285,FIND("multa",D285),50)</f>
        <v>#VALUE!</v>
      </c>
      <c r="G285" s="1" t="e">
        <f>MID(D285,FIND("castigo",D285),50)</f>
        <v>#VALUE!</v>
      </c>
      <c r="H285" s="1" t="e">
        <f>MID(D285,FIND("punici",D285),50)</f>
        <v>#VALUE!</v>
      </c>
      <c r="I285" s="1" t="e">
        <f>MID(D285,FIND("escarmiento",D285),50)</f>
        <v>#VALUE!</v>
      </c>
      <c r="J285" s="1" t="e">
        <f>MID(D285,FIND("recargo",D285),50)</f>
        <v>#VALUE!</v>
      </c>
      <c r="K285" s="1" t="e">
        <f>MID(D285,FIND("gravamen",D285),50)</f>
        <v>#VALUE!</v>
      </c>
      <c r="L285" s="1" t="e">
        <f>MID(D285,FIND("amonesta",D285),50)</f>
        <v>#VALUE!</v>
      </c>
      <c r="M285" s="1" t="e">
        <f>MID(D285,FIND("correctivo",D285),50)</f>
        <v>#VALUE!</v>
      </c>
      <c r="N285" s="1" t="e">
        <f>MID(D285,FIND("imposici",D285),50)</f>
        <v>#VALUE!</v>
      </c>
    </row>
    <row r="286" spans="1:14" ht="28.5" x14ac:dyDescent="0.45">
      <c r="A286">
        <v>7999416</v>
      </c>
      <c r="B286">
        <v>1</v>
      </c>
      <c r="C286" t="s">
        <v>777</v>
      </c>
      <c r="D286" s="1" t="s">
        <v>1132</v>
      </c>
      <c r="E286">
        <v>2</v>
      </c>
      <c r="F286" s="1" t="e">
        <f>MID(D286,FIND("multa",D286),50)</f>
        <v>#VALUE!</v>
      </c>
      <c r="G286" s="1" t="e">
        <f>MID(D286,FIND("castigo",D286),50)</f>
        <v>#VALUE!</v>
      </c>
      <c r="H286" s="1" t="e">
        <f>MID(D286,FIND("punici",D286),50)</f>
        <v>#VALUE!</v>
      </c>
      <c r="I286" s="1" t="e">
        <f>MID(D286,FIND("escarmiento",D286),50)</f>
        <v>#VALUE!</v>
      </c>
      <c r="J286" s="1" t="e">
        <f>MID(D286,FIND("recargo",D286),50)</f>
        <v>#VALUE!</v>
      </c>
      <c r="K286" s="1" t="e">
        <f>MID(D286,FIND("gravamen",D286),50)</f>
        <v>#VALUE!</v>
      </c>
      <c r="L286" s="1" t="e">
        <f>MID(D286,FIND("amonesta",D286),50)</f>
        <v>#VALUE!</v>
      </c>
      <c r="M286" s="1" t="e">
        <f>MID(D286,FIND("correctivo",D286),50)</f>
        <v>#VALUE!</v>
      </c>
      <c r="N286" s="1" t="e">
        <f>MID(D286,FIND("imposici",D286),50)</f>
        <v>#VALUE!</v>
      </c>
    </row>
    <row r="287" spans="1:14" ht="57" x14ac:dyDescent="0.45">
      <c r="A287">
        <v>8272156</v>
      </c>
      <c r="B287">
        <v>1</v>
      </c>
      <c r="C287" t="s">
        <v>1004</v>
      </c>
      <c r="D287" s="1" t="s">
        <v>1131</v>
      </c>
      <c r="E287">
        <v>2</v>
      </c>
      <c r="F287" s="1" t="e">
        <f>MID(D287,FIND("multa",D287),50)</f>
        <v>#VALUE!</v>
      </c>
      <c r="G287" s="1" t="e">
        <f>MID(D287,FIND("castigo",D287),50)</f>
        <v>#VALUE!</v>
      </c>
      <c r="H287" s="1" t="e">
        <f>MID(D287,FIND("punici",D287),50)</f>
        <v>#VALUE!</v>
      </c>
      <c r="I287" s="1" t="e">
        <f>MID(D287,FIND("escarmiento",D287),50)</f>
        <v>#VALUE!</v>
      </c>
      <c r="J287" s="1" t="e">
        <f>MID(D287,FIND("recargo",D287),50)</f>
        <v>#VALUE!</v>
      </c>
      <c r="K287" s="1" t="e">
        <f>MID(D287,FIND("gravamen",D287),50)</f>
        <v>#VALUE!</v>
      </c>
      <c r="L287" s="1" t="e">
        <f>MID(D287,FIND("amonesta",D287),50)</f>
        <v>#VALUE!</v>
      </c>
      <c r="M287" s="1" t="e">
        <f>MID(D287,FIND("correctivo",D287),50)</f>
        <v>#VALUE!</v>
      </c>
      <c r="N287" s="1" t="e">
        <f>MID(D287,FIND("imposici",D287),50)</f>
        <v>#VALUE!</v>
      </c>
    </row>
    <row r="288" spans="1:14" x14ac:dyDescent="0.45">
      <c r="A288">
        <v>7811133</v>
      </c>
      <c r="B288">
        <v>1</v>
      </c>
      <c r="C288" t="s">
        <v>1004</v>
      </c>
      <c r="D288" s="1" t="s">
        <v>1130</v>
      </c>
      <c r="E288">
        <v>2</v>
      </c>
      <c r="F288" s="1" t="e">
        <f>MID(D288,FIND("multa",D288),50)</f>
        <v>#VALUE!</v>
      </c>
      <c r="G288" s="1" t="e">
        <f>MID(D288,FIND("castigo",D288),50)</f>
        <v>#VALUE!</v>
      </c>
      <c r="H288" s="1" t="e">
        <f>MID(D288,FIND("punici",D288),50)</f>
        <v>#VALUE!</v>
      </c>
      <c r="I288" s="1" t="e">
        <f>MID(D288,FIND("escarmiento",D288),50)</f>
        <v>#VALUE!</v>
      </c>
      <c r="J288" s="1" t="e">
        <f>MID(D288,FIND("recargo",D288),50)</f>
        <v>#VALUE!</v>
      </c>
      <c r="K288" s="1" t="e">
        <f>MID(D288,FIND("gravamen",D288),50)</f>
        <v>#VALUE!</v>
      </c>
      <c r="L288" s="1" t="e">
        <f>MID(D288,FIND("amonesta",D288),50)</f>
        <v>#VALUE!</v>
      </c>
      <c r="M288" s="1" t="e">
        <f>MID(D288,FIND("correctivo",D288),50)</f>
        <v>#VALUE!</v>
      </c>
      <c r="N288" s="1" t="e">
        <f>MID(D288,FIND("imposici",D288),50)</f>
        <v>#VALUE!</v>
      </c>
    </row>
    <row r="289" spans="1:14" ht="409.5" x14ac:dyDescent="0.45">
      <c r="A289">
        <v>8205162</v>
      </c>
      <c r="B289">
        <v>1</v>
      </c>
      <c r="C289" t="s">
        <v>1129</v>
      </c>
      <c r="D289" s="1" t="s">
        <v>1128</v>
      </c>
      <c r="E289">
        <v>2</v>
      </c>
      <c r="F289" s="1" t="e">
        <f>MID(D289,FIND("multa",D289),50)</f>
        <v>#VALUE!</v>
      </c>
      <c r="G289" s="1" t="e">
        <f>MID(D289,FIND("castigo",D289),50)</f>
        <v>#VALUE!</v>
      </c>
      <c r="H289" s="1" t="e">
        <f>MID(D289,FIND("punici",D289),50)</f>
        <v>#VALUE!</v>
      </c>
      <c r="I289" s="1" t="e">
        <f>MID(D289,FIND("escarmiento",D289),50)</f>
        <v>#VALUE!</v>
      </c>
      <c r="J289" s="1" t="e">
        <f>MID(D289,FIND("recargo",D289),50)</f>
        <v>#VALUE!</v>
      </c>
      <c r="K289" s="1" t="e">
        <f>MID(D289,FIND("gravamen",D289),50)</f>
        <v>#VALUE!</v>
      </c>
      <c r="L289" s="1" t="e">
        <f>MID(D289,FIND("amonesta",D289),50)</f>
        <v>#VALUE!</v>
      </c>
      <c r="M289" s="1" t="e">
        <f>MID(D289,FIND("correctivo",D289),50)</f>
        <v>#VALUE!</v>
      </c>
      <c r="N289" s="1" t="e">
        <f>MID(D289,FIND("imposici",D289),50)</f>
        <v>#VALUE!</v>
      </c>
    </row>
    <row r="290" spans="1:14" x14ac:dyDescent="0.45">
      <c r="A290">
        <v>7634513</v>
      </c>
      <c r="B290">
        <v>1</v>
      </c>
      <c r="C290" t="s">
        <v>1127</v>
      </c>
      <c r="D290" s="1" t="s">
        <v>1126</v>
      </c>
      <c r="E290">
        <v>2</v>
      </c>
      <c r="F290" s="1" t="e">
        <f>MID(D290,FIND("multa",D290),50)</f>
        <v>#VALUE!</v>
      </c>
      <c r="G290" s="1" t="e">
        <f>MID(D290,FIND("castigo",D290),50)</f>
        <v>#VALUE!</v>
      </c>
      <c r="H290" s="1" t="e">
        <f>MID(D290,FIND("punici",D290),50)</f>
        <v>#VALUE!</v>
      </c>
      <c r="I290" s="1" t="e">
        <f>MID(D290,FIND("escarmiento",D290),50)</f>
        <v>#VALUE!</v>
      </c>
      <c r="J290" s="1" t="e">
        <f>MID(D290,FIND("recargo",D290),50)</f>
        <v>#VALUE!</v>
      </c>
      <c r="K290" s="1" t="e">
        <f>MID(D290,FIND("gravamen",D290),50)</f>
        <v>#VALUE!</v>
      </c>
      <c r="L290" s="1" t="e">
        <f>MID(D290,FIND("amonesta",D290),50)</f>
        <v>#VALUE!</v>
      </c>
      <c r="M290" s="1" t="e">
        <f>MID(D290,FIND("correctivo",D290),50)</f>
        <v>#VALUE!</v>
      </c>
      <c r="N290" s="1" t="e">
        <f>MID(D290,FIND("imposici",D290),50)</f>
        <v>#VALUE!</v>
      </c>
    </row>
    <row r="291" spans="1:14" x14ac:dyDescent="0.45">
      <c r="A291">
        <v>7414297</v>
      </c>
      <c r="B291">
        <v>1</v>
      </c>
      <c r="C291" t="s">
        <v>1004</v>
      </c>
      <c r="D291" s="1" t="s">
        <v>1125</v>
      </c>
      <c r="E291">
        <v>2</v>
      </c>
      <c r="F291" s="1" t="e">
        <f>MID(D291,FIND("multa",D291),50)</f>
        <v>#VALUE!</v>
      </c>
      <c r="G291" s="1" t="e">
        <f>MID(D291,FIND("castigo",D291),50)</f>
        <v>#VALUE!</v>
      </c>
      <c r="H291" s="1" t="e">
        <f>MID(D291,FIND("punici",D291),50)</f>
        <v>#VALUE!</v>
      </c>
      <c r="I291" s="1" t="e">
        <f>MID(D291,FIND("escarmiento",D291),50)</f>
        <v>#VALUE!</v>
      </c>
      <c r="J291" s="1" t="e">
        <f>MID(D291,FIND("recargo",D291),50)</f>
        <v>#VALUE!</v>
      </c>
      <c r="K291" s="1" t="e">
        <f>MID(D291,FIND("gravamen",D291),50)</f>
        <v>#VALUE!</v>
      </c>
      <c r="L291" s="1" t="e">
        <f>MID(D291,FIND("amonesta",D291),50)</f>
        <v>#VALUE!</v>
      </c>
      <c r="M291" s="1" t="e">
        <f>MID(D291,FIND("correctivo",D291),50)</f>
        <v>#VALUE!</v>
      </c>
      <c r="N291" s="1" t="e">
        <f>MID(D291,FIND("imposici",D291),50)</f>
        <v>#VALUE!</v>
      </c>
    </row>
    <row r="292" spans="1:14" x14ac:dyDescent="0.45">
      <c r="A292">
        <v>7457945</v>
      </c>
      <c r="B292">
        <v>1</v>
      </c>
      <c r="C292" t="s">
        <v>1124</v>
      </c>
      <c r="D292" s="1" t="s">
        <v>1123</v>
      </c>
      <c r="E292">
        <v>2</v>
      </c>
      <c r="F292" s="1" t="e">
        <f>MID(D292,FIND("multa",D292),50)</f>
        <v>#VALUE!</v>
      </c>
      <c r="G292" s="1" t="e">
        <f>MID(D292,FIND("castigo",D292),50)</f>
        <v>#VALUE!</v>
      </c>
      <c r="H292" s="1" t="e">
        <f>MID(D292,FIND("punici",D292),50)</f>
        <v>#VALUE!</v>
      </c>
      <c r="I292" s="1" t="e">
        <f>MID(D292,FIND("escarmiento",D292),50)</f>
        <v>#VALUE!</v>
      </c>
      <c r="J292" s="1" t="e">
        <f>MID(D292,FIND("recargo",D292),50)</f>
        <v>#VALUE!</v>
      </c>
      <c r="K292" s="1" t="e">
        <f>MID(D292,FIND("gravamen",D292),50)</f>
        <v>#VALUE!</v>
      </c>
      <c r="L292" s="1" t="e">
        <f>MID(D292,FIND("amonesta",D292),50)</f>
        <v>#VALUE!</v>
      </c>
      <c r="M292" s="1" t="e">
        <f>MID(D292,FIND("correctivo",D292),50)</f>
        <v>#VALUE!</v>
      </c>
      <c r="N292" s="1" t="e">
        <f>MID(D292,FIND("imposici",D292),50)</f>
        <v>#VALUE!</v>
      </c>
    </row>
    <row r="293" spans="1:14" ht="42.75" x14ac:dyDescent="0.45">
      <c r="A293">
        <v>7538973</v>
      </c>
      <c r="B293">
        <v>1</v>
      </c>
      <c r="C293" t="s">
        <v>777</v>
      </c>
      <c r="D293" s="1" t="s">
        <v>1122</v>
      </c>
      <c r="E293">
        <v>2</v>
      </c>
      <c r="F293" s="1" t="e">
        <f>MID(D293,FIND("multa",D293),50)</f>
        <v>#VALUE!</v>
      </c>
      <c r="G293" s="1" t="e">
        <f>MID(D293,FIND("castigo",D293),50)</f>
        <v>#VALUE!</v>
      </c>
      <c r="H293" s="1" t="e">
        <f>MID(D293,FIND("punici",D293),50)</f>
        <v>#VALUE!</v>
      </c>
      <c r="I293" s="1" t="e">
        <f>MID(D293,FIND("escarmiento",D293),50)</f>
        <v>#VALUE!</v>
      </c>
      <c r="J293" s="1" t="e">
        <f>MID(D293,FIND("recargo",D293),50)</f>
        <v>#VALUE!</v>
      </c>
      <c r="K293" s="1" t="e">
        <f>MID(D293,FIND("gravamen",D293),50)</f>
        <v>#VALUE!</v>
      </c>
      <c r="L293" s="1" t="e">
        <f>MID(D293,FIND("amonesta",D293),50)</f>
        <v>#VALUE!</v>
      </c>
      <c r="M293" s="1" t="e">
        <f>MID(D293,FIND("correctivo",D293),50)</f>
        <v>#VALUE!</v>
      </c>
      <c r="N293" s="1" t="e">
        <f>MID(D293,FIND("imposici",D293),50)</f>
        <v>#VALUE!</v>
      </c>
    </row>
    <row r="294" spans="1:14" ht="42.75" x14ac:dyDescent="0.45">
      <c r="A294">
        <v>8020959</v>
      </c>
      <c r="B294">
        <v>1</v>
      </c>
      <c r="C294" t="s">
        <v>1004</v>
      </c>
      <c r="D294" s="1" t="s">
        <v>1121</v>
      </c>
      <c r="E294">
        <v>2</v>
      </c>
      <c r="F294" s="1" t="e">
        <f>MID(D294,FIND("multa",D294),50)</f>
        <v>#VALUE!</v>
      </c>
      <c r="G294" s="1" t="e">
        <f>MID(D294,FIND("castigo",D294),50)</f>
        <v>#VALUE!</v>
      </c>
      <c r="H294" s="1" t="e">
        <f>MID(D294,FIND("punici",D294),50)</f>
        <v>#VALUE!</v>
      </c>
      <c r="I294" s="1" t="e">
        <f>MID(D294,FIND("escarmiento",D294),50)</f>
        <v>#VALUE!</v>
      </c>
      <c r="J294" s="1" t="e">
        <f>MID(D294,FIND("recargo",D294),50)</f>
        <v>#VALUE!</v>
      </c>
      <c r="K294" s="1" t="e">
        <f>MID(D294,FIND("gravamen",D294),50)</f>
        <v>#VALUE!</v>
      </c>
      <c r="L294" s="1" t="e">
        <f>MID(D294,FIND("amonesta",D294),50)</f>
        <v>#VALUE!</v>
      </c>
      <c r="M294" s="1" t="e">
        <f>MID(D294,FIND("correctivo",D294),50)</f>
        <v>#VALUE!</v>
      </c>
      <c r="N294" s="1" t="e">
        <f>MID(D294,FIND("imposici",D294),50)</f>
        <v>#VALUE!</v>
      </c>
    </row>
    <row r="295" spans="1:14" ht="128.25" x14ac:dyDescent="0.45">
      <c r="A295">
        <v>7318004</v>
      </c>
      <c r="B295">
        <v>1</v>
      </c>
      <c r="C295" t="s">
        <v>1120</v>
      </c>
      <c r="D295" s="1" t="s">
        <v>1119</v>
      </c>
      <c r="E295">
        <v>2</v>
      </c>
      <c r="F295" s="1" t="e">
        <f>MID(D295,FIND("multa",D295),50)</f>
        <v>#VALUE!</v>
      </c>
      <c r="G295" s="1" t="e">
        <f>MID(D295,FIND("castigo",D295),50)</f>
        <v>#VALUE!</v>
      </c>
      <c r="H295" s="1" t="e">
        <f>MID(D295,FIND("punici",D295),50)</f>
        <v>#VALUE!</v>
      </c>
      <c r="I295" s="1" t="e">
        <f>MID(D295,FIND("escarmiento",D295),50)</f>
        <v>#VALUE!</v>
      </c>
      <c r="J295" s="1" t="e">
        <f>MID(D295,FIND("recargo",D295),50)</f>
        <v>#VALUE!</v>
      </c>
      <c r="K295" s="1" t="e">
        <f>MID(D295,FIND("gravamen",D295),50)</f>
        <v>#VALUE!</v>
      </c>
      <c r="L295" s="1" t="e">
        <f>MID(D295,FIND("amonesta",D295),50)</f>
        <v>#VALUE!</v>
      </c>
      <c r="M295" s="1" t="e">
        <f>MID(D295,FIND("correctivo",D295),50)</f>
        <v>#VALUE!</v>
      </c>
      <c r="N295" s="1" t="e">
        <f>MID(D295,FIND("imposici",D295),50)</f>
        <v>#VALUE!</v>
      </c>
    </row>
    <row r="296" spans="1:14" ht="28.5" x14ac:dyDescent="0.45">
      <c r="A296">
        <v>7425061</v>
      </c>
      <c r="B296">
        <v>1</v>
      </c>
      <c r="C296" t="s">
        <v>759</v>
      </c>
      <c r="D296" s="1" t="s">
        <v>1118</v>
      </c>
      <c r="E296">
        <v>2</v>
      </c>
      <c r="F296" s="1" t="e">
        <f>MID(D296,FIND("multa",D296),50)</f>
        <v>#VALUE!</v>
      </c>
      <c r="G296" s="1" t="e">
        <f>MID(D296,FIND("castigo",D296),50)</f>
        <v>#VALUE!</v>
      </c>
      <c r="H296" s="1" t="e">
        <f>MID(D296,FIND("punici",D296),50)</f>
        <v>#VALUE!</v>
      </c>
      <c r="I296" s="1" t="e">
        <f>MID(D296,FIND("escarmiento",D296),50)</f>
        <v>#VALUE!</v>
      </c>
      <c r="J296" s="1" t="e">
        <f>MID(D296,FIND("recargo",D296),50)</f>
        <v>#VALUE!</v>
      </c>
      <c r="K296" s="1" t="e">
        <f>MID(D296,FIND("gravamen",D296),50)</f>
        <v>#VALUE!</v>
      </c>
      <c r="L296" s="1" t="e">
        <f>MID(D296,FIND("amonesta",D296),50)</f>
        <v>#VALUE!</v>
      </c>
      <c r="M296" s="1" t="e">
        <f>MID(D296,FIND("correctivo",D296),50)</f>
        <v>#VALUE!</v>
      </c>
      <c r="N296" s="1" t="e">
        <f>MID(D296,FIND("imposici",D296),50)</f>
        <v>#VALUE!</v>
      </c>
    </row>
    <row r="297" spans="1:14" x14ac:dyDescent="0.45">
      <c r="A297">
        <v>8460520</v>
      </c>
      <c r="B297">
        <v>1</v>
      </c>
      <c r="C297" t="s">
        <v>892</v>
      </c>
      <c r="D297" s="1" t="s">
        <v>1117</v>
      </c>
      <c r="E297">
        <v>2</v>
      </c>
      <c r="F297" s="1" t="e">
        <f>MID(D297,FIND("multa",D297),50)</f>
        <v>#VALUE!</v>
      </c>
      <c r="G297" s="1" t="e">
        <f>MID(D297,FIND("castigo",D297),50)</f>
        <v>#VALUE!</v>
      </c>
      <c r="H297" s="1" t="e">
        <f>MID(D297,FIND("punici",D297),50)</f>
        <v>#VALUE!</v>
      </c>
      <c r="I297" s="1" t="e">
        <f>MID(D297,FIND("escarmiento",D297),50)</f>
        <v>#VALUE!</v>
      </c>
      <c r="J297" s="1" t="e">
        <f>MID(D297,FIND("recargo",D297),50)</f>
        <v>#VALUE!</v>
      </c>
      <c r="K297" s="1" t="e">
        <f>MID(D297,FIND("gravamen",D297),50)</f>
        <v>#VALUE!</v>
      </c>
      <c r="L297" s="1" t="e">
        <f>MID(D297,FIND("amonesta",D297),50)</f>
        <v>#VALUE!</v>
      </c>
      <c r="M297" s="1" t="e">
        <f>MID(D297,FIND("correctivo",D297),50)</f>
        <v>#VALUE!</v>
      </c>
      <c r="N297" s="1" t="e">
        <f>MID(D297,FIND("imposici",D297),50)</f>
        <v>#VALUE!</v>
      </c>
    </row>
    <row r="298" spans="1:14" ht="42.75" x14ac:dyDescent="0.45">
      <c r="A298">
        <v>8484742</v>
      </c>
      <c r="B298">
        <v>1</v>
      </c>
      <c r="C298" t="s">
        <v>1116</v>
      </c>
      <c r="D298" s="1" t="s">
        <v>1115</v>
      </c>
      <c r="E298">
        <v>2</v>
      </c>
      <c r="F298" s="1" t="e">
        <f>MID(D298,FIND("multa",D298),50)</f>
        <v>#VALUE!</v>
      </c>
      <c r="G298" s="1" t="e">
        <f>MID(D298,FIND("castigo",D298),50)</f>
        <v>#VALUE!</v>
      </c>
      <c r="H298" s="1" t="e">
        <f>MID(D298,FIND("punici",D298),50)</f>
        <v>#VALUE!</v>
      </c>
      <c r="I298" s="1" t="e">
        <f>MID(D298,FIND("escarmiento",D298),50)</f>
        <v>#VALUE!</v>
      </c>
      <c r="J298" s="1" t="e">
        <f>MID(D298,FIND("recargo",D298),50)</f>
        <v>#VALUE!</v>
      </c>
      <c r="K298" s="1" t="e">
        <f>MID(D298,FIND("gravamen",D298),50)</f>
        <v>#VALUE!</v>
      </c>
      <c r="L298" s="1" t="e">
        <f>MID(D298,FIND("amonesta",D298),50)</f>
        <v>#VALUE!</v>
      </c>
      <c r="M298" s="1" t="e">
        <f>MID(D298,FIND("correctivo",D298),50)</f>
        <v>#VALUE!</v>
      </c>
      <c r="N298" s="1" t="e">
        <f>MID(D298,FIND("imposici",D298),50)</f>
        <v>#VALUE!</v>
      </c>
    </row>
    <row r="299" spans="1:14" ht="42.75" x14ac:dyDescent="0.45">
      <c r="A299">
        <v>8507529</v>
      </c>
      <c r="B299">
        <v>1</v>
      </c>
      <c r="C299" t="s">
        <v>1114</v>
      </c>
      <c r="D299" s="1" t="s">
        <v>1113</v>
      </c>
      <c r="E299">
        <v>2</v>
      </c>
      <c r="F299" s="1" t="e">
        <f>MID(D299,FIND("multa",D299),50)</f>
        <v>#VALUE!</v>
      </c>
      <c r="G299" s="1" t="e">
        <f>MID(D299,FIND("castigo",D299),50)</f>
        <v>#VALUE!</v>
      </c>
      <c r="H299" s="1" t="e">
        <f>MID(D299,FIND("punici",D299),50)</f>
        <v>#VALUE!</v>
      </c>
      <c r="I299" s="1" t="e">
        <f>MID(D299,FIND("escarmiento",D299),50)</f>
        <v>#VALUE!</v>
      </c>
      <c r="J299" s="1" t="e">
        <f>MID(D299,FIND("recargo",D299),50)</f>
        <v>#VALUE!</v>
      </c>
      <c r="K299" s="1" t="e">
        <f>MID(D299,FIND("gravamen",D299),50)</f>
        <v>#VALUE!</v>
      </c>
      <c r="L299" s="1" t="e">
        <f>MID(D299,FIND("amonesta",D299),50)</f>
        <v>#VALUE!</v>
      </c>
      <c r="M299" s="1" t="e">
        <f>MID(D299,FIND("correctivo",D299),50)</f>
        <v>#VALUE!</v>
      </c>
      <c r="N299" s="1" t="e">
        <f>MID(D299,FIND("imposici",D299),50)</f>
        <v>#VALUE!</v>
      </c>
    </row>
    <row r="300" spans="1:14" x14ac:dyDescent="0.45">
      <c r="A300">
        <v>7823600</v>
      </c>
      <c r="B300">
        <v>1</v>
      </c>
      <c r="C300" t="s">
        <v>759</v>
      </c>
      <c r="D300" s="1" t="s">
        <v>1112</v>
      </c>
      <c r="E300">
        <v>2</v>
      </c>
      <c r="F300" s="1" t="e">
        <f>MID(D300,FIND("multa",D300),50)</f>
        <v>#VALUE!</v>
      </c>
      <c r="G300" s="1" t="e">
        <f>MID(D300,FIND("castigo",D300),50)</f>
        <v>#VALUE!</v>
      </c>
      <c r="H300" s="1" t="e">
        <f>MID(D300,FIND("punici",D300),50)</f>
        <v>#VALUE!</v>
      </c>
      <c r="I300" s="1" t="e">
        <f>MID(D300,FIND("escarmiento",D300),50)</f>
        <v>#VALUE!</v>
      </c>
      <c r="J300" s="1" t="e">
        <f>MID(D300,FIND("recargo",D300),50)</f>
        <v>#VALUE!</v>
      </c>
      <c r="K300" s="1" t="e">
        <f>MID(D300,FIND("gravamen",D300),50)</f>
        <v>#VALUE!</v>
      </c>
      <c r="L300" s="1" t="e">
        <f>MID(D300,FIND("amonesta",D300),50)</f>
        <v>#VALUE!</v>
      </c>
      <c r="M300" s="1" t="e">
        <f>MID(D300,FIND("correctivo",D300),50)</f>
        <v>#VALUE!</v>
      </c>
      <c r="N300" s="1" t="e">
        <f>MID(D300,FIND("imposici",D300),50)</f>
        <v>#VALUE!</v>
      </c>
    </row>
    <row r="301" spans="1:14" ht="114" x14ac:dyDescent="0.45">
      <c r="A301">
        <v>7914089</v>
      </c>
      <c r="B301">
        <v>1</v>
      </c>
      <c r="C301" t="s">
        <v>892</v>
      </c>
      <c r="D301" s="1" t="s">
        <v>1111</v>
      </c>
      <c r="E301">
        <v>2</v>
      </c>
      <c r="F301" s="1" t="e">
        <f>MID(D301,FIND("multa",D301),50)</f>
        <v>#VALUE!</v>
      </c>
      <c r="G301" s="1" t="e">
        <f>MID(D301,FIND("castigo",D301),50)</f>
        <v>#VALUE!</v>
      </c>
      <c r="H301" s="1" t="e">
        <f>MID(D301,FIND("punici",D301),50)</f>
        <v>#VALUE!</v>
      </c>
      <c r="I301" s="1" t="e">
        <f>MID(D301,FIND("escarmiento",D301),50)</f>
        <v>#VALUE!</v>
      </c>
      <c r="J301" s="1" t="e">
        <f>MID(D301,FIND("recargo",D301),50)</f>
        <v>#VALUE!</v>
      </c>
      <c r="K301" s="1" t="e">
        <f>MID(D301,FIND("gravamen",D301),50)</f>
        <v>#VALUE!</v>
      </c>
      <c r="L301" s="1" t="e">
        <f>MID(D301,FIND("amonesta",D301),50)</f>
        <v>#VALUE!</v>
      </c>
      <c r="M301" s="1" t="e">
        <f>MID(D301,FIND("correctivo",D301),50)</f>
        <v>#VALUE!</v>
      </c>
      <c r="N301" s="1" t="e">
        <f>MID(D301,FIND("imposici",D301),50)</f>
        <v>#VALUE!</v>
      </c>
    </row>
    <row r="302" spans="1:14" ht="71.25" x14ac:dyDescent="0.45">
      <c r="A302">
        <v>7378078</v>
      </c>
      <c r="B302">
        <v>1</v>
      </c>
      <c r="C302" t="s">
        <v>759</v>
      </c>
      <c r="D302" s="1" t="s">
        <v>1110</v>
      </c>
      <c r="E302">
        <v>2</v>
      </c>
      <c r="F302" s="1" t="e">
        <f>MID(D302,FIND("multa",D302),50)</f>
        <v>#VALUE!</v>
      </c>
      <c r="G302" s="1" t="e">
        <f>MID(D302,FIND("castigo",D302),50)</f>
        <v>#VALUE!</v>
      </c>
      <c r="H302" s="1" t="e">
        <f>MID(D302,FIND("punici",D302),50)</f>
        <v>#VALUE!</v>
      </c>
      <c r="I302" s="1" t="e">
        <f>MID(D302,FIND("escarmiento",D302),50)</f>
        <v>#VALUE!</v>
      </c>
      <c r="J302" s="1" t="e">
        <f>MID(D302,FIND("recargo",D302),50)</f>
        <v>#VALUE!</v>
      </c>
      <c r="K302" s="1" t="e">
        <f>MID(D302,FIND("gravamen",D302),50)</f>
        <v>#VALUE!</v>
      </c>
      <c r="L302" s="1" t="e">
        <f>MID(D302,FIND("amonesta",D302),50)</f>
        <v>#VALUE!</v>
      </c>
      <c r="M302" s="1" t="e">
        <f>MID(D302,FIND("correctivo",D302),50)</f>
        <v>#VALUE!</v>
      </c>
      <c r="N302" s="1" t="e">
        <f>MID(D302,FIND("imposici",D302),50)</f>
        <v>#VALUE!</v>
      </c>
    </row>
    <row r="303" spans="1:14" ht="42.75" x14ac:dyDescent="0.45">
      <c r="A303">
        <v>8137228</v>
      </c>
      <c r="B303">
        <v>1</v>
      </c>
      <c r="C303" t="s">
        <v>1109</v>
      </c>
      <c r="D303" s="1" t="s">
        <v>1108</v>
      </c>
      <c r="E303">
        <v>2</v>
      </c>
      <c r="F303" s="1" t="e">
        <f>MID(D303,FIND("multa",D303),50)</f>
        <v>#VALUE!</v>
      </c>
      <c r="G303" s="1" t="e">
        <f>MID(D303,FIND("castigo",D303),50)</f>
        <v>#VALUE!</v>
      </c>
      <c r="H303" s="1" t="e">
        <f>MID(D303,FIND("punici",D303),50)</f>
        <v>#VALUE!</v>
      </c>
      <c r="I303" s="1" t="e">
        <f>MID(D303,FIND("escarmiento",D303),50)</f>
        <v>#VALUE!</v>
      </c>
      <c r="J303" s="1" t="e">
        <f>MID(D303,FIND("recargo",D303),50)</f>
        <v>#VALUE!</v>
      </c>
      <c r="K303" s="1" t="e">
        <f>MID(D303,FIND("gravamen",D303),50)</f>
        <v>#VALUE!</v>
      </c>
      <c r="L303" s="1" t="e">
        <f>MID(D303,FIND("amonesta",D303),50)</f>
        <v>#VALUE!</v>
      </c>
      <c r="M303" s="1" t="e">
        <f>MID(D303,FIND("correctivo",D303),50)</f>
        <v>#VALUE!</v>
      </c>
      <c r="N303" s="1" t="e">
        <f>MID(D303,FIND("imposici",D303),50)</f>
        <v>#VALUE!</v>
      </c>
    </row>
    <row r="304" spans="1:14" x14ac:dyDescent="0.45">
      <c r="A304">
        <v>8616135</v>
      </c>
      <c r="B304">
        <v>1</v>
      </c>
      <c r="E304">
        <v>2</v>
      </c>
      <c r="F304" s="1" t="e">
        <f>MID(D304,FIND("multa",D304),50)</f>
        <v>#VALUE!</v>
      </c>
      <c r="G304" s="1" t="e">
        <f>MID(D304,FIND("castigo",D304),50)</f>
        <v>#VALUE!</v>
      </c>
      <c r="H304" s="1" t="e">
        <f>MID(D304,FIND("punici",D304),50)</f>
        <v>#VALUE!</v>
      </c>
      <c r="I304" s="1" t="e">
        <f>MID(D304,FIND("escarmiento",D304),50)</f>
        <v>#VALUE!</v>
      </c>
      <c r="J304" s="1" t="e">
        <f>MID(D304,FIND("recargo",D304),50)</f>
        <v>#VALUE!</v>
      </c>
      <c r="K304" s="1" t="e">
        <f>MID(D304,FIND("gravamen",D304),50)</f>
        <v>#VALUE!</v>
      </c>
      <c r="L304" s="1" t="e">
        <f>MID(D304,FIND("amonesta",D304),50)</f>
        <v>#VALUE!</v>
      </c>
      <c r="M304" s="1" t="e">
        <f>MID(D304,FIND("correctivo",D304),50)</f>
        <v>#VALUE!</v>
      </c>
      <c r="N304" s="1" t="e">
        <f>MID(D304,FIND("imposici",D304),50)</f>
        <v>#VALUE!</v>
      </c>
    </row>
    <row r="305" spans="1:14" ht="156.75" x14ac:dyDescent="0.45">
      <c r="A305">
        <v>7643465</v>
      </c>
      <c r="B305">
        <v>1</v>
      </c>
      <c r="C305" t="s">
        <v>1107</v>
      </c>
      <c r="D305" s="1" t="s">
        <v>1106</v>
      </c>
      <c r="E305">
        <v>2</v>
      </c>
      <c r="F305" s="1" t="e">
        <f>MID(D305,FIND("multa",D305),50)</f>
        <v>#VALUE!</v>
      </c>
      <c r="G305" s="1" t="e">
        <f>MID(D305,FIND("castigo",D305),50)</f>
        <v>#VALUE!</v>
      </c>
      <c r="H305" s="1" t="e">
        <f>MID(D305,FIND("punici",D305),50)</f>
        <v>#VALUE!</v>
      </c>
      <c r="I305" s="1" t="e">
        <f>MID(D305,FIND("escarmiento",D305),50)</f>
        <v>#VALUE!</v>
      </c>
      <c r="J305" s="1" t="e">
        <f>MID(D305,FIND("recargo",D305),50)</f>
        <v>#VALUE!</v>
      </c>
      <c r="K305" s="1" t="e">
        <f>MID(D305,FIND("gravamen",D305),50)</f>
        <v>#VALUE!</v>
      </c>
      <c r="L305" s="1" t="e">
        <f>MID(D305,FIND("amonesta",D305),50)</f>
        <v>#VALUE!</v>
      </c>
      <c r="M305" s="1" t="e">
        <f>MID(D305,FIND("correctivo",D305),50)</f>
        <v>#VALUE!</v>
      </c>
      <c r="N305" s="1" t="e">
        <f>MID(D305,FIND("imposici",D305),50)</f>
        <v>#VALUE!</v>
      </c>
    </row>
    <row r="306" spans="1:14" ht="71.25" x14ac:dyDescent="0.45">
      <c r="A306">
        <v>7395968</v>
      </c>
      <c r="B306">
        <v>1</v>
      </c>
      <c r="C306" t="s">
        <v>1105</v>
      </c>
      <c r="D306" s="1" t="s">
        <v>1104</v>
      </c>
      <c r="E306">
        <v>2</v>
      </c>
      <c r="F306" s="1" t="e">
        <f>MID(D306,FIND("multa",D306),50)</f>
        <v>#VALUE!</v>
      </c>
      <c r="G306" s="1" t="e">
        <f>MID(D306,FIND("castigo",D306),50)</f>
        <v>#VALUE!</v>
      </c>
      <c r="H306" s="1" t="e">
        <f>MID(D306,FIND("punici",D306),50)</f>
        <v>#VALUE!</v>
      </c>
      <c r="I306" s="1" t="e">
        <f>MID(D306,FIND("escarmiento",D306),50)</f>
        <v>#VALUE!</v>
      </c>
      <c r="J306" s="1" t="e">
        <f>MID(D306,FIND("recargo",D306),50)</f>
        <v>#VALUE!</v>
      </c>
      <c r="K306" s="1" t="e">
        <f>MID(D306,FIND("gravamen",D306),50)</f>
        <v>#VALUE!</v>
      </c>
      <c r="L306" s="1" t="e">
        <f>MID(D306,FIND("amonesta",D306),50)</f>
        <v>#VALUE!</v>
      </c>
      <c r="M306" s="1" t="e">
        <f>MID(D306,FIND("correctivo",D306),50)</f>
        <v>#VALUE!</v>
      </c>
      <c r="N306" s="1" t="e">
        <f>MID(D306,FIND("imposici",D306),50)</f>
        <v>#VALUE!</v>
      </c>
    </row>
    <row r="307" spans="1:14" ht="313.5" x14ac:dyDescent="0.45">
      <c r="A307">
        <v>8065945</v>
      </c>
      <c r="B307">
        <v>1</v>
      </c>
      <c r="C307" t="s">
        <v>1103</v>
      </c>
      <c r="D307" s="1" t="s">
        <v>1102</v>
      </c>
      <c r="E307">
        <v>2</v>
      </c>
      <c r="F307" s="1" t="e">
        <f>MID(D307,FIND("multa",D307),50)</f>
        <v>#VALUE!</v>
      </c>
      <c r="G307" s="1" t="e">
        <f>MID(D307,FIND("castigo",D307),50)</f>
        <v>#VALUE!</v>
      </c>
      <c r="H307" s="1" t="e">
        <f>MID(D307,FIND("punici",D307),50)</f>
        <v>#VALUE!</v>
      </c>
      <c r="I307" s="1" t="e">
        <f>MID(D307,FIND("escarmiento",D307),50)</f>
        <v>#VALUE!</v>
      </c>
      <c r="J307" s="1" t="e">
        <f>MID(D307,FIND("recargo",D307),50)</f>
        <v>#VALUE!</v>
      </c>
      <c r="K307" s="1" t="e">
        <f>MID(D307,FIND("gravamen",D307),50)</f>
        <v>#VALUE!</v>
      </c>
      <c r="L307" s="1" t="e">
        <f>MID(D307,FIND("amonesta",D307),50)</f>
        <v>#VALUE!</v>
      </c>
      <c r="M307" s="1" t="e">
        <f>MID(D307,FIND("correctivo",D307),50)</f>
        <v>#VALUE!</v>
      </c>
      <c r="N307" s="1" t="e">
        <f>MID(D307,FIND("imposici",D307),50)</f>
        <v>#VALUE!</v>
      </c>
    </row>
    <row r="308" spans="1:14" ht="42.75" x14ac:dyDescent="0.45">
      <c r="A308">
        <v>7993378</v>
      </c>
      <c r="B308">
        <v>1</v>
      </c>
      <c r="C308" t="s">
        <v>1101</v>
      </c>
      <c r="D308" s="1" t="s">
        <v>1100</v>
      </c>
      <c r="E308">
        <v>2</v>
      </c>
      <c r="F308" s="1" t="e">
        <f>MID(D308,FIND("multa",D308),50)</f>
        <v>#VALUE!</v>
      </c>
      <c r="G308" s="1" t="e">
        <f>MID(D308,FIND("castigo",D308),50)</f>
        <v>#VALUE!</v>
      </c>
      <c r="H308" s="1" t="e">
        <f>MID(D308,FIND("punici",D308),50)</f>
        <v>#VALUE!</v>
      </c>
      <c r="I308" s="1" t="e">
        <f>MID(D308,FIND("escarmiento",D308),50)</f>
        <v>#VALUE!</v>
      </c>
      <c r="J308" s="1" t="e">
        <f>MID(D308,FIND("recargo",D308),50)</f>
        <v>#VALUE!</v>
      </c>
      <c r="K308" s="1" t="e">
        <f>MID(D308,FIND("gravamen",D308),50)</f>
        <v>#VALUE!</v>
      </c>
      <c r="L308" s="1" t="e">
        <f>MID(D308,FIND("amonesta",D308),50)</f>
        <v>#VALUE!</v>
      </c>
      <c r="M308" s="1" t="e">
        <f>MID(D308,FIND("correctivo",D308),50)</f>
        <v>#VALUE!</v>
      </c>
      <c r="N308" s="1" t="e">
        <f>MID(D308,FIND("imposici",D308),50)</f>
        <v>#VALUE!</v>
      </c>
    </row>
    <row r="309" spans="1:14" ht="71.25" x14ac:dyDescent="0.45">
      <c r="A309">
        <v>8084614</v>
      </c>
      <c r="B309">
        <v>1</v>
      </c>
      <c r="C309" t="s">
        <v>777</v>
      </c>
      <c r="D309" s="1" t="s">
        <v>1066</v>
      </c>
      <c r="E309">
        <v>2</v>
      </c>
      <c r="F309" s="1" t="e">
        <f>MID(D309,FIND("multa",D309),50)</f>
        <v>#VALUE!</v>
      </c>
      <c r="G309" s="1" t="e">
        <f>MID(D309,FIND("castigo",D309),50)</f>
        <v>#VALUE!</v>
      </c>
      <c r="H309" s="1" t="e">
        <f>MID(D309,FIND("punici",D309),50)</f>
        <v>#VALUE!</v>
      </c>
      <c r="I309" s="1" t="e">
        <f>MID(D309,FIND("escarmiento",D309),50)</f>
        <v>#VALUE!</v>
      </c>
      <c r="J309" s="1" t="e">
        <f>MID(D309,FIND("recargo",D309),50)</f>
        <v>#VALUE!</v>
      </c>
      <c r="K309" s="1" t="e">
        <f>MID(D309,FIND("gravamen",D309),50)</f>
        <v>#VALUE!</v>
      </c>
      <c r="L309" s="1" t="e">
        <f>MID(D309,FIND("amonesta",D309),50)</f>
        <v>#VALUE!</v>
      </c>
      <c r="M309" s="1" t="e">
        <f>MID(D309,FIND("correctivo",D309),50)</f>
        <v>#VALUE!</v>
      </c>
      <c r="N309" s="1" t="e">
        <f>MID(D309,FIND("imposici",D309),50)</f>
        <v>#VALUE!</v>
      </c>
    </row>
    <row r="310" spans="1:14" ht="142.5" x14ac:dyDescent="0.45">
      <c r="A310">
        <v>8246661</v>
      </c>
      <c r="B310">
        <v>1</v>
      </c>
      <c r="C310" t="s">
        <v>1099</v>
      </c>
      <c r="D310" s="1" t="s">
        <v>1098</v>
      </c>
      <c r="E310">
        <v>2</v>
      </c>
      <c r="F310" s="1" t="e">
        <f>MID(D310,FIND("multa",D310),50)</f>
        <v>#VALUE!</v>
      </c>
      <c r="G310" s="1" t="e">
        <f>MID(D310,FIND("castigo",D310),50)</f>
        <v>#VALUE!</v>
      </c>
      <c r="H310" s="1" t="e">
        <f>MID(D310,FIND("punici",D310),50)</f>
        <v>#VALUE!</v>
      </c>
      <c r="I310" s="1" t="e">
        <f>MID(D310,FIND("escarmiento",D310),50)</f>
        <v>#VALUE!</v>
      </c>
      <c r="J310" s="1" t="e">
        <f>MID(D310,FIND("recargo",D310),50)</f>
        <v>#VALUE!</v>
      </c>
      <c r="K310" s="1" t="e">
        <f>MID(D310,FIND("gravamen",D310),50)</f>
        <v>#VALUE!</v>
      </c>
      <c r="L310" s="1" t="e">
        <f>MID(D310,FIND("amonesta",D310),50)</f>
        <v>#VALUE!</v>
      </c>
      <c r="M310" s="1" t="e">
        <f>MID(D310,FIND("correctivo",D310),50)</f>
        <v>#VALUE!</v>
      </c>
      <c r="N310" s="1" t="e">
        <f>MID(D310,FIND("imposici",D310),50)</f>
        <v>#VALUE!</v>
      </c>
    </row>
    <row r="311" spans="1:14" ht="114" x14ac:dyDescent="0.45">
      <c r="A311">
        <v>8448606</v>
      </c>
      <c r="B311">
        <v>1</v>
      </c>
      <c r="C311" t="s">
        <v>1097</v>
      </c>
      <c r="D311" s="1" t="s">
        <v>1096</v>
      </c>
      <c r="E311">
        <v>2</v>
      </c>
      <c r="F311" s="1" t="e">
        <f>MID(D311,FIND("multa",D311),50)</f>
        <v>#VALUE!</v>
      </c>
      <c r="G311" s="1" t="e">
        <f>MID(D311,FIND("castigo",D311),50)</f>
        <v>#VALUE!</v>
      </c>
      <c r="H311" s="1" t="e">
        <f>MID(D311,FIND("punici",D311),50)</f>
        <v>#VALUE!</v>
      </c>
      <c r="I311" s="1" t="e">
        <f>MID(D311,FIND("escarmiento",D311),50)</f>
        <v>#VALUE!</v>
      </c>
      <c r="J311" s="1" t="e">
        <f>MID(D311,FIND("recargo",D311),50)</f>
        <v>#VALUE!</v>
      </c>
      <c r="K311" s="1" t="e">
        <f>MID(D311,FIND("gravamen",D311),50)</f>
        <v>#VALUE!</v>
      </c>
      <c r="L311" s="1" t="e">
        <f>MID(D311,FIND("amonesta",D311),50)</f>
        <v>#VALUE!</v>
      </c>
      <c r="M311" s="1" t="e">
        <f>MID(D311,FIND("correctivo",D311),50)</f>
        <v>#VALUE!</v>
      </c>
      <c r="N311" s="1" t="e">
        <f>MID(D311,FIND("imposici",D311),50)</f>
        <v>#VALUE!</v>
      </c>
    </row>
    <row r="312" spans="1:14" ht="85.5" x14ac:dyDescent="0.45">
      <c r="A312">
        <v>8561909</v>
      </c>
      <c r="B312">
        <v>1</v>
      </c>
      <c r="C312" t="s">
        <v>1095</v>
      </c>
      <c r="D312" s="1" t="s">
        <v>1094</v>
      </c>
      <c r="E312">
        <v>2</v>
      </c>
      <c r="F312" s="1" t="e">
        <f>MID(D312,FIND("multa",D312),50)</f>
        <v>#VALUE!</v>
      </c>
      <c r="G312" s="1" t="e">
        <f>MID(D312,FIND("castigo",D312),50)</f>
        <v>#VALUE!</v>
      </c>
      <c r="H312" s="1" t="e">
        <f>MID(D312,FIND("punici",D312),50)</f>
        <v>#VALUE!</v>
      </c>
      <c r="I312" s="1" t="e">
        <f>MID(D312,FIND("escarmiento",D312),50)</f>
        <v>#VALUE!</v>
      </c>
      <c r="J312" s="1" t="e">
        <f>MID(D312,FIND("recargo",D312),50)</f>
        <v>#VALUE!</v>
      </c>
      <c r="K312" s="1" t="e">
        <f>MID(D312,FIND("gravamen",D312),50)</f>
        <v>#VALUE!</v>
      </c>
      <c r="L312" s="1" t="e">
        <f>MID(D312,FIND("amonesta",D312),50)</f>
        <v>#VALUE!</v>
      </c>
      <c r="M312" s="1" t="e">
        <f>MID(D312,FIND("correctivo",D312),50)</f>
        <v>#VALUE!</v>
      </c>
      <c r="N312" s="1" t="e">
        <f>MID(D312,FIND("imposici",D312),50)</f>
        <v>#VALUE!</v>
      </c>
    </row>
    <row r="313" spans="1:14" x14ac:dyDescent="0.45">
      <c r="A313">
        <v>8544907</v>
      </c>
      <c r="B313">
        <v>1</v>
      </c>
      <c r="C313" t="s">
        <v>1093</v>
      </c>
      <c r="D313" s="1" t="s">
        <v>1092</v>
      </c>
      <c r="E313">
        <v>2</v>
      </c>
      <c r="F313" s="1" t="e">
        <f>MID(D313,FIND("multa",D313),50)</f>
        <v>#VALUE!</v>
      </c>
      <c r="G313" s="1" t="e">
        <f>MID(D313,FIND("castigo",D313),50)</f>
        <v>#VALUE!</v>
      </c>
      <c r="H313" s="1" t="e">
        <f>MID(D313,FIND("punici",D313),50)</f>
        <v>#VALUE!</v>
      </c>
      <c r="I313" s="1" t="e">
        <f>MID(D313,FIND("escarmiento",D313),50)</f>
        <v>#VALUE!</v>
      </c>
      <c r="J313" s="1" t="e">
        <f>MID(D313,FIND("recargo",D313),50)</f>
        <v>#VALUE!</v>
      </c>
      <c r="K313" s="1" t="e">
        <f>MID(D313,FIND("gravamen",D313),50)</f>
        <v>#VALUE!</v>
      </c>
      <c r="L313" s="1" t="e">
        <f>MID(D313,FIND("amonesta",D313),50)</f>
        <v>#VALUE!</v>
      </c>
      <c r="M313" s="1" t="e">
        <f>MID(D313,FIND("correctivo",D313),50)</f>
        <v>#VALUE!</v>
      </c>
      <c r="N313" s="1" t="e">
        <f>MID(D313,FIND("imposici",D313),50)</f>
        <v>#VALUE!</v>
      </c>
    </row>
    <row r="314" spans="1:14" x14ac:dyDescent="0.45">
      <c r="A314">
        <v>8601932</v>
      </c>
      <c r="B314">
        <v>1</v>
      </c>
      <c r="C314" t="s">
        <v>1004</v>
      </c>
      <c r="D314" s="1" t="s">
        <v>1091</v>
      </c>
      <c r="E314">
        <v>2</v>
      </c>
      <c r="F314" s="1" t="e">
        <f>MID(D314,FIND("multa",D314),50)</f>
        <v>#VALUE!</v>
      </c>
      <c r="G314" s="1" t="e">
        <f>MID(D314,FIND("castigo",D314),50)</f>
        <v>#VALUE!</v>
      </c>
      <c r="H314" s="1" t="e">
        <f>MID(D314,FIND("punici",D314),50)</f>
        <v>#VALUE!</v>
      </c>
      <c r="I314" s="1" t="e">
        <f>MID(D314,FIND("escarmiento",D314),50)</f>
        <v>#VALUE!</v>
      </c>
      <c r="J314" s="1" t="e">
        <f>MID(D314,FIND("recargo",D314),50)</f>
        <v>#VALUE!</v>
      </c>
      <c r="K314" s="1" t="e">
        <f>MID(D314,FIND("gravamen",D314),50)</f>
        <v>#VALUE!</v>
      </c>
      <c r="L314" s="1" t="e">
        <f>MID(D314,FIND("amonesta",D314),50)</f>
        <v>#VALUE!</v>
      </c>
      <c r="M314" s="1" t="e">
        <f>MID(D314,FIND("correctivo",D314),50)</f>
        <v>#VALUE!</v>
      </c>
      <c r="N314" s="1" t="e">
        <f>MID(D314,FIND("imposici",D314),50)</f>
        <v>#VALUE!</v>
      </c>
    </row>
    <row r="315" spans="1:14" ht="57" x14ac:dyDescent="0.45">
      <c r="A315">
        <v>7406877</v>
      </c>
      <c r="B315">
        <v>1</v>
      </c>
      <c r="C315" t="s">
        <v>1090</v>
      </c>
      <c r="D315" s="1" t="s">
        <v>1089</v>
      </c>
      <c r="E315">
        <v>2</v>
      </c>
      <c r="F315" s="1" t="e">
        <f>MID(D315,FIND("multa",D315),50)</f>
        <v>#VALUE!</v>
      </c>
      <c r="G315" s="1" t="e">
        <f>MID(D315,FIND("castigo",D315),50)</f>
        <v>#VALUE!</v>
      </c>
      <c r="H315" s="1" t="e">
        <f>MID(D315,FIND("punici",D315),50)</f>
        <v>#VALUE!</v>
      </c>
      <c r="I315" s="1" t="e">
        <f>MID(D315,FIND("escarmiento",D315),50)</f>
        <v>#VALUE!</v>
      </c>
      <c r="J315" s="1" t="e">
        <f>MID(D315,FIND("recargo",D315),50)</f>
        <v>#VALUE!</v>
      </c>
      <c r="K315" s="1" t="e">
        <f>MID(D315,FIND("gravamen",D315),50)</f>
        <v>#VALUE!</v>
      </c>
      <c r="L315" s="1" t="e">
        <f>MID(D315,FIND("amonesta",D315),50)</f>
        <v>#VALUE!</v>
      </c>
      <c r="M315" s="1" t="e">
        <f>MID(D315,FIND("correctivo",D315),50)</f>
        <v>#VALUE!</v>
      </c>
      <c r="N315" s="1" t="e">
        <f>MID(D315,FIND("imposici",D315),50)</f>
        <v>#VALUE!</v>
      </c>
    </row>
    <row r="316" spans="1:14" ht="42.75" x14ac:dyDescent="0.45">
      <c r="A316">
        <v>7457302</v>
      </c>
      <c r="B316">
        <v>1</v>
      </c>
      <c r="C316" t="s">
        <v>1004</v>
      </c>
      <c r="D316" s="1" t="s">
        <v>1088</v>
      </c>
      <c r="E316">
        <v>2</v>
      </c>
      <c r="F316" s="1" t="e">
        <f>MID(D316,FIND("multa",D316),50)</f>
        <v>#VALUE!</v>
      </c>
      <c r="G316" s="1" t="e">
        <f>MID(D316,FIND("castigo",D316),50)</f>
        <v>#VALUE!</v>
      </c>
      <c r="H316" s="1" t="e">
        <f>MID(D316,FIND("punici",D316),50)</f>
        <v>#VALUE!</v>
      </c>
      <c r="I316" s="1" t="e">
        <f>MID(D316,FIND("escarmiento",D316),50)</f>
        <v>#VALUE!</v>
      </c>
      <c r="J316" s="1" t="e">
        <f>MID(D316,FIND("recargo",D316),50)</f>
        <v>#VALUE!</v>
      </c>
      <c r="K316" s="1" t="e">
        <f>MID(D316,FIND("gravamen",D316),50)</f>
        <v>#VALUE!</v>
      </c>
      <c r="L316" s="1" t="e">
        <f>MID(D316,FIND("amonesta",D316),50)</f>
        <v>#VALUE!</v>
      </c>
      <c r="M316" s="1" t="e">
        <f>MID(D316,FIND("correctivo",D316),50)</f>
        <v>#VALUE!</v>
      </c>
      <c r="N316" s="1" t="e">
        <f>MID(D316,FIND("imposici",D316),50)</f>
        <v>#VALUE!</v>
      </c>
    </row>
    <row r="317" spans="1:14" ht="28.5" x14ac:dyDescent="0.45">
      <c r="A317">
        <v>7591412</v>
      </c>
      <c r="B317">
        <v>1</v>
      </c>
      <c r="C317" t="s">
        <v>899</v>
      </c>
      <c r="D317" s="1" t="s">
        <v>1087</v>
      </c>
      <c r="E317">
        <v>2</v>
      </c>
      <c r="F317" s="1" t="e">
        <f>MID(D317,FIND("multa",D317),50)</f>
        <v>#VALUE!</v>
      </c>
      <c r="G317" s="1" t="e">
        <f>MID(D317,FIND("castigo",D317),50)</f>
        <v>#VALUE!</v>
      </c>
      <c r="H317" s="1" t="e">
        <f>MID(D317,FIND("punici",D317),50)</f>
        <v>#VALUE!</v>
      </c>
      <c r="I317" s="1" t="e">
        <f>MID(D317,FIND("escarmiento",D317),50)</f>
        <v>#VALUE!</v>
      </c>
      <c r="J317" s="1" t="e">
        <f>MID(D317,FIND("recargo",D317),50)</f>
        <v>#VALUE!</v>
      </c>
      <c r="K317" s="1" t="e">
        <f>MID(D317,FIND("gravamen",D317),50)</f>
        <v>#VALUE!</v>
      </c>
      <c r="L317" s="1" t="e">
        <f>MID(D317,FIND("amonesta",D317),50)</f>
        <v>#VALUE!</v>
      </c>
      <c r="M317" s="1" t="e">
        <f>MID(D317,FIND("correctivo",D317),50)</f>
        <v>#VALUE!</v>
      </c>
      <c r="N317" s="1" t="e">
        <f>MID(D317,FIND("imposici",D317),50)</f>
        <v>#VALUE!</v>
      </c>
    </row>
    <row r="318" spans="1:14" ht="42.75" x14ac:dyDescent="0.45">
      <c r="A318">
        <v>8164020</v>
      </c>
      <c r="B318">
        <v>1</v>
      </c>
      <c r="C318" t="s">
        <v>1086</v>
      </c>
      <c r="D318" s="1" t="s">
        <v>1085</v>
      </c>
      <c r="E318">
        <v>2</v>
      </c>
      <c r="F318" s="1" t="e">
        <f>MID(D318,FIND("multa",D318),50)</f>
        <v>#VALUE!</v>
      </c>
      <c r="G318" s="1" t="e">
        <f>MID(D318,FIND("castigo",D318),50)</f>
        <v>#VALUE!</v>
      </c>
      <c r="H318" s="1" t="e">
        <f>MID(D318,FIND("punici",D318),50)</f>
        <v>#VALUE!</v>
      </c>
      <c r="I318" s="1" t="e">
        <f>MID(D318,FIND("escarmiento",D318),50)</f>
        <v>#VALUE!</v>
      </c>
      <c r="J318" s="1" t="e">
        <f>MID(D318,FIND("recargo",D318),50)</f>
        <v>#VALUE!</v>
      </c>
      <c r="K318" s="1" t="e">
        <f>MID(D318,FIND("gravamen",D318),50)</f>
        <v>#VALUE!</v>
      </c>
      <c r="L318" s="1" t="e">
        <f>MID(D318,FIND("amonesta",D318),50)</f>
        <v>#VALUE!</v>
      </c>
      <c r="M318" s="1" t="e">
        <f>MID(D318,FIND("correctivo",D318),50)</f>
        <v>#VALUE!</v>
      </c>
      <c r="N318" s="1" t="e">
        <f>MID(D318,FIND("imposici",D318),50)</f>
        <v>#VALUE!</v>
      </c>
    </row>
    <row r="319" spans="1:14" ht="28.5" x14ac:dyDescent="0.45">
      <c r="A319">
        <v>7912711</v>
      </c>
      <c r="B319">
        <v>1</v>
      </c>
      <c r="C319" t="s">
        <v>1084</v>
      </c>
      <c r="D319" s="1" t="s">
        <v>1083</v>
      </c>
      <c r="E319">
        <v>2</v>
      </c>
      <c r="F319" s="1" t="e">
        <f>MID(D319,FIND("multa",D319),50)</f>
        <v>#VALUE!</v>
      </c>
      <c r="G319" s="1" t="e">
        <f>MID(D319,FIND("castigo",D319),50)</f>
        <v>#VALUE!</v>
      </c>
      <c r="H319" s="1" t="e">
        <f>MID(D319,FIND("punici",D319),50)</f>
        <v>#VALUE!</v>
      </c>
      <c r="I319" s="1" t="e">
        <f>MID(D319,FIND("escarmiento",D319),50)</f>
        <v>#VALUE!</v>
      </c>
      <c r="J319" s="1" t="e">
        <f>MID(D319,FIND("recargo",D319),50)</f>
        <v>#VALUE!</v>
      </c>
      <c r="K319" s="1" t="e">
        <f>MID(D319,FIND("gravamen",D319),50)</f>
        <v>#VALUE!</v>
      </c>
      <c r="L319" s="1" t="e">
        <f>MID(D319,FIND("amonesta",D319),50)</f>
        <v>#VALUE!</v>
      </c>
      <c r="M319" s="1" t="e">
        <f>MID(D319,FIND("correctivo",D319),50)</f>
        <v>#VALUE!</v>
      </c>
      <c r="N319" s="1" t="e">
        <f>MID(D319,FIND("imposici",D319),50)</f>
        <v>#VALUE!</v>
      </c>
    </row>
    <row r="320" spans="1:14" ht="57" x14ac:dyDescent="0.45">
      <c r="A320">
        <v>8261158</v>
      </c>
      <c r="B320">
        <v>1</v>
      </c>
      <c r="C320" t="s">
        <v>1082</v>
      </c>
      <c r="D320" s="1" t="s">
        <v>1081</v>
      </c>
      <c r="E320">
        <v>2</v>
      </c>
      <c r="F320" s="1" t="e">
        <f>MID(D320,FIND("multa",D320),50)</f>
        <v>#VALUE!</v>
      </c>
      <c r="G320" s="1" t="e">
        <f>MID(D320,FIND("castigo",D320),50)</f>
        <v>#VALUE!</v>
      </c>
      <c r="H320" s="1" t="e">
        <f>MID(D320,FIND("punici",D320),50)</f>
        <v>#VALUE!</v>
      </c>
      <c r="I320" s="1" t="e">
        <f>MID(D320,FIND("escarmiento",D320),50)</f>
        <v>#VALUE!</v>
      </c>
      <c r="J320" s="1" t="e">
        <f>MID(D320,FIND("recargo",D320),50)</f>
        <v>#VALUE!</v>
      </c>
      <c r="K320" s="1" t="e">
        <f>MID(D320,FIND("gravamen",D320),50)</f>
        <v>#VALUE!</v>
      </c>
      <c r="L320" s="1" t="e">
        <f>MID(D320,FIND("amonesta",D320),50)</f>
        <v>#VALUE!</v>
      </c>
      <c r="M320" s="1" t="e">
        <f>MID(D320,FIND("correctivo",D320),50)</f>
        <v>#VALUE!</v>
      </c>
      <c r="N320" s="1" t="e">
        <f>MID(D320,FIND("imposici",D320),50)</f>
        <v>#VALUE!</v>
      </c>
    </row>
    <row r="321" spans="1:14" ht="256.5" x14ac:dyDescent="0.45">
      <c r="A321">
        <v>7430166</v>
      </c>
      <c r="B321">
        <v>1</v>
      </c>
      <c r="C321" t="s">
        <v>1080</v>
      </c>
      <c r="D321" s="1" t="s">
        <v>1079</v>
      </c>
      <c r="E321">
        <v>2</v>
      </c>
      <c r="F321" s="1" t="e">
        <f>MID(D321,FIND("multa",D321),50)</f>
        <v>#VALUE!</v>
      </c>
      <c r="G321" s="1" t="e">
        <f>MID(D321,FIND("castigo",D321),50)</f>
        <v>#VALUE!</v>
      </c>
      <c r="H321" s="1" t="e">
        <f>MID(D321,FIND("punici",D321),50)</f>
        <v>#VALUE!</v>
      </c>
      <c r="I321" s="1" t="e">
        <f>MID(D321,FIND("escarmiento",D321),50)</f>
        <v>#VALUE!</v>
      </c>
      <c r="J321" s="1" t="e">
        <f>MID(D321,FIND("recargo",D321),50)</f>
        <v>#VALUE!</v>
      </c>
      <c r="K321" s="1" t="e">
        <f>MID(D321,FIND("gravamen",D321),50)</f>
        <v>#VALUE!</v>
      </c>
      <c r="L321" s="1" t="e">
        <f>MID(D321,FIND("amonesta",D321),50)</f>
        <v>#VALUE!</v>
      </c>
      <c r="M321" s="1" t="e">
        <f>MID(D321,FIND("correctivo",D321),50)</f>
        <v>#VALUE!</v>
      </c>
      <c r="N321" s="1" t="e">
        <f>MID(D321,FIND("imposici",D321),50)</f>
        <v>#VALUE!</v>
      </c>
    </row>
    <row r="322" spans="1:14" x14ac:dyDescent="0.45">
      <c r="A322">
        <v>7667396</v>
      </c>
      <c r="B322">
        <v>1</v>
      </c>
      <c r="C322" t="s">
        <v>1078</v>
      </c>
      <c r="D322" s="1" t="s">
        <v>1077</v>
      </c>
      <c r="E322">
        <v>2</v>
      </c>
      <c r="F322" s="1" t="e">
        <f>MID(D322,FIND("multa",D322),50)</f>
        <v>#VALUE!</v>
      </c>
      <c r="G322" s="1" t="e">
        <f>MID(D322,FIND("castigo",D322),50)</f>
        <v>#VALUE!</v>
      </c>
      <c r="H322" s="1" t="e">
        <f>MID(D322,FIND("punici",D322),50)</f>
        <v>#VALUE!</v>
      </c>
      <c r="I322" s="1" t="e">
        <f>MID(D322,FIND("escarmiento",D322),50)</f>
        <v>#VALUE!</v>
      </c>
      <c r="J322" s="1" t="e">
        <f>MID(D322,FIND("recargo",D322),50)</f>
        <v>#VALUE!</v>
      </c>
      <c r="K322" s="1" t="e">
        <f>MID(D322,FIND("gravamen",D322),50)</f>
        <v>#VALUE!</v>
      </c>
      <c r="L322" s="1" t="e">
        <f>MID(D322,FIND("amonesta",D322),50)</f>
        <v>#VALUE!</v>
      </c>
      <c r="M322" s="1" t="e">
        <f>MID(D322,FIND("correctivo",D322),50)</f>
        <v>#VALUE!</v>
      </c>
      <c r="N322" s="1" t="e">
        <f>MID(D322,FIND("imposici",D322),50)</f>
        <v>#VALUE!</v>
      </c>
    </row>
    <row r="323" spans="1:14" ht="57" x14ac:dyDescent="0.45">
      <c r="A323">
        <v>8150191</v>
      </c>
      <c r="B323">
        <v>1</v>
      </c>
      <c r="C323" t="s">
        <v>777</v>
      </c>
      <c r="D323" s="1" t="s">
        <v>1076</v>
      </c>
      <c r="E323">
        <v>2</v>
      </c>
      <c r="F323" s="1" t="e">
        <f>MID(D323,FIND("multa",D323),50)</f>
        <v>#VALUE!</v>
      </c>
      <c r="G323" s="1" t="e">
        <f>MID(D323,FIND("castigo",D323),50)</f>
        <v>#VALUE!</v>
      </c>
      <c r="H323" s="1" t="e">
        <f>MID(D323,FIND("punici",D323),50)</f>
        <v>#VALUE!</v>
      </c>
      <c r="I323" s="1" t="e">
        <f>MID(D323,FIND("escarmiento",D323),50)</f>
        <v>#VALUE!</v>
      </c>
      <c r="J323" s="1" t="e">
        <f>MID(D323,FIND("recargo",D323),50)</f>
        <v>#VALUE!</v>
      </c>
      <c r="K323" s="1" t="e">
        <f>MID(D323,FIND("gravamen",D323),50)</f>
        <v>#VALUE!</v>
      </c>
      <c r="L323" s="1" t="e">
        <f>MID(D323,FIND("amonesta",D323),50)</f>
        <v>#VALUE!</v>
      </c>
      <c r="M323" s="1" t="e">
        <f>MID(D323,FIND("correctivo",D323),50)</f>
        <v>#VALUE!</v>
      </c>
      <c r="N323" s="1" t="e">
        <f>MID(D323,FIND("imposici",D323),50)</f>
        <v>#VALUE!</v>
      </c>
    </row>
    <row r="324" spans="1:14" ht="57" x14ac:dyDescent="0.45">
      <c r="A324">
        <v>8169196</v>
      </c>
      <c r="B324">
        <v>1</v>
      </c>
      <c r="C324" t="s">
        <v>777</v>
      </c>
      <c r="D324" s="1" t="s">
        <v>1075</v>
      </c>
      <c r="E324">
        <v>2</v>
      </c>
      <c r="F324" s="1" t="e">
        <f>MID(D324,FIND("multa",D324),50)</f>
        <v>#VALUE!</v>
      </c>
      <c r="G324" s="1" t="e">
        <f>MID(D324,FIND("castigo",D324),50)</f>
        <v>#VALUE!</v>
      </c>
      <c r="H324" s="1" t="e">
        <f>MID(D324,FIND("punici",D324),50)</f>
        <v>#VALUE!</v>
      </c>
      <c r="I324" s="1" t="e">
        <f>MID(D324,FIND("escarmiento",D324),50)</f>
        <v>#VALUE!</v>
      </c>
      <c r="J324" s="1" t="e">
        <f>MID(D324,FIND("recargo",D324),50)</f>
        <v>#VALUE!</v>
      </c>
      <c r="K324" s="1" t="e">
        <f>MID(D324,FIND("gravamen",D324),50)</f>
        <v>#VALUE!</v>
      </c>
      <c r="L324" s="1" t="e">
        <f>MID(D324,FIND("amonesta",D324),50)</f>
        <v>#VALUE!</v>
      </c>
      <c r="M324" s="1" t="e">
        <f>MID(D324,FIND("correctivo",D324),50)</f>
        <v>#VALUE!</v>
      </c>
      <c r="N324" s="1" t="e">
        <f>MID(D324,FIND("imposici",D324),50)</f>
        <v>#VALUE!</v>
      </c>
    </row>
    <row r="325" spans="1:14" x14ac:dyDescent="0.45">
      <c r="A325">
        <v>8270302</v>
      </c>
      <c r="B325">
        <v>1</v>
      </c>
      <c r="C325" t="s">
        <v>1074</v>
      </c>
      <c r="D325" s="1" t="s">
        <v>1073</v>
      </c>
      <c r="E325">
        <v>2</v>
      </c>
      <c r="F325" s="1" t="e">
        <f>MID(D325,FIND("multa",D325),50)</f>
        <v>#VALUE!</v>
      </c>
      <c r="G325" s="1" t="e">
        <f>MID(D325,FIND("castigo",D325),50)</f>
        <v>#VALUE!</v>
      </c>
      <c r="H325" s="1" t="e">
        <f>MID(D325,FIND("punici",D325),50)</f>
        <v>#VALUE!</v>
      </c>
      <c r="I325" s="1" t="e">
        <f>MID(D325,FIND("escarmiento",D325),50)</f>
        <v>#VALUE!</v>
      </c>
      <c r="J325" s="1" t="e">
        <f>MID(D325,FIND("recargo",D325),50)</f>
        <v>#VALUE!</v>
      </c>
      <c r="K325" s="1" t="e">
        <f>MID(D325,FIND("gravamen",D325),50)</f>
        <v>#VALUE!</v>
      </c>
      <c r="L325" s="1" t="e">
        <f>MID(D325,FIND("amonesta",D325),50)</f>
        <v>#VALUE!</v>
      </c>
      <c r="M325" s="1" t="e">
        <f>MID(D325,FIND("correctivo",D325),50)</f>
        <v>#VALUE!</v>
      </c>
      <c r="N325" s="1" t="e">
        <f>MID(D325,FIND("imposici",D325),50)</f>
        <v>#VALUE!</v>
      </c>
    </row>
    <row r="326" spans="1:14" x14ac:dyDescent="0.45">
      <c r="A326">
        <v>8604456</v>
      </c>
      <c r="B326">
        <v>1</v>
      </c>
      <c r="E326">
        <v>2</v>
      </c>
      <c r="F326" s="1" t="e">
        <f>MID(D326,FIND("multa",D326),50)</f>
        <v>#VALUE!</v>
      </c>
      <c r="G326" s="1" t="e">
        <f>MID(D326,FIND("castigo",D326),50)</f>
        <v>#VALUE!</v>
      </c>
      <c r="H326" s="1" t="e">
        <f>MID(D326,FIND("punici",D326),50)</f>
        <v>#VALUE!</v>
      </c>
      <c r="I326" s="1" t="e">
        <f>MID(D326,FIND("escarmiento",D326),50)</f>
        <v>#VALUE!</v>
      </c>
      <c r="J326" s="1" t="e">
        <f>MID(D326,FIND("recargo",D326),50)</f>
        <v>#VALUE!</v>
      </c>
      <c r="K326" s="1" t="e">
        <f>MID(D326,FIND("gravamen",D326),50)</f>
        <v>#VALUE!</v>
      </c>
      <c r="L326" s="1" t="e">
        <f>MID(D326,FIND("amonesta",D326),50)</f>
        <v>#VALUE!</v>
      </c>
      <c r="M326" s="1" t="e">
        <f>MID(D326,FIND("correctivo",D326),50)</f>
        <v>#VALUE!</v>
      </c>
      <c r="N326" s="1" t="e">
        <f>MID(D326,FIND("imposici",D326),50)</f>
        <v>#VALUE!</v>
      </c>
    </row>
    <row r="327" spans="1:14" x14ac:dyDescent="0.45">
      <c r="A327">
        <v>7706710</v>
      </c>
      <c r="B327">
        <v>1</v>
      </c>
      <c r="C327" t="s">
        <v>1004</v>
      </c>
      <c r="D327" s="1" t="s">
        <v>1072</v>
      </c>
      <c r="E327">
        <v>2</v>
      </c>
      <c r="F327" s="1" t="e">
        <f>MID(D327,FIND("multa",D327),50)</f>
        <v>#VALUE!</v>
      </c>
      <c r="G327" s="1" t="e">
        <f>MID(D327,FIND("castigo",D327),50)</f>
        <v>#VALUE!</v>
      </c>
      <c r="H327" s="1" t="e">
        <f>MID(D327,FIND("punici",D327),50)</f>
        <v>#VALUE!</v>
      </c>
      <c r="I327" s="1" t="e">
        <f>MID(D327,FIND("escarmiento",D327),50)</f>
        <v>#VALUE!</v>
      </c>
      <c r="J327" s="1" t="e">
        <f>MID(D327,FIND("recargo",D327),50)</f>
        <v>#VALUE!</v>
      </c>
      <c r="K327" s="1" t="e">
        <f>MID(D327,FIND("gravamen",D327),50)</f>
        <v>#VALUE!</v>
      </c>
      <c r="L327" s="1" t="e">
        <f>MID(D327,FIND("amonesta",D327),50)</f>
        <v>#VALUE!</v>
      </c>
      <c r="M327" s="1" t="e">
        <f>MID(D327,FIND("correctivo",D327),50)</f>
        <v>#VALUE!</v>
      </c>
      <c r="N327" s="1" t="e">
        <f>MID(D327,FIND("imposici",D327),50)</f>
        <v>#VALUE!</v>
      </c>
    </row>
    <row r="328" spans="1:14" x14ac:dyDescent="0.45">
      <c r="A328">
        <v>7914199</v>
      </c>
      <c r="B328">
        <v>1</v>
      </c>
      <c r="C328" t="s">
        <v>759</v>
      </c>
      <c r="D328" s="1" t="s">
        <v>1071</v>
      </c>
      <c r="E328">
        <v>2</v>
      </c>
      <c r="F328" s="1" t="e">
        <f>MID(D328,FIND("multa",D328),50)</f>
        <v>#VALUE!</v>
      </c>
      <c r="G328" s="1" t="e">
        <f>MID(D328,FIND("castigo",D328),50)</f>
        <v>#VALUE!</v>
      </c>
      <c r="H328" s="1" t="e">
        <f>MID(D328,FIND("punici",D328),50)</f>
        <v>#VALUE!</v>
      </c>
      <c r="I328" s="1" t="e">
        <f>MID(D328,FIND("escarmiento",D328),50)</f>
        <v>#VALUE!</v>
      </c>
      <c r="J328" s="1" t="e">
        <f>MID(D328,FIND("recargo",D328),50)</f>
        <v>#VALUE!</v>
      </c>
      <c r="K328" s="1" t="e">
        <f>MID(D328,FIND("gravamen",D328),50)</f>
        <v>#VALUE!</v>
      </c>
      <c r="L328" s="1" t="e">
        <f>MID(D328,FIND("amonesta",D328),50)</f>
        <v>#VALUE!</v>
      </c>
      <c r="M328" s="1" t="e">
        <f>MID(D328,FIND("correctivo",D328),50)</f>
        <v>#VALUE!</v>
      </c>
      <c r="N328" s="1" t="e">
        <f>MID(D328,FIND("imposici",D328),50)</f>
        <v>#VALUE!</v>
      </c>
    </row>
    <row r="329" spans="1:14" ht="85.5" x14ac:dyDescent="0.45">
      <c r="A329">
        <v>7799252</v>
      </c>
      <c r="B329">
        <v>1</v>
      </c>
      <c r="C329" t="s">
        <v>1070</v>
      </c>
      <c r="D329" s="1" t="s">
        <v>1069</v>
      </c>
      <c r="E329">
        <v>2</v>
      </c>
      <c r="F329" s="1" t="e">
        <f>MID(D329,FIND("multa",D329),50)</f>
        <v>#VALUE!</v>
      </c>
      <c r="G329" s="1" t="e">
        <f>MID(D329,FIND("castigo",D329),50)</f>
        <v>#VALUE!</v>
      </c>
      <c r="H329" s="1" t="e">
        <f>MID(D329,FIND("punici",D329),50)</f>
        <v>#VALUE!</v>
      </c>
      <c r="I329" s="1" t="e">
        <f>MID(D329,FIND("escarmiento",D329),50)</f>
        <v>#VALUE!</v>
      </c>
      <c r="J329" s="1" t="e">
        <f>MID(D329,FIND("recargo",D329),50)</f>
        <v>#VALUE!</v>
      </c>
      <c r="K329" s="1" t="e">
        <f>MID(D329,FIND("gravamen",D329),50)</f>
        <v>#VALUE!</v>
      </c>
      <c r="L329" s="1" t="e">
        <f>MID(D329,FIND("amonesta",D329),50)</f>
        <v>#VALUE!</v>
      </c>
      <c r="M329" s="1" t="e">
        <f>MID(D329,FIND("correctivo",D329),50)</f>
        <v>#VALUE!</v>
      </c>
      <c r="N329" s="1" t="e">
        <f>MID(D329,FIND("imposici",D329),50)</f>
        <v>#VALUE!</v>
      </c>
    </row>
    <row r="330" spans="1:14" ht="199.5" x14ac:dyDescent="0.45">
      <c r="A330">
        <v>7643425</v>
      </c>
      <c r="B330">
        <v>1</v>
      </c>
      <c r="C330" t="s">
        <v>1068</v>
      </c>
      <c r="D330" s="1" t="s">
        <v>1067</v>
      </c>
      <c r="E330">
        <v>2</v>
      </c>
      <c r="F330" s="1" t="e">
        <f>MID(D330,FIND("multa",D330),50)</f>
        <v>#VALUE!</v>
      </c>
      <c r="G330" s="1" t="e">
        <f>MID(D330,FIND("castigo",D330),50)</f>
        <v>#VALUE!</v>
      </c>
      <c r="H330" s="1" t="e">
        <f>MID(D330,FIND("punici",D330),50)</f>
        <v>#VALUE!</v>
      </c>
      <c r="I330" s="1" t="e">
        <f>MID(D330,FIND("escarmiento",D330),50)</f>
        <v>#VALUE!</v>
      </c>
      <c r="J330" s="1" t="e">
        <f>MID(D330,FIND("recargo",D330),50)</f>
        <v>#VALUE!</v>
      </c>
      <c r="K330" s="1" t="e">
        <f>MID(D330,FIND("gravamen",D330),50)</f>
        <v>#VALUE!</v>
      </c>
      <c r="L330" s="1" t="e">
        <f>MID(D330,FIND("amonesta",D330),50)</f>
        <v>#VALUE!</v>
      </c>
      <c r="M330" s="1" t="e">
        <f>MID(D330,FIND("correctivo",D330),50)</f>
        <v>#VALUE!</v>
      </c>
      <c r="N330" s="1" t="e">
        <f>MID(D330,FIND("imposici",D330),50)</f>
        <v>#VALUE!</v>
      </c>
    </row>
    <row r="331" spans="1:14" ht="71.25" x14ac:dyDescent="0.45">
      <c r="A331">
        <v>8318324</v>
      </c>
      <c r="B331">
        <v>1</v>
      </c>
      <c r="C331" t="s">
        <v>777</v>
      </c>
      <c r="D331" s="1" t="s">
        <v>1066</v>
      </c>
      <c r="E331">
        <v>2</v>
      </c>
      <c r="F331" s="1" t="e">
        <f>MID(D331,FIND("multa",D331),50)</f>
        <v>#VALUE!</v>
      </c>
      <c r="G331" s="1" t="e">
        <f>MID(D331,FIND("castigo",D331),50)</f>
        <v>#VALUE!</v>
      </c>
      <c r="H331" s="1" t="e">
        <f>MID(D331,FIND("punici",D331),50)</f>
        <v>#VALUE!</v>
      </c>
      <c r="I331" s="1" t="e">
        <f>MID(D331,FIND("escarmiento",D331),50)</f>
        <v>#VALUE!</v>
      </c>
      <c r="J331" s="1" t="e">
        <f>MID(D331,FIND("recargo",D331),50)</f>
        <v>#VALUE!</v>
      </c>
      <c r="K331" s="1" t="e">
        <f>MID(D331,FIND("gravamen",D331),50)</f>
        <v>#VALUE!</v>
      </c>
      <c r="L331" s="1" t="e">
        <f>MID(D331,FIND("amonesta",D331),50)</f>
        <v>#VALUE!</v>
      </c>
      <c r="M331" s="1" t="e">
        <f>MID(D331,FIND("correctivo",D331),50)</f>
        <v>#VALUE!</v>
      </c>
      <c r="N331" s="1" t="e">
        <f>MID(D331,FIND("imposici",D331),50)</f>
        <v>#VALUE!</v>
      </c>
    </row>
    <row r="332" spans="1:14" x14ac:dyDescent="0.45">
      <c r="A332">
        <v>7536927</v>
      </c>
      <c r="B332">
        <v>1</v>
      </c>
      <c r="C332" t="s">
        <v>1004</v>
      </c>
      <c r="D332" s="1" t="s">
        <v>1065</v>
      </c>
      <c r="E332">
        <v>2</v>
      </c>
      <c r="F332" s="1" t="e">
        <f>MID(D332,FIND("multa",D332),50)</f>
        <v>#VALUE!</v>
      </c>
      <c r="G332" s="1" t="e">
        <f>MID(D332,FIND("castigo",D332),50)</f>
        <v>#VALUE!</v>
      </c>
      <c r="H332" s="1" t="e">
        <f>MID(D332,FIND("punici",D332),50)</f>
        <v>#VALUE!</v>
      </c>
      <c r="I332" s="1" t="e">
        <f>MID(D332,FIND("escarmiento",D332),50)</f>
        <v>#VALUE!</v>
      </c>
      <c r="J332" s="1" t="e">
        <f>MID(D332,FIND("recargo",D332),50)</f>
        <v>#VALUE!</v>
      </c>
      <c r="K332" s="1" t="e">
        <f>MID(D332,FIND("gravamen",D332),50)</f>
        <v>#VALUE!</v>
      </c>
      <c r="L332" s="1" t="e">
        <f>MID(D332,FIND("amonesta",D332),50)</f>
        <v>#VALUE!</v>
      </c>
      <c r="M332" s="1" t="e">
        <f>MID(D332,FIND("correctivo",D332),50)</f>
        <v>#VALUE!</v>
      </c>
      <c r="N332" s="1" t="e">
        <f>MID(D332,FIND("imposici",D332),50)</f>
        <v>#VALUE!</v>
      </c>
    </row>
    <row r="333" spans="1:14" x14ac:dyDescent="0.45">
      <c r="A333">
        <v>7572758</v>
      </c>
      <c r="B333">
        <v>1</v>
      </c>
      <c r="C333" t="s">
        <v>892</v>
      </c>
      <c r="D333" s="1" t="s">
        <v>1064</v>
      </c>
      <c r="E333">
        <v>2</v>
      </c>
      <c r="F333" s="1" t="e">
        <f>MID(D333,FIND("multa",D333),50)</f>
        <v>#VALUE!</v>
      </c>
      <c r="G333" s="1" t="e">
        <f>MID(D333,FIND("castigo",D333),50)</f>
        <v>#VALUE!</v>
      </c>
      <c r="H333" s="1" t="e">
        <f>MID(D333,FIND("punici",D333),50)</f>
        <v>#VALUE!</v>
      </c>
      <c r="I333" s="1" t="e">
        <f>MID(D333,FIND("escarmiento",D333),50)</f>
        <v>#VALUE!</v>
      </c>
      <c r="J333" s="1" t="e">
        <f>MID(D333,FIND("recargo",D333),50)</f>
        <v>#VALUE!</v>
      </c>
      <c r="K333" s="1" t="e">
        <f>MID(D333,FIND("gravamen",D333),50)</f>
        <v>#VALUE!</v>
      </c>
      <c r="L333" s="1" t="e">
        <f>MID(D333,FIND("amonesta",D333),50)</f>
        <v>#VALUE!</v>
      </c>
      <c r="M333" s="1" t="e">
        <f>MID(D333,FIND("correctivo",D333),50)</f>
        <v>#VALUE!</v>
      </c>
      <c r="N333" s="1" t="e">
        <f>MID(D333,FIND("imposici",D333),50)</f>
        <v>#VALUE!</v>
      </c>
    </row>
    <row r="334" spans="1:14" ht="57" x14ac:dyDescent="0.45">
      <c r="A334">
        <v>7362599</v>
      </c>
      <c r="B334">
        <v>1</v>
      </c>
      <c r="C334" t="s">
        <v>777</v>
      </c>
      <c r="D334" s="1" t="s">
        <v>1063</v>
      </c>
      <c r="E334">
        <v>2</v>
      </c>
      <c r="F334" s="1" t="e">
        <f>MID(D334,FIND("multa",D334),50)</f>
        <v>#VALUE!</v>
      </c>
      <c r="G334" s="1" t="e">
        <f>MID(D334,FIND("castigo",D334),50)</f>
        <v>#VALUE!</v>
      </c>
      <c r="H334" s="1" t="e">
        <f>MID(D334,FIND("punici",D334),50)</f>
        <v>#VALUE!</v>
      </c>
      <c r="I334" s="1" t="e">
        <f>MID(D334,FIND("escarmiento",D334),50)</f>
        <v>#VALUE!</v>
      </c>
      <c r="J334" s="1" t="e">
        <f>MID(D334,FIND("recargo",D334),50)</f>
        <v>#VALUE!</v>
      </c>
      <c r="K334" s="1" t="e">
        <f>MID(D334,FIND("gravamen",D334),50)</f>
        <v>#VALUE!</v>
      </c>
      <c r="L334" s="1" t="e">
        <f>MID(D334,FIND("amonesta",D334),50)</f>
        <v>#VALUE!</v>
      </c>
      <c r="M334" s="1" t="e">
        <f>MID(D334,FIND("correctivo",D334),50)</f>
        <v>#VALUE!</v>
      </c>
      <c r="N334" s="1" t="e">
        <f>MID(D334,FIND("imposici",D334),50)</f>
        <v>#VALUE!</v>
      </c>
    </row>
    <row r="335" spans="1:14" x14ac:dyDescent="0.45">
      <c r="A335">
        <v>7762488</v>
      </c>
      <c r="B335">
        <v>1</v>
      </c>
      <c r="C335" t="s">
        <v>1062</v>
      </c>
      <c r="D335" s="1" t="e">
        <f>- Ser&amp;aacute, requisito de pago de La facturas que al Orden de Compra este aceptada en el Portal de Compra.</f>
        <v>#NAME?</v>
      </c>
      <c r="E335">
        <v>2</v>
      </c>
      <c r="F335" s="1" t="e">
        <f>MID(D335,FIND("multa",D335),50)</f>
        <v>#NAME?</v>
      </c>
      <c r="G335" s="1" t="e">
        <f>MID(D335,FIND("castigo",D335),50)</f>
        <v>#NAME?</v>
      </c>
      <c r="H335" s="1" t="e">
        <f>MID(D335,FIND("punici",D335),50)</f>
        <v>#NAME?</v>
      </c>
      <c r="I335" s="1" t="e">
        <f>MID(D335,FIND("escarmiento",D335),50)</f>
        <v>#NAME?</v>
      </c>
      <c r="J335" s="1" t="e">
        <f>MID(D335,FIND("recargo",D335),50)</f>
        <v>#NAME?</v>
      </c>
      <c r="K335" s="1" t="e">
        <f>MID(D335,FIND("gravamen",D335),50)</f>
        <v>#NAME?</v>
      </c>
      <c r="L335" s="1" t="e">
        <f>MID(D335,FIND("amonesta",D335),50)</f>
        <v>#NAME?</v>
      </c>
      <c r="M335" s="1" t="e">
        <f>MID(D335,FIND("correctivo",D335),50)</f>
        <v>#NAME?</v>
      </c>
      <c r="N335" s="1" t="e">
        <f>MID(D335,FIND("imposici",D335),50)</f>
        <v>#NAME?</v>
      </c>
    </row>
    <row r="336" spans="1:14" ht="114" x14ac:dyDescent="0.45">
      <c r="A336">
        <v>8233981</v>
      </c>
      <c r="B336">
        <v>1</v>
      </c>
      <c r="C336" t="s">
        <v>1061</v>
      </c>
      <c r="D336" s="1" t="s">
        <v>1060</v>
      </c>
      <c r="E336">
        <v>2</v>
      </c>
      <c r="F336" s="1" t="e">
        <f>MID(D336,FIND("multa",D336),50)</f>
        <v>#VALUE!</v>
      </c>
      <c r="G336" s="1" t="e">
        <f>MID(D336,FIND("castigo",D336),50)</f>
        <v>#VALUE!</v>
      </c>
      <c r="H336" s="1" t="e">
        <f>MID(D336,FIND("punici",D336),50)</f>
        <v>#VALUE!</v>
      </c>
      <c r="I336" s="1" t="e">
        <f>MID(D336,FIND("escarmiento",D336),50)</f>
        <v>#VALUE!</v>
      </c>
      <c r="J336" s="1" t="e">
        <f>MID(D336,FIND("recargo",D336),50)</f>
        <v>#VALUE!</v>
      </c>
      <c r="K336" s="1" t="e">
        <f>MID(D336,FIND("gravamen",D336),50)</f>
        <v>#VALUE!</v>
      </c>
      <c r="L336" s="1" t="e">
        <f>MID(D336,FIND("amonesta",D336),50)</f>
        <v>#VALUE!</v>
      </c>
      <c r="M336" s="1" t="e">
        <f>MID(D336,FIND("correctivo",D336),50)</f>
        <v>#VALUE!</v>
      </c>
      <c r="N336" s="1" t="e">
        <f>MID(D336,FIND("imposici",D336),50)</f>
        <v>#VALUE!</v>
      </c>
    </row>
    <row r="337" spans="1:14" ht="42.75" x14ac:dyDescent="0.45">
      <c r="A337">
        <v>7472512</v>
      </c>
      <c r="B337">
        <v>1</v>
      </c>
      <c r="C337" t="s">
        <v>759</v>
      </c>
      <c r="D337" s="1" t="s">
        <v>1059</v>
      </c>
      <c r="E337">
        <v>2</v>
      </c>
      <c r="F337" s="1" t="e">
        <f>MID(D337,FIND("multa",D337),50)</f>
        <v>#VALUE!</v>
      </c>
      <c r="G337" s="1" t="e">
        <f>MID(D337,FIND("castigo",D337),50)</f>
        <v>#VALUE!</v>
      </c>
      <c r="H337" s="1" t="e">
        <f>MID(D337,FIND("punici",D337),50)</f>
        <v>#VALUE!</v>
      </c>
      <c r="I337" s="1" t="e">
        <f>MID(D337,FIND("escarmiento",D337),50)</f>
        <v>#VALUE!</v>
      </c>
      <c r="J337" s="1" t="e">
        <f>MID(D337,FIND("recargo",D337),50)</f>
        <v>#VALUE!</v>
      </c>
      <c r="K337" s="1" t="e">
        <f>MID(D337,FIND("gravamen",D337),50)</f>
        <v>#VALUE!</v>
      </c>
      <c r="L337" s="1" t="e">
        <f>MID(D337,FIND("amonesta",D337),50)</f>
        <v>#VALUE!</v>
      </c>
      <c r="M337" s="1" t="e">
        <f>MID(D337,FIND("correctivo",D337),50)</f>
        <v>#VALUE!</v>
      </c>
      <c r="N337" s="1" t="e">
        <f>MID(D337,FIND("imposici",D337),50)</f>
        <v>#VALUE!</v>
      </c>
    </row>
    <row r="338" spans="1:14" x14ac:dyDescent="0.45">
      <c r="A338">
        <v>7818038</v>
      </c>
      <c r="B338">
        <v>1</v>
      </c>
      <c r="C338" t="s">
        <v>892</v>
      </c>
      <c r="D338" s="1" t="s">
        <v>1058</v>
      </c>
      <c r="E338">
        <v>2</v>
      </c>
      <c r="F338" s="1" t="e">
        <f>MID(D338,FIND("multa",D338),50)</f>
        <v>#VALUE!</v>
      </c>
      <c r="G338" s="1" t="e">
        <f>MID(D338,FIND("castigo",D338),50)</f>
        <v>#VALUE!</v>
      </c>
      <c r="H338" s="1" t="e">
        <f>MID(D338,FIND("punici",D338),50)</f>
        <v>#VALUE!</v>
      </c>
      <c r="I338" s="1" t="e">
        <f>MID(D338,FIND("escarmiento",D338),50)</f>
        <v>#VALUE!</v>
      </c>
      <c r="J338" s="1" t="e">
        <f>MID(D338,FIND("recargo",D338),50)</f>
        <v>#VALUE!</v>
      </c>
      <c r="K338" s="1" t="e">
        <f>MID(D338,FIND("gravamen",D338),50)</f>
        <v>#VALUE!</v>
      </c>
      <c r="L338" s="1" t="e">
        <f>MID(D338,FIND("amonesta",D338),50)</f>
        <v>#VALUE!</v>
      </c>
      <c r="M338" s="1" t="e">
        <f>MID(D338,FIND("correctivo",D338),50)</f>
        <v>#VALUE!</v>
      </c>
      <c r="N338" s="1" t="e">
        <f>MID(D338,FIND("imposici",D338),50)</f>
        <v>#VALUE!</v>
      </c>
    </row>
    <row r="339" spans="1:14" ht="42.75" x14ac:dyDescent="0.45">
      <c r="A339">
        <v>7580327</v>
      </c>
      <c r="B339">
        <v>1</v>
      </c>
      <c r="C339" t="s">
        <v>1057</v>
      </c>
      <c r="D339" s="1" t="s">
        <v>1056</v>
      </c>
      <c r="E339">
        <v>2</v>
      </c>
      <c r="F339" s="1" t="e">
        <f>MID(D339,FIND("multa",D339),50)</f>
        <v>#VALUE!</v>
      </c>
      <c r="G339" s="1" t="e">
        <f>MID(D339,FIND("castigo",D339),50)</f>
        <v>#VALUE!</v>
      </c>
      <c r="H339" s="1" t="e">
        <f>MID(D339,FIND("punici",D339),50)</f>
        <v>#VALUE!</v>
      </c>
      <c r="I339" s="1" t="e">
        <f>MID(D339,FIND("escarmiento",D339),50)</f>
        <v>#VALUE!</v>
      </c>
      <c r="J339" s="1" t="e">
        <f>MID(D339,FIND("recargo",D339),50)</f>
        <v>#VALUE!</v>
      </c>
      <c r="K339" s="1" t="e">
        <f>MID(D339,FIND("gravamen",D339),50)</f>
        <v>#VALUE!</v>
      </c>
      <c r="L339" s="1" t="e">
        <f>MID(D339,FIND("amonesta",D339),50)</f>
        <v>#VALUE!</v>
      </c>
      <c r="M339" s="1" t="e">
        <f>MID(D339,FIND("correctivo",D339),50)</f>
        <v>#VALUE!</v>
      </c>
      <c r="N339" s="1" t="e">
        <f>MID(D339,FIND("imposici",D339),50)</f>
        <v>#VALUE!</v>
      </c>
    </row>
    <row r="340" spans="1:14" ht="28.5" x14ac:dyDescent="0.45">
      <c r="A340">
        <v>8021358</v>
      </c>
      <c r="B340">
        <v>1</v>
      </c>
      <c r="C340" t="s">
        <v>1055</v>
      </c>
      <c r="D340" s="1" t="s">
        <v>1054</v>
      </c>
      <c r="E340">
        <v>2</v>
      </c>
      <c r="F340" s="1" t="e">
        <f>MID(D340,FIND("multa",D340),50)</f>
        <v>#VALUE!</v>
      </c>
      <c r="G340" s="1" t="e">
        <f>MID(D340,FIND("castigo",D340),50)</f>
        <v>#VALUE!</v>
      </c>
      <c r="H340" s="1" t="e">
        <f>MID(D340,FIND("punici",D340),50)</f>
        <v>#VALUE!</v>
      </c>
      <c r="I340" s="1" t="e">
        <f>MID(D340,FIND("escarmiento",D340),50)</f>
        <v>#VALUE!</v>
      </c>
      <c r="J340" s="1" t="e">
        <f>MID(D340,FIND("recargo",D340),50)</f>
        <v>#VALUE!</v>
      </c>
      <c r="K340" s="1" t="e">
        <f>MID(D340,FIND("gravamen",D340),50)</f>
        <v>#VALUE!</v>
      </c>
      <c r="L340" s="1" t="e">
        <f>MID(D340,FIND("amonesta",D340),50)</f>
        <v>#VALUE!</v>
      </c>
      <c r="M340" s="1" t="e">
        <f>MID(D340,FIND("correctivo",D340),50)</f>
        <v>#VALUE!</v>
      </c>
      <c r="N340" s="1" t="e">
        <f>MID(D340,FIND("imposici",D340),50)</f>
        <v>#VALUE!</v>
      </c>
    </row>
    <row r="341" spans="1:14" ht="199.5" x14ac:dyDescent="0.45">
      <c r="A341">
        <v>7774482</v>
      </c>
      <c r="B341">
        <v>1</v>
      </c>
      <c r="C341" t="s">
        <v>777</v>
      </c>
      <c r="D341" s="1" t="s">
        <v>1053</v>
      </c>
      <c r="E341">
        <v>2</v>
      </c>
      <c r="F341" s="1" t="e">
        <f>MID(D341,FIND("multa",D341),50)</f>
        <v>#VALUE!</v>
      </c>
      <c r="G341" s="1" t="e">
        <f>MID(D341,FIND("castigo",D341),50)</f>
        <v>#VALUE!</v>
      </c>
      <c r="H341" s="1" t="e">
        <f>MID(D341,FIND("punici",D341),50)</f>
        <v>#VALUE!</v>
      </c>
      <c r="I341" s="1" t="e">
        <f>MID(D341,FIND("escarmiento",D341),50)</f>
        <v>#VALUE!</v>
      </c>
      <c r="J341" s="1" t="e">
        <f>MID(D341,FIND("recargo",D341),50)</f>
        <v>#VALUE!</v>
      </c>
      <c r="K341" s="1" t="e">
        <f>MID(D341,FIND("gravamen",D341),50)</f>
        <v>#VALUE!</v>
      </c>
      <c r="L341" s="1" t="e">
        <f>MID(D341,FIND("amonesta",D341),50)</f>
        <v>#VALUE!</v>
      </c>
      <c r="M341" s="1" t="e">
        <f>MID(D341,FIND("correctivo",D341),50)</f>
        <v>#VALUE!</v>
      </c>
      <c r="N341" s="1" t="e">
        <f>MID(D341,FIND("imposici",D341),50)</f>
        <v>#VALUE!</v>
      </c>
    </row>
    <row r="342" spans="1:14" ht="42.75" x14ac:dyDescent="0.45">
      <c r="A342">
        <v>7810610</v>
      </c>
      <c r="B342">
        <v>1</v>
      </c>
      <c r="C342" t="s">
        <v>1052</v>
      </c>
      <c r="D342" s="1" t="s">
        <v>1051</v>
      </c>
      <c r="E342">
        <v>2</v>
      </c>
      <c r="F342" s="1" t="e">
        <f>MID(D342,FIND("multa",D342),50)</f>
        <v>#VALUE!</v>
      </c>
      <c r="G342" s="1" t="e">
        <f>MID(D342,FIND("castigo",D342),50)</f>
        <v>#VALUE!</v>
      </c>
      <c r="H342" s="1" t="e">
        <f>MID(D342,FIND("punici",D342),50)</f>
        <v>#VALUE!</v>
      </c>
      <c r="I342" s="1" t="e">
        <f>MID(D342,FIND("escarmiento",D342),50)</f>
        <v>#VALUE!</v>
      </c>
      <c r="J342" s="1" t="e">
        <f>MID(D342,FIND("recargo",D342),50)</f>
        <v>#VALUE!</v>
      </c>
      <c r="K342" s="1" t="e">
        <f>MID(D342,FIND("gravamen",D342),50)</f>
        <v>#VALUE!</v>
      </c>
      <c r="L342" s="1" t="e">
        <f>MID(D342,FIND("amonesta",D342),50)</f>
        <v>#VALUE!</v>
      </c>
      <c r="M342" s="1" t="e">
        <f>MID(D342,FIND("correctivo",D342),50)</f>
        <v>#VALUE!</v>
      </c>
      <c r="N342" s="1" t="e">
        <f>MID(D342,FIND("imposici",D342),50)</f>
        <v>#VALUE!</v>
      </c>
    </row>
    <row r="343" spans="1:14" ht="28.5" x14ac:dyDescent="0.45">
      <c r="A343">
        <v>8001031</v>
      </c>
      <c r="B343">
        <v>1</v>
      </c>
      <c r="C343" t="s">
        <v>1050</v>
      </c>
      <c r="D343" s="1" t="s">
        <v>1049</v>
      </c>
      <c r="E343">
        <v>2</v>
      </c>
      <c r="F343" s="1" t="e">
        <f>MID(D343,FIND("multa",D343),50)</f>
        <v>#VALUE!</v>
      </c>
      <c r="G343" s="1" t="e">
        <f>MID(D343,FIND("castigo",D343),50)</f>
        <v>#VALUE!</v>
      </c>
      <c r="H343" s="1" t="e">
        <f>MID(D343,FIND("punici",D343),50)</f>
        <v>#VALUE!</v>
      </c>
      <c r="I343" s="1" t="e">
        <f>MID(D343,FIND("escarmiento",D343),50)</f>
        <v>#VALUE!</v>
      </c>
      <c r="J343" s="1" t="e">
        <f>MID(D343,FIND("recargo",D343),50)</f>
        <v>#VALUE!</v>
      </c>
      <c r="K343" s="1" t="e">
        <f>MID(D343,FIND("gravamen",D343),50)</f>
        <v>#VALUE!</v>
      </c>
      <c r="L343" s="1" t="e">
        <f>MID(D343,FIND("amonesta",D343),50)</f>
        <v>#VALUE!</v>
      </c>
      <c r="M343" s="1" t="e">
        <f>MID(D343,FIND("correctivo",D343),50)</f>
        <v>#VALUE!</v>
      </c>
      <c r="N343" s="1" t="e">
        <f>MID(D343,FIND("imposici",D343),50)</f>
        <v>#VALUE!</v>
      </c>
    </row>
    <row r="344" spans="1:14" x14ac:dyDescent="0.45">
      <c r="A344">
        <v>8320697</v>
      </c>
      <c r="B344">
        <v>1</v>
      </c>
      <c r="C344" t="s">
        <v>892</v>
      </c>
      <c r="D344" s="1" t="s">
        <v>1048</v>
      </c>
      <c r="E344">
        <v>2</v>
      </c>
      <c r="F344" s="1" t="e">
        <f>MID(D344,FIND("multa",D344),50)</f>
        <v>#VALUE!</v>
      </c>
      <c r="G344" s="1" t="e">
        <f>MID(D344,FIND("castigo",D344),50)</f>
        <v>#VALUE!</v>
      </c>
      <c r="H344" s="1" t="e">
        <f>MID(D344,FIND("punici",D344),50)</f>
        <v>#VALUE!</v>
      </c>
      <c r="I344" s="1" t="e">
        <f>MID(D344,FIND("escarmiento",D344),50)</f>
        <v>#VALUE!</v>
      </c>
      <c r="J344" s="1" t="e">
        <f>MID(D344,FIND("recargo",D344),50)</f>
        <v>#VALUE!</v>
      </c>
      <c r="K344" s="1" t="e">
        <f>MID(D344,FIND("gravamen",D344),50)</f>
        <v>#VALUE!</v>
      </c>
      <c r="L344" s="1" t="e">
        <f>MID(D344,FIND("amonesta",D344),50)</f>
        <v>#VALUE!</v>
      </c>
      <c r="M344" s="1" t="e">
        <f>MID(D344,FIND("correctivo",D344),50)</f>
        <v>#VALUE!</v>
      </c>
      <c r="N344" s="1" t="e">
        <f>MID(D344,FIND("imposici",D344),50)</f>
        <v>#VALUE!</v>
      </c>
    </row>
    <row r="345" spans="1:14" x14ac:dyDescent="0.45">
      <c r="A345">
        <v>8351036</v>
      </c>
      <c r="B345">
        <v>1</v>
      </c>
      <c r="C345" t="s">
        <v>1047</v>
      </c>
      <c r="D345" s="1" t="s">
        <v>1046</v>
      </c>
      <c r="E345">
        <v>2</v>
      </c>
      <c r="F345" s="1" t="e">
        <f>MID(D345,FIND("multa",D345),50)</f>
        <v>#VALUE!</v>
      </c>
      <c r="G345" s="1" t="e">
        <f>MID(D345,FIND("castigo",D345),50)</f>
        <v>#VALUE!</v>
      </c>
      <c r="H345" s="1" t="e">
        <f>MID(D345,FIND("punici",D345),50)</f>
        <v>#VALUE!</v>
      </c>
      <c r="I345" s="1" t="e">
        <f>MID(D345,FIND("escarmiento",D345),50)</f>
        <v>#VALUE!</v>
      </c>
      <c r="J345" s="1" t="e">
        <f>MID(D345,FIND("recargo",D345),50)</f>
        <v>#VALUE!</v>
      </c>
      <c r="K345" s="1" t="e">
        <f>MID(D345,FIND("gravamen",D345),50)</f>
        <v>#VALUE!</v>
      </c>
      <c r="L345" s="1" t="e">
        <f>MID(D345,FIND("amonesta",D345),50)</f>
        <v>#VALUE!</v>
      </c>
      <c r="M345" s="1" t="e">
        <f>MID(D345,FIND("correctivo",D345),50)</f>
        <v>#VALUE!</v>
      </c>
      <c r="N345" s="1" t="e">
        <f>MID(D345,FIND("imposici",D345),50)</f>
        <v>#VALUE!</v>
      </c>
    </row>
    <row r="346" spans="1:14" x14ac:dyDescent="0.45">
      <c r="A346">
        <v>7404351</v>
      </c>
      <c r="B346">
        <v>1</v>
      </c>
      <c r="C346" t="s">
        <v>759</v>
      </c>
      <c r="D346" s="1" t="s">
        <v>1045</v>
      </c>
      <c r="E346">
        <v>2</v>
      </c>
      <c r="F346" s="1" t="e">
        <f>MID(D346,FIND("multa",D346),50)</f>
        <v>#VALUE!</v>
      </c>
      <c r="G346" s="1" t="e">
        <f>MID(D346,FIND("castigo",D346),50)</f>
        <v>#VALUE!</v>
      </c>
      <c r="H346" s="1" t="e">
        <f>MID(D346,FIND("punici",D346),50)</f>
        <v>#VALUE!</v>
      </c>
      <c r="I346" s="1" t="e">
        <f>MID(D346,FIND("escarmiento",D346),50)</f>
        <v>#VALUE!</v>
      </c>
      <c r="J346" s="1" t="e">
        <f>MID(D346,FIND("recargo",D346),50)</f>
        <v>#VALUE!</v>
      </c>
      <c r="K346" s="1" t="e">
        <f>MID(D346,FIND("gravamen",D346),50)</f>
        <v>#VALUE!</v>
      </c>
      <c r="L346" s="1" t="e">
        <f>MID(D346,FIND("amonesta",D346),50)</f>
        <v>#VALUE!</v>
      </c>
      <c r="M346" s="1" t="e">
        <f>MID(D346,FIND("correctivo",D346),50)</f>
        <v>#VALUE!</v>
      </c>
      <c r="N346" s="1" t="e">
        <f>MID(D346,FIND("imposici",D346),50)</f>
        <v>#VALUE!</v>
      </c>
    </row>
    <row r="347" spans="1:14" ht="42.75" x14ac:dyDescent="0.45">
      <c r="A347">
        <v>7689745</v>
      </c>
      <c r="B347">
        <v>1</v>
      </c>
      <c r="C347" t="s">
        <v>1004</v>
      </c>
      <c r="D347" s="1" t="s">
        <v>1044</v>
      </c>
      <c r="E347">
        <v>2</v>
      </c>
      <c r="F347" s="1" t="e">
        <f>MID(D347,FIND("multa",D347),50)</f>
        <v>#VALUE!</v>
      </c>
      <c r="G347" s="1" t="e">
        <f>MID(D347,FIND("castigo",D347),50)</f>
        <v>#VALUE!</v>
      </c>
      <c r="H347" s="1" t="e">
        <f>MID(D347,FIND("punici",D347),50)</f>
        <v>#VALUE!</v>
      </c>
      <c r="I347" s="1" t="e">
        <f>MID(D347,FIND("escarmiento",D347),50)</f>
        <v>#VALUE!</v>
      </c>
      <c r="J347" s="1" t="e">
        <f>MID(D347,FIND("recargo",D347),50)</f>
        <v>#VALUE!</v>
      </c>
      <c r="K347" s="1" t="e">
        <f>MID(D347,FIND("gravamen",D347),50)</f>
        <v>#VALUE!</v>
      </c>
      <c r="L347" s="1" t="e">
        <f>MID(D347,FIND("amonesta",D347),50)</f>
        <v>#VALUE!</v>
      </c>
      <c r="M347" s="1" t="e">
        <f>MID(D347,FIND("correctivo",D347),50)</f>
        <v>#VALUE!</v>
      </c>
      <c r="N347" s="1" t="e">
        <f>MID(D347,FIND("imposici",D347),50)</f>
        <v>#VALUE!</v>
      </c>
    </row>
    <row r="348" spans="1:14" ht="42.75" x14ac:dyDescent="0.45">
      <c r="A348">
        <v>7575355</v>
      </c>
      <c r="B348">
        <v>1</v>
      </c>
      <c r="C348" t="s">
        <v>1043</v>
      </c>
      <c r="D348" s="1" t="s">
        <v>1042</v>
      </c>
      <c r="E348">
        <v>2</v>
      </c>
      <c r="F348" s="1" t="e">
        <f>MID(D348,FIND("multa",D348),50)</f>
        <v>#VALUE!</v>
      </c>
      <c r="G348" s="1" t="e">
        <f>MID(D348,FIND("castigo",D348),50)</f>
        <v>#VALUE!</v>
      </c>
      <c r="H348" s="1" t="e">
        <f>MID(D348,FIND("punici",D348),50)</f>
        <v>#VALUE!</v>
      </c>
      <c r="I348" s="1" t="e">
        <f>MID(D348,FIND("escarmiento",D348),50)</f>
        <v>#VALUE!</v>
      </c>
      <c r="J348" s="1" t="e">
        <f>MID(D348,FIND("recargo",D348),50)</f>
        <v>#VALUE!</v>
      </c>
      <c r="K348" s="1" t="e">
        <f>MID(D348,FIND("gravamen",D348),50)</f>
        <v>#VALUE!</v>
      </c>
      <c r="L348" s="1" t="e">
        <f>MID(D348,FIND("amonesta",D348),50)</f>
        <v>#VALUE!</v>
      </c>
      <c r="M348" s="1" t="e">
        <f>MID(D348,FIND("correctivo",D348),50)</f>
        <v>#VALUE!</v>
      </c>
      <c r="N348" s="1" t="e">
        <f>MID(D348,FIND("imposici",D348),50)</f>
        <v>#VALUE!</v>
      </c>
    </row>
    <row r="349" spans="1:14" x14ac:dyDescent="0.45">
      <c r="A349">
        <v>7561793</v>
      </c>
      <c r="B349">
        <v>1</v>
      </c>
      <c r="C349" t="s">
        <v>1004</v>
      </c>
      <c r="D349" s="1" t="s">
        <v>1041</v>
      </c>
      <c r="E349">
        <v>2</v>
      </c>
      <c r="F349" s="1" t="e">
        <f>MID(D349,FIND("multa",D349),50)</f>
        <v>#VALUE!</v>
      </c>
      <c r="G349" s="1" t="e">
        <f>MID(D349,FIND("castigo",D349),50)</f>
        <v>#VALUE!</v>
      </c>
      <c r="H349" s="1" t="e">
        <f>MID(D349,FIND("punici",D349),50)</f>
        <v>#VALUE!</v>
      </c>
      <c r="I349" s="1" t="e">
        <f>MID(D349,FIND("escarmiento",D349),50)</f>
        <v>#VALUE!</v>
      </c>
      <c r="J349" s="1" t="e">
        <f>MID(D349,FIND("recargo",D349),50)</f>
        <v>#VALUE!</v>
      </c>
      <c r="K349" s="1" t="e">
        <f>MID(D349,FIND("gravamen",D349),50)</f>
        <v>#VALUE!</v>
      </c>
      <c r="L349" s="1" t="e">
        <f>MID(D349,FIND("amonesta",D349),50)</f>
        <v>#VALUE!</v>
      </c>
      <c r="M349" s="1" t="e">
        <f>MID(D349,FIND("correctivo",D349),50)</f>
        <v>#VALUE!</v>
      </c>
      <c r="N349" s="1" t="e">
        <f>MID(D349,FIND("imposici",D349),50)</f>
        <v>#VALUE!</v>
      </c>
    </row>
    <row r="350" spans="1:14" ht="28.5" x14ac:dyDescent="0.45">
      <c r="A350">
        <v>7627606</v>
      </c>
      <c r="B350">
        <v>1</v>
      </c>
      <c r="C350" t="s">
        <v>1004</v>
      </c>
      <c r="D350" s="1" t="s">
        <v>1040</v>
      </c>
      <c r="E350">
        <v>2</v>
      </c>
      <c r="F350" s="1" t="e">
        <f>MID(D350,FIND("multa",D350),50)</f>
        <v>#VALUE!</v>
      </c>
      <c r="G350" s="1" t="e">
        <f>MID(D350,FIND("castigo",D350),50)</f>
        <v>#VALUE!</v>
      </c>
      <c r="H350" s="1" t="e">
        <f>MID(D350,FIND("punici",D350),50)</f>
        <v>#VALUE!</v>
      </c>
      <c r="I350" s="1" t="e">
        <f>MID(D350,FIND("escarmiento",D350),50)</f>
        <v>#VALUE!</v>
      </c>
      <c r="J350" s="1" t="e">
        <f>MID(D350,FIND("recargo",D350),50)</f>
        <v>#VALUE!</v>
      </c>
      <c r="K350" s="1" t="e">
        <f>MID(D350,FIND("gravamen",D350),50)</f>
        <v>#VALUE!</v>
      </c>
      <c r="L350" s="1" t="e">
        <f>MID(D350,FIND("amonesta",D350),50)</f>
        <v>#VALUE!</v>
      </c>
      <c r="M350" s="1" t="e">
        <f>MID(D350,FIND("correctivo",D350),50)</f>
        <v>#VALUE!</v>
      </c>
      <c r="N350" s="1" t="e">
        <f>MID(D350,FIND("imposici",D350),50)</f>
        <v>#VALUE!</v>
      </c>
    </row>
    <row r="351" spans="1:14" ht="28.5" x14ac:dyDescent="0.45">
      <c r="A351">
        <v>7627220</v>
      </c>
      <c r="B351">
        <v>1</v>
      </c>
      <c r="C351" t="s">
        <v>1039</v>
      </c>
      <c r="D351" s="1" t="s">
        <v>1038</v>
      </c>
      <c r="E351">
        <v>2</v>
      </c>
      <c r="F351" s="1" t="e">
        <f>MID(D351,FIND("multa",D351),50)</f>
        <v>#VALUE!</v>
      </c>
      <c r="G351" s="1" t="e">
        <f>MID(D351,FIND("castigo",D351),50)</f>
        <v>#VALUE!</v>
      </c>
      <c r="H351" s="1" t="e">
        <f>MID(D351,FIND("punici",D351),50)</f>
        <v>#VALUE!</v>
      </c>
      <c r="I351" s="1" t="e">
        <f>MID(D351,FIND("escarmiento",D351),50)</f>
        <v>#VALUE!</v>
      </c>
      <c r="J351" s="1" t="e">
        <f>MID(D351,FIND("recargo",D351),50)</f>
        <v>#VALUE!</v>
      </c>
      <c r="K351" s="1" t="e">
        <f>MID(D351,FIND("gravamen",D351),50)</f>
        <v>#VALUE!</v>
      </c>
      <c r="L351" s="1" t="e">
        <f>MID(D351,FIND("amonesta",D351),50)</f>
        <v>#VALUE!</v>
      </c>
      <c r="M351" s="1" t="e">
        <f>MID(D351,FIND("correctivo",D351),50)</f>
        <v>#VALUE!</v>
      </c>
      <c r="N351" s="1" t="e">
        <f>MID(D351,FIND("imposici",D351),50)</f>
        <v>#VALUE!</v>
      </c>
    </row>
    <row r="352" spans="1:14" x14ac:dyDescent="0.45">
      <c r="A352">
        <v>8305388</v>
      </c>
      <c r="B352">
        <v>1</v>
      </c>
      <c r="C352" t="s">
        <v>1004</v>
      </c>
      <c r="D352" s="1" t="s">
        <v>1037</v>
      </c>
      <c r="E352">
        <v>2</v>
      </c>
      <c r="F352" s="1" t="e">
        <f>MID(D352,FIND("multa",D352),50)</f>
        <v>#VALUE!</v>
      </c>
      <c r="G352" s="1" t="e">
        <f>MID(D352,FIND("castigo",D352),50)</f>
        <v>#VALUE!</v>
      </c>
      <c r="H352" s="1" t="e">
        <f>MID(D352,FIND("punici",D352),50)</f>
        <v>#VALUE!</v>
      </c>
      <c r="I352" s="1" t="e">
        <f>MID(D352,FIND("escarmiento",D352),50)</f>
        <v>#VALUE!</v>
      </c>
      <c r="J352" s="1" t="e">
        <f>MID(D352,FIND("recargo",D352),50)</f>
        <v>#VALUE!</v>
      </c>
      <c r="K352" s="1" t="e">
        <f>MID(D352,FIND("gravamen",D352),50)</f>
        <v>#VALUE!</v>
      </c>
      <c r="L352" s="1" t="e">
        <f>MID(D352,FIND("amonesta",D352),50)</f>
        <v>#VALUE!</v>
      </c>
      <c r="M352" s="1" t="e">
        <f>MID(D352,FIND("correctivo",D352),50)</f>
        <v>#VALUE!</v>
      </c>
      <c r="N352" s="1" t="e">
        <f>MID(D352,FIND("imposici",D352),50)</f>
        <v>#VALUE!</v>
      </c>
    </row>
    <row r="353" spans="1:14" ht="42.75" x14ac:dyDescent="0.45">
      <c r="A353">
        <v>8178126</v>
      </c>
      <c r="B353">
        <v>1</v>
      </c>
      <c r="C353" t="s">
        <v>1036</v>
      </c>
      <c r="D353" s="1" t="s">
        <v>1035</v>
      </c>
      <c r="E353">
        <v>2</v>
      </c>
      <c r="F353" s="1" t="e">
        <f>MID(D353,FIND("multa",D353),50)</f>
        <v>#VALUE!</v>
      </c>
      <c r="G353" s="1" t="e">
        <f>MID(D353,FIND("castigo",D353),50)</f>
        <v>#VALUE!</v>
      </c>
      <c r="H353" s="1" t="e">
        <f>MID(D353,FIND("punici",D353),50)</f>
        <v>#VALUE!</v>
      </c>
      <c r="I353" s="1" t="e">
        <f>MID(D353,FIND("escarmiento",D353),50)</f>
        <v>#VALUE!</v>
      </c>
      <c r="J353" s="1" t="e">
        <f>MID(D353,FIND("recargo",D353),50)</f>
        <v>#VALUE!</v>
      </c>
      <c r="K353" s="1" t="e">
        <f>MID(D353,FIND("gravamen",D353),50)</f>
        <v>#VALUE!</v>
      </c>
      <c r="L353" s="1" t="e">
        <f>MID(D353,FIND("amonesta",D353),50)</f>
        <v>#VALUE!</v>
      </c>
      <c r="M353" s="1" t="e">
        <f>MID(D353,FIND("correctivo",D353),50)</f>
        <v>#VALUE!</v>
      </c>
      <c r="N353" s="1" t="e">
        <f>MID(D353,FIND("imposici",D353),50)</f>
        <v>#VALUE!</v>
      </c>
    </row>
    <row r="354" spans="1:14" ht="28.5" x14ac:dyDescent="0.45">
      <c r="A354">
        <v>8543011</v>
      </c>
      <c r="B354">
        <v>1</v>
      </c>
      <c r="C354" t="s">
        <v>1004</v>
      </c>
      <c r="D354" s="1" t="s">
        <v>1034</v>
      </c>
      <c r="E354">
        <v>2</v>
      </c>
      <c r="F354" s="1" t="e">
        <f>MID(D354,FIND("multa",D354),50)</f>
        <v>#VALUE!</v>
      </c>
      <c r="G354" s="1" t="e">
        <f>MID(D354,FIND("castigo",D354),50)</f>
        <v>#VALUE!</v>
      </c>
      <c r="H354" s="1" t="e">
        <f>MID(D354,FIND("punici",D354),50)</f>
        <v>#VALUE!</v>
      </c>
      <c r="I354" s="1" t="e">
        <f>MID(D354,FIND("escarmiento",D354),50)</f>
        <v>#VALUE!</v>
      </c>
      <c r="J354" s="1" t="e">
        <f>MID(D354,FIND("recargo",D354),50)</f>
        <v>#VALUE!</v>
      </c>
      <c r="K354" s="1" t="e">
        <f>MID(D354,FIND("gravamen",D354),50)</f>
        <v>#VALUE!</v>
      </c>
      <c r="L354" s="1" t="e">
        <f>MID(D354,FIND("amonesta",D354),50)</f>
        <v>#VALUE!</v>
      </c>
      <c r="M354" s="1" t="e">
        <f>MID(D354,FIND("correctivo",D354),50)</f>
        <v>#VALUE!</v>
      </c>
      <c r="N354" s="1" t="e">
        <f>MID(D354,FIND("imposici",D354),50)</f>
        <v>#VALUE!</v>
      </c>
    </row>
    <row r="355" spans="1:14" ht="128.25" x14ac:dyDescent="0.45">
      <c r="A355">
        <v>7739514</v>
      </c>
      <c r="B355">
        <v>1</v>
      </c>
      <c r="C355" t="s">
        <v>777</v>
      </c>
      <c r="D355" s="1" t="s">
        <v>1033</v>
      </c>
      <c r="E355">
        <v>2</v>
      </c>
      <c r="F355" s="1" t="e">
        <f>MID(D355,FIND("multa",D355),50)</f>
        <v>#VALUE!</v>
      </c>
      <c r="G355" s="1" t="e">
        <f>MID(D355,FIND("castigo",D355),50)</f>
        <v>#VALUE!</v>
      </c>
      <c r="H355" s="1" t="e">
        <f>MID(D355,FIND("punici",D355),50)</f>
        <v>#VALUE!</v>
      </c>
      <c r="I355" s="1" t="e">
        <f>MID(D355,FIND("escarmiento",D355),50)</f>
        <v>#VALUE!</v>
      </c>
      <c r="J355" s="1" t="e">
        <f>MID(D355,FIND("recargo",D355),50)</f>
        <v>#VALUE!</v>
      </c>
      <c r="K355" s="1" t="e">
        <f>MID(D355,FIND("gravamen",D355),50)</f>
        <v>#VALUE!</v>
      </c>
      <c r="L355" s="1" t="e">
        <f>MID(D355,FIND("amonesta",D355),50)</f>
        <v>#VALUE!</v>
      </c>
      <c r="M355" s="1" t="e">
        <f>MID(D355,FIND("correctivo",D355),50)</f>
        <v>#VALUE!</v>
      </c>
      <c r="N355" s="1" t="e">
        <f>MID(D355,FIND("imposici",D355),50)</f>
        <v>#VALUE!</v>
      </c>
    </row>
    <row r="356" spans="1:14" ht="42.75" x14ac:dyDescent="0.45">
      <c r="A356">
        <v>8514274</v>
      </c>
      <c r="B356">
        <v>1</v>
      </c>
      <c r="C356" t="s">
        <v>1032</v>
      </c>
      <c r="D356" s="1" t="s">
        <v>1031</v>
      </c>
      <c r="E356">
        <v>2</v>
      </c>
      <c r="F356" s="1" t="e">
        <f>MID(D356,FIND("multa",D356),50)</f>
        <v>#VALUE!</v>
      </c>
      <c r="G356" s="1" t="e">
        <f>MID(D356,FIND("castigo",D356),50)</f>
        <v>#VALUE!</v>
      </c>
      <c r="H356" s="1" t="e">
        <f>MID(D356,FIND("punici",D356),50)</f>
        <v>#VALUE!</v>
      </c>
      <c r="I356" s="1" t="e">
        <f>MID(D356,FIND("escarmiento",D356),50)</f>
        <v>#VALUE!</v>
      </c>
      <c r="J356" s="1" t="e">
        <f>MID(D356,FIND("recargo",D356),50)</f>
        <v>#VALUE!</v>
      </c>
      <c r="K356" s="1" t="e">
        <f>MID(D356,FIND("gravamen",D356),50)</f>
        <v>#VALUE!</v>
      </c>
      <c r="L356" s="1" t="e">
        <f>MID(D356,FIND("amonesta",D356),50)</f>
        <v>#VALUE!</v>
      </c>
      <c r="M356" s="1" t="e">
        <f>MID(D356,FIND("correctivo",D356),50)</f>
        <v>#VALUE!</v>
      </c>
      <c r="N356" s="1" t="e">
        <f>MID(D356,FIND("imposici",D356),50)</f>
        <v>#VALUE!</v>
      </c>
    </row>
    <row r="357" spans="1:14" ht="71.25" x14ac:dyDescent="0.45">
      <c r="A357">
        <v>8558485</v>
      </c>
      <c r="B357">
        <v>1</v>
      </c>
      <c r="C357" t="s">
        <v>777</v>
      </c>
      <c r="D357" s="1" t="s">
        <v>1030</v>
      </c>
      <c r="E357">
        <v>2</v>
      </c>
      <c r="F357" s="1" t="e">
        <f>MID(D357,FIND("multa",D357),50)</f>
        <v>#VALUE!</v>
      </c>
      <c r="G357" s="1" t="e">
        <f>MID(D357,FIND("castigo",D357),50)</f>
        <v>#VALUE!</v>
      </c>
      <c r="H357" s="1" t="e">
        <f>MID(D357,FIND("punici",D357),50)</f>
        <v>#VALUE!</v>
      </c>
      <c r="I357" s="1" t="e">
        <f>MID(D357,FIND("escarmiento",D357),50)</f>
        <v>#VALUE!</v>
      </c>
      <c r="J357" s="1" t="e">
        <f>MID(D357,FIND("recargo",D357),50)</f>
        <v>#VALUE!</v>
      </c>
      <c r="K357" s="1" t="e">
        <f>MID(D357,FIND("gravamen",D357),50)</f>
        <v>#VALUE!</v>
      </c>
      <c r="L357" s="1" t="e">
        <f>MID(D357,FIND("amonesta",D357),50)</f>
        <v>#VALUE!</v>
      </c>
      <c r="M357" s="1" t="e">
        <f>MID(D357,FIND("correctivo",D357),50)</f>
        <v>#VALUE!</v>
      </c>
      <c r="N357" s="1" t="e">
        <f>MID(D357,FIND("imposici",D357),50)</f>
        <v>#VALUE!</v>
      </c>
    </row>
    <row r="358" spans="1:14" x14ac:dyDescent="0.45">
      <c r="A358">
        <v>8562059</v>
      </c>
      <c r="B358">
        <v>1</v>
      </c>
      <c r="C358" t="s">
        <v>892</v>
      </c>
      <c r="D358" s="1" t="s">
        <v>1029</v>
      </c>
      <c r="E358">
        <v>2</v>
      </c>
      <c r="F358" s="1" t="e">
        <f>MID(D358,FIND("multa",D358),50)</f>
        <v>#VALUE!</v>
      </c>
      <c r="G358" s="1" t="e">
        <f>MID(D358,FIND("castigo",D358),50)</f>
        <v>#VALUE!</v>
      </c>
      <c r="H358" s="1" t="e">
        <f>MID(D358,FIND("punici",D358),50)</f>
        <v>#VALUE!</v>
      </c>
      <c r="I358" s="1" t="e">
        <f>MID(D358,FIND("escarmiento",D358),50)</f>
        <v>#VALUE!</v>
      </c>
      <c r="J358" s="1" t="e">
        <f>MID(D358,FIND("recargo",D358),50)</f>
        <v>#VALUE!</v>
      </c>
      <c r="K358" s="1" t="e">
        <f>MID(D358,FIND("gravamen",D358),50)</f>
        <v>#VALUE!</v>
      </c>
      <c r="L358" s="1" t="e">
        <f>MID(D358,FIND("amonesta",D358),50)</f>
        <v>#VALUE!</v>
      </c>
      <c r="M358" s="1" t="e">
        <f>MID(D358,FIND("correctivo",D358),50)</f>
        <v>#VALUE!</v>
      </c>
      <c r="N358" s="1" t="e">
        <f>MID(D358,FIND("imposici",D358),50)</f>
        <v>#VALUE!</v>
      </c>
    </row>
    <row r="359" spans="1:14" x14ac:dyDescent="0.45">
      <c r="A359">
        <v>7894268</v>
      </c>
      <c r="B359">
        <v>1</v>
      </c>
      <c r="C359" t="s">
        <v>1004</v>
      </c>
      <c r="D359" s="1" t="s">
        <v>1028</v>
      </c>
      <c r="E359">
        <v>2</v>
      </c>
      <c r="F359" s="1" t="e">
        <f>MID(D359,FIND("multa",D359),50)</f>
        <v>#VALUE!</v>
      </c>
      <c r="G359" s="1" t="e">
        <f>MID(D359,FIND("castigo",D359),50)</f>
        <v>#VALUE!</v>
      </c>
      <c r="H359" s="1" t="e">
        <f>MID(D359,FIND("punici",D359),50)</f>
        <v>#VALUE!</v>
      </c>
      <c r="I359" s="1" t="e">
        <f>MID(D359,FIND("escarmiento",D359),50)</f>
        <v>#VALUE!</v>
      </c>
      <c r="J359" s="1" t="e">
        <f>MID(D359,FIND("recargo",D359),50)</f>
        <v>#VALUE!</v>
      </c>
      <c r="K359" s="1" t="e">
        <f>MID(D359,FIND("gravamen",D359),50)</f>
        <v>#VALUE!</v>
      </c>
      <c r="L359" s="1" t="e">
        <f>MID(D359,FIND("amonesta",D359),50)</f>
        <v>#VALUE!</v>
      </c>
      <c r="M359" s="1" t="e">
        <f>MID(D359,FIND("correctivo",D359),50)</f>
        <v>#VALUE!</v>
      </c>
      <c r="N359" s="1" t="e">
        <f>MID(D359,FIND("imposici",D359),50)</f>
        <v>#VALUE!</v>
      </c>
    </row>
    <row r="360" spans="1:14" ht="42.75" x14ac:dyDescent="0.45">
      <c r="A360">
        <v>7803584</v>
      </c>
      <c r="B360">
        <v>1</v>
      </c>
      <c r="C360" t="s">
        <v>1027</v>
      </c>
      <c r="D360" s="1" t="s">
        <v>1026</v>
      </c>
      <c r="E360">
        <v>2</v>
      </c>
      <c r="F360" s="1" t="e">
        <f>MID(D360,FIND("multa",D360),50)</f>
        <v>#VALUE!</v>
      </c>
      <c r="G360" s="1" t="e">
        <f>MID(D360,FIND("castigo",D360),50)</f>
        <v>#VALUE!</v>
      </c>
      <c r="H360" s="1" t="e">
        <f>MID(D360,FIND("punici",D360),50)</f>
        <v>#VALUE!</v>
      </c>
      <c r="I360" s="1" t="e">
        <f>MID(D360,FIND("escarmiento",D360),50)</f>
        <v>#VALUE!</v>
      </c>
      <c r="J360" s="1" t="e">
        <f>MID(D360,FIND("recargo",D360),50)</f>
        <v>#VALUE!</v>
      </c>
      <c r="K360" s="1" t="e">
        <f>MID(D360,FIND("gravamen",D360),50)</f>
        <v>#VALUE!</v>
      </c>
      <c r="L360" s="1" t="e">
        <f>MID(D360,FIND("amonesta",D360),50)</f>
        <v>#VALUE!</v>
      </c>
      <c r="M360" s="1" t="e">
        <f>MID(D360,FIND("correctivo",D360),50)</f>
        <v>#VALUE!</v>
      </c>
      <c r="N360" s="1" t="e">
        <f>MID(D360,FIND("imposici",D360),50)</f>
        <v>#VALUE!</v>
      </c>
    </row>
    <row r="361" spans="1:14" ht="156.75" x14ac:dyDescent="0.45">
      <c r="A361">
        <v>7938992</v>
      </c>
      <c r="B361">
        <v>1</v>
      </c>
      <c r="C361" t="s">
        <v>1004</v>
      </c>
      <c r="D361" s="1" t="s">
        <v>1025</v>
      </c>
      <c r="E361">
        <v>2</v>
      </c>
      <c r="F361" s="1" t="e">
        <f>MID(D361,FIND("multa",D361),50)</f>
        <v>#VALUE!</v>
      </c>
      <c r="G361" s="1" t="e">
        <f>MID(D361,FIND("castigo",D361),50)</f>
        <v>#VALUE!</v>
      </c>
      <c r="H361" s="1" t="e">
        <f>MID(D361,FIND("punici",D361),50)</f>
        <v>#VALUE!</v>
      </c>
      <c r="I361" s="1" t="e">
        <f>MID(D361,FIND("escarmiento",D361),50)</f>
        <v>#VALUE!</v>
      </c>
      <c r="J361" s="1" t="e">
        <f>MID(D361,FIND("recargo",D361),50)</f>
        <v>#VALUE!</v>
      </c>
      <c r="K361" s="1" t="e">
        <f>MID(D361,FIND("gravamen",D361),50)</f>
        <v>#VALUE!</v>
      </c>
      <c r="L361" s="1" t="e">
        <f>MID(D361,FIND("amonesta",D361),50)</f>
        <v>#VALUE!</v>
      </c>
      <c r="M361" s="1" t="e">
        <f>MID(D361,FIND("correctivo",D361),50)</f>
        <v>#VALUE!</v>
      </c>
      <c r="N361" s="1" t="e">
        <f>MID(D361,FIND("imposici",D361),50)</f>
        <v>#VALUE!</v>
      </c>
    </row>
    <row r="362" spans="1:14" ht="28.5" x14ac:dyDescent="0.45">
      <c r="A362">
        <v>7959368</v>
      </c>
      <c r="B362">
        <v>1</v>
      </c>
      <c r="C362" t="s">
        <v>1024</v>
      </c>
      <c r="D362" s="1" t="s">
        <v>1023</v>
      </c>
      <c r="E362">
        <v>2</v>
      </c>
      <c r="F362" s="1" t="e">
        <f>MID(D362,FIND("multa",D362),50)</f>
        <v>#VALUE!</v>
      </c>
      <c r="G362" s="1" t="e">
        <f>MID(D362,FIND("castigo",D362),50)</f>
        <v>#VALUE!</v>
      </c>
      <c r="H362" s="1" t="e">
        <f>MID(D362,FIND("punici",D362),50)</f>
        <v>#VALUE!</v>
      </c>
      <c r="I362" s="1" t="e">
        <f>MID(D362,FIND("escarmiento",D362),50)</f>
        <v>#VALUE!</v>
      </c>
      <c r="J362" s="1" t="e">
        <f>MID(D362,FIND("recargo",D362),50)</f>
        <v>#VALUE!</v>
      </c>
      <c r="K362" s="1" t="e">
        <f>MID(D362,FIND("gravamen",D362),50)</f>
        <v>#VALUE!</v>
      </c>
      <c r="L362" s="1" t="e">
        <f>MID(D362,FIND("amonesta",D362),50)</f>
        <v>#VALUE!</v>
      </c>
      <c r="M362" s="1" t="e">
        <f>MID(D362,FIND("correctivo",D362),50)</f>
        <v>#VALUE!</v>
      </c>
      <c r="N362" s="1" t="e">
        <f>MID(D362,FIND("imposici",D362),50)</f>
        <v>#VALUE!</v>
      </c>
    </row>
    <row r="363" spans="1:14" x14ac:dyDescent="0.45">
      <c r="A363">
        <v>7800230</v>
      </c>
      <c r="B363">
        <v>1</v>
      </c>
      <c r="C363" t="s">
        <v>1022</v>
      </c>
      <c r="D363" s="1" t="s">
        <v>1021</v>
      </c>
      <c r="E363">
        <v>2</v>
      </c>
      <c r="F363" s="1" t="e">
        <f>MID(D363,FIND("multa",D363),50)</f>
        <v>#VALUE!</v>
      </c>
      <c r="G363" s="1" t="e">
        <f>MID(D363,FIND("castigo",D363),50)</f>
        <v>#VALUE!</v>
      </c>
      <c r="H363" s="1" t="e">
        <f>MID(D363,FIND("punici",D363),50)</f>
        <v>#VALUE!</v>
      </c>
      <c r="I363" s="1" t="e">
        <f>MID(D363,FIND("escarmiento",D363),50)</f>
        <v>#VALUE!</v>
      </c>
      <c r="J363" s="1" t="e">
        <f>MID(D363,FIND("recargo",D363),50)</f>
        <v>#VALUE!</v>
      </c>
      <c r="K363" s="1" t="e">
        <f>MID(D363,FIND("gravamen",D363),50)</f>
        <v>#VALUE!</v>
      </c>
      <c r="L363" s="1" t="e">
        <f>MID(D363,FIND("amonesta",D363),50)</f>
        <v>#VALUE!</v>
      </c>
      <c r="M363" s="1" t="e">
        <f>MID(D363,FIND("correctivo",D363),50)</f>
        <v>#VALUE!</v>
      </c>
      <c r="N363" s="1" t="e">
        <f>MID(D363,FIND("imposici",D363),50)</f>
        <v>#VALUE!</v>
      </c>
    </row>
    <row r="364" spans="1:14" ht="28.5" x14ac:dyDescent="0.45">
      <c r="A364">
        <v>7723548</v>
      </c>
      <c r="B364">
        <v>1</v>
      </c>
      <c r="C364" t="s">
        <v>1020</v>
      </c>
      <c r="D364" s="1" t="s">
        <v>1019</v>
      </c>
      <c r="E364">
        <v>2</v>
      </c>
      <c r="F364" s="1" t="e">
        <f>MID(D364,FIND("multa",D364),50)</f>
        <v>#VALUE!</v>
      </c>
      <c r="G364" s="1" t="e">
        <f>MID(D364,FIND("castigo",D364),50)</f>
        <v>#VALUE!</v>
      </c>
      <c r="H364" s="1" t="e">
        <f>MID(D364,FIND("punici",D364),50)</f>
        <v>#VALUE!</v>
      </c>
      <c r="I364" s="1" t="e">
        <f>MID(D364,FIND("escarmiento",D364),50)</f>
        <v>#VALUE!</v>
      </c>
      <c r="J364" s="1" t="e">
        <f>MID(D364,FIND("recargo",D364),50)</f>
        <v>#VALUE!</v>
      </c>
      <c r="K364" s="1" t="e">
        <f>MID(D364,FIND("gravamen",D364),50)</f>
        <v>#VALUE!</v>
      </c>
      <c r="L364" s="1" t="e">
        <f>MID(D364,FIND("amonesta",D364),50)</f>
        <v>#VALUE!</v>
      </c>
      <c r="M364" s="1" t="e">
        <f>MID(D364,FIND("correctivo",D364),50)</f>
        <v>#VALUE!</v>
      </c>
      <c r="N364" s="1" t="e">
        <f>MID(D364,FIND("imposici",D364),50)</f>
        <v>#VALUE!</v>
      </c>
    </row>
    <row r="365" spans="1:14" ht="42.75" x14ac:dyDescent="0.45">
      <c r="A365">
        <v>7766386</v>
      </c>
      <c r="B365">
        <v>1</v>
      </c>
      <c r="C365" t="s">
        <v>1018</v>
      </c>
      <c r="D365" s="1" t="s">
        <v>1017</v>
      </c>
      <c r="E365">
        <v>2</v>
      </c>
      <c r="F365" s="1" t="e">
        <f>MID(D365,FIND("multa",D365),50)</f>
        <v>#VALUE!</v>
      </c>
      <c r="G365" s="1" t="e">
        <f>MID(D365,FIND("castigo",D365),50)</f>
        <v>#VALUE!</v>
      </c>
      <c r="H365" s="1" t="e">
        <f>MID(D365,FIND("punici",D365),50)</f>
        <v>#VALUE!</v>
      </c>
      <c r="I365" s="1" t="e">
        <f>MID(D365,FIND("escarmiento",D365),50)</f>
        <v>#VALUE!</v>
      </c>
      <c r="J365" s="1" t="e">
        <f>MID(D365,FIND("recargo",D365),50)</f>
        <v>#VALUE!</v>
      </c>
      <c r="K365" s="1" t="e">
        <f>MID(D365,FIND("gravamen",D365),50)</f>
        <v>#VALUE!</v>
      </c>
      <c r="L365" s="1" t="e">
        <f>MID(D365,FIND("amonesta",D365),50)</f>
        <v>#VALUE!</v>
      </c>
      <c r="M365" s="1" t="e">
        <f>MID(D365,FIND("correctivo",D365),50)</f>
        <v>#VALUE!</v>
      </c>
      <c r="N365" s="1" t="e">
        <f>MID(D365,FIND("imposici",D365),50)</f>
        <v>#VALUE!</v>
      </c>
    </row>
    <row r="366" spans="1:14" ht="42.75" x14ac:dyDescent="0.45">
      <c r="A366">
        <v>7469047</v>
      </c>
      <c r="B366">
        <v>1</v>
      </c>
      <c r="C366" t="s">
        <v>1016</v>
      </c>
      <c r="D366" s="1" t="s">
        <v>1015</v>
      </c>
      <c r="E366">
        <v>2</v>
      </c>
      <c r="F366" s="1" t="e">
        <f>MID(D366,FIND("multa",D366),50)</f>
        <v>#VALUE!</v>
      </c>
      <c r="G366" s="1" t="e">
        <f>MID(D366,FIND("castigo",D366),50)</f>
        <v>#VALUE!</v>
      </c>
      <c r="H366" s="1" t="e">
        <f>MID(D366,FIND("punici",D366),50)</f>
        <v>#VALUE!</v>
      </c>
      <c r="I366" s="1" t="e">
        <f>MID(D366,FIND("escarmiento",D366),50)</f>
        <v>#VALUE!</v>
      </c>
      <c r="J366" s="1" t="e">
        <f>MID(D366,FIND("recargo",D366),50)</f>
        <v>#VALUE!</v>
      </c>
      <c r="K366" s="1" t="e">
        <f>MID(D366,FIND("gravamen",D366),50)</f>
        <v>#VALUE!</v>
      </c>
      <c r="L366" s="1" t="e">
        <f>MID(D366,FIND("amonesta",D366),50)</f>
        <v>#VALUE!</v>
      </c>
      <c r="M366" s="1" t="e">
        <f>MID(D366,FIND("correctivo",D366),50)</f>
        <v>#VALUE!</v>
      </c>
      <c r="N366" s="1" t="e">
        <f>MID(D366,FIND("imposici",D366),50)</f>
        <v>#VALUE!</v>
      </c>
    </row>
    <row r="367" spans="1:14" ht="28.5" x14ac:dyDescent="0.45">
      <c r="A367">
        <v>8211276</v>
      </c>
      <c r="B367">
        <v>1</v>
      </c>
      <c r="C367" t="s">
        <v>1014</v>
      </c>
      <c r="D367" s="1" t="s">
        <v>1013</v>
      </c>
      <c r="E367">
        <v>2</v>
      </c>
      <c r="F367" s="1" t="e">
        <f>MID(D367,FIND("multa",D367),50)</f>
        <v>#VALUE!</v>
      </c>
      <c r="G367" s="1" t="e">
        <f>MID(D367,FIND("castigo",D367),50)</f>
        <v>#VALUE!</v>
      </c>
      <c r="H367" s="1" t="e">
        <f>MID(D367,FIND("punici",D367),50)</f>
        <v>#VALUE!</v>
      </c>
      <c r="I367" s="1" t="e">
        <f>MID(D367,FIND("escarmiento",D367),50)</f>
        <v>#VALUE!</v>
      </c>
      <c r="J367" s="1" t="e">
        <f>MID(D367,FIND("recargo",D367),50)</f>
        <v>#VALUE!</v>
      </c>
      <c r="K367" s="1" t="e">
        <f>MID(D367,FIND("gravamen",D367),50)</f>
        <v>#VALUE!</v>
      </c>
      <c r="L367" s="1" t="e">
        <f>MID(D367,FIND("amonesta",D367),50)</f>
        <v>#VALUE!</v>
      </c>
      <c r="M367" s="1" t="e">
        <f>MID(D367,FIND("correctivo",D367),50)</f>
        <v>#VALUE!</v>
      </c>
      <c r="N367" s="1" t="e">
        <f>MID(D367,FIND("imposici",D367),50)</f>
        <v>#VALUE!</v>
      </c>
    </row>
    <row r="368" spans="1:14" x14ac:dyDescent="0.45">
      <c r="A368">
        <v>7892338</v>
      </c>
      <c r="B368">
        <v>1</v>
      </c>
      <c r="C368" t="s">
        <v>759</v>
      </c>
      <c r="D368" s="1" t="s">
        <v>1012</v>
      </c>
      <c r="E368">
        <v>2</v>
      </c>
      <c r="F368" s="1" t="e">
        <f>MID(D368,FIND("multa",D368),50)</f>
        <v>#VALUE!</v>
      </c>
      <c r="G368" s="1" t="e">
        <f>MID(D368,FIND("castigo",D368),50)</f>
        <v>#VALUE!</v>
      </c>
      <c r="H368" s="1" t="e">
        <f>MID(D368,FIND("punici",D368),50)</f>
        <v>#VALUE!</v>
      </c>
      <c r="I368" s="1" t="e">
        <f>MID(D368,FIND("escarmiento",D368),50)</f>
        <v>#VALUE!</v>
      </c>
      <c r="J368" s="1" t="e">
        <f>MID(D368,FIND("recargo",D368),50)</f>
        <v>#VALUE!</v>
      </c>
      <c r="K368" s="1" t="e">
        <f>MID(D368,FIND("gravamen",D368),50)</f>
        <v>#VALUE!</v>
      </c>
      <c r="L368" s="1" t="e">
        <f>MID(D368,FIND("amonesta",D368),50)</f>
        <v>#VALUE!</v>
      </c>
      <c r="M368" s="1" t="e">
        <f>MID(D368,FIND("correctivo",D368),50)</f>
        <v>#VALUE!</v>
      </c>
      <c r="N368" s="1" t="e">
        <f>MID(D368,FIND("imposici",D368),50)</f>
        <v>#VALUE!</v>
      </c>
    </row>
    <row r="369" spans="1:14" ht="42.75" x14ac:dyDescent="0.45">
      <c r="A369">
        <v>7990223</v>
      </c>
      <c r="B369">
        <v>1</v>
      </c>
      <c r="C369" t="s">
        <v>777</v>
      </c>
      <c r="D369" s="1" t="s">
        <v>1011</v>
      </c>
      <c r="E369">
        <v>2</v>
      </c>
      <c r="F369" s="1" t="e">
        <f>MID(D369,FIND("multa",D369),50)</f>
        <v>#VALUE!</v>
      </c>
      <c r="G369" s="1" t="e">
        <f>MID(D369,FIND("castigo",D369),50)</f>
        <v>#VALUE!</v>
      </c>
      <c r="H369" s="1" t="e">
        <f>MID(D369,FIND("punici",D369),50)</f>
        <v>#VALUE!</v>
      </c>
      <c r="I369" s="1" t="e">
        <f>MID(D369,FIND("escarmiento",D369),50)</f>
        <v>#VALUE!</v>
      </c>
      <c r="J369" s="1" t="e">
        <f>MID(D369,FIND("recargo",D369),50)</f>
        <v>#VALUE!</v>
      </c>
      <c r="K369" s="1" t="e">
        <f>MID(D369,FIND("gravamen",D369),50)</f>
        <v>#VALUE!</v>
      </c>
      <c r="L369" s="1" t="e">
        <f>MID(D369,FIND("amonesta",D369),50)</f>
        <v>#VALUE!</v>
      </c>
      <c r="M369" s="1" t="e">
        <f>MID(D369,FIND("correctivo",D369),50)</f>
        <v>#VALUE!</v>
      </c>
      <c r="N369" s="1" t="e">
        <f>MID(D369,FIND("imposici",D369),50)</f>
        <v>#VALUE!</v>
      </c>
    </row>
    <row r="370" spans="1:14" ht="28.5" x14ac:dyDescent="0.45">
      <c r="A370">
        <v>8117570</v>
      </c>
      <c r="B370">
        <v>1</v>
      </c>
      <c r="C370" t="s">
        <v>777</v>
      </c>
      <c r="D370" s="1" t="s">
        <v>1010</v>
      </c>
      <c r="E370">
        <v>2</v>
      </c>
      <c r="F370" s="1" t="e">
        <f>MID(D370,FIND("multa",D370),50)</f>
        <v>#VALUE!</v>
      </c>
      <c r="G370" s="1" t="e">
        <f>MID(D370,FIND("castigo",D370),50)</f>
        <v>#VALUE!</v>
      </c>
      <c r="H370" s="1" t="e">
        <f>MID(D370,FIND("punici",D370),50)</f>
        <v>#VALUE!</v>
      </c>
      <c r="I370" s="1" t="e">
        <f>MID(D370,FIND("escarmiento",D370),50)</f>
        <v>#VALUE!</v>
      </c>
      <c r="J370" s="1" t="e">
        <f>MID(D370,FIND("recargo",D370),50)</f>
        <v>#VALUE!</v>
      </c>
      <c r="K370" s="1" t="e">
        <f>MID(D370,FIND("gravamen",D370),50)</f>
        <v>#VALUE!</v>
      </c>
      <c r="L370" s="1" t="e">
        <f>MID(D370,FIND("amonesta",D370),50)</f>
        <v>#VALUE!</v>
      </c>
      <c r="M370" s="1" t="e">
        <f>MID(D370,FIND("correctivo",D370),50)</f>
        <v>#VALUE!</v>
      </c>
      <c r="N370" s="1" t="e">
        <f>MID(D370,FIND("imposici",D370),50)</f>
        <v>#VALUE!</v>
      </c>
    </row>
    <row r="371" spans="1:14" ht="28.5" x14ac:dyDescent="0.45">
      <c r="A371">
        <v>8320343</v>
      </c>
      <c r="B371">
        <v>1</v>
      </c>
      <c r="C371" t="s">
        <v>1009</v>
      </c>
      <c r="D371" s="1" t="s">
        <v>1008</v>
      </c>
      <c r="E371">
        <v>2</v>
      </c>
      <c r="F371" s="1" t="e">
        <f>MID(D371,FIND("multa",D371),50)</f>
        <v>#VALUE!</v>
      </c>
      <c r="G371" s="1" t="e">
        <f>MID(D371,FIND("castigo",D371),50)</f>
        <v>#VALUE!</v>
      </c>
      <c r="H371" s="1" t="e">
        <f>MID(D371,FIND("punici",D371),50)</f>
        <v>#VALUE!</v>
      </c>
      <c r="I371" s="1" t="e">
        <f>MID(D371,FIND("escarmiento",D371),50)</f>
        <v>#VALUE!</v>
      </c>
      <c r="J371" s="1" t="e">
        <f>MID(D371,FIND("recargo",D371),50)</f>
        <v>#VALUE!</v>
      </c>
      <c r="K371" s="1" t="e">
        <f>MID(D371,FIND("gravamen",D371),50)</f>
        <v>#VALUE!</v>
      </c>
      <c r="L371" s="1" t="e">
        <f>MID(D371,FIND("amonesta",D371),50)</f>
        <v>#VALUE!</v>
      </c>
      <c r="M371" s="1" t="e">
        <f>MID(D371,FIND("correctivo",D371),50)</f>
        <v>#VALUE!</v>
      </c>
      <c r="N371" s="1" t="e">
        <f>MID(D371,FIND("imposici",D371),50)</f>
        <v>#VALUE!</v>
      </c>
    </row>
    <row r="372" spans="1:14" ht="28.5" x14ac:dyDescent="0.45">
      <c r="A372">
        <v>8467154</v>
      </c>
      <c r="B372">
        <v>1</v>
      </c>
      <c r="C372" t="s">
        <v>1007</v>
      </c>
      <c r="D372" s="1" t="s">
        <v>1006</v>
      </c>
      <c r="E372">
        <v>2</v>
      </c>
      <c r="F372" s="1" t="e">
        <f>MID(D372,FIND("multa",D372),50)</f>
        <v>#VALUE!</v>
      </c>
      <c r="G372" s="1" t="e">
        <f>MID(D372,FIND("castigo",D372),50)</f>
        <v>#VALUE!</v>
      </c>
      <c r="H372" s="1" t="e">
        <f>MID(D372,FIND("punici",D372),50)</f>
        <v>#VALUE!</v>
      </c>
      <c r="I372" s="1" t="e">
        <f>MID(D372,FIND("escarmiento",D372),50)</f>
        <v>#VALUE!</v>
      </c>
      <c r="J372" s="1" t="e">
        <f>MID(D372,FIND("recargo",D372),50)</f>
        <v>#VALUE!</v>
      </c>
      <c r="K372" s="1" t="e">
        <f>MID(D372,FIND("gravamen",D372),50)</f>
        <v>#VALUE!</v>
      </c>
      <c r="L372" s="1" t="e">
        <f>MID(D372,FIND("amonesta",D372),50)</f>
        <v>#VALUE!</v>
      </c>
      <c r="M372" s="1" t="e">
        <f>MID(D372,FIND("correctivo",D372),50)</f>
        <v>#VALUE!</v>
      </c>
      <c r="N372" s="1" t="e">
        <f>MID(D372,FIND("imposici",D372),50)</f>
        <v>#VALUE!</v>
      </c>
    </row>
    <row r="373" spans="1:14" x14ac:dyDescent="0.45">
      <c r="A373">
        <v>8573772</v>
      </c>
      <c r="B373">
        <v>1</v>
      </c>
      <c r="E373">
        <v>2</v>
      </c>
      <c r="F373" s="1" t="e">
        <f>MID(D373,FIND("multa",D373),50)</f>
        <v>#VALUE!</v>
      </c>
      <c r="G373" s="1" t="e">
        <f>MID(D373,FIND("castigo",D373),50)</f>
        <v>#VALUE!</v>
      </c>
      <c r="H373" s="1" t="e">
        <f>MID(D373,FIND("punici",D373),50)</f>
        <v>#VALUE!</v>
      </c>
      <c r="I373" s="1" t="e">
        <f>MID(D373,FIND("escarmiento",D373),50)</f>
        <v>#VALUE!</v>
      </c>
      <c r="J373" s="1" t="e">
        <f>MID(D373,FIND("recargo",D373),50)</f>
        <v>#VALUE!</v>
      </c>
      <c r="K373" s="1" t="e">
        <f>MID(D373,FIND("gravamen",D373),50)</f>
        <v>#VALUE!</v>
      </c>
      <c r="L373" s="1" t="e">
        <f>MID(D373,FIND("amonesta",D373),50)</f>
        <v>#VALUE!</v>
      </c>
      <c r="M373" s="1" t="e">
        <f>MID(D373,FIND("correctivo",D373),50)</f>
        <v>#VALUE!</v>
      </c>
      <c r="N373" s="1" t="e">
        <f>MID(D373,FIND("imposici",D373),50)</f>
        <v>#VALUE!</v>
      </c>
    </row>
    <row r="374" spans="1:14" x14ac:dyDescent="0.45">
      <c r="A374">
        <v>7421337</v>
      </c>
      <c r="B374">
        <v>1</v>
      </c>
      <c r="C374" t="s">
        <v>1004</v>
      </c>
      <c r="D374" s="1" t="s">
        <v>1005</v>
      </c>
      <c r="E374">
        <v>2</v>
      </c>
      <c r="F374" s="1" t="e">
        <f>MID(D374,FIND("multa",D374),50)</f>
        <v>#VALUE!</v>
      </c>
      <c r="G374" s="1" t="e">
        <f>MID(D374,FIND("castigo",D374),50)</f>
        <v>#VALUE!</v>
      </c>
      <c r="H374" s="1" t="e">
        <f>MID(D374,FIND("punici",D374),50)</f>
        <v>#VALUE!</v>
      </c>
      <c r="I374" s="1" t="e">
        <f>MID(D374,FIND("escarmiento",D374),50)</f>
        <v>#VALUE!</v>
      </c>
      <c r="J374" s="1" t="e">
        <f>MID(D374,FIND("recargo",D374),50)</f>
        <v>#VALUE!</v>
      </c>
      <c r="K374" s="1" t="e">
        <f>MID(D374,FIND("gravamen",D374),50)</f>
        <v>#VALUE!</v>
      </c>
      <c r="L374" s="1" t="e">
        <f>MID(D374,FIND("amonesta",D374),50)</f>
        <v>#VALUE!</v>
      </c>
      <c r="M374" s="1" t="e">
        <f>MID(D374,FIND("correctivo",D374),50)</f>
        <v>#VALUE!</v>
      </c>
      <c r="N374" s="1" t="e">
        <f>MID(D374,FIND("imposici",D374),50)</f>
        <v>#VALUE!</v>
      </c>
    </row>
    <row r="375" spans="1:14" x14ac:dyDescent="0.45">
      <c r="A375">
        <v>7689594</v>
      </c>
      <c r="B375">
        <v>1</v>
      </c>
      <c r="C375" t="s">
        <v>1004</v>
      </c>
      <c r="D375" s="1" t="s">
        <v>1003</v>
      </c>
      <c r="E375">
        <v>2</v>
      </c>
      <c r="F375" s="1" t="e">
        <f>MID(D375,FIND("multa",D375),50)</f>
        <v>#VALUE!</v>
      </c>
      <c r="G375" s="1" t="e">
        <f>MID(D375,FIND("castigo",D375),50)</f>
        <v>#VALUE!</v>
      </c>
      <c r="H375" s="1" t="e">
        <f>MID(D375,FIND("punici",D375),50)</f>
        <v>#VALUE!</v>
      </c>
      <c r="I375" s="1" t="e">
        <f>MID(D375,FIND("escarmiento",D375),50)</f>
        <v>#VALUE!</v>
      </c>
      <c r="J375" s="1" t="e">
        <f>MID(D375,FIND("recargo",D375),50)</f>
        <v>#VALUE!</v>
      </c>
      <c r="K375" s="1" t="e">
        <f>MID(D375,FIND("gravamen",D375),50)</f>
        <v>#VALUE!</v>
      </c>
      <c r="L375" s="1" t="e">
        <f>MID(D375,FIND("amonesta",D375),50)</f>
        <v>#VALUE!</v>
      </c>
      <c r="M375" s="1" t="e">
        <f>MID(D375,FIND("correctivo",D375),50)</f>
        <v>#VALUE!</v>
      </c>
      <c r="N375" s="1" t="e">
        <f>MID(D375,FIND("imposici",D375),50)</f>
        <v>#VALUE!</v>
      </c>
    </row>
    <row r="376" spans="1:14" ht="28.5" x14ac:dyDescent="0.45">
      <c r="A376">
        <v>8300860</v>
      </c>
      <c r="B376">
        <v>1</v>
      </c>
      <c r="C376" t="s">
        <v>1002</v>
      </c>
      <c r="D376" s="1" t="s">
        <v>1001</v>
      </c>
      <c r="E376">
        <v>2</v>
      </c>
      <c r="F376" s="1" t="e">
        <f>MID(D376,FIND("multa",D376),50)</f>
        <v>#VALUE!</v>
      </c>
      <c r="G376" s="1" t="e">
        <f>MID(D376,FIND("castigo",D376),50)</f>
        <v>#VALUE!</v>
      </c>
      <c r="H376" s="1" t="e">
        <f>MID(D376,FIND("punici",D376),50)</f>
        <v>#VALUE!</v>
      </c>
      <c r="I376" s="1" t="e">
        <f>MID(D376,FIND("escarmiento",D376),50)</f>
        <v>#VALUE!</v>
      </c>
      <c r="J376" s="1" t="e">
        <f>MID(D376,FIND("recargo",D376),50)</f>
        <v>#VALUE!</v>
      </c>
      <c r="K376" s="1" t="e">
        <f>MID(D376,FIND("gravamen",D376),50)</f>
        <v>#VALUE!</v>
      </c>
      <c r="L376" s="1" t="e">
        <f>MID(D376,FIND("amonesta",D376),50)</f>
        <v>#VALUE!</v>
      </c>
      <c r="M376" s="1" t="e">
        <f>MID(D376,FIND("correctivo",D376),50)</f>
        <v>#VALUE!</v>
      </c>
      <c r="N376" s="1" t="e">
        <f>MID(D376,FIND("imposici",D376),50)</f>
        <v>#VALUE!</v>
      </c>
    </row>
    <row r="377" spans="1:14" ht="28.5" x14ac:dyDescent="0.45">
      <c r="A377">
        <v>7959988</v>
      </c>
      <c r="B377">
        <v>1</v>
      </c>
      <c r="C377" t="s">
        <v>1000</v>
      </c>
      <c r="D377" s="1" t="s">
        <v>999</v>
      </c>
      <c r="E377">
        <v>2</v>
      </c>
      <c r="F377" s="1" t="e">
        <f>MID(D377,FIND("multa",D377),50)</f>
        <v>#VALUE!</v>
      </c>
      <c r="G377" s="1" t="e">
        <f>MID(D377,FIND("castigo",D377),50)</f>
        <v>#VALUE!</v>
      </c>
      <c r="H377" s="1" t="e">
        <f>MID(D377,FIND("punici",D377),50)</f>
        <v>#VALUE!</v>
      </c>
      <c r="I377" s="1" t="e">
        <f>MID(D377,FIND("escarmiento",D377),50)</f>
        <v>#VALUE!</v>
      </c>
      <c r="J377" s="1" t="e">
        <f>MID(D377,FIND("recargo",D377),50)</f>
        <v>#VALUE!</v>
      </c>
      <c r="K377" s="1" t="e">
        <f>MID(D377,FIND("gravamen",D377),50)</f>
        <v>#VALUE!</v>
      </c>
      <c r="L377" s="1" t="e">
        <f>MID(D377,FIND("amonesta",D377),50)</f>
        <v>#VALUE!</v>
      </c>
      <c r="M377" s="1" t="e">
        <f>MID(D377,FIND("correctivo",D377),50)</f>
        <v>#VALUE!</v>
      </c>
      <c r="N377" s="1" t="e">
        <f>MID(D377,FIND("imposici",D377),50)</f>
        <v>#VALUE!</v>
      </c>
    </row>
    <row r="378" spans="1:14" ht="42.75" x14ac:dyDescent="0.45">
      <c r="A378">
        <v>8418281</v>
      </c>
      <c r="B378">
        <v>1</v>
      </c>
      <c r="C378" t="s">
        <v>998</v>
      </c>
      <c r="D378" s="1" t="s">
        <v>997</v>
      </c>
      <c r="E378">
        <v>2</v>
      </c>
      <c r="F378" s="1" t="e">
        <f>MID(D378,FIND("multa",D378),50)</f>
        <v>#VALUE!</v>
      </c>
      <c r="G378" s="1" t="e">
        <f>MID(D378,FIND("castigo",D378),50)</f>
        <v>#VALUE!</v>
      </c>
      <c r="H378" s="1" t="e">
        <f>MID(D378,FIND("punici",D378),50)</f>
        <v>#VALUE!</v>
      </c>
      <c r="I378" s="1" t="e">
        <f>MID(D378,FIND("escarmiento",D378),50)</f>
        <v>#VALUE!</v>
      </c>
      <c r="J378" s="1" t="e">
        <f>MID(D378,FIND("recargo",D378),50)</f>
        <v>#VALUE!</v>
      </c>
      <c r="K378" s="1" t="e">
        <f>MID(D378,FIND("gravamen",D378),50)</f>
        <v>#VALUE!</v>
      </c>
      <c r="L378" s="1" t="e">
        <f>MID(D378,FIND("amonesta",D378),50)</f>
        <v>#VALUE!</v>
      </c>
      <c r="M378" s="1" t="e">
        <f>MID(D378,FIND("correctivo",D378),50)</f>
        <v>#VALUE!</v>
      </c>
      <c r="N378" s="1" t="e">
        <f>MID(D378,FIND("imposici",D378),50)</f>
        <v>#VALUE!</v>
      </c>
    </row>
    <row r="379" spans="1:14" ht="28.5" x14ac:dyDescent="0.45">
      <c r="A379">
        <v>8452296</v>
      </c>
      <c r="B379">
        <v>1</v>
      </c>
      <c r="C379" t="s">
        <v>892</v>
      </c>
      <c r="D379" s="1" t="s">
        <v>996</v>
      </c>
      <c r="E379">
        <v>2</v>
      </c>
      <c r="F379" s="1" t="e">
        <f>MID(D379,FIND("multa",D379),50)</f>
        <v>#VALUE!</v>
      </c>
      <c r="G379" s="1" t="e">
        <f>MID(D379,FIND("castigo",D379),50)</f>
        <v>#VALUE!</v>
      </c>
      <c r="H379" s="1" t="e">
        <f>MID(D379,FIND("punici",D379),50)</f>
        <v>#VALUE!</v>
      </c>
      <c r="I379" s="1" t="e">
        <f>MID(D379,FIND("escarmiento",D379),50)</f>
        <v>#VALUE!</v>
      </c>
      <c r="J379" s="1" t="e">
        <f>MID(D379,FIND("recargo",D379),50)</f>
        <v>#VALUE!</v>
      </c>
      <c r="K379" s="1" t="e">
        <f>MID(D379,FIND("gravamen",D379),50)</f>
        <v>#VALUE!</v>
      </c>
      <c r="L379" s="1" t="e">
        <f>MID(D379,FIND("amonesta",D379),50)</f>
        <v>#VALUE!</v>
      </c>
      <c r="M379" s="1" t="e">
        <f>MID(D379,FIND("correctivo",D379),50)</f>
        <v>#VALUE!</v>
      </c>
      <c r="N379" s="1" t="e">
        <f>MID(D379,FIND("imposici",D379),50)</f>
        <v>#VALUE!</v>
      </c>
    </row>
    <row r="380" spans="1:14" x14ac:dyDescent="0.45">
      <c r="A380">
        <v>8054809</v>
      </c>
      <c r="B380">
        <v>1</v>
      </c>
      <c r="C380" t="s">
        <v>892</v>
      </c>
      <c r="D380" s="1" t="s">
        <v>995</v>
      </c>
      <c r="E380">
        <v>2</v>
      </c>
      <c r="F380" s="1" t="e">
        <f>MID(D380,FIND("multa",D380),50)</f>
        <v>#VALUE!</v>
      </c>
      <c r="G380" s="1" t="e">
        <f>MID(D380,FIND("castigo",D380),50)</f>
        <v>#VALUE!</v>
      </c>
      <c r="H380" s="1" t="e">
        <f>MID(D380,FIND("punici",D380),50)</f>
        <v>#VALUE!</v>
      </c>
      <c r="I380" s="1" t="e">
        <f>MID(D380,FIND("escarmiento",D380),50)</f>
        <v>#VALUE!</v>
      </c>
      <c r="J380" s="1" t="e">
        <f>MID(D380,FIND("recargo",D380),50)</f>
        <v>#VALUE!</v>
      </c>
      <c r="K380" s="1" t="e">
        <f>MID(D380,FIND("gravamen",D380),50)</f>
        <v>#VALUE!</v>
      </c>
      <c r="L380" s="1" t="e">
        <f>MID(D380,FIND("amonesta",D380),50)</f>
        <v>#VALUE!</v>
      </c>
      <c r="M380" s="1" t="e">
        <f>MID(D380,FIND("correctivo",D380),50)</f>
        <v>#VALUE!</v>
      </c>
      <c r="N380" s="1" t="e">
        <f>MID(D380,FIND("imposici",D380),50)</f>
        <v>#VALUE!</v>
      </c>
    </row>
    <row r="381" spans="1:14" ht="71.25" x14ac:dyDescent="0.45">
      <c r="A381">
        <v>7786946</v>
      </c>
      <c r="B381">
        <v>1</v>
      </c>
      <c r="C381" t="s">
        <v>777</v>
      </c>
      <c r="D381" s="1" t="s">
        <v>994</v>
      </c>
      <c r="E381">
        <v>2</v>
      </c>
      <c r="F381" s="1" t="e">
        <f>MID(D381,FIND("multa",D381),50)</f>
        <v>#VALUE!</v>
      </c>
      <c r="G381" s="1" t="e">
        <f>MID(D381,FIND("castigo",D381),50)</f>
        <v>#VALUE!</v>
      </c>
      <c r="H381" s="1" t="e">
        <f>MID(D381,FIND("punici",D381),50)</f>
        <v>#VALUE!</v>
      </c>
      <c r="I381" s="1" t="e">
        <f>MID(D381,FIND("escarmiento",D381),50)</f>
        <v>#VALUE!</v>
      </c>
      <c r="J381" s="1" t="e">
        <f>MID(D381,FIND("recargo",D381),50)</f>
        <v>#VALUE!</v>
      </c>
      <c r="K381" s="1" t="e">
        <f>MID(D381,FIND("gravamen",D381),50)</f>
        <v>#VALUE!</v>
      </c>
      <c r="L381" s="1" t="e">
        <f>MID(D381,FIND("amonesta",D381),50)</f>
        <v>#VALUE!</v>
      </c>
      <c r="M381" s="1" t="e">
        <f>MID(D381,FIND("correctivo",D381),50)</f>
        <v>#VALUE!</v>
      </c>
      <c r="N381" s="1" t="e">
        <f>MID(D381,FIND("imposici",D381),50)</f>
        <v>#VALUE!</v>
      </c>
    </row>
    <row r="382" spans="1:14" ht="156.75" x14ac:dyDescent="0.45">
      <c r="A382">
        <v>7714061</v>
      </c>
      <c r="B382">
        <v>1</v>
      </c>
      <c r="C382" t="s">
        <v>993</v>
      </c>
      <c r="D382" s="1" t="s">
        <v>992</v>
      </c>
      <c r="E382">
        <v>2</v>
      </c>
      <c r="F382" s="1" t="e">
        <f>MID(D382,FIND("multa",D382),50)</f>
        <v>#VALUE!</v>
      </c>
      <c r="G382" s="1" t="e">
        <f>MID(D382,FIND("castigo",D382),50)</f>
        <v>#VALUE!</v>
      </c>
      <c r="H382" s="1" t="e">
        <f>MID(D382,FIND("punici",D382),50)</f>
        <v>#VALUE!</v>
      </c>
      <c r="I382" s="1" t="e">
        <f>MID(D382,FIND("escarmiento",D382),50)</f>
        <v>#VALUE!</v>
      </c>
      <c r="J382" s="1" t="e">
        <f>MID(D382,FIND("recargo",D382),50)</f>
        <v>#VALUE!</v>
      </c>
      <c r="K382" s="1" t="e">
        <f>MID(D382,FIND("gravamen",D382),50)</f>
        <v>#VALUE!</v>
      </c>
      <c r="L382" s="1" t="e">
        <f>MID(D382,FIND("amonesta",D382),50)</f>
        <v>#VALUE!</v>
      </c>
      <c r="M382" s="1" t="e">
        <f>MID(D382,FIND("correctivo",D382),50)</f>
        <v>#VALUE!</v>
      </c>
      <c r="N382" s="1" t="e">
        <f>MID(D382,FIND("imposici",D382),50)</f>
        <v>#VALUE!</v>
      </c>
    </row>
    <row r="383" spans="1:14" x14ac:dyDescent="0.45">
      <c r="A383">
        <v>7445571</v>
      </c>
      <c r="B383">
        <v>1</v>
      </c>
      <c r="C383" t="s">
        <v>991</v>
      </c>
      <c r="D383" s="1" t="s">
        <v>990</v>
      </c>
      <c r="E383">
        <v>2</v>
      </c>
      <c r="F383" s="1" t="e">
        <f>MID(D383,FIND("multa",D383),50)</f>
        <v>#VALUE!</v>
      </c>
      <c r="G383" s="1" t="e">
        <f>MID(D383,FIND("castigo",D383),50)</f>
        <v>#VALUE!</v>
      </c>
      <c r="H383" s="1" t="e">
        <f>MID(D383,FIND("punici",D383),50)</f>
        <v>#VALUE!</v>
      </c>
      <c r="I383" s="1" t="e">
        <f>MID(D383,FIND("escarmiento",D383),50)</f>
        <v>#VALUE!</v>
      </c>
      <c r="J383" s="1" t="e">
        <f>MID(D383,FIND("recargo",D383),50)</f>
        <v>#VALUE!</v>
      </c>
      <c r="K383" s="1" t="e">
        <f>MID(D383,FIND("gravamen",D383),50)</f>
        <v>#VALUE!</v>
      </c>
      <c r="L383" s="1" t="e">
        <f>MID(D383,FIND("amonesta",D383),50)</f>
        <v>#VALUE!</v>
      </c>
      <c r="M383" s="1" t="e">
        <f>MID(D383,FIND("correctivo",D383),50)</f>
        <v>#VALUE!</v>
      </c>
      <c r="N383" s="1" t="e">
        <f>MID(D383,FIND("imposici",D383),50)</f>
        <v>#VALUE!</v>
      </c>
    </row>
    <row r="384" spans="1:14" ht="28.5" x14ac:dyDescent="0.45">
      <c r="A384">
        <v>8166698</v>
      </c>
      <c r="B384">
        <v>1</v>
      </c>
      <c r="C384" t="s">
        <v>989</v>
      </c>
      <c r="D384" s="1" t="s">
        <v>988</v>
      </c>
      <c r="E384">
        <v>2</v>
      </c>
      <c r="F384" s="1" t="e">
        <f>MID(D384,FIND("multa",D384),50)</f>
        <v>#VALUE!</v>
      </c>
      <c r="G384" s="1" t="e">
        <f>MID(D384,FIND("castigo",D384),50)</f>
        <v>#VALUE!</v>
      </c>
      <c r="H384" s="1" t="e">
        <f>MID(D384,FIND("punici",D384),50)</f>
        <v>#VALUE!</v>
      </c>
      <c r="I384" s="1" t="e">
        <f>MID(D384,FIND("escarmiento",D384),50)</f>
        <v>#VALUE!</v>
      </c>
      <c r="J384" s="1" t="e">
        <f>MID(D384,FIND("recargo",D384),50)</f>
        <v>#VALUE!</v>
      </c>
      <c r="K384" s="1" t="e">
        <f>MID(D384,FIND("gravamen",D384),50)</f>
        <v>#VALUE!</v>
      </c>
      <c r="L384" s="1" t="e">
        <f>MID(D384,FIND("amonesta",D384),50)</f>
        <v>#VALUE!</v>
      </c>
      <c r="M384" s="1" t="e">
        <f>MID(D384,FIND("correctivo",D384),50)</f>
        <v>#VALUE!</v>
      </c>
      <c r="N384" s="1" t="e">
        <f>MID(D384,FIND("imposici",D384),50)</f>
        <v>#VALUE!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6FFA-E5CF-48DF-B0AC-619521545462}">
  <dimension ref="A1:O384"/>
  <sheetViews>
    <sheetView topLeftCell="A380" zoomScale="70" zoomScaleNormal="70" workbookViewId="0">
      <selection activeCell="O381" sqref="O381"/>
    </sheetView>
  </sheetViews>
  <sheetFormatPr baseColWidth="10" defaultRowHeight="14.25" x14ac:dyDescent="0.45"/>
  <cols>
    <col min="4" max="4" width="183.73046875" style="1" customWidth="1"/>
    <col min="6" max="10" width="22.265625" style="1" customWidth="1"/>
    <col min="11" max="11" width="27.86328125" style="1" customWidth="1"/>
    <col min="12" max="15" width="22.265625" style="1" customWidth="1"/>
  </cols>
  <sheetData>
    <row r="1" spans="1:15" x14ac:dyDescent="0.45">
      <c r="A1" t="s">
        <v>986</v>
      </c>
      <c r="B1" t="s">
        <v>985</v>
      </c>
      <c r="C1" t="s">
        <v>984</v>
      </c>
      <c r="D1" s="1" t="s">
        <v>983</v>
      </c>
      <c r="E1" t="s">
        <v>987</v>
      </c>
    </row>
    <row r="2" spans="1:15" ht="71.25" x14ac:dyDescent="0.45">
      <c r="A2">
        <v>7408246</v>
      </c>
      <c r="B2">
        <v>0</v>
      </c>
      <c r="C2" t="s">
        <v>982</v>
      </c>
      <c r="D2" s="1" t="s">
        <v>981</v>
      </c>
      <c r="E2">
        <v>1</v>
      </c>
      <c r="F2" s="1" t="str">
        <f>IFERROR(MID(D2,FIND("sanci",D2),50),0)</f>
        <v>sancionado por el delito que merezca pena aflictiv</v>
      </c>
      <c r="G2" s="1">
        <f>IFERROR(MID(D2,FIND("multa",D2),50),0)</f>
        <v>0</v>
      </c>
      <c r="H2" s="1" t="e">
        <f>MID(D2,FIND("castigo",D2),50)</f>
        <v>#VALUE!</v>
      </c>
      <c r="I2" s="1" t="e">
        <f>MID(D2,FIND("punici",D2),50)</f>
        <v>#VALUE!</v>
      </c>
      <c r="J2" s="1" t="e">
        <f>MID(D2,FIND("escarmiento",D2),50)</f>
        <v>#VALUE!</v>
      </c>
      <c r="K2" s="1" t="e">
        <f>MID(D2,FIND("recargo",D2),50)</f>
        <v>#VALUE!</v>
      </c>
      <c r="L2" s="1" t="e">
        <f>MID(D2,FIND("gravamen",D2),50)</f>
        <v>#VALUE!</v>
      </c>
      <c r="M2" s="1" t="e">
        <f>MID(D2,FIND("amonesta",D2),50)</f>
        <v>#VALUE!</v>
      </c>
      <c r="N2" s="1" t="e">
        <f>MID(D2,FIND("correctivo",D2),50)</f>
        <v>#VALUE!</v>
      </c>
      <c r="O2" s="1" t="e">
        <f>MID(D2,FIND("imposici",D2),50)</f>
        <v>#VALUE!</v>
      </c>
    </row>
    <row r="3" spans="1:15" ht="228" x14ac:dyDescent="0.45">
      <c r="A3">
        <v>7329000</v>
      </c>
      <c r="B3">
        <v>0</v>
      </c>
      <c r="C3" t="s">
        <v>751</v>
      </c>
      <c r="D3" s="1" t="s">
        <v>752</v>
      </c>
      <c r="E3">
        <v>1</v>
      </c>
      <c r="F3" s="1" t="str">
        <f>MID(D3,FIND("sanci",D3),50)</f>
        <v>sanciones previstas en estas bases de licitaci&amp;oac</v>
      </c>
      <c r="G3" s="1" t="e">
        <f>MID(D3,FIND("multa",D3),50)</f>
        <v>#VALUE!</v>
      </c>
      <c r="H3" s="1" t="e">
        <f>MID(D3,FIND("castigo",D3),50)</f>
        <v>#VALUE!</v>
      </c>
      <c r="I3" s="1" t="e">
        <f>MID(D3,FIND("punici",D3),50)</f>
        <v>#VALUE!</v>
      </c>
      <c r="J3" s="1" t="e">
        <f>MID(D3,FIND("escarmiento",D3),50)</f>
        <v>#VALUE!</v>
      </c>
      <c r="K3" s="1" t="e">
        <f>MID(D3,FIND("recargo",D3),50)</f>
        <v>#VALUE!</v>
      </c>
      <c r="L3" s="1" t="e">
        <f>MID(D3,FIND("gravamen",D3),50)</f>
        <v>#VALUE!</v>
      </c>
      <c r="M3" s="1" t="e">
        <f>MID(D3,FIND("amonesta",D3),50)</f>
        <v>#VALUE!</v>
      </c>
      <c r="N3" s="1" t="e">
        <f>MID(D3,FIND("correctivo",D3),50)</f>
        <v>#VALUE!</v>
      </c>
      <c r="O3" s="1" t="e">
        <f>MID(D3,FIND("imposici",D3),50)</f>
        <v>#VALUE!</v>
      </c>
    </row>
    <row r="4" spans="1:15" ht="228" x14ac:dyDescent="0.45">
      <c r="A4">
        <v>7502185</v>
      </c>
      <c r="B4">
        <v>0</v>
      </c>
      <c r="C4" t="s">
        <v>751</v>
      </c>
      <c r="D4" s="1" t="s">
        <v>753</v>
      </c>
      <c r="E4">
        <v>1</v>
      </c>
      <c r="F4" s="1" t="str">
        <f>MID(D4,FIND("sanci",D4),50)</f>
        <v>sanciones previstas en estas bases de licitaci&amp;oac</v>
      </c>
      <c r="G4" s="1" t="e">
        <f>MID(D4,FIND("multa",D4),50)</f>
        <v>#VALUE!</v>
      </c>
      <c r="H4" s="1" t="e">
        <f>MID(D4,FIND("castigo",D4),50)</f>
        <v>#VALUE!</v>
      </c>
      <c r="I4" s="1" t="e">
        <f>MID(D4,FIND("punici",D4),50)</f>
        <v>#VALUE!</v>
      </c>
      <c r="J4" s="1" t="e">
        <f>MID(D4,FIND("escarmiento",D4),50)</f>
        <v>#VALUE!</v>
      </c>
      <c r="K4" s="1" t="e">
        <f>MID(D4,FIND("recargo",D4),50)</f>
        <v>#VALUE!</v>
      </c>
      <c r="L4" s="1" t="e">
        <f>MID(D4,FIND("gravamen",D4),50)</f>
        <v>#VALUE!</v>
      </c>
      <c r="M4" s="1" t="e">
        <f>MID(D4,FIND("amonesta",D4),50)</f>
        <v>#VALUE!</v>
      </c>
      <c r="N4" s="1" t="e">
        <f>MID(D4,FIND("correctivo",D4),50)</f>
        <v>#VALUE!</v>
      </c>
      <c r="O4" s="1" t="e">
        <f>MID(D4,FIND("imposici",D4),50)</f>
        <v>#VALUE!</v>
      </c>
    </row>
    <row r="5" spans="1:15" ht="228" x14ac:dyDescent="0.45">
      <c r="A5">
        <v>7369145</v>
      </c>
      <c r="B5">
        <v>0</v>
      </c>
      <c r="C5" t="s">
        <v>751</v>
      </c>
      <c r="D5" s="1" t="s">
        <v>752</v>
      </c>
      <c r="E5">
        <v>1</v>
      </c>
      <c r="F5" s="1" t="str">
        <f>MID(D5,FIND("sanci",D5),50)</f>
        <v>sanciones previstas en estas bases de licitaci&amp;oac</v>
      </c>
      <c r="G5" s="1" t="e">
        <f>MID(D5,FIND("multa",D5),50)</f>
        <v>#VALUE!</v>
      </c>
      <c r="H5" s="1" t="e">
        <f>MID(D5,FIND("castigo",D5),50)</f>
        <v>#VALUE!</v>
      </c>
      <c r="I5" s="1" t="e">
        <f>MID(D5,FIND("punici",D5),50)</f>
        <v>#VALUE!</v>
      </c>
      <c r="J5" s="1" t="e">
        <f>MID(D5,FIND("escarmiento",D5),50)</f>
        <v>#VALUE!</v>
      </c>
      <c r="K5" s="1" t="e">
        <f>MID(D5,FIND("recargo",D5),50)</f>
        <v>#VALUE!</v>
      </c>
      <c r="L5" s="1" t="e">
        <f>MID(D5,FIND("gravamen",D5),50)</f>
        <v>#VALUE!</v>
      </c>
      <c r="M5" s="1" t="e">
        <f>MID(D5,FIND("amonesta",D5),50)</f>
        <v>#VALUE!</v>
      </c>
      <c r="N5" s="1" t="e">
        <f>MID(D5,FIND("correctivo",D5),50)</f>
        <v>#VALUE!</v>
      </c>
      <c r="O5" s="1" t="e">
        <f>MID(D5,FIND("imposici",D5),50)</f>
        <v>#VALUE!</v>
      </c>
    </row>
    <row r="6" spans="1:15" ht="228" x14ac:dyDescent="0.45">
      <c r="A6">
        <v>8105366</v>
      </c>
      <c r="B6">
        <v>0</v>
      </c>
      <c r="C6" t="s">
        <v>751</v>
      </c>
      <c r="D6" s="1" t="s">
        <v>752</v>
      </c>
      <c r="E6">
        <v>1</v>
      </c>
      <c r="F6" s="1" t="str">
        <f>MID(D6,FIND("sanci",D6),50)</f>
        <v>sanciones previstas en estas bases de licitaci&amp;oac</v>
      </c>
      <c r="G6" s="1" t="e">
        <f>MID(D6,FIND("multa",D6),50)</f>
        <v>#VALUE!</v>
      </c>
      <c r="H6" s="1" t="e">
        <f>MID(D6,FIND("castigo",D6),50)</f>
        <v>#VALUE!</v>
      </c>
      <c r="I6" s="1" t="e">
        <f>MID(D6,FIND("punici",D6),50)</f>
        <v>#VALUE!</v>
      </c>
      <c r="J6" s="1" t="e">
        <f>MID(D6,FIND("escarmiento",D6),50)</f>
        <v>#VALUE!</v>
      </c>
      <c r="K6" s="1" t="e">
        <f>MID(D6,FIND("recargo",D6),50)</f>
        <v>#VALUE!</v>
      </c>
      <c r="L6" s="1" t="e">
        <f>MID(D6,FIND("gravamen",D6),50)</f>
        <v>#VALUE!</v>
      </c>
      <c r="M6" s="1" t="e">
        <f>MID(D6,FIND("amonesta",D6),50)</f>
        <v>#VALUE!</v>
      </c>
      <c r="N6" s="1" t="e">
        <f>MID(D6,FIND("correctivo",D6),50)</f>
        <v>#VALUE!</v>
      </c>
      <c r="O6" s="1" t="e">
        <f>MID(D6,FIND("imposici",D6),50)</f>
        <v>#VALUE!</v>
      </c>
    </row>
    <row r="7" spans="1:15" ht="142.5" x14ac:dyDescent="0.45">
      <c r="A7">
        <v>7944896</v>
      </c>
      <c r="B7">
        <v>0</v>
      </c>
      <c r="C7" t="s">
        <v>980</v>
      </c>
      <c r="D7" s="1" t="s">
        <v>979</v>
      </c>
      <c r="E7">
        <v>2</v>
      </c>
      <c r="F7" s="1" t="e">
        <f>MID(D7,FIND("sanci",D7),50)</f>
        <v>#VALUE!</v>
      </c>
      <c r="G7" s="1" t="e">
        <f>MID(D7,FIND("multa",D7),50)</f>
        <v>#VALUE!</v>
      </c>
      <c r="H7" s="1" t="e">
        <f>MID(D7,FIND("castigo",D7),50)</f>
        <v>#VALUE!</v>
      </c>
      <c r="I7" s="1" t="e">
        <f>MID(D7,FIND("punici",D7),50)</f>
        <v>#VALUE!</v>
      </c>
      <c r="J7" s="1" t="e">
        <f>MID(D7,FIND("escarmiento",D7),50)</f>
        <v>#VALUE!</v>
      </c>
      <c r="K7" s="1" t="e">
        <f>MID(D7,FIND("recargo",D7),50)</f>
        <v>#VALUE!</v>
      </c>
      <c r="L7" s="1" t="e">
        <f>MID(D7,FIND("gravamen",D7),50)</f>
        <v>#VALUE!</v>
      </c>
      <c r="M7" s="1" t="e">
        <f>MID(D7,FIND("amonesta",D7),50)</f>
        <v>#VALUE!</v>
      </c>
      <c r="N7" s="1" t="e">
        <f>MID(D7,FIND("correctivo",D7),50)</f>
        <v>#VALUE!</v>
      </c>
      <c r="O7" s="1" t="e">
        <f>MID(D7,FIND("imposici",D7),50)</f>
        <v>#VALUE!</v>
      </c>
    </row>
    <row r="8" spans="1:15" ht="285" x14ac:dyDescent="0.45">
      <c r="A8">
        <v>8400426</v>
      </c>
      <c r="B8">
        <v>0</v>
      </c>
      <c r="C8" t="s">
        <v>751</v>
      </c>
      <c r="D8" s="1" t="s">
        <v>978</v>
      </c>
      <c r="E8">
        <v>1</v>
      </c>
      <c r="F8" s="1" t="str">
        <f>MID(D8,FIND("sanci",D8),50)</f>
        <v>sanciones previstas en estas bases de licitaci&amp;oac</v>
      </c>
      <c r="G8" s="1" t="e">
        <f>MID(D8,FIND("multa",D8),50)</f>
        <v>#VALUE!</v>
      </c>
      <c r="H8" s="1" t="e">
        <f>MID(D8,FIND("castigo",D8),50)</f>
        <v>#VALUE!</v>
      </c>
      <c r="I8" s="1" t="e">
        <f>MID(D8,FIND("punici",D8),50)</f>
        <v>#VALUE!</v>
      </c>
      <c r="J8" s="1" t="e">
        <f>MID(D8,FIND("escarmiento",D8),50)</f>
        <v>#VALUE!</v>
      </c>
      <c r="K8" s="1" t="e">
        <f>MID(D8,FIND("recargo",D8),50)</f>
        <v>#VALUE!</v>
      </c>
      <c r="L8" s="1" t="e">
        <f>MID(D8,FIND("gravamen",D8),50)</f>
        <v>#VALUE!</v>
      </c>
      <c r="M8" s="1" t="e">
        <f>MID(D8,FIND("amonesta",D8),50)</f>
        <v>#VALUE!</v>
      </c>
      <c r="N8" s="1" t="e">
        <f>MID(D8,FIND("correctivo",D8),50)</f>
        <v>#VALUE!</v>
      </c>
      <c r="O8" s="1" t="e">
        <f>MID(D8,FIND("imposici",D8),50)</f>
        <v>#VALUE!</v>
      </c>
    </row>
    <row r="9" spans="1:15" ht="285" x14ac:dyDescent="0.45">
      <c r="A9">
        <v>8523162</v>
      </c>
      <c r="B9">
        <v>0</v>
      </c>
      <c r="C9" t="s">
        <v>751</v>
      </c>
      <c r="D9" s="1" t="s">
        <v>750</v>
      </c>
      <c r="E9">
        <v>1</v>
      </c>
      <c r="F9" s="1" t="str">
        <f>MID(D9,FIND("sanci",D9),50)</f>
        <v>sanciones previstas en estas bases de licitaci&amp;oac</v>
      </c>
      <c r="G9" s="1" t="e">
        <f>MID(D9,FIND("multa",D9),50)</f>
        <v>#VALUE!</v>
      </c>
      <c r="H9" s="1" t="e">
        <f>MID(D9,FIND("castigo",D9),50)</f>
        <v>#VALUE!</v>
      </c>
      <c r="I9" s="1" t="e">
        <f>MID(D9,FIND("punici",D9),50)</f>
        <v>#VALUE!</v>
      </c>
      <c r="J9" s="1" t="e">
        <f>MID(D9,FIND("escarmiento",D9),50)</f>
        <v>#VALUE!</v>
      </c>
      <c r="K9" s="1" t="e">
        <f>MID(D9,FIND("recargo",D9),50)</f>
        <v>#VALUE!</v>
      </c>
      <c r="L9" s="1" t="e">
        <f>MID(D9,FIND("gravamen",D9),50)</f>
        <v>#VALUE!</v>
      </c>
      <c r="M9" s="1" t="e">
        <f>MID(D9,FIND("amonesta",D9),50)</f>
        <v>#VALUE!</v>
      </c>
      <c r="N9" s="1" t="e">
        <f>MID(D9,FIND("correctivo",D9),50)</f>
        <v>#VALUE!</v>
      </c>
      <c r="O9" s="1" t="e">
        <f>MID(D9,FIND("imposici",D9),50)</f>
        <v>#VALUE!</v>
      </c>
    </row>
    <row r="10" spans="1:15" ht="228" x14ac:dyDescent="0.45">
      <c r="A10">
        <v>7578734</v>
      </c>
      <c r="B10">
        <v>0</v>
      </c>
      <c r="C10" t="s">
        <v>751</v>
      </c>
      <c r="D10" s="1" t="s">
        <v>752</v>
      </c>
      <c r="E10">
        <v>1</v>
      </c>
      <c r="F10" s="1" t="str">
        <f>MID(D10,FIND("sanci",D10),50)</f>
        <v>sanciones previstas en estas bases de licitaci&amp;oac</v>
      </c>
      <c r="G10" s="1" t="e">
        <f>MID(D10,FIND("multa",D10),50)</f>
        <v>#VALUE!</v>
      </c>
      <c r="H10" s="1" t="e">
        <f>MID(D10,FIND("castigo",D10),50)</f>
        <v>#VALUE!</v>
      </c>
      <c r="I10" s="1" t="e">
        <f>MID(D10,FIND("punici",D10),50)</f>
        <v>#VALUE!</v>
      </c>
      <c r="J10" s="1" t="e">
        <f>MID(D10,FIND("escarmiento",D10),50)</f>
        <v>#VALUE!</v>
      </c>
      <c r="K10" s="1" t="e">
        <f>MID(D10,FIND("recargo",D10),50)</f>
        <v>#VALUE!</v>
      </c>
      <c r="L10" s="1" t="e">
        <f>MID(D10,FIND("gravamen",D10),50)</f>
        <v>#VALUE!</v>
      </c>
      <c r="M10" s="1" t="e">
        <f>MID(D10,FIND("amonesta",D10),50)</f>
        <v>#VALUE!</v>
      </c>
      <c r="N10" s="1" t="e">
        <f>MID(D10,FIND("correctivo",D10),50)</f>
        <v>#VALUE!</v>
      </c>
      <c r="O10" s="1" t="e">
        <f>MID(D10,FIND("imposici",D10),50)</f>
        <v>#VALUE!</v>
      </c>
    </row>
    <row r="11" spans="1:15" ht="85.5" x14ac:dyDescent="0.45">
      <c r="A11">
        <v>7519575</v>
      </c>
      <c r="B11">
        <v>0</v>
      </c>
      <c r="C11" t="s">
        <v>977</v>
      </c>
      <c r="D11" s="1" t="s">
        <v>976</v>
      </c>
      <c r="E11">
        <v>1</v>
      </c>
      <c r="F11" s="1" t="e">
        <f>MID(D11,FIND("sanci",D11),50)</f>
        <v>#VALUE!</v>
      </c>
      <c r="G11" s="1" t="str">
        <f>MID(D11,FIND("multa",D11),50)</f>
        <v xml:space="preserve">multas pendientes del Contratista.En ningún caso, </v>
      </c>
      <c r="H11" s="1" t="e">
        <f>MID(D11,FIND("castigo",D11),50)</f>
        <v>#VALUE!</v>
      </c>
      <c r="I11" s="1" t="e">
        <f>MID(D11,FIND("punici",D11),50)</f>
        <v>#VALUE!</v>
      </c>
      <c r="J11" s="1" t="e">
        <f>MID(D11,FIND("escarmiento",D11),50)</f>
        <v>#VALUE!</v>
      </c>
      <c r="K11" s="1" t="e">
        <f>MID(D11,FIND("recargo",D11),50)</f>
        <v>#VALUE!</v>
      </c>
      <c r="L11" s="1" t="e">
        <f>MID(D11,FIND("gravamen",D11),50)</f>
        <v>#VALUE!</v>
      </c>
      <c r="M11" s="1" t="e">
        <f>MID(D11,FIND("amonesta",D11),50)</f>
        <v>#VALUE!</v>
      </c>
      <c r="N11" s="1" t="e">
        <f>MID(D11,FIND("correctivo",D11),50)</f>
        <v>#VALUE!</v>
      </c>
      <c r="O11" s="1" t="e">
        <f>MID(D11,FIND("imposici",D11),50)</f>
        <v>#VALUE!</v>
      </c>
    </row>
    <row r="12" spans="1:15" ht="228" x14ac:dyDescent="0.45">
      <c r="A12">
        <v>7755879</v>
      </c>
      <c r="B12">
        <v>0</v>
      </c>
      <c r="C12" t="s">
        <v>751</v>
      </c>
      <c r="D12" s="1" t="s">
        <v>752</v>
      </c>
      <c r="E12">
        <v>1</v>
      </c>
      <c r="F12" s="1" t="str">
        <f>MID(D12,FIND("sanci",D12),50)</f>
        <v>sanciones previstas en estas bases de licitaci&amp;oac</v>
      </c>
      <c r="G12" s="1" t="e">
        <f>MID(D12,FIND("multa",D12),50)</f>
        <v>#VALUE!</v>
      </c>
      <c r="H12" s="1" t="e">
        <f>MID(D12,FIND("castigo",D12),50)</f>
        <v>#VALUE!</v>
      </c>
      <c r="I12" s="1" t="e">
        <f>MID(D12,FIND("punici",D12),50)</f>
        <v>#VALUE!</v>
      </c>
      <c r="J12" s="1" t="e">
        <f>MID(D12,FIND("escarmiento",D12),50)</f>
        <v>#VALUE!</v>
      </c>
      <c r="K12" s="1" t="e">
        <f>MID(D12,FIND("recargo",D12),50)</f>
        <v>#VALUE!</v>
      </c>
      <c r="L12" s="1" t="e">
        <f>MID(D12,FIND("gravamen",D12),50)</f>
        <v>#VALUE!</v>
      </c>
      <c r="M12" s="1" t="e">
        <f>MID(D12,FIND("amonesta",D12),50)</f>
        <v>#VALUE!</v>
      </c>
      <c r="N12" s="1" t="e">
        <f>MID(D12,FIND("correctivo",D12),50)</f>
        <v>#VALUE!</v>
      </c>
      <c r="O12" s="1" t="e">
        <f>MID(D12,FIND("imposici",D12),50)</f>
        <v>#VALUE!</v>
      </c>
    </row>
    <row r="13" spans="1:15" ht="285" x14ac:dyDescent="0.45">
      <c r="A13">
        <v>8354408</v>
      </c>
      <c r="B13">
        <v>0</v>
      </c>
      <c r="C13" t="s">
        <v>751</v>
      </c>
      <c r="D13" s="1" t="s">
        <v>750</v>
      </c>
      <c r="E13">
        <v>1</v>
      </c>
      <c r="F13" s="1" t="str">
        <f>MID(D13,FIND("sanci",D13),50)</f>
        <v>sanciones previstas en estas bases de licitaci&amp;oac</v>
      </c>
      <c r="G13" s="1" t="e">
        <f>MID(D13,FIND("multa",D13),50)</f>
        <v>#VALUE!</v>
      </c>
      <c r="H13" s="1" t="e">
        <f>MID(D13,FIND("castigo",D13),50)</f>
        <v>#VALUE!</v>
      </c>
      <c r="I13" s="1" t="e">
        <f>MID(D13,FIND("punici",D13),50)</f>
        <v>#VALUE!</v>
      </c>
      <c r="J13" s="1" t="e">
        <f>MID(D13,FIND("escarmiento",D13),50)</f>
        <v>#VALUE!</v>
      </c>
      <c r="K13" s="1" t="e">
        <f>MID(D13,FIND("recargo",D13),50)</f>
        <v>#VALUE!</v>
      </c>
      <c r="L13" s="1" t="e">
        <f>MID(D13,FIND("gravamen",D13),50)</f>
        <v>#VALUE!</v>
      </c>
      <c r="M13" s="1" t="e">
        <f>MID(D13,FIND("amonesta",D13),50)</f>
        <v>#VALUE!</v>
      </c>
      <c r="N13" s="1" t="e">
        <f>MID(D13,FIND("correctivo",D13),50)</f>
        <v>#VALUE!</v>
      </c>
      <c r="O13" s="1" t="e">
        <f>MID(D13,FIND("imposici",D13),50)</f>
        <v>#VALUE!</v>
      </c>
    </row>
    <row r="14" spans="1:15" ht="28.5" x14ac:dyDescent="0.45">
      <c r="A14">
        <v>7478578</v>
      </c>
      <c r="B14">
        <v>0</v>
      </c>
      <c r="C14" t="s">
        <v>777</v>
      </c>
      <c r="D14" s="1" t="s">
        <v>975</v>
      </c>
      <c r="E14">
        <v>2</v>
      </c>
      <c r="F14" s="1" t="e">
        <f>MID(D14,FIND("sanci",D14),50)</f>
        <v>#VALUE!</v>
      </c>
      <c r="G14" s="1" t="e">
        <f>MID(D14,FIND("multa",D14),50)</f>
        <v>#VALUE!</v>
      </c>
      <c r="H14" s="1" t="e">
        <f>MID(D14,FIND("castigo",D14),50)</f>
        <v>#VALUE!</v>
      </c>
      <c r="I14" s="1" t="e">
        <f>MID(D14,FIND("punici",D14),50)</f>
        <v>#VALUE!</v>
      </c>
      <c r="J14" s="1" t="e">
        <f>MID(D14,FIND("escarmiento",D14),50)</f>
        <v>#VALUE!</v>
      </c>
      <c r="K14" s="1" t="str">
        <f>MID(D14,FIND("recargo",D14),50)</f>
        <v>recargo por flete sin minimo de facturacion</v>
      </c>
      <c r="L14" s="1" t="e">
        <f>MID(D14,FIND("gravamen",D14),50)</f>
        <v>#VALUE!</v>
      </c>
      <c r="M14" s="1" t="e">
        <f>MID(D14,FIND("amonesta",D14),50)</f>
        <v>#VALUE!</v>
      </c>
      <c r="N14" s="1" t="e">
        <f>MID(D14,FIND("correctivo",D14),50)</f>
        <v>#VALUE!</v>
      </c>
      <c r="O14" s="1" t="e">
        <f>MID(D14,FIND("imposici",D14),50)</f>
        <v>#VALUE!</v>
      </c>
    </row>
    <row r="15" spans="1:15" ht="228" x14ac:dyDescent="0.45">
      <c r="A15">
        <v>8331177</v>
      </c>
      <c r="B15">
        <v>0</v>
      </c>
      <c r="C15" t="s">
        <v>751</v>
      </c>
      <c r="D15" s="1" t="s">
        <v>752</v>
      </c>
      <c r="E15">
        <v>1</v>
      </c>
      <c r="F15" s="1" t="str">
        <f>MID(D15,FIND("sanci",D15),50)</f>
        <v>sanciones previstas en estas bases de licitaci&amp;oac</v>
      </c>
      <c r="G15" s="1" t="e">
        <f>MID(D15,FIND("multa",D15),50)</f>
        <v>#VALUE!</v>
      </c>
      <c r="H15" s="1" t="e">
        <f>MID(D15,FIND("castigo",D15),50)</f>
        <v>#VALUE!</v>
      </c>
      <c r="I15" s="1" t="e">
        <f>MID(D15,FIND("punici",D15),50)</f>
        <v>#VALUE!</v>
      </c>
      <c r="J15" s="1" t="e">
        <f>MID(D15,FIND("escarmiento",D15),50)</f>
        <v>#VALUE!</v>
      </c>
      <c r="K15" s="1" t="e">
        <f>MID(D15,FIND("recargo",D15),50)</f>
        <v>#VALUE!</v>
      </c>
      <c r="L15" s="1" t="e">
        <f>MID(D15,FIND("gravamen",D15),50)</f>
        <v>#VALUE!</v>
      </c>
      <c r="M15" s="1" t="e">
        <f>MID(D15,FIND("amonesta",D15),50)</f>
        <v>#VALUE!</v>
      </c>
      <c r="N15" s="1" t="e">
        <f>MID(D15,FIND("correctivo",D15),50)</f>
        <v>#VALUE!</v>
      </c>
      <c r="O15" s="1" t="e">
        <f>MID(D15,FIND("imposici",D15),50)</f>
        <v>#VALUE!</v>
      </c>
    </row>
    <row r="16" spans="1:15" ht="228" x14ac:dyDescent="0.45">
      <c r="A16">
        <v>8209482</v>
      </c>
      <c r="B16">
        <v>0</v>
      </c>
      <c r="C16" t="s">
        <v>751</v>
      </c>
      <c r="D16" s="1" t="s">
        <v>753</v>
      </c>
      <c r="E16">
        <v>1</v>
      </c>
      <c r="F16" s="1" t="str">
        <f>MID(D16,FIND("sanci",D16),50)</f>
        <v>sanciones previstas en estas bases de licitaci&amp;oac</v>
      </c>
      <c r="G16" s="1" t="e">
        <f>MID(D16,FIND("multa",D16),50)</f>
        <v>#VALUE!</v>
      </c>
      <c r="H16" s="1" t="e">
        <f>MID(D16,FIND("castigo",D16),50)</f>
        <v>#VALUE!</v>
      </c>
      <c r="I16" s="1" t="e">
        <f>MID(D16,FIND("punici",D16),50)</f>
        <v>#VALUE!</v>
      </c>
      <c r="J16" s="1" t="e">
        <f>MID(D16,FIND("escarmiento",D16),50)</f>
        <v>#VALUE!</v>
      </c>
      <c r="K16" s="1" t="e">
        <f>MID(D16,FIND("recargo",D16),50)</f>
        <v>#VALUE!</v>
      </c>
      <c r="L16" s="1" t="e">
        <f>MID(D16,FIND("gravamen",D16),50)</f>
        <v>#VALUE!</v>
      </c>
      <c r="M16" s="1" t="e">
        <f>MID(D16,FIND("amonesta",D16),50)</f>
        <v>#VALUE!</v>
      </c>
      <c r="N16" s="1" t="e">
        <f>MID(D16,FIND("correctivo",D16),50)</f>
        <v>#VALUE!</v>
      </c>
      <c r="O16" s="1" t="e">
        <f>MID(D16,FIND("imposici",D16),50)</f>
        <v>#VALUE!</v>
      </c>
    </row>
    <row r="17" spans="1:15" ht="171" x14ac:dyDescent="0.45">
      <c r="A17">
        <v>7451841</v>
      </c>
      <c r="B17">
        <v>0</v>
      </c>
      <c r="C17" t="s">
        <v>974</v>
      </c>
      <c r="D17" s="1" t="s">
        <v>973</v>
      </c>
      <c r="E17">
        <v>1</v>
      </c>
      <c r="F17" s="1" t="e">
        <f>MID(D17,FIND("sanci",D17),50)</f>
        <v>#VALUE!</v>
      </c>
      <c r="G17" s="1" t="str">
        <f>MID(D17,FIND("multa",D17),50)</f>
        <v>multa seg&amp;uacute;n tramos detallados m&amp;aacute;s ab</v>
      </c>
      <c r="H17" s="1" t="e">
        <f>MID(D17,FIND("castigo",D17),50)</f>
        <v>#VALUE!</v>
      </c>
      <c r="I17" s="1" t="e">
        <f>MID(D17,FIND("punici",D17),50)</f>
        <v>#VALUE!</v>
      </c>
      <c r="J17" s="1" t="e">
        <f>MID(D17,FIND("escarmiento",D17),50)</f>
        <v>#VALUE!</v>
      </c>
      <c r="K17" s="1" t="e">
        <f>MID(D17,FIND("recargo",D17),50)</f>
        <v>#VALUE!</v>
      </c>
      <c r="L17" s="1" t="e">
        <f>MID(D17,FIND("gravamen",D17),50)</f>
        <v>#VALUE!</v>
      </c>
      <c r="M17" s="1" t="e">
        <f>MID(D17,FIND("amonesta",D17),50)</f>
        <v>#VALUE!</v>
      </c>
      <c r="N17" s="1" t="e">
        <f>MID(D17,FIND("correctivo",D17),50)</f>
        <v>#VALUE!</v>
      </c>
      <c r="O17" s="1" t="e">
        <f>MID(D17,FIND("imposici",D17),50)</f>
        <v>#VALUE!</v>
      </c>
    </row>
    <row r="18" spans="1:15" ht="28.5" x14ac:dyDescent="0.45">
      <c r="A18">
        <v>8408284</v>
      </c>
      <c r="B18">
        <v>0</v>
      </c>
      <c r="C18" t="s">
        <v>841</v>
      </c>
      <c r="D18" s="1" t="s">
        <v>972</v>
      </c>
      <c r="E18">
        <v>1</v>
      </c>
      <c r="F18" s="1" t="e">
        <f>MID(D18,FIND("sanci",D18),50)</f>
        <v>#VALUE!</v>
      </c>
      <c r="G18" s="1" t="str">
        <f>MID(D18,FIND("multa",D18),50)</f>
        <v>multa equivalente al 5 &amp;permil; (cinco por mil) de</v>
      </c>
      <c r="H18" s="1" t="e">
        <f>MID(D18,FIND("castigo",D18),50)</f>
        <v>#VALUE!</v>
      </c>
      <c r="I18" s="1" t="e">
        <f>MID(D18,FIND("punici",D18),50)</f>
        <v>#VALUE!</v>
      </c>
      <c r="J18" s="1" t="e">
        <f>MID(D18,FIND("escarmiento",D18),50)</f>
        <v>#VALUE!</v>
      </c>
      <c r="K18" s="1" t="e">
        <f>MID(D18,FIND("recargo",D18),50)</f>
        <v>#VALUE!</v>
      </c>
      <c r="L18" s="1" t="e">
        <f>MID(D18,FIND("gravamen",D18),50)</f>
        <v>#VALUE!</v>
      </c>
      <c r="M18" s="1" t="e">
        <f>MID(D18,FIND("amonesta",D18),50)</f>
        <v>#VALUE!</v>
      </c>
      <c r="N18" s="1" t="e">
        <f>MID(D18,FIND("correctivo",D18),50)</f>
        <v>#VALUE!</v>
      </c>
      <c r="O18" s="1" t="e">
        <f>MID(D18,FIND("imposici",D18),50)</f>
        <v>#VALUE!</v>
      </c>
    </row>
    <row r="19" spans="1:15" ht="228" x14ac:dyDescent="0.45">
      <c r="A19">
        <v>7553249</v>
      </c>
      <c r="B19">
        <v>0</v>
      </c>
      <c r="C19" t="s">
        <v>751</v>
      </c>
      <c r="D19" s="1" t="s">
        <v>752</v>
      </c>
      <c r="E19">
        <v>1</v>
      </c>
      <c r="F19" s="1" t="str">
        <f>MID(D19,FIND("sanci",D19),50)</f>
        <v>sanciones previstas en estas bases de licitaci&amp;oac</v>
      </c>
      <c r="G19" s="1" t="e">
        <f>MID(D19,FIND("multa",D19),50)</f>
        <v>#VALUE!</v>
      </c>
      <c r="H19" s="1" t="e">
        <f>MID(D19,FIND("castigo",D19),50)</f>
        <v>#VALUE!</v>
      </c>
      <c r="I19" s="1" t="e">
        <f>MID(D19,FIND("punici",D19),50)</f>
        <v>#VALUE!</v>
      </c>
      <c r="J19" s="1" t="e">
        <f>MID(D19,FIND("escarmiento",D19),50)</f>
        <v>#VALUE!</v>
      </c>
      <c r="K19" s="1" t="e">
        <f>MID(D19,FIND("recargo",D19),50)</f>
        <v>#VALUE!</v>
      </c>
      <c r="L19" s="1" t="e">
        <f>MID(D19,FIND("gravamen",D19),50)</f>
        <v>#VALUE!</v>
      </c>
      <c r="M19" s="1" t="e">
        <f>MID(D19,FIND("amonesta",D19),50)</f>
        <v>#VALUE!</v>
      </c>
      <c r="N19" s="1" t="e">
        <f>MID(D19,FIND("correctivo",D19),50)</f>
        <v>#VALUE!</v>
      </c>
      <c r="O19" s="1" t="e">
        <f>MID(D19,FIND("imposici",D19),50)</f>
        <v>#VALUE!</v>
      </c>
    </row>
    <row r="20" spans="1:15" ht="228" x14ac:dyDescent="0.45">
      <c r="A20">
        <v>7764621</v>
      </c>
      <c r="B20">
        <v>0</v>
      </c>
      <c r="C20" t="s">
        <v>751</v>
      </c>
      <c r="D20" s="1" t="s">
        <v>753</v>
      </c>
      <c r="E20">
        <v>1</v>
      </c>
      <c r="F20" s="1" t="str">
        <f>MID(D20,FIND("sanci",D20),50)</f>
        <v>sanciones previstas en estas bases de licitaci&amp;oac</v>
      </c>
      <c r="G20" s="1" t="e">
        <f>MID(D20,FIND("multa",D20),50)</f>
        <v>#VALUE!</v>
      </c>
      <c r="H20" s="1" t="e">
        <f>MID(D20,FIND("castigo",D20),50)</f>
        <v>#VALUE!</v>
      </c>
      <c r="I20" s="1" t="e">
        <f>MID(D20,FIND("punici",D20),50)</f>
        <v>#VALUE!</v>
      </c>
      <c r="J20" s="1" t="e">
        <f>MID(D20,FIND("escarmiento",D20),50)</f>
        <v>#VALUE!</v>
      </c>
      <c r="K20" s="1" t="e">
        <f>MID(D20,FIND("recargo",D20),50)</f>
        <v>#VALUE!</v>
      </c>
      <c r="L20" s="1" t="e">
        <f>MID(D20,FIND("gravamen",D20),50)</f>
        <v>#VALUE!</v>
      </c>
      <c r="M20" s="1" t="e">
        <f>MID(D20,FIND("amonesta",D20),50)</f>
        <v>#VALUE!</v>
      </c>
      <c r="N20" s="1" t="e">
        <f>MID(D20,FIND("correctivo",D20),50)</f>
        <v>#VALUE!</v>
      </c>
      <c r="O20" s="1" t="e">
        <f>MID(D20,FIND("imposici",D20),50)</f>
        <v>#VALUE!</v>
      </c>
    </row>
    <row r="21" spans="1:15" ht="228" x14ac:dyDescent="0.45">
      <c r="A21">
        <v>8007373</v>
      </c>
      <c r="B21">
        <v>0</v>
      </c>
      <c r="C21" t="s">
        <v>751</v>
      </c>
      <c r="D21" s="1" t="s">
        <v>752</v>
      </c>
      <c r="E21">
        <v>1</v>
      </c>
      <c r="F21" s="1" t="str">
        <f>MID(D21,FIND("sanci",D21),50)</f>
        <v>sanciones previstas en estas bases de licitaci&amp;oac</v>
      </c>
      <c r="G21" s="1" t="e">
        <f>MID(D21,FIND("multa",D21),50)</f>
        <v>#VALUE!</v>
      </c>
      <c r="H21" s="1" t="e">
        <f>MID(D21,FIND("castigo",D21),50)</f>
        <v>#VALUE!</v>
      </c>
      <c r="I21" s="1" t="e">
        <f>MID(D21,FIND("punici",D21),50)</f>
        <v>#VALUE!</v>
      </c>
      <c r="J21" s="1" t="e">
        <f>MID(D21,FIND("escarmiento",D21),50)</f>
        <v>#VALUE!</v>
      </c>
      <c r="K21" s="1" t="e">
        <f>MID(D21,FIND("recargo",D21),50)</f>
        <v>#VALUE!</v>
      </c>
      <c r="L21" s="1" t="e">
        <f>MID(D21,FIND("gravamen",D21),50)</f>
        <v>#VALUE!</v>
      </c>
      <c r="M21" s="1" t="e">
        <f>MID(D21,FIND("amonesta",D21),50)</f>
        <v>#VALUE!</v>
      </c>
      <c r="N21" s="1" t="e">
        <f>MID(D21,FIND("correctivo",D21),50)</f>
        <v>#VALUE!</v>
      </c>
      <c r="O21" s="1" t="e">
        <f>MID(D21,FIND("imposici",D21),50)</f>
        <v>#VALUE!</v>
      </c>
    </row>
    <row r="22" spans="1:15" ht="99.75" x14ac:dyDescent="0.45">
      <c r="A22">
        <v>7307172</v>
      </c>
      <c r="B22">
        <v>0</v>
      </c>
      <c r="C22" t="s">
        <v>971</v>
      </c>
      <c r="D22" s="1" t="s">
        <v>970</v>
      </c>
      <c r="E22">
        <v>2</v>
      </c>
      <c r="F22" s="1" t="e">
        <f>MID(D22,FIND("sanci",D22),50)</f>
        <v>#VALUE!</v>
      </c>
      <c r="G22" s="1" t="e">
        <f>MID(D22,FIND("multa",D22),50)</f>
        <v>#VALUE!</v>
      </c>
      <c r="H22" s="1" t="e">
        <f>MID(D22,FIND("castigo",D22),50)</f>
        <v>#VALUE!</v>
      </c>
      <c r="I22" s="1" t="e">
        <f>MID(D22,FIND("punici",D22),50)</f>
        <v>#VALUE!</v>
      </c>
      <c r="J22" s="1" t="e">
        <f>MID(D22,FIND("escarmiento",D22),50)</f>
        <v>#VALUE!</v>
      </c>
      <c r="K22" s="1" t="e">
        <f>MID(D22,FIND("recargo",D22),50)</f>
        <v>#VALUE!</v>
      </c>
      <c r="L22" s="1" t="e">
        <f>MID(D22,FIND("gravamen",D22),50)</f>
        <v>#VALUE!</v>
      </c>
      <c r="M22" s="1" t="e">
        <f>MID(D22,FIND("amonesta",D22),50)</f>
        <v>#VALUE!</v>
      </c>
      <c r="N22" s="1" t="e">
        <f>MID(D22,FIND("correctivo",D22),50)</f>
        <v>#VALUE!</v>
      </c>
      <c r="O22" s="1" t="e">
        <f>MID(D22,FIND("imposici",D22),50)</f>
        <v>#VALUE!</v>
      </c>
    </row>
    <row r="23" spans="1:15" ht="228" x14ac:dyDescent="0.45">
      <c r="A23">
        <v>7892439</v>
      </c>
      <c r="B23">
        <v>0</v>
      </c>
      <c r="C23" t="s">
        <v>751</v>
      </c>
      <c r="D23" s="1" t="s">
        <v>753</v>
      </c>
      <c r="E23">
        <v>1</v>
      </c>
      <c r="F23" s="1" t="str">
        <f>MID(D23,FIND("sanci",D23),50)</f>
        <v>sanciones previstas en estas bases de licitaci&amp;oac</v>
      </c>
      <c r="G23" s="1" t="e">
        <f>MID(D23,FIND("multa",D23),50)</f>
        <v>#VALUE!</v>
      </c>
      <c r="H23" s="1" t="e">
        <f>MID(D23,FIND("castigo",D23),50)</f>
        <v>#VALUE!</v>
      </c>
      <c r="I23" s="1" t="e">
        <f>MID(D23,FIND("punici",D23),50)</f>
        <v>#VALUE!</v>
      </c>
      <c r="J23" s="1" t="e">
        <f>MID(D23,FIND("escarmiento",D23),50)</f>
        <v>#VALUE!</v>
      </c>
      <c r="K23" s="1" t="e">
        <f>MID(D23,FIND("recargo",D23),50)</f>
        <v>#VALUE!</v>
      </c>
      <c r="L23" s="1" t="e">
        <f>MID(D23,FIND("gravamen",D23),50)</f>
        <v>#VALUE!</v>
      </c>
      <c r="M23" s="1" t="e">
        <f>MID(D23,FIND("amonesta",D23),50)</f>
        <v>#VALUE!</v>
      </c>
      <c r="N23" s="1" t="e">
        <f>MID(D23,FIND("correctivo",D23),50)</f>
        <v>#VALUE!</v>
      </c>
      <c r="O23" s="1" t="e">
        <f>MID(D23,FIND("imposici",D23),50)</f>
        <v>#VALUE!</v>
      </c>
    </row>
    <row r="24" spans="1:15" ht="285" x14ac:dyDescent="0.45">
      <c r="A24">
        <v>8413128</v>
      </c>
      <c r="B24">
        <v>0</v>
      </c>
      <c r="C24" t="s">
        <v>751</v>
      </c>
      <c r="D24" s="1" t="s">
        <v>750</v>
      </c>
      <c r="E24">
        <v>1</v>
      </c>
      <c r="F24" s="1" t="str">
        <f>MID(D24,FIND("sanci",D24),50)</f>
        <v>sanciones previstas en estas bases de licitaci&amp;oac</v>
      </c>
      <c r="G24" s="1" t="e">
        <f>MID(D24,FIND("multa",D24),50)</f>
        <v>#VALUE!</v>
      </c>
      <c r="H24" s="1" t="e">
        <f>MID(D24,FIND("castigo",D24),50)</f>
        <v>#VALUE!</v>
      </c>
      <c r="I24" s="1" t="e">
        <f>MID(D24,FIND("punici",D24),50)</f>
        <v>#VALUE!</v>
      </c>
      <c r="J24" s="1" t="e">
        <f>MID(D24,FIND("escarmiento",D24),50)</f>
        <v>#VALUE!</v>
      </c>
      <c r="K24" s="1" t="e">
        <f>MID(D24,FIND("recargo",D24),50)</f>
        <v>#VALUE!</v>
      </c>
      <c r="L24" s="1" t="e">
        <f>MID(D24,FIND("gravamen",D24),50)</f>
        <v>#VALUE!</v>
      </c>
      <c r="M24" s="1" t="e">
        <f>MID(D24,FIND("amonesta",D24),50)</f>
        <v>#VALUE!</v>
      </c>
      <c r="N24" s="1" t="e">
        <f>MID(D24,FIND("correctivo",D24),50)</f>
        <v>#VALUE!</v>
      </c>
      <c r="O24" s="1" t="e">
        <f>MID(D24,FIND("imposici",D24),50)</f>
        <v>#VALUE!</v>
      </c>
    </row>
    <row r="25" spans="1:15" ht="228" x14ac:dyDescent="0.45">
      <c r="A25">
        <v>7969186</v>
      </c>
      <c r="B25">
        <v>0</v>
      </c>
      <c r="C25" t="s">
        <v>751</v>
      </c>
      <c r="D25" s="1" t="s">
        <v>752</v>
      </c>
      <c r="E25">
        <v>1</v>
      </c>
      <c r="F25" s="1" t="str">
        <f>MID(D25,FIND("sanci",D25),50)</f>
        <v>sanciones previstas en estas bases de licitaci&amp;oac</v>
      </c>
      <c r="G25" s="1" t="e">
        <f>MID(D25,FIND("multa",D25),50)</f>
        <v>#VALUE!</v>
      </c>
      <c r="H25" s="1" t="e">
        <f>MID(D25,FIND("castigo",D25),50)</f>
        <v>#VALUE!</v>
      </c>
      <c r="I25" s="1" t="e">
        <f>MID(D25,FIND("punici",D25),50)</f>
        <v>#VALUE!</v>
      </c>
      <c r="J25" s="1" t="e">
        <f>MID(D25,FIND("escarmiento",D25),50)</f>
        <v>#VALUE!</v>
      </c>
      <c r="K25" s="1" t="e">
        <f>MID(D25,FIND("recargo",D25),50)</f>
        <v>#VALUE!</v>
      </c>
      <c r="L25" s="1" t="e">
        <f>MID(D25,FIND("gravamen",D25),50)</f>
        <v>#VALUE!</v>
      </c>
      <c r="M25" s="1" t="e">
        <f>MID(D25,FIND("amonesta",D25),50)</f>
        <v>#VALUE!</v>
      </c>
      <c r="N25" s="1" t="e">
        <f>MID(D25,FIND("correctivo",D25),50)</f>
        <v>#VALUE!</v>
      </c>
      <c r="O25" s="1" t="e">
        <f>MID(D25,FIND("imposici",D25),50)</f>
        <v>#VALUE!</v>
      </c>
    </row>
    <row r="26" spans="1:15" ht="285" x14ac:dyDescent="0.45">
      <c r="A26">
        <v>8479776</v>
      </c>
      <c r="B26">
        <v>0</v>
      </c>
      <c r="C26" t="s">
        <v>751</v>
      </c>
      <c r="D26" s="1" t="s">
        <v>750</v>
      </c>
      <c r="E26">
        <v>1</v>
      </c>
      <c r="F26" s="1" t="str">
        <f>MID(D26,FIND("sanci",D26),50)</f>
        <v>sanciones previstas en estas bases de licitaci&amp;oac</v>
      </c>
      <c r="G26" s="1" t="e">
        <f>MID(D26,FIND("multa",D26),50)</f>
        <v>#VALUE!</v>
      </c>
      <c r="H26" s="1" t="e">
        <f>MID(D26,FIND("castigo",D26),50)</f>
        <v>#VALUE!</v>
      </c>
      <c r="I26" s="1" t="e">
        <f>MID(D26,FIND("punici",D26),50)</f>
        <v>#VALUE!</v>
      </c>
      <c r="J26" s="1" t="e">
        <f>MID(D26,FIND("escarmiento",D26),50)</f>
        <v>#VALUE!</v>
      </c>
      <c r="K26" s="1" t="e">
        <f>MID(D26,FIND("recargo",D26),50)</f>
        <v>#VALUE!</v>
      </c>
      <c r="L26" s="1" t="e">
        <f>MID(D26,FIND("gravamen",D26),50)</f>
        <v>#VALUE!</v>
      </c>
      <c r="M26" s="1" t="e">
        <f>MID(D26,FIND("amonesta",D26),50)</f>
        <v>#VALUE!</v>
      </c>
      <c r="N26" s="1" t="e">
        <f>MID(D26,FIND("correctivo",D26),50)</f>
        <v>#VALUE!</v>
      </c>
      <c r="O26" s="1" t="e">
        <f>MID(D26,FIND("imposici",D26),50)</f>
        <v>#VALUE!</v>
      </c>
    </row>
    <row r="27" spans="1:15" ht="228" x14ac:dyDescent="0.45">
      <c r="A27">
        <v>7672733</v>
      </c>
      <c r="B27">
        <v>0</v>
      </c>
      <c r="C27" t="s">
        <v>751</v>
      </c>
      <c r="D27" s="1" t="s">
        <v>753</v>
      </c>
      <c r="E27">
        <v>1</v>
      </c>
      <c r="F27" s="1" t="str">
        <f>MID(D27,FIND("sanci",D27),50)</f>
        <v>sanciones previstas en estas bases de licitaci&amp;oac</v>
      </c>
      <c r="G27" s="1" t="e">
        <f>MID(D27,FIND("multa",D27),50)</f>
        <v>#VALUE!</v>
      </c>
      <c r="H27" s="1" t="e">
        <f>MID(D27,FIND("castigo",D27),50)</f>
        <v>#VALUE!</v>
      </c>
      <c r="I27" s="1" t="e">
        <f>MID(D27,FIND("punici",D27),50)</f>
        <v>#VALUE!</v>
      </c>
      <c r="J27" s="1" t="e">
        <f>MID(D27,FIND("escarmiento",D27),50)</f>
        <v>#VALUE!</v>
      </c>
      <c r="K27" s="1" t="e">
        <f>MID(D27,FIND("recargo",D27),50)</f>
        <v>#VALUE!</v>
      </c>
      <c r="L27" s="1" t="e">
        <f>MID(D27,FIND("gravamen",D27),50)</f>
        <v>#VALUE!</v>
      </c>
      <c r="M27" s="1" t="e">
        <f>MID(D27,FIND("amonesta",D27),50)</f>
        <v>#VALUE!</v>
      </c>
      <c r="N27" s="1" t="e">
        <f>MID(D27,FIND("correctivo",D27),50)</f>
        <v>#VALUE!</v>
      </c>
      <c r="O27" s="1" t="e">
        <f>MID(D27,FIND("imposici",D27),50)</f>
        <v>#VALUE!</v>
      </c>
    </row>
    <row r="28" spans="1:15" ht="228" x14ac:dyDescent="0.45">
      <c r="A28">
        <v>8059501</v>
      </c>
      <c r="B28">
        <v>0</v>
      </c>
      <c r="C28" t="s">
        <v>751</v>
      </c>
      <c r="D28" s="1" t="s">
        <v>753</v>
      </c>
      <c r="E28">
        <v>1</v>
      </c>
      <c r="F28" s="1" t="str">
        <f>MID(D28,FIND("sanci",D28),50)</f>
        <v>sanciones previstas en estas bases de licitaci&amp;oac</v>
      </c>
      <c r="G28" s="1" t="e">
        <f>MID(D28,FIND("multa",D28),50)</f>
        <v>#VALUE!</v>
      </c>
      <c r="H28" s="1" t="e">
        <f>MID(D28,FIND("castigo",D28),50)</f>
        <v>#VALUE!</v>
      </c>
      <c r="I28" s="1" t="e">
        <f>MID(D28,FIND("punici",D28),50)</f>
        <v>#VALUE!</v>
      </c>
      <c r="J28" s="1" t="e">
        <f>MID(D28,FIND("escarmiento",D28),50)</f>
        <v>#VALUE!</v>
      </c>
      <c r="K28" s="1" t="e">
        <f>MID(D28,FIND("recargo",D28),50)</f>
        <v>#VALUE!</v>
      </c>
      <c r="L28" s="1" t="e">
        <f>MID(D28,FIND("gravamen",D28),50)</f>
        <v>#VALUE!</v>
      </c>
      <c r="M28" s="1" t="e">
        <f>MID(D28,FIND("amonesta",D28),50)</f>
        <v>#VALUE!</v>
      </c>
      <c r="N28" s="1" t="e">
        <f>MID(D28,FIND("correctivo",D28),50)</f>
        <v>#VALUE!</v>
      </c>
      <c r="O28" s="1" t="e">
        <f>MID(D28,FIND("imposici",D28),50)</f>
        <v>#VALUE!</v>
      </c>
    </row>
    <row r="29" spans="1:15" ht="285" x14ac:dyDescent="0.45">
      <c r="A29">
        <v>8244538</v>
      </c>
      <c r="B29">
        <v>0</v>
      </c>
      <c r="C29" t="s">
        <v>751</v>
      </c>
      <c r="D29" s="1" t="s">
        <v>750</v>
      </c>
      <c r="E29">
        <v>1</v>
      </c>
      <c r="F29" s="1" t="str">
        <f>MID(D29,FIND("sanci",D29),50)</f>
        <v>sanciones previstas en estas bases de licitaci&amp;oac</v>
      </c>
      <c r="G29" s="1" t="e">
        <f>MID(D29,FIND("multa",D29),50)</f>
        <v>#VALUE!</v>
      </c>
      <c r="H29" s="1" t="e">
        <f>MID(D29,FIND("castigo",D29),50)</f>
        <v>#VALUE!</v>
      </c>
      <c r="I29" s="1" t="e">
        <f>MID(D29,FIND("punici",D29),50)</f>
        <v>#VALUE!</v>
      </c>
      <c r="J29" s="1" t="e">
        <f>MID(D29,FIND("escarmiento",D29),50)</f>
        <v>#VALUE!</v>
      </c>
      <c r="K29" s="1" t="e">
        <f>MID(D29,FIND("recargo",D29),50)</f>
        <v>#VALUE!</v>
      </c>
      <c r="L29" s="1" t="e">
        <f>MID(D29,FIND("gravamen",D29),50)</f>
        <v>#VALUE!</v>
      </c>
      <c r="M29" s="1" t="e">
        <f>MID(D29,FIND("amonesta",D29),50)</f>
        <v>#VALUE!</v>
      </c>
      <c r="N29" s="1" t="e">
        <f>MID(D29,FIND("correctivo",D29),50)</f>
        <v>#VALUE!</v>
      </c>
      <c r="O29" s="1" t="e">
        <f>MID(D29,FIND("imposici",D29),50)</f>
        <v>#VALUE!</v>
      </c>
    </row>
    <row r="30" spans="1:15" ht="228" x14ac:dyDescent="0.45">
      <c r="A30">
        <v>8265826</v>
      </c>
      <c r="B30">
        <v>0</v>
      </c>
      <c r="C30" t="s">
        <v>751</v>
      </c>
      <c r="D30" s="1" t="s">
        <v>752</v>
      </c>
      <c r="E30">
        <v>1</v>
      </c>
      <c r="F30" s="1" t="str">
        <f>MID(D30,FIND("sanci",D30),50)</f>
        <v>sanciones previstas en estas bases de licitaci&amp;oac</v>
      </c>
      <c r="G30" s="1" t="e">
        <f>MID(D30,FIND("multa",D30),50)</f>
        <v>#VALUE!</v>
      </c>
      <c r="H30" s="1" t="e">
        <f>MID(D30,FIND("castigo",D30),50)</f>
        <v>#VALUE!</v>
      </c>
      <c r="I30" s="1" t="e">
        <f>MID(D30,FIND("punici",D30),50)</f>
        <v>#VALUE!</v>
      </c>
      <c r="J30" s="1" t="e">
        <f>MID(D30,FIND("escarmiento",D30),50)</f>
        <v>#VALUE!</v>
      </c>
      <c r="K30" s="1" t="e">
        <f>MID(D30,FIND("recargo",D30),50)</f>
        <v>#VALUE!</v>
      </c>
      <c r="L30" s="1" t="e">
        <f>MID(D30,FIND("gravamen",D30),50)</f>
        <v>#VALUE!</v>
      </c>
      <c r="M30" s="1" t="e">
        <f>MID(D30,FIND("amonesta",D30),50)</f>
        <v>#VALUE!</v>
      </c>
      <c r="N30" s="1" t="e">
        <f>MID(D30,FIND("correctivo",D30),50)</f>
        <v>#VALUE!</v>
      </c>
      <c r="O30" s="1" t="e">
        <f>MID(D30,FIND("imposici",D30),50)</f>
        <v>#VALUE!</v>
      </c>
    </row>
    <row r="31" spans="1:15" ht="285" x14ac:dyDescent="0.45">
      <c r="A31">
        <v>8322784</v>
      </c>
      <c r="B31">
        <v>0</v>
      </c>
      <c r="C31" t="s">
        <v>751</v>
      </c>
      <c r="D31" s="1" t="s">
        <v>750</v>
      </c>
      <c r="E31">
        <v>1</v>
      </c>
      <c r="F31" s="1" t="str">
        <f>MID(D31,FIND("sanci",D31),50)</f>
        <v>sanciones previstas en estas bases de licitaci&amp;oac</v>
      </c>
      <c r="G31" s="1" t="e">
        <f>MID(D31,FIND("multa",D31),50)</f>
        <v>#VALUE!</v>
      </c>
      <c r="H31" s="1" t="e">
        <f>MID(D31,FIND("castigo",D31),50)</f>
        <v>#VALUE!</v>
      </c>
      <c r="I31" s="1" t="e">
        <f>MID(D31,FIND("punici",D31),50)</f>
        <v>#VALUE!</v>
      </c>
      <c r="J31" s="1" t="e">
        <f>MID(D31,FIND("escarmiento",D31),50)</f>
        <v>#VALUE!</v>
      </c>
      <c r="K31" s="1" t="e">
        <f>MID(D31,FIND("recargo",D31),50)</f>
        <v>#VALUE!</v>
      </c>
      <c r="L31" s="1" t="e">
        <f>MID(D31,FIND("gravamen",D31),50)</f>
        <v>#VALUE!</v>
      </c>
      <c r="M31" s="1" t="e">
        <f>MID(D31,FIND("amonesta",D31),50)</f>
        <v>#VALUE!</v>
      </c>
      <c r="N31" s="1" t="e">
        <f>MID(D31,FIND("correctivo",D31),50)</f>
        <v>#VALUE!</v>
      </c>
      <c r="O31" s="1" t="e">
        <f>MID(D31,FIND("imposici",D31),50)</f>
        <v>#VALUE!</v>
      </c>
    </row>
    <row r="32" spans="1:15" ht="285" x14ac:dyDescent="0.45">
      <c r="A32">
        <v>8463554</v>
      </c>
      <c r="B32">
        <v>0</v>
      </c>
      <c r="C32" t="s">
        <v>751</v>
      </c>
      <c r="D32" s="1" t="s">
        <v>750</v>
      </c>
      <c r="E32">
        <v>1</v>
      </c>
      <c r="F32" s="1" t="str">
        <f>MID(D32,FIND("sanci",D32),50)</f>
        <v>sanciones previstas en estas bases de licitaci&amp;oac</v>
      </c>
      <c r="G32" s="1" t="e">
        <f>MID(D32,FIND("multa",D32),50)</f>
        <v>#VALUE!</v>
      </c>
      <c r="H32" s="1" t="e">
        <f>MID(D32,FIND("castigo",D32),50)</f>
        <v>#VALUE!</v>
      </c>
      <c r="I32" s="1" t="e">
        <f>MID(D32,FIND("punici",D32),50)</f>
        <v>#VALUE!</v>
      </c>
      <c r="J32" s="1" t="e">
        <f>MID(D32,FIND("escarmiento",D32),50)</f>
        <v>#VALUE!</v>
      </c>
      <c r="K32" s="1" t="e">
        <f>MID(D32,FIND("recargo",D32),50)</f>
        <v>#VALUE!</v>
      </c>
      <c r="L32" s="1" t="e">
        <f>MID(D32,FIND("gravamen",D32),50)</f>
        <v>#VALUE!</v>
      </c>
      <c r="M32" s="1" t="e">
        <f>MID(D32,FIND("amonesta",D32),50)</f>
        <v>#VALUE!</v>
      </c>
      <c r="N32" s="1" t="e">
        <f>MID(D32,FIND("correctivo",D32),50)</f>
        <v>#VALUE!</v>
      </c>
      <c r="O32" s="1" t="e">
        <f>MID(D32,FIND("imposici",D32),50)</f>
        <v>#VALUE!</v>
      </c>
    </row>
    <row r="33" spans="1:15" ht="142.5" x14ac:dyDescent="0.45">
      <c r="A33">
        <v>7824898</v>
      </c>
      <c r="B33">
        <v>0</v>
      </c>
      <c r="C33" t="s">
        <v>913</v>
      </c>
      <c r="D33" s="1" t="s">
        <v>969</v>
      </c>
      <c r="E33">
        <v>1</v>
      </c>
      <c r="F33" s="1" t="e">
        <f>MID(D33,FIND("sanci",D33),50)</f>
        <v>#VALUE!</v>
      </c>
      <c r="G33" s="1" t="str">
        <f>MID(D33,FIND("multa",D33),50)</f>
        <v xml:space="preserve">multas ser&amp;aacute;n establecidas en un porcentaje </v>
      </c>
      <c r="H33" s="1" t="e">
        <f>MID(D33,FIND("castigo",D33),50)</f>
        <v>#VALUE!</v>
      </c>
      <c r="I33" s="1" t="e">
        <f>MID(D33,FIND("punici",D33),50)</f>
        <v>#VALUE!</v>
      </c>
      <c r="J33" s="1" t="e">
        <f>MID(D33,FIND("escarmiento",D33),50)</f>
        <v>#VALUE!</v>
      </c>
      <c r="K33" s="1" t="e">
        <f>MID(D33,FIND("recargo",D33),50)</f>
        <v>#VALUE!</v>
      </c>
      <c r="L33" s="1" t="e">
        <f>MID(D33,FIND("gravamen",D33),50)</f>
        <v>#VALUE!</v>
      </c>
      <c r="M33" s="1" t="e">
        <f>MID(D33,FIND("amonesta",D33),50)</f>
        <v>#VALUE!</v>
      </c>
      <c r="N33" s="1" t="e">
        <f>MID(D33,FIND("correctivo",D33),50)</f>
        <v>#VALUE!</v>
      </c>
      <c r="O33" s="1" t="e">
        <f>MID(D33,FIND("imposici",D33),50)</f>
        <v>#VALUE!</v>
      </c>
    </row>
    <row r="34" spans="1:15" ht="228" x14ac:dyDescent="0.45">
      <c r="A34">
        <v>8062823</v>
      </c>
      <c r="B34">
        <v>0</v>
      </c>
      <c r="C34" t="s">
        <v>751</v>
      </c>
      <c r="D34" s="1" t="s">
        <v>753</v>
      </c>
      <c r="E34">
        <v>1</v>
      </c>
      <c r="F34" s="1" t="str">
        <f>MID(D34,FIND("sanci",D34),50)</f>
        <v>sanciones previstas en estas bases de licitaci&amp;oac</v>
      </c>
      <c r="G34" s="1" t="e">
        <f>MID(D34,FIND("multa",D34),50)</f>
        <v>#VALUE!</v>
      </c>
      <c r="H34" s="1" t="e">
        <f>MID(D34,FIND("castigo",D34),50)</f>
        <v>#VALUE!</v>
      </c>
      <c r="I34" s="1" t="e">
        <f>MID(D34,FIND("punici",D34),50)</f>
        <v>#VALUE!</v>
      </c>
      <c r="J34" s="1" t="e">
        <f>MID(D34,FIND("escarmiento",D34),50)</f>
        <v>#VALUE!</v>
      </c>
      <c r="K34" s="1" t="e">
        <f>MID(D34,FIND("recargo",D34),50)</f>
        <v>#VALUE!</v>
      </c>
      <c r="L34" s="1" t="e">
        <f>MID(D34,FIND("gravamen",D34),50)</f>
        <v>#VALUE!</v>
      </c>
      <c r="M34" s="1" t="e">
        <f>MID(D34,FIND("amonesta",D34),50)</f>
        <v>#VALUE!</v>
      </c>
      <c r="N34" s="1" t="e">
        <f>MID(D34,FIND("correctivo",D34),50)</f>
        <v>#VALUE!</v>
      </c>
      <c r="O34" s="1" t="e">
        <f>MID(D34,FIND("imposici",D34),50)</f>
        <v>#VALUE!</v>
      </c>
    </row>
    <row r="35" spans="1:15" ht="409.5" x14ac:dyDescent="0.45">
      <c r="A35">
        <v>8374771</v>
      </c>
      <c r="B35">
        <v>0</v>
      </c>
      <c r="C35" t="s">
        <v>968</v>
      </c>
      <c r="D35" s="1" t="s">
        <v>967</v>
      </c>
      <c r="E35">
        <v>1</v>
      </c>
      <c r="F35" s="1" t="str">
        <f>MID(D35,FIND("sanci",D35),50)</f>
        <v>sanciones por infracci&amp;oacute;n. Supletoriamente s</v>
      </c>
      <c r="G35" s="1" t="e">
        <f>MID(D35,FIND("multa",D35),50)</f>
        <v>#VALUE!</v>
      </c>
      <c r="H35" s="1" t="e">
        <f>MID(D35,FIND("castigo",D35),50)</f>
        <v>#VALUE!</v>
      </c>
      <c r="I35" s="1" t="e">
        <f>MID(D35,FIND("punici",D35),50)</f>
        <v>#VALUE!</v>
      </c>
      <c r="J35" s="1" t="e">
        <f>MID(D35,FIND("escarmiento",D35),50)</f>
        <v>#VALUE!</v>
      </c>
      <c r="K35" s="1" t="e">
        <f>MID(D35,FIND("recargo",D35),50)</f>
        <v>#VALUE!</v>
      </c>
      <c r="L35" s="1" t="e">
        <f>MID(D35,FIND("gravamen",D35),50)</f>
        <v>#VALUE!</v>
      </c>
      <c r="M35" s="1" t="e">
        <f>MID(D35,FIND("amonesta",D35),50)</f>
        <v>#VALUE!</v>
      </c>
      <c r="N35" s="1" t="e">
        <f>MID(D35,FIND("correctivo",D35),50)</f>
        <v>#VALUE!</v>
      </c>
      <c r="O35" s="1" t="e">
        <f>MID(D35,FIND("imposici",D35),50)</f>
        <v>#VALUE!</v>
      </c>
    </row>
    <row r="36" spans="1:15" ht="409.5" x14ac:dyDescent="0.45">
      <c r="A36">
        <v>7815030</v>
      </c>
      <c r="B36">
        <v>0</v>
      </c>
      <c r="C36" t="s">
        <v>966</v>
      </c>
      <c r="D36" s="1" t="s">
        <v>965</v>
      </c>
      <c r="E36">
        <v>1</v>
      </c>
      <c r="F36" s="1" t="e">
        <f>MID(D36,FIND("sanci",D36),50)</f>
        <v>#VALUE!</v>
      </c>
      <c r="G36" s="1" t="str">
        <f>MID(D36,FIND("multa",D36),50)</f>
        <v>multas al contratista en el caso que no haya dado&amp;</v>
      </c>
      <c r="H36" s="1" t="e">
        <f>MID(D36,FIND("castigo",D36),50)</f>
        <v>#VALUE!</v>
      </c>
      <c r="I36" s="1" t="e">
        <f>MID(D36,FIND("punici",D36),50)</f>
        <v>#VALUE!</v>
      </c>
      <c r="J36" s="1" t="e">
        <f>MID(D36,FIND("escarmiento",D36),50)</f>
        <v>#VALUE!</v>
      </c>
      <c r="K36" s="1" t="e">
        <f>MID(D36,FIND("recargo",D36),50)</f>
        <v>#VALUE!</v>
      </c>
      <c r="L36" s="1" t="e">
        <f>MID(D36,FIND("gravamen",D36),50)</f>
        <v>#VALUE!</v>
      </c>
      <c r="M36" s="1" t="e">
        <f>MID(D36,FIND("amonesta",D36),50)</f>
        <v>#VALUE!</v>
      </c>
      <c r="N36" s="1" t="e">
        <f>MID(D36,FIND("correctivo",D36),50)</f>
        <v>#VALUE!</v>
      </c>
      <c r="O36" s="1" t="e">
        <f>MID(D36,FIND("imposici",D36),50)</f>
        <v>#VALUE!</v>
      </c>
    </row>
    <row r="37" spans="1:15" ht="228" x14ac:dyDescent="0.45">
      <c r="A37">
        <v>7515085</v>
      </c>
      <c r="B37">
        <v>0</v>
      </c>
      <c r="C37" t="s">
        <v>751</v>
      </c>
      <c r="D37" s="1" t="s">
        <v>753</v>
      </c>
      <c r="E37">
        <v>1</v>
      </c>
      <c r="F37" s="1" t="str">
        <f>MID(D37,FIND("sanci",D37),50)</f>
        <v>sanciones previstas en estas bases de licitaci&amp;oac</v>
      </c>
      <c r="G37" s="1" t="e">
        <f>MID(D37,FIND("multa",D37),50)</f>
        <v>#VALUE!</v>
      </c>
      <c r="H37" s="1" t="e">
        <f>MID(D37,FIND("castigo",D37),50)</f>
        <v>#VALUE!</v>
      </c>
      <c r="I37" s="1" t="e">
        <f>MID(D37,FIND("punici",D37),50)</f>
        <v>#VALUE!</v>
      </c>
      <c r="J37" s="1" t="e">
        <f>MID(D37,FIND("escarmiento",D37),50)</f>
        <v>#VALUE!</v>
      </c>
      <c r="K37" s="1" t="e">
        <f>MID(D37,FIND("recargo",D37),50)</f>
        <v>#VALUE!</v>
      </c>
      <c r="L37" s="1" t="e">
        <f>MID(D37,FIND("gravamen",D37),50)</f>
        <v>#VALUE!</v>
      </c>
      <c r="M37" s="1" t="e">
        <f>MID(D37,FIND("amonesta",D37),50)</f>
        <v>#VALUE!</v>
      </c>
      <c r="N37" s="1" t="e">
        <f>MID(D37,FIND("correctivo",D37),50)</f>
        <v>#VALUE!</v>
      </c>
      <c r="O37" s="1" t="e">
        <f>MID(D37,FIND("imposici",D37),50)</f>
        <v>#VALUE!</v>
      </c>
    </row>
    <row r="38" spans="1:15" ht="409.5" x14ac:dyDescent="0.45">
      <c r="A38">
        <v>7708797</v>
      </c>
      <c r="B38">
        <v>0</v>
      </c>
      <c r="C38" t="s">
        <v>964</v>
      </c>
      <c r="D38" s="1" t="s">
        <v>963</v>
      </c>
      <c r="E38">
        <v>1</v>
      </c>
      <c r="F38" s="1" t="e">
        <f>MID(D38,FIND("sanci",D38),50)</f>
        <v>#VALUE!</v>
      </c>
      <c r="G38" s="1" t="str">
        <f>MID(D38,FIND("multa",D38),50)</f>
        <v>multas que se indican en el cap&amp;iacute;tulo siguie</v>
      </c>
      <c r="H38" s="1" t="e">
        <f>MID(D38,FIND("castigo",D38),50)</f>
        <v>#VALUE!</v>
      </c>
      <c r="I38" s="1" t="e">
        <f>MID(D38,FIND("punici",D38),50)</f>
        <v>#VALUE!</v>
      </c>
      <c r="J38" s="1" t="e">
        <f>MID(D38,FIND("escarmiento",D38),50)</f>
        <v>#VALUE!</v>
      </c>
      <c r="K38" s="1" t="e">
        <f>MID(D38,FIND("recargo",D38),50)</f>
        <v>#VALUE!</v>
      </c>
      <c r="L38" s="1" t="e">
        <f>MID(D38,FIND("gravamen",D38),50)</f>
        <v>#VALUE!</v>
      </c>
      <c r="M38" s="1" t="e">
        <f>MID(D38,FIND("amonesta",D38),50)</f>
        <v>#VALUE!</v>
      </c>
      <c r="N38" s="1" t="e">
        <f>MID(D38,FIND("correctivo",D38),50)</f>
        <v>#VALUE!</v>
      </c>
      <c r="O38" s="1" t="e">
        <f>MID(D38,FIND("imposici",D38),50)</f>
        <v>#VALUE!</v>
      </c>
    </row>
    <row r="39" spans="1:15" ht="228" x14ac:dyDescent="0.45">
      <c r="A39">
        <v>7544694</v>
      </c>
      <c r="B39">
        <v>0</v>
      </c>
      <c r="C39" t="s">
        <v>751</v>
      </c>
      <c r="D39" s="1" t="s">
        <v>752</v>
      </c>
      <c r="E39">
        <v>1</v>
      </c>
      <c r="F39" s="1" t="str">
        <f>MID(D39,FIND("sanci",D39),50)</f>
        <v>sanciones previstas en estas bases de licitaci&amp;oac</v>
      </c>
      <c r="G39" s="1" t="e">
        <f>MID(D39,FIND("multa",D39),50)</f>
        <v>#VALUE!</v>
      </c>
      <c r="H39" s="1" t="e">
        <f>MID(D39,FIND("castigo",D39),50)</f>
        <v>#VALUE!</v>
      </c>
      <c r="I39" s="1" t="e">
        <f>MID(D39,FIND("punici",D39),50)</f>
        <v>#VALUE!</v>
      </c>
      <c r="J39" s="1" t="e">
        <f>MID(D39,FIND("escarmiento",D39),50)</f>
        <v>#VALUE!</v>
      </c>
      <c r="K39" s="1" t="e">
        <f>MID(D39,FIND("recargo",D39),50)</f>
        <v>#VALUE!</v>
      </c>
      <c r="L39" s="1" t="e">
        <f>MID(D39,FIND("gravamen",D39),50)</f>
        <v>#VALUE!</v>
      </c>
      <c r="M39" s="1" t="e">
        <f>MID(D39,FIND("amonesta",D39),50)</f>
        <v>#VALUE!</v>
      </c>
      <c r="N39" s="1" t="e">
        <f>MID(D39,FIND("correctivo",D39),50)</f>
        <v>#VALUE!</v>
      </c>
      <c r="O39" s="1" t="e">
        <f>MID(D39,FIND("imposici",D39),50)</f>
        <v>#VALUE!</v>
      </c>
    </row>
    <row r="40" spans="1:15" ht="228" x14ac:dyDescent="0.45">
      <c r="A40">
        <v>7549810</v>
      </c>
      <c r="B40">
        <v>0</v>
      </c>
      <c r="C40" t="s">
        <v>751</v>
      </c>
      <c r="D40" s="1" t="s">
        <v>752</v>
      </c>
      <c r="E40">
        <v>1</v>
      </c>
      <c r="F40" s="1" t="str">
        <f>MID(D40,FIND("sanci",D40),50)</f>
        <v>sanciones previstas en estas bases de licitaci&amp;oac</v>
      </c>
      <c r="G40" s="1" t="e">
        <f>MID(D40,FIND("multa",D40),50)</f>
        <v>#VALUE!</v>
      </c>
      <c r="H40" s="1" t="e">
        <f>MID(D40,FIND("castigo",D40),50)</f>
        <v>#VALUE!</v>
      </c>
      <c r="I40" s="1" t="e">
        <f>MID(D40,FIND("punici",D40),50)</f>
        <v>#VALUE!</v>
      </c>
      <c r="J40" s="1" t="e">
        <f>MID(D40,FIND("escarmiento",D40),50)</f>
        <v>#VALUE!</v>
      </c>
      <c r="K40" s="1" t="e">
        <f>MID(D40,FIND("recargo",D40),50)</f>
        <v>#VALUE!</v>
      </c>
      <c r="L40" s="1" t="e">
        <f>MID(D40,FIND("gravamen",D40),50)</f>
        <v>#VALUE!</v>
      </c>
      <c r="M40" s="1" t="e">
        <f>MID(D40,FIND("amonesta",D40),50)</f>
        <v>#VALUE!</v>
      </c>
      <c r="N40" s="1" t="e">
        <f>MID(D40,FIND("correctivo",D40),50)</f>
        <v>#VALUE!</v>
      </c>
      <c r="O40" s="1" t="e">
        <f>MID(D40,FIND("imposici",D40),50)</f>
        <v>#VALUE!</v>
      </c>
    </row>
    <row r="41" spans="1:15" ht="42.75" x14ac:dyDescent="0.45">
      <c r="A41">
        <v>7509885</v>
      </c>
      <c r="B41">
        <v>0</v>
      </c>
      <c r="C41" t="s">
        <v>759</v>
      </c>
      <c r="D41" s="1" t="s">
        <v>962</v>
      </c>
      <c r="E41">
        <v>2</v>
      </c>
      <c r="F41" s="1" t="e">
        <f>MID(D41,FIND("sanci",D41),50)</f>
        <v>#VALUE!</v>
      </c>
      <c r="G41" s="1" t="e">
        <f>MID(D41,FIND("multa",D41),50)</f>
        <v>#VALUE!</v>
      </c>
      <c r="H41" s="1" t="e">
        <f>MID(D41,FIND("castigo",D41),50)</f>
        <v>#VALUE!</v>
      </c>
      <c r="I41" s="1" t="e">
        <f>MID(D41,FIND("punici",D41),50)</f>
        <v>#VALUE!</v>
      </c>
      <c r="J41" s="1" t="e">
        <f>MID(D41,FIND("escarmiento",D41),50)</f>
        <v>#VALUE!</v>
      </c>
      <c r="K41" s="1" t="e">
        <f>MID(D41,FIND("recargo",D41),50)</f>
        <v>#VALUE!</v>
      </c>
      <c r="L41" s="1" t="e">
        <f>MID(D41,FIND("gravamen",D41),50)</f>
        <v>#VALUE!</v>
      </c>
      <c r="M41" s="1" t="e">
        <f>MID(D41,FIND("amonesta",D41),50)</f>
        <v>#VALUE!</v>
      </c>
      <c r="N41" s="1" t="e">
        <f>MID(D41,FIND("correctivo",D41),50)</f>
        <v>#VALUE!</v>
      </c>
      <c r="O41" s="1" t="e">
        <f>MID(D41,FIND("imposici",D41),50)</f>
        <v>#VALUE!</v>
      </c>
    </row>
    <row r="42" spans="1:15" ht="228" x14ac:dyDescent="0.45">
      <c r="A42">
        <v>7846450</v>
      </c>
      <c r="B42">
        <v>0</v>
      </c>
      <c r="C42" t="s">
        <v>751</v>
      </c>
      <c r="D42" s="1" t="s">
        <v>752</v>
      </c>
      <c r="E42">
        <v>1</v>
      </c>
      <c r="F42" s="1" t="str">
        <f>MID(D42,FIND("sanci",D42),50)</f>
        <v>sanciones previstas en estas bases de licitaci&amp;oac</v>
      </c>
      <c r="G42" s="1" t="e">
        <f>MID(D42,FIND("multa",D42),50)</f>
        <v>#VALUE!</v>
      </c>
      <c r="H42" s="1" t="e">
        <f>MID(D42,FIND("castigo",D42),50)</f>
        <v>#VALUE!</v>
      </c>
      <c r="I42" s="1" t="e">
        <f>MID(D42,FIND("punici",D42),50)</f>
        <v>#VALUE!</v>
      </c>
      <c r="J42" s="1" t="e">
        <f>MID(D42,FIND("escarmiento",D42),50)</f>
        <v>#VALUE!</v>
      </c>
      <c r="K42" s="1" t="e">
        <f>MID(D42,FIND("recargo",D42),50)</f>
        <v>#VALUE!</v>
      </c>
      <c r="L42" s="1" t="e">
        <f>MID(D42,FIND("gravamen",D42),50)</f>
        <v>#VALUE!</v>
      </c>
      <c r="M42" s="1" t="e">
        <f>MID(D42,FIND("amonesta",D42),50)</f>
        <v>#VALUE!</v>
      </c>
      <c r="N42" s="1" t="e">
        <f>MID(D42,FIND("correctivo",D42),50)</f>
        <v>#VALUE!</v>
      </c>
      <c r="O42" s="1" t="e">
        <f>MID(D42,FIND("imposici",D42),50)</f>
        <v>#VALUE!</v>
      </c>
    </row>
    <row r="43" spans="1:15" ht="228" x14ac:dyDescent="0.45">
      <c r="A43">
        <v>7596518</v>
      </c>
      <c r="B43">
        <v>0</v>
      </c>
      <c r="C43" t="s">
        <v>751</v>
      </c>
      <c r="D43" s="1" t="s">
        <v>752</v>
      </c>
      <c r="E43">
        <v>1</v>
      </c>
      <c r="F43" s="1" t="str">
        <f>MID(D43,FIND("sanci",D43),50)</f>
        <v>sanciones previstas en estas bases de licitaci&amp;oac</v>
      </c>
      <c r="G43" s="1" t="e">
        <f>MID(D43,FIND("multa",D43),50)</f>
        <v>#VALUE!</v>
      </c>
      <c r="H43" s="1" t="e">
        <f>MID(D43,FIND("castigo",D43),50)</f>
        <v>#VALUE!</v>
      </c>
      <c r="I43" s="1" t="e">
        <f>MID(D43,FIND("punici",D43),50)</f>
        <v>#VALUE!</v>
      </c>
      <c r="J43" s="1" t="e">
        <f>MID(D43,FIND("escarmiento",D43),50)</f>
        <v>#VALUE!</v>
      </c>
      <c r="K43" s="1" t="e">
        <f>MID(D43,FIND("recargo",D43),50)</f>
        <v>#VALUE!</v>
      </c>
      <c r="L43" s="1" t="e">
        <f>MID(D43,FIND("gravamen",D43),50)</f>
        <v>#VALUE!</v>
      </c>
      <c r="M43" s="1" t="e">
        <f>MID(D43,FIND("amonesta",D43),50)</f>
        <v>#VALUE!</v>
      </c>
      <c r="N43" s="1" t="e">
        <f>MID(D43,FIND("correctivo",D43),50)</f>
        <v>#VALUE!</v>
      </c>
      <c r="O43" s="1" t="e">
        <f>MID(D43,FIND("imposici",D43),50)</f>
        <v>#VALUE!</v>
      </c>
    </row>
    <row r="44" spans="1:15" ht="228" x14ac:dyDescent="0.45">
      <c r="A44">
        <v>7738165</v>
      </c>
      <c r="B44">
        <v>0</v>
      </c>
      <c r="C44" t="s">
        <v>751</v>
      </c>
      <c r="D44" s="1" t="s">
        <v>753</v>
      </c>
      <c r="E44">
        <v>1</v>
      </c>
      <c r="F44" s="1" t="str">
        <f>MID(D44,FIND("sanci",D44),50)</f>
        <v>sanciones previstas en estas bases de licitaci&amp;oac</v>
      </c>
      <c r="G44" s="1" t="e">
        <f>MID(D44,FIND("multa",D44),50)</f>
        <v>#VALUE!</v>
      </c>
      <c r="H44" s="1" t="e">
        <f>MID(D44,FIND("castigo",D44),50)</f>
        <v>#VALUE!</v>
      </c>
      <c r="I44" s="1" t="e">
        <f>MID(D44,FIND("punici",D44),50)</f>
        <v>#VALUE!</v>
      </c>
      <c r="J44" s="1" t="e">
        <f>MID(D44,FIND("escarmiento",D44),50)</f>
        <v>#VALUE!</v>
      </c>
      <c r="K44" s="1" t="e">
        <f>MID(D44,FIND("recargo",D44),50)</f>
        <v>#VALUE!</v>
      </c>
      <c r="L44" s="1" t="e">
        <f>MID(D44,FIND("gravamen",D44),50)</f>
        <v>#VALUE!</v>
      </c>
      <c r="M44" s="1" t="e">
        <f>MID(D44,FIND("amonesta",D44),50)</f>
        <v>#VALUE!</v>
      </c>
      <c r="N44" s="1" t="e">
        <f>MID(D44,FIND("correctivo",D44),50)</f>
        <v>#VALUE!</v>
      </c>
      <c r="O44" s="1" t="e">
        <f>MID(D44,FIND("imposici",D44),50)</f>
        <v>#VALUE!</v>
      </c>
    </row>
    <row r="45" spans="1:15" ht="399" x14ac:dyDescent="0.45">
      <c r="A45">
        <v>7986600</v>
      </c>
      <c r="B45">
        <v>0</v>
      </c>
      <c r="C45" t="s">
        <v>961</v>
      </c>
      <c r="D45" s="1" t="s">
        <v>960</v>
      </c>
      <c r="E45">
        <v>1</v>
      </c>
      <c r="F45" s="1" t="str">
        <f>MID(D45,FIND("sanci",D45),50)</f>
        <v>sanciones que se indican a continuación, sin perju</v>
      </c>
      <c r="G45" s="1" t="str">
        <f>MID(D45,FIND("multa",D45),50)</f>
        <v>multas por incumplimiento del contratoDesarrollo1.</v>
      </c>
      <c r="H45" s="1" t="e">
        <f>MID(D45,FIND("castigo",D45),50)</f>
        <v>#VALUE!</v>
      </c>
      <c r="I45" s="1" t="e">
        <f>MID(D45,FIND("punici",D45),50)</f>
        <v>#VALUE!</v>
      </c>
      <c r="J45" s="1" t="e">
        <f>MID(D45,FIND("escarmiento",D45),50)</f>
        <v>#VALUE!</v>
      </c>
      <c r="K45" s="1" t="e">
        <f>MID(D45,FIND("recargo",D45),50)</f>
        <v>#VALUE!</v>
      </c>
      <c r="L45" s="1" t="e">
        <f>MID(D45,FIND("gravamen",D45),50)</f>
        <v>#VALUE!</v>
      </c>
      <c r="M45" s="1" t="e">
        <f>MID(D45,FIND("amonesta",D45),50)</f>
        <v>#VALUE!</v>
      </c>
      <c r="N45" s="1" t="e">
        <f>MID(D45,FIND("correctivo",D45),50)</f>
        <v>#VALUE!</v>
      </c>
      <c r="O45" s="1" t="e">
        <f>MID(D45,FIND("imposici",D45),50)</f>
        <v>#VALUE!</v>
      </c>
    </row>
    <row r="46" spans="1:15" ht="185.25" x14ac:dyDescent="0.45">
      <c r="A46">
        <v>7938784</v>
      </c>
      <c r="B46">
        <v>0</v>
      </c>
      <c r="C46" t="s">
        <v>959</v>
      </c>
      <c r="D46" s="1" t="s">
        <v>958</v>
      </c>
      <c r="E46">
        <v>1</v>
      </c>
      <c r="F46" s="1" t="e">
        <f>MID(D46,FIND("sanci",D46),50)</f>
        <v>#VALUE!</v>
      </c>
      <c r="G46" s="1" t="str">
        <f>MID(D46,FIND("multa",D46),50)</f>
        <v>multa(s), el Administrador del Contrato informar&amp;a</v>
      </c>
      <c r="H46" s="1" t="e">
        <f>MID(D46,FIND("castigo",D46),50)</f>
        <v>#VALUE!</v>
      </c>
      <c r="I46" s="1" t="e">
        <f>MID(D46,FIND("punici",D46),50)</f>
        <v>#VALUE!</v>
      </c>
      <c r="J46" s="1" t="e">
        <f>MID(D46,FIND("escarmiento",D46),50)</f>
        <v>#VALUE!</v>
      </c>
      <c r="K46" s="1" t="e">
        <f>MID(D46,FIND("recargo",D46),50)</f>
        <v>#VALUE!</v>
      </c>
      <c r="L46" s="1" t="e">
        <f>MID(D46,FIND("gravamen",D46),50)</f>
        <v>#VALUE!</v>
      </c>
      <c r="M46" s="1" t="e">
        <f>MID(D46,FIND("amonesta",D46),50)</f>
        <v>#VALUE!</v>
      </c>
      <c r="N46" s="1" t="e">
        <f>MID(D46,FIND("correctivo",D46),50)</f>
        <v>#VALUE!</v>
      </c>
      <c r="O46" s="1" t="e">
        <f>MID(D46,FIND("imposici",D46),50)</f>
        <v>#VALUE!</v>
      </c>
    </row>
    <row r="47" spans="1:15" ht="285" x14ac:dyDescent="0.45">
      <c r="A47">
        <v>8126803</v>
      </c>
      <c r="B47">
        <v>0</v>
      </c>
      <c r="C47" t="s">
        <v>751</v>
      </c>
      <c r="D47" s="1" t="s">
        <v>750</v>
      </c>
      <c r="E47">
        <v>1</v>
      </c>
      <c r="F47" s="1" t="str">
        <f>MID(D47,FIND("sanci",D47),50)</f>
        <v>sanciones previstas en estas bases de licitaci&amp;oac</v>
      </c>
      <c r="G47" s="1" t="e">
        <f>MID(D47,FIND("multa",D47),50)</f>
        <v>#VALUE!</v>
      </c>
      <c r="H47" s="1" t="e">
        <f>MID(D47,FIND("castigo",D47),50)</f>
        <v>#VALUE!</v>
      </c>
      <c r="I47" s="1" t="e">
        <f>MID(D47,FIND("punici",D47),50)</f>
        <v>#VALUE!</v>
      </c>
      <c r="J47" s="1" t="e">
        <f>MID(D47,FIND("escarmiento",D47),50)</f>
        <v>#VALUE!</v>
      </c>
      <c r="K47" s="1" t="e">
        <f>MID(D47,FIND("recargo",D47),50)</f>
        <v>#VALUE!</v>
      </c>
      <c r="L47" s="1" t="e">
        <f>MID(D47,FIND("gravamen",D47),50)</f>
        <v>#VALUE!</v>
      </c>
      <c r="M47" s="1" t="e">
        <f>MID(D47,FIND("amonesta",D47),50)</f>
        <v>#VALUE!</v>
      </c>
      <c r="N47" s="1" t="e">
        <f>MID(D47,FIND("correctivo",D47),50)</f>
        <v>#VALUE!</v>
      </c>
      <c r="O47" s="1" t="e">
        <f>MID(D47,FIND("imposici",D47),50)</f>
        <v>#VALUE!</v>
      </c>
    </row>
    <row r="48" spans="1:15" ht="114" x14ac:dyDescent="0.45">
      <c r="A48">
        <v>8073205</v>
      </c>
      <c r="B48">
        <v>0</v>
      </c>
      <c r="C48" t="s">
        <v>957</v>
      </c>
      <c r="D48" s="1" t="s">
        <v>956</v>
      </c>
      <c r="E48">
        <v>1</v>
      </c>
      <c r="F48" s="1" t="e">
        <f>MID(D48,FIND("sanci",D48),50)</f>
        <v>#VALUE!</v>
      </c>
      <c r="G48" s="1" t="str">
        <f>MID(D48,FIND("multa",D48),50)</f>
        <v>multas que pudieran surgir de este hecho ser&amp;aacut</v>
      </c>
      <c r="H48" s="1" t="e">
        <f>MID(D48,FIND("castigo",D48),50)</f>
        <v>#VALUE!</v>
      </c>
      <c r="I48" s="1" t="e">
        <f>MID(D48,FIND("punici",D48),50)</f>
        <v>#VALUE!</v>
      </c>
      <c r="J48" s="1" t="e">
        <f>MID(D48,FIND("escarmiento",D48),50)</f>
        <v>#VALUE!</v>
      </c>
      <c r="K48" s="1" t="e">
        <f>MID(D48,FIND("recargo",D48),50)</f>
        <v>#VALUE!</v>
      </c>
      <c r="L48" s="1" t="e">
        <f>MID(D48,FIND("gravamen",D48),50)</f>
        <v>#VALUE!</v>
      </c>
      <c r="M48" s="1" t="e">
        <f>MID(D48,FIND("amonesta",D48),50)</f>
        <v>#VALUE!</v>
      </c>
      <c r="N48" s="1" t="e">
        <f>MID(D48,FIND("correctivo",D48),50)</f>
        <v>#VALUE!</v>
      </c>
      <c r="O48" s="1" t="e">
        <f>MID(D48,FIND("imposici",D48),50)</f>
        <v>#VALUE!</v>
      </c>
    </row>
    <row r="49" spans="1:15" ht="228" x14ac:dyDescent="0.45">
      <c r="A49">
        <v>7618137</v>
      </c>
      <c r="B49">
        <v>0</v>
      </c>
      <c r="C49" t="s">
        <v>751</v>
      </c>
      <c r="D49" s="1" t="s">
        <v>752</v>
      </c>
      <c r="E49">
        <v>1</v>
      </c>
      <c r="F49" s="1" t="str">
        <f>MID(D49,FIND("sanci",D49),50)</f>
        <v>sanciones previstas en estas bases de licitaci&amp;oac</v>
      </c>
      <c r="G49" s="1" t="e">
        <f>MID(D49,FIND("multa",D49),50)</f>
        <v>#VALUE!</v>
      </c>
      <c r="H49" s="1" t="e">
        <f>MID(D49,FIND("castigo",D49),50)</f>
        <v>#VALUE!</v>
      </c>
      <c r="I49" s="1" t="e">
        <f>MID(D49,FIND("punici",D49),50)</f>
        <v>#VALUE!</v>
      </c>
      <c r="J49" s="1" t="e">
        <f>MID(D49,FIND("escarmiento",D49),50)</f>
        <v>#VALUE!</v>
      </c>
      <c r="K49" s="1" t="e">
        <f>MID(D49,FIND("recargo",D49),50)</f>
        <v>#VALUE!</v>
      </c>
      <c r="L49" s="1" t="e">
        <f>MID(D49,FIND("gravamen",D49),50)</f>
        <v>#VALUE!</v>
      </c>
      <c r="M49" s="1" t="e">
        <f>MID(D49,FIND("amonesta",D49),50)</f>
        <v>#VALUE!</v>
      </c>
      <c r="N49" s="1" t="e">
        <f>MID(D49,FIND("correctivo",D49),50)</f>
        <v>#VALUE!</v>
      </c>
      <c r="O49" s="1" t="e">
        <f>MID(D49,FIND("imposici",D49),50)</f>
        <v>#VALUE!</v>
      </c>
    </row>
    <row r="50" spans="1:15" ht="285" x14ac:dyDescent="0.45">
      <c r="A50">
        <v>8470513</v>
      </c>
      <c r="B50">
        <v>0</v>
      </c>
      <c r="C50" t="s">
        <v>751</v>
      </c>
      <c r="D50" s="1" t="s">
        <v>750</v>
      </c>
      <c r="E50">
        <v>1</v>
      </c>
      <c r="F50" s="1" t="str">
        <f>MID(D50,FIND("sanci",D50),50)</f>
        <v>sanciones previstas en estas bases de licitaci&amp;oac</v>
      </c>
      <c r="G50" s="1" t="e">
        <f>MID(D50,FIND("multa",D50),50)</f>
        <v>#VALUE!</v>
      </c>
      <c r="H50" s="1" t="e">
        <f>MID(D50,FIND("castigo",D50),50)</f>
        <v>#VALUE!</v>
      </c>
      <c r="I50" s="1" t="e">
        <f>MID(D50,FIND("punici",D50),50)</f>
        <v>#VALUE!</v>
      </c>
      <c r="J50" s="1" t="e">
        <f>MID(D50,FIND("escarmiento",D50),50)</f>
        <v>#VALUE!</v>
      </c>
      <c r="K50" s="1" t="e">
        <f>MID(D50,FIND("recargo",D50),50)</f>
        <v>#VALUE!</v>
      </c>
      <c r="L50" s="1" t="e">
        <f>MID(D50,FIND("gravamen",D50),50)</f>
        <v>#VALUE!</v>
      </c>
      <c r="M50" s="1" t="e">
        <f>MID(D50,FIND("amonesta",D50),50)</f>
        <v>#VALUE!</v>
      </c>
      <c r="N50" s="1" t="e">
        <f>MID(D50,FIND("correctivo",D50),50)</f>
        <v>#VALUE!</v>
      </c>
      <c r="O50" s="1" t="e">
        <f>MID(D50,FIND("imposici",D50),50)</f>
        <v>#VALUE!</v>
      </c>
    </row>
    <row r="51" spans="1:15" ht="228" x14ac:dyDescent="0.45">
      <c r="A51">
        <v>7947046</v>
      </c>
      <c r="B51">
        <v>0</v>
      </c>
      <c r="C51" t="s">
        <v>751</v>
      </c>
      <c r="D51" s="1" t="s">
        <v>753</v>
      </c>
      <c r="E51">
        <v>1</v>
      </c>
      <c r="F51" s="1" t="str">
        <f>MID(D51,FIND("sanci",D51),50)</f>
        <v>sanciones previstas en estas bases de licitaci&amp;oac</v>
      </c>
      <c r="G51" s="1" t="e">
        <f>MID(D51,FIND("multa",D51),50)</f>
        <v>#VALUE!</v>
      </c>
      <c r="H51" s="1" t="e">
        <f>MID(D51,FIND("castigo",D51),50)</f>
        <v>#VALUE!</v>
      </c>
      <c r="I51" s="1" t="e">
        <f>MID(D51,FIND("punici",D51),50)</f>
        <v>#VALUE!</v>
      </c>
      <c r="J51" s="1" t="e">
        <f>MID(D51,FIND("escarmiento",D51),50)</f>
        <v>#VALUE!</v>
      </c>
      <c r="K51" s="1" t="e">
        <f>MID(D51,FIND("recargo",D51),50)</f>
        <v>#VALUE!</v>
      </c>
      <c r="L51" s="1" t="e">
        <f>MID(D51,FIND("gravamen",D51),50)</f>
        <v>#VALUE!</v>
      </c>
      <c r="M51" s="1" t="e">
        <f>MID(D51,FIND("amonesta",D51),50)</f>
        <v>#VALUE!</v>
      </c>
      <c r="N51" s="1" t="e">
        <f>MID(D51,FIND("correctivo",D51),50)</f>
        <v>#VALUE!</v>
      </c>
      <c r="O51" s="1" t="e">
        <f>MID(D51,FIND("imposici",D51),50)</f>
        <v>#VALUE!</v>
      </c>
    </row>
    <row r="52" spans="1:15" ht="228" x14ac:dyDescent="0.45">
      <c r="A52">
        <v>7918239</v>
      </c>
      <c r="B52">
        <v>0</v>
      </c>
      <c r="C52" t="s">
        <v>751</v>
      </c>
      <c r="D52" s="1" t="s">
        <v>753</v>
      </c>
      <c r="E52">
        <v>1</v>
      </c>
      <c r="F52" s="1" t="str">
        <f>MID(D52,FIND("sanci",D52),50)</f>
        <v>sanciones previstas en estas bases de licitaci&amp;oac</v>
      </c>
      <c r="G52" s="1" t="e">
        <f>MID(D52,FIND("multa",D52),50)</f>
        <v>#VALUE!</v>
      </c>
      <c r="H52" s="1" t="e">
        <f>MID(D52,FIND("castigo",D52),50)</f>
        <v>#VALUE!</v>
      </c>
      <c r="I52" s="1" t="e">
        <f>MID(D52,FIND("punici",D52),50)</f>
        <v>#VALUE!</v>
      </c>
      <c r="J52" s="1" t="e">
        <f>MID(D52,FIND("escarmiento",D52),50)</f>
        <v>#VALUE!</v>
      </c>
      <c r="K52" s="1" t="e">
        <f>MID(D52,FIND("recargo",D52),50)</f>
        <v>#VALUE!</v>
      </c>
      <c r="L52" s="1" t="e">
        <f>MID(D52,FIND("gravamen",D52),50)</f>
        <v>#VALUE!</v>
      </c>
      <c r="M52" s="1" t="e">
        <f>MID(D52,FIND("amonesta",D52),50)</f>
        <v>#VALUE!</v>
      </c>
      <c r="N52" s="1" t="e">
        <f>MID(D52,FIND("correctivo",D52),50)</f>
        <v>#VALUE!</v>
      </c>
      <c r="O52" s="1" t="e">
        <f>MID(D52,FIND("imposici",D52),50)</f>
        <v>#VALUE!</v>
      </c>
    </row>
    <row r="53" spans="1:15" ht="228" x14ac:dyDescent="0.45">
      <c r="A53">
        <v>7564036</v>
      </c>
      <c r="B53">
        <v>0</v>
      </c>
      <c r="C53" t="s">
        <v>751</v>
      </c>
      <c r="D53" s="1" t="s">
        <v>955</v>
      </c>
      <c r="E53">
        <v>1</v>
      </c>
      <c r="F53" s="1" t="str">
        <f>MID(D53,FIND("sanci",D53),50)</f>
        <v>sanciones previstas en estas bases de licitaci&amp;oac</v>
      </c>
      <c r="G53" s="1" t="e">
        <f>MID(D53,FIND("multa",D53),50)</f>
        <v>#VALUE!</v>
      </c>
      <c r="H53" s="1" t="e">
        <f>MID(D53,FIND("castigo",D53),50)</f>
        <v>#VALUE!</v>
      </c>
      <c r="I53" s="1" t="e">
        <f>MID(D53,FIND("punici",D53),50)</f>
        <v>#VALUE!</v>
      </c>
      <c r="J53" s="1" t="e">
        <f>MID(D53,FIND("escarmiento",D53),50)</f>
        <v>#VALUE!</v>
      </c>
      <c r="K53" s="1" t="e">
        <f>MID(D53,FIND("recargo",D53),50)</f>
        <v>#VALUE!</v>
      </c>
      <c r="L53" s="1" t="e">
        <f>MID(D53,FIND("gravamen",D53),50)</f>
        <v>#VALUE!</v>
      </c>
      <c r="M53" s="1" t="e">
        <f>MID(D53,FIND("amonesta",D53),50)</f>
        <v>#VALUE!</v>
      </c>
      <c r="N53" s="1" t="e">
        <f>MID(D53,FIND("correctivo",D53),50)</f>
        <v>#VALUE!</v>
      </c>
      <c r="O53" s="1" t="e">
        <f>MID(D53,FIND("imposici",D53),50)</f>
        <v>#VALUE!</v>
      </c>
    </row>
    <row r="54" spans="1:15" ht="285" x14ac:dyDescent="0.45">
      <c r="A54">
        <v>8608453</v>
      </c>
      <c r="B54">
        <v>0</v>
      </c>
      <c r="C54" t="s">
        <v>751</v>
      </c>
      <c r="D54" s="1" t="s">
        <v>750</v>
      </c>
      <c r="E54">
        <v>1</v>
      </c>
      <c r="F54" s="1" t="str">
        <f>MID(D54,FIND("sanci",D54),50)</f>
        <v>sanciones previstas en estas bases de licitaci&amp;oac</v>
      </c>
      <c r="G54" s="1" t="e">
        <f>MID(D54,FIND("multa",D54),50)</f>
        <v>#VALUE!</v>
      </c>
      <c r="H54" s="1" t="e">
        <f>MID(D54,FIND("castigo",D54),50)</f>
        <v>#VALUE!</v>
      </c>
      <c r="I54" s="1" t="e">
        <f>MID(D54,FIND("punici",D54),50)</f>
        <v>#VALUE!</v>
      </c>
      <c r="J54" s="1" t="e">
        <f>MID(D54,FIND("escarmiento",D54),50)</f>
        <v>#VALUE!</v>
      </c>
      <c r="K54" s="1" t="e">
        <f>MID(D54,FIND("recargo",D54),50)</f>
        <v>#VALUE!</v>
      </c>
      <c r="L54" s="1" t="e">
        <f>MID(D54,FIND("gravamen",D54),50)</f>
        <v>#VALUE!</v>
      </c>
      <c r="M54" s="1" t="e">
        <f>MID(D54,FIND("amonesta",D54),50)</f>
        <v>#VALUE!</v>
      </c>
      <c r="N54" s="1" t="e">
        <f>MID(D54,FIND("correctivo",D54),50)</f>
        <v>#VALUE!</v>
      </c>
      <c r="O54" s="1" t="e">
        <f>MID(D54,FIND("imposici",D54),50)</f>
        <v>#VALUE!</v>
      </c>
    </row>
    <row r="55" spans="1:15" ht="228" x14ac:dyDescent="0.45">
      <c r="A55">
        <v>7349567</v>
      </c>
      <c r="B55">
        <v>0</v>
      </c>
      <c r="C55" t="s">
        <v>751</v>
      </c>
      <c r="D55" s="1" t="s">
        <v>752</v>
      </c>
      <c r="E55">
        <v>1</v>
      </c>
      <c r="F55" s="1" t="str">
        <f>MID(D55,FIND("sanci",D55),50)</f>
        <v>sanciones previstas en estas bases de licitaci&amp;oac</v>
      </c>
      <c r="G55" s="1" t="e">
        <f>MID(D55,FIND("multa",D55),50)</f>
        <v>#VALUE!</v>
      </c>
      <c r="H55" s="1" t="e">
        <f>MID(D55,FIND("castigo",D55),50)</f>
        <v>#VALUE!</v>
      </c>
      <c r="I55" s="1" t="e">
        <f>MID(D55,FIND("punici",D55),50)</f>
        <v>#VALUE!</v>
      </c>
      <c r="J55" s="1" t="e">
        <f>MID(D55,FIND("escarmiento",D55),50)</f>
        <v>#VALUE!</v>
      </c>
      <c r="K55" s="1" t="e">
        <f>MID(D55,FIND("recargo",D55),50)</f>
        <v>#VALUE!</v>
      </c>
      <c r="L55" s="1" t="e">
        <f>MID(D55,FIND("gravamen",D55),50)</f>
        <v>#VALUE!</v>
      </c>
      <c r="M55" s="1" t="e">
        <f>MID(D55,FIND("amonesta",D55),50)</f>
        <v>#VALUE!</v>
      </c>
      <c r="N55" s="1" t="e">
        <f>MID(D55,FIND("correctivo",D55),50)</f>
        <v>#VALUE!</v>
      </c>
      <c r="O55" s="1" t="e">
        <f>MID(D55,FIND("imposici",D55),50)</f>
        <v>#VALUE!</v>
      </c>
    </row>
    <row r="56" spans="1:15" ht="228" x14ac:dyDescent="0.45">
      <c r="A56">
        <v>7332543</v>
      </c>
      <c r="B56">
        <v>0</v>
      </c>
      <c r="C56" t="s">
        <v>751</v>
      </c>
      <c r="D56" s="1" t="s">
        <v>753</v>
      </c>
      <c r="E56">
        <v>1</v>
      </c>
      <c r="F56" s="1" t="str">
        <f>MID(D56,FIND("sanci",D56),50)</f>
        <v>sanciones previstas en estas bases de licitaci&amp;oac</v>
      </c>
      <c r="G56" s="1" t="e">
        <f>MID(D56,FIND("multa",D56),50)</f>
        <v>#VALUE!</v>
      </c>
      <c r="H56" s="1" t="e">
        <f>MID(D56,FIND("castigo",D56),50)</f>
        <v>#VALUE!</v>
      </c>
      <c r="I56" s="1" t="e">
        <f>MID(D56,FIND("punici",D56),50)</f>
        <v>#VALUE!</v>
      </c>
      <c r="J56" s="1" t="e">
        <f>MID(D56,FIND("escarmiento",D56),50)</f>
        <v>#VALUE!</v>
      </c>
      <c r="K56" s="1" t="e">
        <f>MID(D56,FIND("recargo",D56),50)</f>
        <v>#VALUE!</v>
      </c>
      <c r="L56" s="1" t="e">
        <f>MID(D56,FIND("gravamen",D56),50)</f>
        <v>#VALUE!</v>
      </c>
      <c r="M56" s="1" t="e">
        <f>MID(D56,FIND("amonesta",D56),50)</f>
        <v>#VALUE!</v>
      </c>
      <c r="N56" s="1" t="e">
        <f>MID(D56,FIND("correctivo",D56),50)</f>
        <v>#VALUE!</v>
      </c>
      <c r="O56" s="1" t="e">
        <f>MID(D56,FIND("imposici",D56),50)</f>
        <v>#VALUE!</v>
      </c>
    </row>
    <row r="57" spans="1:15" ht="285" x14ac:dyDescent="0.45">
      <c r="A57">
        <v>8144587</v>
      </c>
      <c r="B57">
        <v>0</v>
      </c>
      <c r="C57" t="s">
        <v>751</v>
      </c>
      <c r="D57" s="1" t="s">
        <v>750</v>
      </c>
      <c r="E57">
        <v>1</v>
      </c>
      <c r="F57" s="1" t="str">
        <f>MID(D57,FIND("sanci",D57),50)</f>
        <v>sanciones previstas en estas bases de licitaci&amp;oac</v>
      </c>
      <c r="G57" s="1" t="e">
        <f>MID(D57,FIND("multa",D57),50)</f>
        <v>#VALUE!</v>
      </c>
      <c r="H57" s="1" t="e">
        <f>MID(D57,FIND("castigo",D57),50)</f>
        <v>#VALUE!</v>
      </c>
      <c r="I57" s="1" t="e">
        <f>MID(D57,FIND("punici",D57),50)</f>
        <v>#VALUE!</v>
      </c>
      <c r="J57" s="1" t="e">
        <f>MID(D57,FIND("escarmiento",D57),50)</f>
        <v>#VALUE!</v>
      </c>
      <c r="K57" s="1" t="e">
        <f>MID(D57,FIND("recargo",D57),50)</f>
        <v>#VALUE!</v>
      </c>
      <c r="L57" s="1" t="e">
        <f>MID(D57,FIND("gravamen",D57),50)</f>
        <v>#VALUE!</v>
      </c>
      <c r="M57" s="1" t="e">
        <f>MID(D57,FIND("amonesta",D57),50)</f>
        <v>#VALUE!</v>
      </c>
      <c r="N57" s="1" t="e">
        <f>MID(D57,FIND("correctivo",D57),50)</f>
        <v>#VALUE!</v>
      </c>
      <c r="O57" s="1" t="e">
        <f>MID(D57,FIND("imposici",D57),50)</f>
        <v>#VALUE!</v>
      </c>
    </row>
    <row r="58" spans="1:15" ht="228" x14ac:dyDescent="0.45">
      <c r="A58">
        <v>7803170</v>
      </c>
      <c r="B58">
        <v>0</v>
      </c>
      <c r="C58" t="s">
        <v>751</v>
      </c>
      <c r="D58" s="1" t="s">
        <v>753</v>
      </c>
      <c r="E58">
        <v>1</v>
      </c>
      <c r="F58" s="1" t="str">
        <f>MID(D58,FIND("sanci",D58),50)</f>
        <v>sanciones previstas en estas bases de licitaci&amp;oac</v>
      </c>
      <c r="G58" s="1" t="e">
        <f>MID(D58,FIND("multa",D58),50)</f>
        <v>#VALUE!</v>
      </c>
      <c r="H58" s="1" t="e">
        <f>MID(D58,FIND("castigo",D58),50)</f>
        <v>#VALUE!</v>
      </c>
      <c r="I58" s="1" t="e">
        <f>MID(D58,FIND("punici",D58),50)</f>
        <v>#VALUE!</v>
      </c>
      <c r="J58" s="1" t="e">
        <f>MID(D58,FIND("escarmiento",D58),50)</f>
        <v>#VALUE!</v>
      </c>
      <c r="K58" s="1" t="e">
        <f>MID(D58,FIND("recargo",D58),50)</f>
        <v>#VALUE!</v>
      </c>
      <c r="L58" s="1" t="e">
        <f>MID(D58,FIND("gravamen",D58),50)</f>
        <v>#VALUE!</v>
      </c>
      <c r="M58" s="1" t="e">
        <f>MID(D58,FIND("amonesta",D58),50)</f>
        <v>#VALUE!</v>
      </c>
      <c r="N58" s="1" t="e">
        <f>MID(D58,FIND("correctivo",D58),50)</f>
        <v>#VALUE!</v>
      </c>
      <c r="O58" s="1" t="e">
        <f>MID(D58,FIND("imposici",D58),50)</f>
        <v>#VALUE!</v>
      </c>
    </row>
    <row r="59" spans="1:15" ht="228" x14ac:dyDescent="0.45">
      <c r="A59">
        <v>7720194</v>
      </c>
      <c r="B59">
        <v>0</v>
      </c>
      <c r="C59" t="s">
        <v>751</v>
      </c>
      <c r="D59" s="1" t="s">
        <v>752</v>
      </c>
      <c r="E59">
        <v>1</v>
      </c>
      <c r="F59" s="1" t="str">
        <f>MID(D59,FIND("sanci",D59),50)</f>
        <v>sanciones previstas en estas bases de licitaci&amp;oac</v>
      </c>
      <c r="G59" s="1" t="e">
        <f>MID(D59,FIND("multa",D59),50)</f>
        <v>#VALUE!</v>
      </c>
      <c r="H59" s="1" t="e">
        <f>MID(D59,FIND("castigo",D59),50)</f>
        <v>#VALUE!</v>
      </c>
      <c r="I59" s="1" t="e">
        <f>MID(D59,FIND("punici",D59),50)</f>
        <v>#VALUE!</v>
      </c>
      <c r="J59" s="1" t="e">
        <f>MID(D59,FIND("escarmiento",D59),50)</f>
        <v>#VALUE!</v>
      </c>
      <c r="K59" s="1" t="e">
        <f>MID(D59,FIND("recargo",D59),50)</f>
        <v>#VALUE!</v>
      </c>
      <c r="L59" s="1" t="e">
        <f>MID(D59,FIND("gravamen",D59),50)</f>
        <v>#VALUE!</v>
      </c>
      <c r="M59" s="1" t="e">
        <f>MID(D59,FIND("amonesta",D59),50)</f>
        <v>#VALUE!</v>
      </c>
      <c r="N59" s="1" t="e">
        <f>MID(D59,FIND("correctivo",D59),50)</f>
        <v>#VALUE!</v>
      </c>
      <c r="O59" s="1" t="e">
        <f>MID(D59,FIND("imposici",D59),50)</f>
        <v>#VALUE!</v>
      </c>
    </row>
    <row r="60" spans="1:15" ht="28.5" x14ac:dyDescent="0.45">
      <c r="A60">
        <v>7326010</v>
      </c>
      <c r="B60">
        <v>0</v>
      </c>
      <c r="C60" t="s">
        <v>954</v>
      </c>
      <c r="D60" s="1" t="s">
        <v>953</v>
      </c>
      <c r="E60">
        <v>1</v>
      </c>
      <c r="F60" s="1" t="e">
        <f>MID(D60,FIND("sanci",D60),50)</f>
        <v>#VALUE!</v>
      </c>
      <c r="G60" s="1" t="str">
        <f>MID(D60,FIND("multa",D60),50)</f>
        <v>multa equivalente al 1 por mil (uno por mil) del m</v>
      </c>
      <c r="H60" s="1" t="e">
        <f>MID(D60,FIND("castigo",D60),50)</f>
        <v>#VALUE!</v>
      </c>
      <c r="I60" s="1" t="e">
        <f>MID(D60,FIND("punici",D60),50)</f>
        <v>#VALUE!</v>
      </c>
      <c r="J60" s="1" t="e">
        <f>MID(D60,FIND("escarmiento",D60),50)</f>
        <v>#VALUE!</v>
      </c>
      <c r="K60" s="1" t="e">
        <f>MID(D60,FIND("recargo",D60),50)</f>
        <v>#VALUE!</v>
      </c>
      <c r="L60" s="1" t="e">
        <f>MID(D60,FIND("gravamen",D60),50)</f>
        <v>#VALUE!</v>
      </c>
      <c r="M60" s="1" t="e">
        <f>MID(D60,FIND("amonesta",D60),50)</f>
        <v>#VALUE!</v>
      </c>
      <c r="N60" s="1" t="e">
        <f>MID(D60,FIND("correctivo",D60),50)</f>
        <v>#VALUE!</v>
      </c>
      <c r="O60" s="1" t="e">
        <f>MID(D60,FIND("imposici",D60),50)</f>
        <v>#VALUE!</v>
      </c>
    </row>
    <row r="61" spans="1:15" x14ac:dyDescent="0.45">
      <c r="A61">
        <v>8031520</v>
      </c>
      <c r="B61">
        <v>0</v>
      </c>
      <c r="C61" t="s">
        <v>841</v>
      </c>
      <c r="D61" s="1" t="s">
        <v>952</v>
      </c>
      <c r="E61">
        <v>2</v>
      </c>
      <c r="F61" s="1" t="e">
        <f>MID(D61,FIND("sanci",D61),50)</f>
        <v>#VALUE!</v>
      </c>
      <c r="G61" s="1" t="e">
        <f>MID(D61,FIND("multa",D61),50)</f>
        <v>#VALUE!</v>
      </c>
      <c r="H61" s="1" t="e">
        <f>MID(D61,FIND("castigo",D61),50)</f>
        <v>#VALUE!</v>
      </c>
      <c r="I61" s="1" t="e">
        <f>MID(D61,FIND("punici",D61),50)</f>
        <v>#VALUE!</v>
      </c>
      <c r="J61" s="1" t="e">
        <f>MID(D61,FIND("escarmiento",D61),50)</f>
        <v>#VALUE!</v>
      </c>
      <c r="K61" s="1" t="e">
        <f>MID(D61,FIND("recargo",D61),50)</f>
        <v>#VALUE!</v>
      </c>
      <c r="L61" s="1" t="e">
        <f>MID(D61,FIND("gravamen",D61),50)</f>
        <v>#VALUE!</v>
      </c>
      <c r="M61" s="1" t="e">
        <f>MID(D61,FIND("amonesta",D61),50)</f>
        <v>#VALUE!</v>
      </c>
      <c r="N61" s="1" t="e">
        <f>MID(D61,FIND("correctivo",D61),50)</f>
        <v>#VALUE!</v>
      </c>
      <c r="O61" s="1" t="e">
        <f>MID(D61,FIND("imposici",D61),50)</f>
        <v>#VALUE!</v>
      </c>
    </row>
    <row r="62" spans="1:15" ht="71.25" x14ac:dyDescent="0.45">
      <c r="A62">
        <v>8279608</v>
      </c>
      <c r="B62">
        <v>0</v>
      </c>
      <c r="C62" t="s">
        <v>951</v>
      </c>
      <c r="D62" s="1" t="s">
        <v>950</v>
      </c>
      <c r="E62">
        <v>1</v>
      </c>
      <c r="F62" s="1" t="e">
        <f>MID(D62,FIND("sanci",D62),50)</f>
        <v>#VALUE!</v>
      </c>
      <c r="G62" s="1" t="str">
        <f>MID(D62,FIND("multa",D62),50)</f>
        <v>multa equivalente al 10% del valor neto contratado</v>
      </c>
      <c r="H62" s="1" t="e">
        <f>MID(D62,FIND("castigo",D62),50)</f>
        <v>#VALUE!</v>
      </c>
      <c r="I62" s="1" t="e">
        <f>MID(D62,FIND("punici",D62),50)</f>
        <v>#VALUE!</v>
      </c>
      <c r="J62" s="1" t="e">
        <f>MID(D62,FIND("escarmiento",D62),50)</f>
        <v>#VALUE!</v>
      </c>
      <c r="K62" s="1" t="e">
        <f>MID(D62,FIND("recargo",D62),50)</f>
        <v>#VALUE!</v>
      </c>
      <c r="L62" s="1" t="e">
        <f>MID(D62,FIND("gravamen",D62),50)</f>
        <v>#VALUE!</v>
      </c>
      <c r="M62" s="1" t="e">
        <f>MID(D62,FIND("amonesta",D62),50)</f>
        <v>#VALUE!</v>
      </c>
      <c r="N62" s="1" t="e">
        <f>MID(D62,FIND("correctivo",D62),50)</f>
        <v>#VALUE!</v>
      </c>
      <c r="O62" s="1" t="e">
        <f>MID(D62,FIND("imposici",D62),50)</f>
        <v>#VALUE!</v>
      </c>
    </row>
    <row r="63" spans="1:15" ht="409.5" x14ac:dyDescent="0.45">
      <c r="A63">
        <v>8563080</v>
      </c>
      <c r="B63">
        <v>0</v>
      </c>
      <c r="C63" t="s">
        <v>866</v>
      </c>
      <c r="D63" s="1" t="s">
        <v>949</v>
      </c>
      <c r="E63">
        <v>2</v>
      </c>
      <c r="F63" s="1" t="e">
        <f>MID(D63,FIND("sanci",D63),50)</f>
        <v>#VALUE!</v>
      </c>
      <c r="G63" s="1" t="e">
        <f>MID(D63,FIND("multa",D63),50)</f>
        <v>#VALUE!</v>
      </c>
      <c r="H63" s="1" t="e">
        <f>MID(D63,FIND("castigo",D63),50)</f>
        <v>#VALUE!</v>
      </c>
      <c r="I63" s="1" t="e">
        <f>MID(D63,FIND("punici",D63),50)</f>
        <v>#VALUE!</v>
      </c>
      <c r="J63" s="1" t="e">
        <f>MID(D63,FIND("escarmiento",D63),50)</f>
        <v>#VALUE!</v>
      </c>
      <c r="K63" s="1" t="e">
        <f>MID(D63,FIND("recargo",D63),50)</f>
        <v>#VALUE!</v>
      </c>
      <c r="L63" s="1" t="e">
        <f>MID(D63,FIND("gravamen",D63),50)</f>
        <v>#VALUE!</v>
      </c>
      <c r="M63" s="1" t="e">
        <f>MID(D63,FIND("amonesta",D63),50)</f>
        <v>#VALUE!</v>
      </c>
      <c r="N63" s="1" t="e">
        <f>MID(D63,FIND("correctivo",D63),50)</f>
        <v>#VALUE!</v>
      </c>
      <c r="O63" s="1" t="e">
        <f>MID(D63,FIND("imposici",D63),50)</f>
        <v>#VALUE!</v>
      </c>
    </row>
    <row r="64" spans="1:15" ht="228" x14ac:dyDescent="0.45">
      <c r="A64">
        <v>7303713</v>
      </c>
      <c r="B64">
        <v>0</v>
      </c>
      <c r="C64" t="s">
        <v>848</v>
      </c>
      <c r="D64" s="1" t="s">
        <v>752</v>
      </c>
      <c r="E64">
        <v>1</v>
      </c>
      <c r="F64" s="1" t="str">
        <f>MID(D64,FIND("sanci",D64),50)</f>
        <v>sanciones previstas en estas bases de licitaci&amp;oac</v>
      </c>
      <c r="G64" s="1" t="e">
        <f>MID(D64,FIND("multa",D64),50)</f>
        <v>#VALUE!</v>
      </c>
      <c r="H64" s="1" t="e">
        <f>MID(D64,FIND("castigo",D64),50)</f>
        <v>#VALUE!</v>
      </c>
      <c r="I64" s="1" t="e">
        <f>MID(D64,FIND("punici",D64),50)</f>
        <v>#VALUE!</v>
      </c>
      <c r="J64" s="1" t="e">
        <f>MID(D64,FIND("escarmiento",D64),50)</f>
        <v>#VALUE!</v>
      </c>
      <c r="K64" s="1" t="e">
        <f>MID(D64,FIND("recargo",D64),50)</f>
        <v>#VALUE!</v>
      </c>
      <c r="L64" s="1" t="e">
        <f>MID(D64,FIND("gravamen",D64),50)</f>
        <v>#VALUE!</v>
      </c>
      <c r="M64" s="1" t="e">
        <f>MID(D64,FIND("amonesta",D64),50)</f>
        <v>#VALUE!</v>
      </c>
      <c r="N64" s="1" t="e">
        <f>MID(D64,FIND("correctivo",D64),50)</f>
        <v>#VALUE!</v>
      </c>
      <c r="O64" s="1" t="e">
        <f>MID(D64,FIND("imposici",D64),50)</f>
        <v>#VALUE!</v>
      </c>
    </row>
    <row r="65" spans="1:15" ht="171" x14ac:dyDescent="0.45">
      <c r="A65">
        <v>7295279</v>
      </c>
      <c r="B65">
        <v>0</v>
      </c>
      <c r="C65" t="s">
        <v>948</v>
      </c>
      <c r="D65" s="1" t="s">
        <v>947</v>
      </c>
      <c r="E65">
        <v>1</v>
      </c>
      <c r="F65" s="1" t="e">
        <f>MID(D65,FIND("sanci",D65),50)</f>
        <v>#VALUE!</v>
      </c>
      <c r="G65" s="1" t="str">
        <f>MID(D65,FIND("multa",D65),50)</f>
        <v>multas correspondientes. &lt;/span&gt;&lt;/p&gt;&lt;p&gt;&lt;span style</v>
      </c>
      <c r="H65" s="1" t="e">
        <f>MID(D65,FIND("castigo",D65),50)</f>
        <v>#VALUE!</v>
      </c>
      <c r="I65" s="1" t="e">
        <f>MID(D65,FIND("punici",D65),50)</f>
        <v>#VALUE!</v>
      </c>
      <c r="J65" s="1" t="e">
        <f>MID(D65,FIND("escarmiento",D65),50)</f>
        <v>#VALUE!</v>
      </c>
      <c r="K65" s="1" t="e">
        <f>MID(D65,FIND("recargo",D65),50)</f>
        <v>#VALUE!</v>
      </c>
      <c r="L65" s="1" t="e">
        <f>MID(D65,FIND("gravamen",D65),50)</f>
        <v>#VALUE!</v>
      </c>
      <c r="M65" s="1" t="e">
        <f>MID(D65,FIND("amonesta",D65),50)</f>
        <v>#VALUE!</v>
      </c>
      <c r="N65" s="1" t="e">
        <f>MID(D65,FIND("correctivo",D65),50)</f>
        <v>#VALUE!</v>
      </c>
      <c r="O65" s="1" t="e">
        <f>MID(D65,FIND("imposici",D65),50)</f>
        <v>#VALUE!</v>
      </c>
    </row>
    <row r="66" spans="1:15" ht="228" x14ac:dyDescent="0.45">
      <c r="A66">
        <v>8169337</v>
      </c>
      <c r="B66">
        <v>0</v>
      </c>
      <c r="C66" t="s">
        <v>751</v>
      </c>
      <c r="D66" s="1" t="s">
        <v>753</v>
      </c>
      <c r="E66">
        <v>1</v>
      </c>
      <c r="F66" s="1" t="str">
        <f>MID(D66,FIND("sanci",D66),50)</f>
        <v>sanciones previstas en estas bases de licitaci&amp;oac</v>
      </c>
      <c r="G66" s="1" t="e">
        <f>MID(D66,FIND("multa",D66),50)</f>
        <v>#VALUE!</v>
      </c>
      <c r="H66" s="1" t="e">
        <f>MID(D66,FIND("castigo",D66),50)</f>
        <v>#VALUE!</v>
      </c>
      <c r="I66" s="1" t="e">
        <f>MID(D66,FIND("punici",D66),50)</f>
        <v>#VALUE!</v>
      </c>
      <c r="J66" s="1" t="e">
        <f>MID(D66,FIND("escarmiento",D66),50)</f>
        <v>#VALUE!</v>
      </c>
      <c r="K66" s="1" t="e">
        <f>MID(D66,FIND("recargo",D66),50)</f>
        <v>#VALUE!</v>
      </c>
      <c r="L66" s="1" t="e">
        <f>MID(D66,FIND("gravamen",D66),50)</f>
        <v>#VALUE!</v>
      </c>
      <c r="M66" s="1" t="e">
        <f>MID(D66,FIND("amonesta",D66),50)</f>
        <v>#VALUE!</v>
      </c>
      <c r="N66" s="1" t="e">
        <f>MID(D66,FIND("correctivo",D66),50)</f>
        <v>#VALUE!</v>
      </c>
      <c r="O66" s="1" t="e">
        <f>MID(D66,FIND("imposici",D66),50)</f>
        <v>#VALUE!</v>
      </c>
    </row>
    <row r="67" spans="1:15" ht="28.5" x14ac:dyDescent="0.45">
      <c r="A67">
        <v>7934328</v>
      </c>
      <c r="B67">
        <v>0</v>
      </c>
      <c r="C67" t="s">
        <v>899</v>
      </c>
      <c r="D67" s="1" t="s">
        <v>898</v>
      </c>
      <c r="E67">
        <v>2</v>
      </c>
      <c r="F67" s="1" t="e">
        <f>MID(D67,FIND("sanci",D67),50)</f>
        <v>#VALUE!</v>
      </c>
      <c r="G67" s="1" t="e">
        <f>MID(D67,FIND("multa",D67),50)</f>
        <v>#VALUE!</v>
      </c>
      <c r="H67" s="1" t="e">
        <f>MID(D67,FIND("castigo",D67),50)</f>
        <v>#VALUE!</v>
      </c>
      <c r="I67" s="1" t="e">
        <f>MID(D67,FIND("punici",D67),50)</f>
        <v>#VALUE!</v>
      </c>
      <c r="J67" s="1" t="e">
        <f>MID(D67,FIND("escarmiento",D67),50)</f>
        <v>#VALUE!</v>
      </c>
      <c r="K67" s="1" t="e">
        <f>MID(D67,FIND("recargo",D67),50)</f>
        <v>#VALUE!</v>
      </c>
      <c r="L67" s="1" t="e">
        <f>MID(D67,FIND("gravamen",D67),50)</f>
        <v>#VALUE!</v>
      </c>
      <c r="M67" s="1" t="e">
        <f>MID(D67,FIND("amonesta",D67),50)</f>
        <v>#VALUE!</v>
      </c>
      <c r="N67" s="1" t="e">
        <f>MID(D67,FIND("correctivo",D67),50)</f>
        <v>#VALUE!</v>
      </c>
      <c r="O67" s="1" t="e">
        <f>MID(D67,FIND("imposici",D67),50)</f>
        <v>#VALUE!</v>
      </c>
    </row>
    <row r="68" spans="1:15" ht="370.5" x14ac:dyDescent="0.45">
      <c r="A68">
        <v>8311071</v>
      </c>
      <c r="B68">
        <v>0</v>
      </c>
      <c r="C68" t="s">
        <v>751</v>
      </c>
      <c r="D68" s="1" t="s">
        <v>946</v>
      </c>
      <c r="E68">
        <v>1</v>
      </c>
      <c r="F68" s="1" t="str">
        <f>MID(D68,FIND("sanci",D68),50)</f>
        <v>sanciones previstas en estas Bases de Licitaci&amp;oac</v>
      </c>
      <c r="G68" s="1" t="e">
        <f>MID(D68,FIND("multa",D68),50)</f>
        <v>#VALUE!</v>
      </c>
      <c r="H68" s="1" t="e">
        <f>MID(D68,FIND("castigo",D68),50)</f>
        <v>#VALUE!</v>
      </c>
      <c r="I68" s="1" t="e">
        <f>MID(D68,FIND("punici",D68),50)</f>
        <v>#VALUE!</v>
      </c>
      <c r="J68" s="1" t="e">
        <f>MID(D68,FIND("escarmiento",D68),50)</f>
        <v>#VALUE!</v>
      </c>
      <c r="K68" s="1" t="e">
        <f>MID(D68,FIND("recargo",D68),50)</f>
        <v>#VALUE!</v>
      </c>
      <c r="L68" s="1" t="e">
        <f>MID(D68,FIND("gravamen",D68),50)</f>
        <v>#VALUE!</v>
      </c>
      <c r="M68" s="1" t="e">
        <f>MID(D68,FIND("amonesta",D68),50)</f>
        <v>#VALUE!</v>
      </c>
      <c r="N68" s="1" t="e">
        <f>MID(D68,FIND("correctivo",D68),50)</f>
        <v>#VALUE!</v>
      </c>
      <c r="O68" s="1" t="e">
        <f>MID(D68,FIND("imposici",D68),50)</f>
        <v>#VALUE!</v>
      </c>
    </row>
    <row r="69" spans="1:15" ht="285" x14ac:dyDescent="0.45">
      <c r="A69">
        <v>8394485</v>
      </c>
      <c r="B69">
        <v>0</v>
      </c>
      <c r="C69" t="s">
        <v>751</v>
      </c>
      <c r="D69" s="1" t="s">
        <v>750</v>
      </c>
      <c r="E69">
        <v>1</v>
      </c>
      <c r="F69" s="1" t="str">
        <f>MID(D69,FIND("sanci",D69),50)</f>
        <v>sanciones previstas en estas bases de licitaci&amp;oac</v>
      </c>
      <c r="G69" s="1" t="e">
        <f>MID(D69,FIND("multa",D69),50)</f>
        <v>#VALUE!</v>
      </c>
      <c r="H69" s="1" t="e">
        <f>MID(D69,FIND("castigo",D69),50)</f>
        <v>#VALUE!</v>
      </c>
      <c r="I69" s="1" t="e">
        <f>MID(D69,FIND("punici",D69),50)</f>
        <v>#VALUE!</v>
      </c>
      <c r="J69" s="1" t="e">
        <f>MID(D69,FIND("escarmiento",D69),50)</f>
        <v>#VALUE!</v>
      </c>
      <c r="K69" s="1" t="e">
        <f>MID(D69,FIND("recargo",D69),50)</f>
        <v>#VALUE!</v>
      </c>
      <c r="L69" s="1" t="e">
        <f>MID(D69,FIND("gravamen",D69),50)</f>
        <v>#VALUE!</v>
      </c>
      <c r="M69" s="1" t="e">
        <f>MID(D69,FIND("amonesta",D69),50)</f>
        <v>#VALUE!</v>
      </c>
      <c r="N69" s="1" t="e">
        <f>MID(D69,FIND("correctivo",D69),50)</f>
        <v>#VALUE!</v>
      </c>
      <c r="O69" s="1" t="e">
        <f>MID(D69,FIND("imposici",D69),50)</f>
        <v>#VALUE!</v>
      </c>
    </row>
    <row r="70" spans="1:15" ht="42.75" x14ac:dyDescent="0.45">
      <c r="A70">
        <v>8199216</v>
      </c>
      <c r="B70">
        <v>0</v>
      </c>
      <c r="C70" t="s">
        <v>945</v>
      </c>
      <c r="D70" s="1" t="s">
        <v>944</v>
      </c>
      <c r="E70">
        <v>1</v>
      </c>
      <c r="F70" s="1" t="e">
        <f>MID(D70,FIND("sanci",D70),50)</f>
        <v>#VALUE!</v>
      </c>
      <c r="G70" s="1" t="str">
        <f>MID(D70,FIND("multa",D70),50)</f>
        <v xml:space="preserve">multa diaria a partir del d&amp;iacute;a h&amp;aacute;bil </v>
      </c>
      <c r="H70" s="1" t="e">
        <f>MID(D70,FIND("castigo",D70),50)</f>
        <v>#VALUE!</v>
      </c>
      <c r="I70" s="1" t="e">
        <f>MID(D70,FIND("punici",D70),50)</f>
        <v>#VALUE!</v>
      </c>
      <c r="J70" s="1" t="e">
        <f>MID(D70,FIND("escarmiento",D70),50)</f>
        <v>#VALUE!</v>
      </c>
      <c r="K70" s="1" t="e">
        <f>MID(D70,FIND("recargo",D70),50)</f>
        <v>#VALUE!</v>
      </c>
      <c r="L70" s="1" t="e">
        <f>MID(D70,FIND("gravamen",D70),50)</f>
        <v>#VALUE!</v>
      </c>
      <c r="M70" s="1" t="e">
        <f>MID(D70,FIND("amonesta",D70),50)</f>
        <v>#VALUE!</v>
      </c>
      <c r="N70" s="1" t="e">
        <f>MID(D70,FIND("correctivo",D70),50)</f>
        <v>#VALUE!</v>
      </c>
      <c r="O70" s="1" t="e">
        <f>MID(D70,FIND("imposici",D70),50)</f>
        <v>#VALUE!</v>
      </c>
    </row>
    <row r="71" spans="1:15" ht="228" x14ac:dyDescent="0.45">
      <c r="A71">
        <v>7745978</v>
      </c>
      <c r="B71">
        <v>0</v>
      </c>
      <c r="C71" t="s">
        <v>751</v>
      </c>
      <c r="D71" s="1" t="s">
        <v>753</v>
      </c>
      <c r="E71">
        <v>1</v>
      </c>
      <c r="F71" s="1" t="str">
        <f>MID(D71,FIND("sanci",D71),50)</f>
        <v>sanciones previstas en estas bases de licitaci&amp;oac</v>
      </c>
      <c r="G71" s="1" t="e">
        <f>MID(D71,FIND("multa",D71),50)</f>
        <v>#VALUE!</v>
      </c>
      <c r="H71" s="1" t="e">
        <f>MID(D71,FIND("castigo",D71),50)</f>
        <v>#VALUE!</v>
      </c>
      <c r="I71" s="1" t="e">
        <f>MID(D71,FIND("punici",D71),50)</f>
        <v>#VALUE!</v>
      </c>
      <c r="J71" s="1" t="e">
        <f>MID(D71,FIND("escarmiento",D71),50)</f>
        <v>#VALUE!</v>
      </c>
      <c r="K71" s="1" t="e">
        <f>MID(D71,FIND("recargo",D71),50)</f>
        <v>#VALUE!</v>
      </c>
      <c r="L71" s="1" t="e">
        <f>MID(D71,FIND("gravamen",D71),50)</f>
        <v>#VALUE!</v>
      </c>
      <c r="M71" s="1" t="e">
        <f>MID(D71,FIND("amonesta",D71),50)</f>
        <v>#VALUE!</v>
      </c>
      <c r="N71" s="1" t="e">
        <f>MID(D71,FIND("correctivo",D71),50)</f>
        <v>#VALUE!</v>
      </c>
      <c r="O71" s="1" t="e">
        <f>MID(D71,FIND("imposici",D71),50)</f>
        <v>#VALUE!</v>
      </c>
    </row>
    <row r="72" spans="1:15" ht="42.75" x14ac:dyDescent="0.45">
      <c r="A72">
        <v>8194691</v>
      </c>
      <c r="B72">
        <v>0</v>
      </c>
      <c r="C72" t="s">
        <v>943</v>
      </c>
      <c r="D72" s="1" t="s">
        <v>942</v>
      </c>
      <c r="E72">
        <v>1</v>
      </c>
      <c r="F72" s="1" t="str">
        <f>MID(D72,FIND("sanci",D72),50)</f>
        <v>sancionado con una multa por cada d&amp;iacute;a de at</v>
      </c>
      <c r="G72" s="1" t="str">
        <f>MID(D72,FIND("multa",D72),50)</f>
        <v>multa por cada d&amp;iacute;a de atraso en dicha entre</v>
      </c>
      <c r="H72" s="1" t="e">
        <f>MID(D72,FIND("castigo",D72),50)</f>
        <v>#VALUE!</v>
      </c>
      <c r="I72" s="1" t="e">
        <f>MID(D72,FIND("punici",D72),50)</f>
        <v>#VALUE!</v>
      </c>
      <c r="J72" s="1" t="e">
        <f>MID(D72,FIND("escarmiento",D72),50)</f>
        <v>#VALUE!</v>
      </c>
      <c r="K72" s="1" t="e">
        <f>MID(D72,FIND("recargo",D72),50)</f>
        <v>#VALUE!</v>
      </c>
      <c r="L72" s="1" t="e">
        <f>MID(D72,FIND("gravamen",D72),50)</f>
        <v>#VALUE!</v>
      </c>
      <c r="M72" s="1" t="e">
        <f>MID(D72,FIND("amonesta",D72),50)</f>
        <v>#VALUE!</v>
      </c>
      <c r="N72" s="1" t="e">
        <f>MID(D72,FIND("correctivo",D72),50)</f>
        <v>#VALUE!</v>
      </c>
      <c r="O72" s="1" t="e">
        <f>MID(D72,FIND("imposici",D72),50)</f>
        <v>#VALUE!</v>
      </c>
    </row>
    <row r="73" spans="1:15" x14ac:dyDescent="0.45">
      <c r="A73">
        <v>7638868</v>
      </c>
      <c r="B73">
        <v>0</v>
      </c>
      <c r="C73" t="s">
        <v>941</v>
      </c>
      <c r="D73" s="1" t="s">
        <v>940</v>
      </c>
      <c r="E73">
        <v>2</v>
      </c>
      <c r="F73" s="1" t="e">
        <f>MID(D73,FIND("sanci",D73),50)</f>
        <v>#VALUE!</v>
      </c>
      <c r="G73" s="1" t="e">
        <f>MID(D73,FIND("multa",D73),50)</f>
        <v>#VALUE!</v>
      </c>
      <c r="H73" s="1" t="e">
        <f>MID(D73,FIND("castigo",D73),50)</f>
        <v>#VALUE!</v>
      </c>
      <c r="I73" s="1" t="e">
        <f>MID(D73,FIND("punici",D73),50)</f>
        <v>#VALUE!</v>
      </c>
      <c r="J73" s="1" t="e">
        <f>MID(D73,FIND("escarmiento",D73),50)</f>
        <v>#VALUE!</v>
      </c>
      <c r="K73" s="1" t="e">
        <f>MID(D73,FIND("recargo",D73),50)</f>
        <v>#VALUE!</v>
      </c>
      <c r="L73" s="1" t="e">
        <f>MID(D73,FIND("gravamen",D73),50)</f>
        <v>#VALUE!</v>
      </c>
      <c r="M73" s="1" t="e">
        <f>MID(D73,FIND("amonesta",D73),50)</f>
        <v>#VALUE!</v>
      </c>
      <c r="N73" s="1" t="e">
        <f>MID(D73,FIND("correctivo",D73),50)</f>
        <v>#VALUE!</v>
      </c>
      <c r="O73" s="1" t="e">
        <f>MID(D73,FIND("imposici",D73),50)</f>
        <v>#VALUE!</v>
      </c>
    </row>
    <row r="74" spans="1:15" ht="409.5" x14ac:dyDescent="0.45">
      <c r="A74">
        <v>8382746</v>
      </c>
      <c r="B74">
        <v>0</v>
      </c>
      <c r="C74" t="s">
        <v>939</v>
      </c>
      <c r="D74" s="1" t="s">
        <v>938</v>
      </c>
      <c r="E74">
        <v>1</v>
      </c>
      <c r="F74" s="1" t="e">
        <f>MID(D74,FIND("sanci",D74),50)</f>
        <v>#VALUE!</v>
      </c>
      <c r="G74" s="1" t="str">
        <f>MID(D74,FIND("multa",D74),50)</f>
        <v xml:space="preserve">multas establecidas en las presentes bases y/o en </v>
      </c>
      <c r="H74" s="1" t="e">
        <f>MID(D74,FIND("castigo",D74),50)</f>
        <v>#VALUE!</v>
      </c>
      <c r="I74" s="1" t="e">
        <f>MID(D74,FIND("punici",D74),50)</f>
        <v>#VALUE!</v>
      </c>
      <c r="J74" s="1" t="e">
        <f>MID(D74,FIND("escarmiento",D74),50)</f>
        <v>#VALUE!</v>
      </c>
      <c r="K74" s="1" t="e">
        <f>MID(D74,FIND("recargo",D74),50)</f>
        <v>#VALUE!</v>
      </c>
      <c r="L74" s="1" t="e">
        <f>MID(D74,FIND("gravamen",D74),50)</f>
        <v>#VALUE!</v>
      </c>
      <c r="M74" s="1" t="e">
        <f>MID(D74,FIND("amonesta",D74),50)</f>
        <v>#VALUE!</v>
      </c>
      <c r="N74" s="1" t="e">
        <f>MID(D74,FIND("correctivo",D74),50)</f>
        <v>#VALUE!</v>
      </c>
      <c r="O74" s="1" t="e">
        <f>MID(D74,FIND("imposici",D74),50)</f>
        <v>#VALUE!</v>
      </c>
    </row>
    <row r="75" spans="1:15" ht="228" x14ac:dyDescent="0.45">
      <c r="A75">
        <v>7693990</v>
      </c>
      <c r="B75">
        <v>0</v>
      </c>
      <c r="C75" t="s">
        <v>751</v>
      </c>
      <c r="D75" s="1" t="s">
        <v>753</v>
      </c>
      <c r="E75">
        <v>1</v>
      </c>
      <c r="F75" s="1" t="str">
        <f>MID(D75,FIND("sanci",D75),50)</f>
        <v>sanciones previstas en estas bases de licitaci&amp;oac</v>
      </c>
      <c r="G75" s="1" t="e">
        <f>MID(D75,FIND("multa",D75),50)</f>
        <v>#VALUE!</v>
      </c>
      <c r="H75" s="1" t="e">
        <f>MID(D75,FIND("castigo",D75),50)</f>
        <v>#VALUE!</v>
      </c>
      <c r="I75" s="1" t="e">
        <f>MID(D75,FIND("punici",D75),50)</f>
        <v>#VALUE!</v>
      </c>
      <c r="J75" s="1" t="e">
        <f>MID(D75,FIND("escarmiento",D75),50)</f>
        <v>#VALUE!</v>
      </c>
      <c r="K75" s="1" t="e">
        <f>MID(D75,FIND("recargo",D75),50)</f>
        <v>#VALUE!</v>
      </c>
      <c r="L75" s="1" t="e">
        <f>MID(D75,FIND("gravamen",D75),50)</f>
        <v>#VALUE!</v>
      </c>
      <c r="M75" s="1" t="e">
        <f>MID(D75,FIND("amonesta",D75),50)</f>
        <v>#VALUE!</v>
      </c>
      <c r="N75" s="1" t="e">
        <f>MID(D75,FIND("correctivo",D75),50)</f>
        <v>#VALUE!</v>
      </c>
      <c r="O75" s="1" t="e">
        <f>MID(D75,FIND("imposici",D75),50)</f>
        <v>#VALUE!</v>
      </c>
    </row>
    <row r="76" spans="1:15" ht="228" x14ac:dyDescent="0.45">
      <c r="A76">
        <v>7835416</v>
      </c>
      <c r="B76">
        <v>0</v>
      </c>
      <c r="C76" t="s">
        <v>751</v>
      </c>
      <c r="D76" s="1" t="s">
        <v>753</v>
      </c>
      <c r="E76">
        <v>1</v>
      </c>
      <c r="F76" s="1" t="str">
        <f>MID(D76,FIND("sanci",D76),50)</f>
        <v>sanciones previstas en estas bases de licitaci&amp;oac</v>
      </c>
      <c r="G76" s="1" t="e">
        <f>MID(D76,FIND("multa",D76),50)</f>
        <v>#VALUE!</v>
      </c>
      <c r="H76" s="1" t="e">
        <f>MID(D76,FIND("castigo",D76),50)</f>
        <v>#VALUE!</v>
      </c>
      <c r="I76" s="1" t="e">
        <f>MID(D76,FIND("punici",D76),50)</f>
        <v>#VALUE!</v>
      </c>
      <c r="J76" s="1" t="e">
        <f>MID(D76,FIND("escarmiento",D76),50)</f>
        <v>#VALUE!</v>
      </c>
      <c r="K76" s="1" t="e">
        <f>MID(D76,FIND("recargo",D76),50)</f>
        <v>#VALUE!</v>
      </c>
      <c r="L76" s="1" t="e">
        <f>MID(D76,FIND("gravamen",D76),50)</f>
        <v>#VALUE!</v>
      </c>
      <c r="M76" s="1" t="e">
        <f>MID(D76,FIND("amonesta",D76),50)</f>
        <v>#VALUE!</v>
      </c>
      <c r="N76" s="1" t="e">
        <f>MID(D76,FIND("correctivo",D76),50)</f>
        <v>#VALUE!</v>
      </c>
      <c r="O76" s="1" t="e">
        <f>MID(D76,FIND("imposici",D76),50)</f>
        <v>#VALUE!</v>
      </c>
    </row>
    <row r="77" spans="1:15" ht="228" x14ac:dyDescent="0.45">
      <c r="A77">
        <v>7945286</v>
      </c>
      <c r="B77">
        <v>0</v>
      </c>
      <c r="C77" t="s">
        <v>751</v>
      </c>
      <c r="D77" s="1" t="s">
        <v>753</v>
      </c>
      <c r="E77">
        <v>1</v>
      </c>
      <c r="F77" s="1" t="str">
        <f>MID(D77,FIND("sanci",D77),50)</f>
        <v>sanciones previstas en estas bases de licitaci&amp;oac</v>
      </c>
      <c r="G77" s="1" t="e">
        <f>MID(D77,FIND("multa",D77),50)</f>
        <v>#VALUE!</v>
      </c>
      <c r="H77" s="1" t="e">
        <f>MID(D77,FIND("castigo",D77),50)</f>
        <v>#VALUE!</v>
      </c>
      <c r="I77" s="1" t="e">
        <f>MID(D77,FIND("punici",D77),50)</f>
        <v>#VALUE!</v>
      </c>
      <c r="J77" s="1" t="e">
        <f>MID(D77,FIND("escarmiento",D77),50)</f>
        <v>#VALUE!</v>
      </c>
      <c r="K77" s="1" t="e">
        <f>MID(D77,FIND("recargo",D77),50)</f>
        <v>#VALUE!</v>
      </c>
      <c r="L77" s="1" t="e">
        <f>MID(D77,FIND("gravamen",D77),50)</f>
        <v>#VALUE!</v>
      </c>
      <c r="M77" s="1" t="e">
        <f>MID(D77,FIND("amonesta",D77),50)</f>
        <v>#VALUE!</v>
      </c>
      <c r="N77" s="1" t="e">
        <f>MID(D77,FIND("correctivo",D77),50)</f>
        <v>#VALUE!</v>
      </c>
      <c r="O77" s="1" t="e">
        <f>MID(D77,FIND("imposici",D77),50)</f>
        <v>#VALUE!</v>
      </c>
    </row>
    <row r="78" spans="1:15" ht="128.25" x14ac:dyDescent="0.45">
      <c r="A78">
        <v>8248352</v>
      </c>
      <c r="B78">
        <v>0</v>
      </c>
      <c r="C78" t="s">
        <v>841</v>
      </c>
      <c r="D78" s="1" t="s">
        <v>937</v>
      </c>
      <c r="E78">
        <v>1</v>
      </c>
      <c r="F78" s="1" t="e">
        <f>MID(D78,FIND("sanci",D78),50)</f>
        <v>#VALUE!</v>
      </c>
      <c r="G78" s="1" t="str">
        <f>MID(D78,FIND("multa",D78),50)</f>
        <v>multa equivalente al 0,3% del valor del suministro</v>
      </c>
      <c r="H78" s="1" t="e">
        <f>MID(D78,FIND("castigo",D78),50)</f>
        <v>#VALUE!</v>
      </c>
      <c r="I78" s="1" t="e">
        <f>MID(D78,FIND("punici",D78),50)</f>
        <v>#VALUE!</v>
      </c>
      <c r="J78" s="1" t="e">
        <f>MID(D78,FIND("escarmiento",D78),50)</f>
        <v>#VALUE!</v>
      </c>
      <c r="K78" s="1" t="e">
        <f>MID(D78,FIND("recargo",D78),50)</f>
        <v>#VALUE!</v>
      </c>
      <c r="L78" s="1" t="e">
        <f>MID(D78,FIND("gravamen",D78),50)</f>
        <v>#VALUE!</v>
      </c>
      <c r="M78" s="1" t="e">
        <f>MID(D78,FIND("amonesta",D78),50)</f>
        <v>#VALUE!</v>
      </c>
      <c r="N78" s="1" t="e">
        <f>MID(D78,FIND("correctivo",D78),50)</f>
        <v>#VALUE!</v>
      </c>
      <c r="O78" s="1" t="e">
        <f>MID(D78,FIND("imposici",D78),50)</f>
        <v>#VALUE!</v>
      </c>
    </row>
    <row r="79" spans="1:15" ht="285" x14ac:dyDescent="0.45">
      <c r="A79">
        <v>8414888</v>
      </c>
      <c r="B79">
        <v>0</v>
      </c>
      <c r="C79" t="s">
        <v>751</v>
      </c>
      <c r="D79" s="1" t="s">
        <v>750</v>
      </c>
      <c r="E79">
        <v>1</v>
      </c>
      <c r="F79" s="1" t="str">
        <f>MID(D79,FIND("sanci",D79),50)</f>
        <v>sanciones previstas en estas bases de licitaci&amp;oac</v>
      </c>
      <c r="G79" s="1" t="e">
        <f>MID(D79,FIND("multa",D79),50)</f>
        <v>#VALUE!</v>
      </c>
      <c r="H79" s="1" t="e">
        <f>MID(D79,FIND("castigo",D79),50)</f>
        <v>#VALUE!</v>
      </c>
      <c r="I79" s="1" t="e">
        <f>MID(D79,FIND("punici",D79),50)</f>
        <v>#VALUE!</v>
      </c>
      <c r="J79" s="1" t="e">
        <f>MID(D79,FIND("escarmiento",D79),50)</f>
        <v>#VALUE!</v>
      </c>
      <c r="K79" s="1" t="e">
        <f>MID(D79,FIND("recargo",D79),50)</f>
        <v>#VALUE!</v>
      </c>
      <c r="L79" s="1" t="e">
        <f>MID(D79,FIND("gravamen",D79),50)</f>
        <v>#VALUE!</v>
      </c>
      <c r="M79" s="1" t="e">
        <f>MID(D79,FIND("amonesta",D79),50)</f>
        <v>#VALUE!</v>
      </c>
      <c r="N79" s="1" t="e">
        <f>MID(D79,FIND("correctivo",D79),50)</f>
        <v>#VALUE!</v>
      </c>
      <c r="O79" s="1" t="e">
        <f>MID(D79,FIND("imposici",D79),50)</f>
        <v>#VALUE!</v>
      </c>
    </row>
    <row r="80" spans="1:15" ht="228" x14ac:dyDescent="0.45">
      <c r="A80">
        <v>7446922</v>
      </c>
      <c r="B80">
        <v>0</v>
      </c>
      <c r="C80" t="s">
        <v>751</v>
      </c>
      <c r="D80" s="1" t="s">
        <v>753</v>
      </c>
      <c r="E80">
        <v>1</v>
      </c>
      <c r="F80" s="1" t="str">
        <f>MID(D80,FIND("sanci",D80),50)</f>
        <v>sanciones previstas en estas bases de licitaci&amp;oac</v>
      </c>
      <c r="G80" s="1" t="e">
        <f>MID(D80,FIND("multa",D80),50)</f>
        <v>#VALUE!</v>
      </c>
      <c r="H80" s="1" t="e">
        <f>MID(D80,FIND("castigo",D80),50)</f>
        <v>#VALUE!</v>
      </c>
      <c r="I80" s="1" t="e">
        <f>MID(D80,FIND("punici",D80),50)</f>
        <v>#VALUE!</v>
      </c>
      <c r="J80" s="1" t="e">
        <f>MID(D80,FIND("escarmiento",D80),50)</f>
        <v>#VALUE!</v>
      </c>
      <c r="K80" s="1" t="e">
        <f>MID(D80,FIND("recargo",D80),50)</f>
        <v>#VALUE!</v>
      </c>
      <c r="L80" s="1" t="e">
        <f>MID(D80,FIND("gravamen",D80),50)</f>
        <v>#VALUE!</v>
      </c>
      <c r="M80" s="1" t="e">
        <f>MID(D80,FIND("amonesta",D80),50)</f>
        <v>#VALUE!</v>
      </c>
      <c r="N80" s="1" t="e">
        <f>MID(D80,FIND("correctivo",D80),50)</f>
        <v>#VALUE!</v>
      </c>
      <c r="O80" s="1" t="e">
        <f>MID(D80,FIND("imposici",D80),50)</f>
        <v>#VALUE!</v>
      </c>
    </row>
    <row r="81" spans="1:15" ht="285" x14ac:dyDescent="0.45">
      <c r="A81">
        <v>8199392</v>
      </c>
      <c r="B81">
        <v>0</v>
      </c>
      <c r="C81" t="s">
        <v>751</v>
      </c>
      <c r="D81" s="1" t="s">
        <v>750</v>
      </c>
      <c r="E81">
        <v>1</v>
      </c>
      <c r="F81" s="1" t="str">
        <f>MID(D81,FIND("sanci",D81),50)</f>
        <v>sanciones previstas en estas bases de licitaci&amp;oac</v>
      </c>
      <c r="G81" s="1" t="e">
        <f>MID(D81,FIND("multa",D81),50)</f>
        <v>#VALUE!</v>
      </c>
      <c r="H81" s="1" t="e">
        <f>MID(D81,FIND("castigo",D81),50)</f>
        <v>#VALUE!</v>
      </c>
      <c r="I81" s="1" t="e">
        <f>MID(D81,FIND("punici",D81),50)</f>
        <v>#VALUE!</v>
      </c>
      <c r="J81" s="1" t="e">
        <f>MID(D81,FIND("escarmiento",D81),50)</f>
        <v>#VALUE!</v>
      </c>
      <c r="K81" s="1" t="e">
        <f>MID(D81,FIND("recargo",D81),50)</f>
        <v>#VALUE!</v>
      </c>
      <c r="L81" s="1" t="e">
        <f>MID(D81,FIND("gravamen",D81),50)</f>
        <v>#VALUE!</v>
      </c>
      <c r="M81" s="1" t="e">
        <f>MID(D81,FIND("amonesta",D81),50)</f>
        <v>#VALUE!</v>
      </c>
      <c r="N81" s="1" t="e">
        <f>MID(D81,FIND("correctivo",D81),50)</f>
        <v>#VALUE!</v>
      </c>
      <c r="O81" s="1" t="e">
        <f>MID(D81,FIND("imposici",D81),50)</f>
        <v>#VALUE!</v>
      </c>
    </row>
    <row r="82" spans="1:15" ht="228" x14ac:dyDescent="0.45">
      <c r="A82">
        <v>7889836</v>
      </c>
      <c r="B82">
        <v>0</v>
      </c>
      <c r="C82" t="s">
        <v>751</v>
      </c>
      <c r="D82" s="1" t="s">
        <v>752</v>
      </c>
      <c r="E82">
        <v>1</v>
      </c>
      <c r="F82" s="1" t="str">
        <f>MID(D82,FIND("sanci",D82),50)</f>
        <v>sanciones previstas en estas bases de licitaci&amp;oac</v>
      </c>
      <c r="G82" s="1" t="e">
        <f>MID(D82,FIND("multa",D82),50)</f>
        <v>#VALUE!</v>
      </c>
      <c r="H82" s="1" t="e">
        <f>MID(D82,FIND("castigo",D82),50)</f>
        <v>#VALUE!</v>
      </c>
      <c r="I82" s="1" t="e">
        <f>MID(D82,FIND("punici",D82),50)</f>
        <v>#VALUE!</v>
      </c>
      <c r="J82" s="1" t="e">
        <f>MID(D82,FIND("escarmiento",D82),50)</f>
        <v>#VALUE!</v>
      </c>
      <c r="K82" s="1" t="e">
        <f>MID(D82,FIND("recargo",D82),50)</f>
        <v>#VALUE!</v>
      </c>
      <c r="L82" s="1" t="e">
        <f>MID(D82,FIND("gravamen",D82),50)</f>
        <v>#VALUE!</v>
      </c>
      <c r="M82" s="1" t="e">
        <f>MID(D82,FIND("amonesta",D82),50)</f>
        <v>#VALUE!</v>
      </c>
      <c r="N82" s="1" t="e">
        <f>MID(D82,FIND("correctivo",D82),50)</f>
        <v>#VALUE!</v>
      </c>
      <c r="O82" s="1" t="e">
        <f>MID(D82,FIND("imposici",D82),50)</f>
        <v>#VALUE!</v>
      </c>
    </row>
    <row r="83" spans="1:15" ht="228" x14ac:dyDescent="0.45">
      <c r="A83">
        <v>8063021</v>
      </c>
      <c r="B83">
        <v>0</v>
      </c>
      <c r="C83" t="s">
        <v>751</v>
      </c>
      <c r="D83" s="1" t="s">
        <v>753</v>
      </c>
      <c r="E83">
        <v>1</v>
      </c>
      <c r="F83" s="1" t="str">
        <f>MID(D83,FIND("sanci",D83),50)</f>
        <v>sanciones previstas en estas bases de licitaci&amp;oac</v>
      </c>
      <c r="G83" s="1" t="e">
        <f>MID(D83,FIND("multa",D83),50)</f>
        <v>#VALUE!</v>
      </c>
      <c r="H83" s="1" t="e">
        <f>MID(D83,FIND("castigo",D83),50)</f>
        <v>#VALUE!</v>
      </c>
      <c r="I83" s="1" t="e">
        <f>MID(D83,FIND("punici",D83),50)</f>
        <v>#VALUE!</v>
      </c>
      <c r="J83" s="1" t="e">
        <f>MID(D83,FIND("escarmiento",D83),50)</f>
        <v>#VALUE!</v>
      </c>
      <c r="K83" s="1" t="e">
        <f>MID(D83,FIND("recargo",D83),50)</f>
        <v>#VALUE!</v>
      </c>
      <c r="L83" s="1" t="e">
        <f>MID(D83,FIND("gravamen",D83),50)</f>
        <v>#VALUE!</v>
      </c>
      <c r="M83" s="1" t="e">
        <f>MID(D83,FIND("amonesta",D83),50)</f>
        <v>#VALUE!</v>
      </c>
      <c r="N83" s="1" t="e">
        <f>MID(D83,FIND("correctivo",D83),50)</f>
        <v>#VALUE!</v>
      </c>
      <c r="O83" s="1" t="e">
        <f>MID(D83,FIND("imposici",D83),50)</f>
        <v>#VALUE!</v>
      </c>
    </row>
    <row r="84" spans="1:15" ht="228" x14ac:dyDescent="0.45">
      <c r="A84">
        <v>7347169</v>
      </c>
      <c r="B84">
        <v>0</v>
      </c>
      <c r="C84" t="s">
        <v>751</v>
      </c>
      <c r="D84" s="1" t="s">
        <v>753</v>
      </c>
      <c r="E84">
        <v>1</v>
      </c>
      <c r="F84" s="1" t="str">
        <f>MID(D84,FIND("sanci",D84),50)</f>
        <v>sanciones previstas en estas bases de licitaci&amp;oac</v>
      </c>
      <c r="G84" s="1" t="e">
        <f>MID(D84,FIND("multa",D84),50)</f>
        <v>#VALUE!</v>
      </c>
      <c r="H84" s="1" t="e">
        <f>MID(D84,FIND("castigo",D84),50)</f>
        <v>#VALUE!</v>
      </c>
      <c r="I84" s="1" t="e">
        <f>MID(D84,FIND("punici",D84),50)</f>
        <v>#VALUE!</v>
      </c>
      <c r="J84" s="1" t="e">
        <f>MID(D84,FIND("escarmiento",D84),50)</f>
        <v>#VALUE!</v>
      </c>
      <c r="K84" s="1" t="e">
        <f>MID(D84,FIND("recargo",D84),50)</f>
        <v>#VALUE!</v>
      </c>
      <c r="L84" s="1" t="e">
        <f>MID(D84,FIND("gravamen",D84),50)</f>
        <v>#VALUE!</v>
      </c>
      <c r="M84" s="1" t="e">
        <f>MID(D84,FIND("amonesta",D84),50)</f>
        <v>#VALUE!</v>
      </c>
      <c r="N84" s="1" t="e">
        <f>MID(D84,FIND("correctivo",D84),50)</f>
        <v>#VALUE!</v>
      </c>
      <c r="O84" s="1" t="e">
        <f>MID(D84,FIND("imposici",D84),50)</f>
        <v>#VALUE!</v>
      </c>
    </row>
    <row r="85" spans="1:15" ht="285" x14ac:dyDescent="0.45">
      <c r="A85">
        <v>8307468</v>
      </c>
      <c r="B85">
        <v>0</v>
      </c>
      <c r="C85" t="s">
        <v>751</v>
      </c>
      <c r="D85" s="1" t="s">
        <v>750</v>
      </c>
      <c r="E85">
        <v>1</v>
      </c>
      <c r="F85" s="1" t="str">
        <f>MID(D85,FIND("sanci",D85),50)</f>
        <v>sanciones previstas en estas bases de licitaci&amp;oac</v>
      </c>
      <c r="G85" s="1" t="e">
        <f>MID(D85,FIND("multa",D85),50)</f>
        <v>#VALUE!</v>
      </c>
      <c r="H85" s="1" t="e">
        <f>MID(D85,FIND("castigo",D85),50)</f>
        <v>#VALUE!</v>
      </c>
      <c r="I85" s="1" t="e">
        <f>MID(D85,FIND("punici",D85),50)</f>
        <v>#VALUE!</v>
      </c>
      <c r="J85" s="1" t="e">
        <f>MID(D85,FIND("escarmiento",D85),50)</f>
        <v>#VALUE!</v>
      </c>
      <c r="K85" s="1" t="e">
        <f>MID(D85,FIND("recargo",D85),50)</f>
        <v>#VALUE!</v>
      </c>
      <c r="L85" s="1" t="e">
        <f>MID(D85,FIND("gravamen",D85),50)</f>
        <v>#VALUE!</v>
      </c>
      <c r="M85" s="1" t="e">
        <f>MID(D85,FIND("amonesta",D85),50)</f>
        <v>#VALUE!</v>
      </c>
      <c r="N85" s="1" t="e">
        <f>MID(D85,FIND("correctivo",D85),50)</f>
        <v>#VALUE!</v>
      </c>
      <c r="O85" s="1" t="e">
        <f>MID(D85,FIND("imposici",D85),50)</f>
        <v>#VALUE!</v>
      </c>
    </row>
    <row r="86" spans="1:15" ht="285" x14ac:dyDescent="0.45">
      <c r="A86">
        <v>8173709</v>
      </c>
      <c r="B86">
        <v>0</v>
      </c>
      <c r="C86" t="s">
        <v>751</v>
      </c>
      <c r="D86" s="1" t="s">
        <v>750</v>
      </c>
      <c r="E86">
        <v>1</v>
      </c>
      <c r="F86" s="1" t="str">
        <f>MID(D86,FIND("sanci",D86),50)</f>
        <v>sanciones previstas en estas bases de licitaci&amp;oac</v>
      </c>
      <c r="G86" s="1" t="e">
        <f>MID(D86,FIND("multa",D86),50)</f>
        <v>#VALUE!</v>
      </c>
      <c r="H86" s="1" t="e">
        <f>MID(D86,FIND("castigo",D86),50)</f>
        <v>#VALUE!</v>
      </c>
      <c r="I86" s="1" t="e">
        <f>MID(D86,FIND("punici",D86),50)</f>
        <v>#VALUE!</v>
      </c>
      <c r="J86" s="1" t="e">
        <f>MID(D86,FIND("escarmiento",D86),50)</f>
        <v>#VALUE!</v>
      </c>
      <c r="K86" s="1" t="e">
        <f>MID(D86,FIND("recargo",D86),50)</f>
        <v>#VALUE!</v>
      </c>
      <c r="L86" s="1" t="e">
        <f>MID(D86,FIND("gravamen",D86),50)</f>
        <v>#VALUE!</v>
      </c>
      <c r="M86" s="1" t="e">
        <f>MID(D86,FIND("amonesta",D86),50)</f>
        <v>#VALUE!</v>
      </c>
      <c r="N86" s="1" t="e">
        <f>MID(D86,FIND("correctivo",D86),50)</f>
        <v>#VALUE!</v>
      </c>
      <c r="O86" s="1" t="e">
        <f>MID(D86,FIND("imposici",D86),50)</f>
        <v>#VALUE!</v>
      </c>
    </row>
    <row r="87" spans="1:15" ht="228" x14ac:dyDescent="0.45">
      <c r="A87">
        <v>7914602</v>
      </c>
      <c r="B87">
        <v>0</v>
      </c>
      <c r="C87" t="s">
        <v>751</v>
      </c>
      <c r="D87" s="1" t="s">
        <v>753</v>
      </c>
      <c r="E87">
        <v>1</v>
      </c>
      <c r="F87" s="1" t="str">
        <f>MID(D87,FIND("sanci",D87),50)</f>
        <v>sanciones previstas en estas bases de licitaci&amp;oac</v>
      </c>
      <c r="G87" s="1" t="e">
        <f>MID(D87,FIND("multa",D87),50)</f>
        <v>#VALUE!</v>
      </c>
      <c r="H87" s="1" t="e">
        <f>MID(D87,FIND("castigo",D87),50)</f>
        <v>#VALUE!</v>
      </c>
      <c r="I87" s="1" t="e">
        <f>MID(D87,FIND("punici",D87),50)</f>
        <v>#VALUE!</v>
      </c>
      <c r="J87" s="1" t="e">
        <f>MID(D87,FIND("escarmiento",D87),50)</f>
        <v>#VALUE!</v>
      </c>
      <c r="K87" s="1" t="e">
        <f>MID(D87,FIND("recargo",D87),50)</f>
        <v>#VALUE!</v>
      </c>
      <c r="L87" s="1" t="e">
        <f>MID(D87,FIND("gravamen",D87),50)</f>
        <v>#VALUE!</v>
      </c>
      <c r="M87" s="1" t="e">
        <f>MID(D87,FIND("amonesta",D87),50)</f>
        <v>#VALUE!</v>
      </c>
      <c r="N87" s="1" t="e">
        <f>MID(D87,FIND("correctivo",D87),50)</f>
        <v>#VALUE!</v>
      </c>
      <c r="O87" s="1" t="e">
        <f>MID(D87,FIND("imposici",D87),50)</f>
        <v>#VALUE!</v>
      </c>
    </row>
    <row r="88" spans="1:15" ht="99.75" x14ac:dyDescent="0.45">
      <c r="A88">
        <v>7947890</v>
      </c>
      <c r="B88">
        <v>0</v>
      </c>
      <c r="C88" t="s">
        <v>936</v>
      </c>
      <c r="D88" s="1" t="s">
        <v>935</v>
      </c>
      <c r="E88">
        <v>1</v>
      </c>
      <c r="F88" s="1" t="e">
        <f>MID(D88,FIND("sanci",D88),50)</f>
        <v>#VALUE!</v>
      </c>
      <c r="G88" s="1" t="str">
        <f>MID(D88,FIND("multa",D88),50)</f>
        <v>multa seg&amp;uacute;n lo se&amp;ntilde;alado precedenteme</v>
      </c>
      <c r="H88" s="1" t="e">
        <f>MID(D88,FIND("castigo",D88),50)</f>
        <v>#VALUE!</v>
      </c>
      <c r="I88" s="1" t="e">
        <f>MID(D88,FIND("punici",D88),50)</f>
        <v>#VALUE!</v>
      </c>
      <c r="J88" s="1" t="e">
        <f>MID(D88,FIND("escarmiento",D88),50)</f>
        <v>#VALUE!</v>
      </c>
      <c r="K88" s="1" t="e">
        <f>MID(D88,FIND("recargo",D88),50)</f>
        <v>#VALUE!</v>
      </c>
      <c r="L88" s="1" t="e">
        <f>MID(D88,FIND("gravamen",D88),50)</f>
        <v>#VALUE!</v>
      </c>
      <c r="M88" s="1" t="e">
        <f>MID(D88,FIND("amonesta",D88),50)</f>
        <v>#VALUE!</v>
      </c>
      <c r="N88" s="1" t="e">
        <f>MID(D88,FIND("correctivo",D88),50)</f>
        <v>#VALUE!</v>
      </c>
      <c r="O88" s="1" t="e">
        <f>MID(D88,FIND("imposici",D88),50)</f>
        <v>#VALUE!</v>
      </c>
    </row>
    <row r="89" spans="1:15" ht="228" x14ac:dyDescent="0.45">
      <c r="A89">
        <v>7705177</v>
      </c>
      <c r="B89">
        <v>0</v>
      </c>
      <c r="C89" t="s">
        <v>751</v>
      </c>
      <c r="D89" s="1" t="s">
        <v>753</v>
      </c>
      <c r="E89">
        <v>1</v>
      </c>
      <c r="F89" s="1" t="str">
        <f>MID(D89,FIND("sanci",D89),50)</f>
        <v>sanciones previstas en estas bases de licitaci&amp;oac</v>
      </c>
      <c r="G89" s="1" t="e">
        <f>MID(D89,FIND("multa",D89),50)</f>
        <v>#VALUE!</v>
      </c>
      <c r="H89" s="1" t="e">
        <f>MID(D89,FIND("castigo",D89),50)</f>
        <v>#VALUE!</v>
      </c>
      <c r="I89" s="1" t="e">
        <f>MID(D89,FIND("punici",D89),50)</f>
        <v>#VALUE!</v>
      </c>
      <c r="J89" s="1" t="e">
        <f>MID(D89,FIND("escarmiento",D89),50)</f>
        <v>#VALUE!</v>
      </c>
      <c r="K89" s="1" t="e">
        <f>MID(D89,FIND("recargo",D89),50)</f>
        <v>#VALUE!</v>
      </c>
      <c r="L89" s="1" t="e">
        <f>MID(D89,FIND("gravamen",D89),50)</f>
        <v>#VALUE!</v>
      </c>
      <c r="M89" s="1" t="e">
        <f>MID(D89,FIND("amonesta",D89),50)</f>
        <v>#VALUE!</v>
      </c>
      <c r="N89" s="1" t="e">
        <f>MID(D89,FIND("correctivo",D89),50)</f>
        <v>#VALUE!</v>
      </c>
      <c r="O89" s="1" t="e">
        <f>MID(D89,FIND("imposici",D89),50)</f>
        <v>#VALUE!</v>
      </c>
    </row>
    <row r="90" spans="1:15" ht="228" x14ac:dyDescent="0.45">
      <c r="A90">
        <v>7750159</v>
      </c>
      <c r="B90">
        <v>0</v>
      </c>
      <c r="C90" t="s">
        <v>751</v>
      </c>
      <c r="D90" s="1" t="s">
        <v>753</v>
      </c>
      <c r="E90">
        <v>1</v>
      </c>
      <c r="F90" s="1" t="str">
        <f>MID(D90,FIND("sanci",D90),50)</f>
        <v>sanciones previstas en estas bases de licitaci&amp;oac</v>
      </c>
      <c r="G90" s="1" t="e">
        <f>MID(D90,FIND("multa",D90),50)</f>
        <v>#VALUE!</v>
      </c>
      <c r="H90" s="1" t="e">
        <f>MID(D90,FIND("castigo",D90),50)</f>
        <v>#VALUE!</v>
      </c>
      <c r="I90" s="1" t="e">
        <f>MID(D90,FIND("punici",D90),50)</f>
        <v>#VALUE!</v>
      </c>
      <c r="J90" s="1" t="e">
        <f>MID(D90,FIND("escarmiento",D90),50)</f>
        <v>#VALUE!</v>
      </c>
      <c r="K90" s="1" t="e">
        <f>MID(D90,FIND("recargo",D90),50)</f>
        <v>#VALUE!</v>
      </c>
      <c r="L90" s="1" t="e">
        <f>MID(D90,FIND("gravamen",D90),50)</f>
        <v>#VALUE!</v>
      </c>
      <c r="M90" s="1" t="e">
        <f>MID(D90,FIND("amonesta",D90),50)</f>
        <v>#VALUE!</v>
      </c>
      <c r="N90" s="1" t="e">
        <f>MID(D90,FIND("correctivo",D90),50)</f>
        <v>#VALUE!</v>
      </c>
      <c r="O90" s="1" t="e">
        <f>MID(D90,FIND("imposici",D90),50)</f>
        <v>#VALUE!</v>
      </c>
    </row>
    <row r="91" spans="1:15" ht="313.5" x14ac:dyDescent="0.45">
      <c r="A91">
        <v>7557493</v>
      </c>
      <c r="B91">
        <v>0</v>
      </c>
      <c r="C91" t="s">
        <v>751</v>
      </c>
      <c r="D91" s="1" t="s">
        <v>934</v>
      </c>
      <c r="E91">
        <v>1</v>
      </c>
      <c r="F91" s="1" t="str">
        <f>MID(D91,FIND("sanci",D91),50)</f>
        <v>sanciones previstas en estas bases de licitaci&amp;oac</v>
      </c>
      <c r="G91" s="1" t="e">
        <f>MID(D91,FIND("multa",D91),50)</f>
        <v>#VALUE!</v>
      </c>
      <c r="H91" s="1" t="e">
        <f>MID(D91,FIND("castigo",D91),50)</f>
        <v>#VALUE!</v>
      </c>
      <c r="I91" s="1" t="e">
        <f>MID(D91,FIND("punici",D91),50)</f>
        <v>#VALUE!</v>
      </c>
      <c r="J91" s="1" t="e">
        <f>MID(D91,FIND("escarmiento",D91),50)</f>
        <v>#VALUE!</v>
      </c>
      <c r="K91" s="1" t="e">
        <f>MID(D91,FIND("recargo",D91),50)</f>
        <v>#VALUE!</v>
      </c>
      <c r="L91" s="1" t="e">
        <f>MID(D91,FIND("gravamen",D91),50)</f>
        <v>#VALUE!</v>
      </c>
      <c r="M91" s="1" t="e">
        <f>MID(D91,FIND("amonesta",D91),50)</f>
        <v>#VALUE!</v>
      </c>
      <c r="N91" s="1" t="e">
        <f>MID(D91,FIND("correctivo",D91),50)</f>
        <v>#VALUE!</v>
      </c>
      <c r="O91" s="1" t="e">
        <f>MID(D91,FIND("imposici",D91),50)</f>
        <v>#VALUE!</v>
      </c>
    </row>
    <row r="92" spans="1:15" ht="285" x14ac:dyDescent="0.45">
      <c r="A92">
        <v>8167768</v>
      </c>
      <c r="B92">
        <v>0</v>
      </c>
      <c r="C92" t="s">
        <v>751</v>
      </c>
      <c r="D92" s="1" t="s">
        <v>750</v>
      </c>
      <c r="E92">
        <v>1</v>
      </c>
      <c r="F92" s="1" t="str">
        <f>MID(D92,FIND("sanci",D92),50)</f>
        <v>sanciones previstas en estas bases de licitaci&amp;oac</v>
      </c>
      <c r="G92" s="1" t="e">
        <f>MID(D92,FIND("multa",D92),50)</f>
        <v>#VALUE!</v>
      </c>
      <c r="H92" s="1" t="e">
        <f>MID(D92,FIND("castigo",D92),50)</f>
        <v>#VALUE!</v>
      </c>
      <c r="I92" s="1" t="e">
        <f>MID(D92,FIND("punici",D92),50)</f>
        <v>#VALUE!</v>
      </c>
      <c r="J92" s="1" t="e">
        <f>MID(D92,FIND("escarmiento",D92),50)</f>
        <v>#VALUE!</v>
      </c>
      <c r="K92" s="1" t="e">
        <f>MID(D92,FIND("recargo",D92),50)</f>
        <v>#VALUE!</v>
      </c>
      <c r="L92" s="1" t="e">
        <f>MID(D92,FIND("gravamen",D92),50)</f>
        <v>#VALUE!</v>
      </c>
      <c r="M92" s="1" t="e">
        <f>MID(D92,FIND("amonesta",D92),50)</f>
        <v>#VALUE!</v>
      </c>
      <c r="N92" s="1" t="e">
        <f>MID(D92,FIND("correctivo",D92),50)</f>
        <v>#VALUE!</v>
      </c>
      <c r="O92" s="1" t="e">
        <f>MID(D92,FIND("imposici",D92),50)</f>
        <v>#VALUE!</v>
      </c>
    </row>
    <row r="93" spans="1:15" ht="409.5" x14ac:dyDescent="0.45">
      <c r="A93">
        <v>7996434</v>
      </c>
      <c r="B93">
        <v>0</v>
      </c>
      <c r="C93" t="s">
        <v>933</v>
      </c>
      <c r="D93" s="1" t="s">
        <v>932</v>
      </c>
      <c r="E93">
        <v>1</v>
      </c>
      <c r="F93" s="1" t="str">
        <f>MID(D93,FIND("sanci",D93),50)</f>
        <v>sancionar el plan de trabajo.  La primera reuni&amp;oa</v>
      </c>
      <c r="G93" s="1" t="str">
        <f>MID(D93,FIND("multa",D93),50)</f>
        <v xml:space="preserve">multa por cada d&amp;iacute;a de atraso equivalente a </v>
      </c>
      <c r="H93" s="1" t="e">
        <f>MID(D93,FIND("castigo",D93),50)</f>
        <v>#VALUE!</v>
      </c>
      <c r="I93" s="1" t="e">
        <f>MID(D93,FIND("punici",D93),50)</f>
        <v>#VALUE!</v>
      </c>
      <c r="J93" s="1" t="e">
        <f>MID(D93,FIND("escarmiento",D93),50)</f>
        <v>#VALUE!</v>
      </c>
      <c r="K93" s="1" t="e">
        <f>MID(D93,FIND("recargo",D93),50)</f>
        <v>#VALUE!</v>
      </c>
      <c r="L93" s="1" t="e">
        <f>MID(D93,FIND("gravamen",D93),50)</f>
        <v>#VALUE!</v>
      </c>
      <c r="M93" s="1" t="e">
        <f>MID(D93,FIND("amonesta",D93),50)</f>
        <v>#VALUE!</v>
      </c>
      <c r="N93" s="1" t="e">
        <f>MID(D93,FIND("correctivo",D93),50)</f>
        <v>#VALUE!</v>
      </c>
      <c r="O93" s="1" t="e">
        <f>MID(D93,FIND("imposici",D93),50)</f>
        <v>#VALUE!</v>
      </c>
    </row>
    <row r="94" spans="1:15" ht="228" x14ac:dyDescent="0.45">
      <c r="A94">
        <v>7651125</v>
      </c>
      <c r="B94">
        <v>0</v>
      </c>
      <c r="C94" t="s">
        <v>751</v>
      </c>
      <c r="D94" s="1" t="s">
        <v>752</v>
      </c>
      <c r="E94">
        <v>1</v>
      </c>
      <c r="F94" s="1" t="str">
        <f>MID(D94,FIND("sanci",D94),50)</f>
        <v>sanciones previstas en estas bases de licitaci&amp;oac</v>
      </c>
      <c r="G94" s="1" t="e">
        <f>MID(D94,FIND("multa",D94),50)</f>
        <v>#VALUE!</v>
      </c>
      <c r="H94" s="1" t="e">
        <f>MID(D94,FIND("castigo",D94),50)</f>
        <v>#VALUE!</v>
      </c>
      <c r="I94" s="1" t="e">
        <f>MID(D94,FIND("punici",D94),50)</f>
        <v>#VALUE!</v>
      </c>
      <c r="J94" s="1" t="e">
        <f>MID(D94,FIND("escarmiento",D94),50)</f>
        <v>#VALUE!</v>
      </c>
      <c r="K94" s="1" t="e">
        <f>MID(D94,FIND("recargo",D94),50)</f>
        <v>#VALUE!</v>
      </c>
      <c r="L94" s="1" t="e">
        <f>MID(D94,FIND("gravamen",D94),50)</f>
        <v>#VALUE!</v>
      </c>
      <c r="M94" s="1" t="e">
        <f>MID(D94,FIND("amonesta",D94),50)</f>
        <v>#VALUE!</v>
      </c>
      <c r="N94" s="1" t="e">
        <f>MID(D94,FIND("correctivo",D94),50)</f>
        <v>#VALUE!</v>
      </c>
      <c r="O94" s="1" t="e">
        <f>MID(D94,FIND("imposici",D94),50)</f>
        <v>#VALUE!</v>
      </c>
    </row>
    <row r="95" spans="1:15" ht="228" x14ac:dyDescent="0.45">
      <c r="A95">
        <v>8051998</v>
      </c>
      <c r="B95">
        <v>0</v>
      </c>
      <c r="C95" t="s">
        <v>751</v>
      </c>
      <c r="D95" s="1" t="s">
        <v>753</v>
      </c>
      <c r="E95">
        <v>1</v>
      </c>
      <c r="F95" s="1" t="str">
        <f>MID(D95,FIND("sanci",D95),50)</f>
        <v>sanciones previstas en estas bases de licitaci&amp;oac</v>
      </c>
      <c r="G95" s="1" t="e">
        <f>MID(D95,FIND("multa",D95),50)</f>
        <v>#VALUE!</v>
      </c>
      <c r="H95" s="1" t="e">
        <f>MID(D95,FIND("castigo",D95),50)</f>
        <v>#VALUE!</v>
      </c>
      <c r="I95" s="1" t="e">
        <f>MID(D95,FIND("punici",D95),50)</f>
        <v>#VALUE!</v>
      </c>
      <c r="J95" s="1" t="e">
        <f>MID(D95,FIND("escarmiento",D95),50)</f>
        <v>#VALUE!</v>
      </c>
      <c r="K95" s="1" t="e">
        <f>MID(D95,FIND("recargo",D95),50)</f>
        <v>#VALUE!</v>
      </c>
      <c r="L95" s="1" t="e">
        <f>MID(D95,FIND("gravamen",D95),50)</f>
        <v>#VALUE!</v>
      </c>
      <c r="M95" s="1" t="e">
        <f>MID(D95,FIND("amonesta",D95),50)</f>
        <v>#VALUE!</v>
      </c>
      <c r="N95" s="1" t="e">
        <f>MID(D95,FIND("correctivo",D95),50)</f>
        <v>#VALUE!</v>
      </c>
      <c r="O95" s="1" t="e">
        <f>MID(D95,FIND("imposici",D95),50)</f>
        <v>#VALUE!</v>
      </c>
    </row>
    <row r="96" spans="1:15" ht="71.25" x14ac:dyDescent="0.45">
      <c r="A96">
        <v>8616721</v>
      </c>
      <c r="B96">
        <v>0</v>
      </c>
      <c r="C96" t="s">
        <v>931</v>
      </c>
      <c r="D96" s="1" t="s">
        <v>930</v>
      </c>
      <c r="E96">
        <v>1</v>
      </c>
      <c r="F96" s="1" t="str">
        <f>MID(D96,FIND("sanci",D96),50)</f>
        <v>sancionar  con  un reclamo en su ficha de Chilepro</v>
      </c>
      <c r="G96" s="1" t="e">
        <f>MID(D96,FIND("multa",D96),50)</f>
        <v>#VALUE!</v>
      </c>
      <c r="H96" s="1" t="e">
        <f>MID(D96,FIND("castigo",D96),50)</f>
        <v>#VALUE!</v>
      </c>
      <c r="I96" s="1" t="e">
        <f>MID(D96,FIND("punici",D96),50)</f>
        <v>#VALUE!</v>
      </c>
      <c r="J96" s="1" t="e">
        <f>MID(D96,FIND("escarmiento",D96),50)</f>
        <v>#VALUE!</v>
      </c>
      <c r="K96" s="1" t="e">
        <f>MID(D96,FIND("recargo",D96),50)</f>
        <v>#VALUE!</v>
      </c>
      <c r="L96" s="1" t="e">
        <f>MID(D96,FIND("gravamen",D96),50)</f>
        <v>#VALUE!</v>
      </c>
      <c r="M96" s="1" t="e">
        <f>MID(D96,FIND("amonesta",D96),50)</f>
        <v>#VALUE!</v>
      </c>
      <c r="N96" s="1" t="e">
        <f>MID(D96,FIND("correctivo",D96),50)</f>
        <v>#VALUE!</v>
      </c>
      <c r="O96" s="1" t="e">
        <f>MID(D96,FIND("imposici",D96),50)</f>
        <v>#VALUE!</v>
      </c>
    </row>
    <row r="97" spans="1:15" ht="171" x14ac:dyDescent="0.45">
      <c r="A97">
        <v>8209786</v>
      </c>
      <c r="B97">
        <v>0</v>
      </c>
      <c r="C97" t="s">
        <v>929</v>
      </c>
      <c r="D97" s="1" t="s">
        <v>928</v>
      </c>
      <c r="E97">
        <v>1</v>
      </c>
      <c r="F97" s="1" t="e">
        <f>MID(D97,FIND("sanci",D97),50)</f>
        <v>#VALUE!</v>
      </c>
      <c r="G97" s="1" t="str">
        <f>MID(D97,FIND("multa",D97),50)</f>
        <v>multas, término anticipado o el cobro de boleta se</v>
      </c>
      <c r="H97" s="1" t="e">
        <f>MID(D97,FIND("castigo",D97),50)</f>
        <v>#VALUE!</v>
      </c>
      <c r="I97" s="1" t="e">
        <f>MID(D97,FIND("punici",D97),50)</f>
        <v>#VALUE!</v>
      </c>
      <c r="J97" s="1" t="e">
        <f>MID(D97,FIND("escarmiento",D97),50)</f>
        <v>#VALUE!</v>
      </c>
      <c r="K97" s="1" t="e">
        <f>MID(D97,FIND("recargo",D97),50)</f>
        <v>#VALUE!</v>
      </c>
      <c r="L97" s="1" t="e">
        <f>MID(D97,FIND("gravamen",D97),50)</f>
        <v>#VALUE!</v>
      </c>
      <c r="M97" s="1" t="e">
        <f>MID(D97,FIND("amonesta",D97),50)</f>
        <v>#VALUE!</v>
      </c>
      <c r="N97" s="1" t="e">
        <f>MID(D97,FIND("correctivo",D97),50)</f>
        <v>#VALUE!</v>
      </c>
      <c r="O97" s="1" t="e">
        <f>MID(D97,FIND("imposici",D97),50)</f>
        <v>#VALUE!</v>
      </c>
    </row>
    <row r="98" spans="1:15" ht="228" x14ac:dyDescent="0.45">
      <c r="A98">
        <v>7822748</v>
      </c>
      <c r="B98">
        <v>0</v>
      </c>
      <c r="C98" t="s">
        <v>751</v>
      </c>
      <c r="D98" s="1" t="s">
        <v>753</v>
      </c>
      <c r="E98">
        <v>1</v>
      </c>
      <c r="F98" s="1" t="str">
        <f>MID(D98,FIND("sanci",D98),50)</f>
        <v>sanciones previstas en estas bases de licitaci&amp;oac</v>
      </c>
      <c r="G98" s="1" t="e">
        <f>MID(D98,FIND("multa",D98),50)</f>
        <v>#VALUE!</v>
      </c>
      <c r="H98" s="1" t="e">
        <f>MID(D98,FIND("castigo",D98),50)</f>
        <v>#VALUE!</v>
      </c>
      <c r="I98" s="1" t="e">
        <f>MID(D98,FIND("punici",D98),50)</f>
        <v>#VALUE!</v>
      </c>
      <c r="J98" s="1" t="e">
        <f>MID(D98,FIND("escarmiento",D98),50)</f>
        <v>#VALUE!</v>
      </c>
      <c r="K98" s="1" t="e">
        <f>MID(D98,FIND("recargo",D98),50)</f>
        <v>#VALUE!</v>
      </c>
      <c r="L98" s="1" t="e">
        <f>MID(D98,FIND("gravamen",D98),50)</f>
        <v>#VALUE!</v>
      </c>
      <c r="M98" s="1" t="e">
        <f>MID(D98,FIND("amonesta",D98),50)</f>
        <v>#VALUE!</v>
      </c>
      <c r="N98" s="1" t="e">
        <f>MID(D98,FIND("correctivo",D98),50)</f>
        <v>#VALUE!</v>
      </c>
      <c r="O98" s="1" t="e">
        <f>MID(D98,FIND("imposici",D98),50)</f>
        <v>#VALUE!</v>
      </c>
    </row>
    <row r="99" spans="1:15" ht="156.75" x14ac:dyDescent="0.45">
      <c r="A99">
        <v>8162571</v>
      </c>
      <c r="B99">
        <v>0</v>
      </c>
      <c r="C99" t="s">
        <v>913</v>
      </c>
      <c r="D99" s="1" t="s">
        <v>927</v>
      </c>
      <c r="E99">
        <v>1</v>
      </c>
      <c r="F99" s="1" t="e">
        <f>MID(D99,FIND("sanci",D99),50)</f>
        <v>#VALUE!</v>
      </c>
      <c r="G99" s="1" t="str">
        <f>MID(D99,FIND("multa",D99),50)</f>
        <v xml:space="preserve">multas ser&amp;aacute;n establecidas en un porcentaje </v>
      </c>
      <c r="H99" s="1" t="e">
        <f>MID(D99,FIND("castigo",D99),50)</f>
        <v>#VALUE!</v>
      </c>
      <c r="I99" s="1" t="e">
        <f>MID(D99,FIND("punici",D99),50)</f>
        <v>#VALUE!</v>
      </c>
      <c r="J99" s="1" t="e">
        <f>MID(D99,FIND("escarmiento",D99),50)</f>
        <v>#VALUE!</v>
      </c>
      <c r="K99" s="1" t="e">
        <f>MID(D99,FIND("recargo",D99),50)</f>
        <v>#VALUE!</v>
      </c>
      <c r="L99" s="1" t="e">
        <f>MID(D99,FIND("gravamen",D99),50)</f>
        <v>#VALUE!</v>
      </c>
      <c r="M99" s="1" t="e">
        <f>MID(D99,FIND("amonesta",D99),50)</f>
        <v>#VALUE!</v>
      </c>
      <c r="N99" s="1" t="e">
        <f>MID(D99,FIND("correctivo",D99),50)</f>
        <v>#VALUE!</v>
      </c>
      <c r="O99" s="1" t="e">
        <f>MID(D99,FIND("imposici",D99),50)</f>
        <v>#VALUE!</v>
      </c>
    </row>
    <row r="100" spans="1:15" ht="114" x14ac:dyDescent="0.45">
      <c r="A100">
        <v>7838656</v>
      </c>
      <c r="B100">
        <v>0</v>
      </c>
      <c r="C100" t="s">
        <v>926</v>
      </c>
      <c r="D100" s="1" t="s">
        <v>925</v>
      </c>
      <c r="E100">
        <v>1</v>
      </c>
      <c r="F100" s="1" t="e">
        <f>MID(D100,FIND("sanci",D100),50)</f>
        <v>#VALUE!</v>
      </c>
      <c r="G100" s="1" t="str">
        <f>MID(D100,FIND("multa",D100),50)</f>
        <v>multa) y se pondr&amp;aacute; t&amp;eacute;rmino anticipad</v>
      </c>
      <c r="H100" s="1" t="e">
        <f>MID(D100,FIND("castigo",D100),50)</f>
        <v>#VALUE!</v>
      </c>
      <c r="I100" s="1" t="e">
        <f>MID(D100,FIND("punici",D100),50)</f>
        <v>#VALUE!</v>
      </c>
      <c r="J100" s="1" t="e">
        <f>MID(D100,FIND("escarmiento",D100),50)</f>
        <v>#VALUE!</v>
      </c>
      <c r="K100" s="1" t="e">
        <f>MID(D100,FIND("recargo",D100),50)</f>
        <v>#VALUE!</v>
      </c>
      <c r="L100" s="1" t="e">
        <f>MID(D100,FIND("gravamen",D100),50)</f>
        <v>#VALUE!</v>
      </c>
      <c r="M100" s="1" t="e">
        <f>MID(D100,FIND("amonesta",D100),50)</f>
        <v>#VALUE!</v>
      </c>
      <c r="N100" s="1" t="e">
        <f>MID(D100,FIND("correctivo",D100),50)</f>
        <v>#VALUE!</v>
      </c>
      <c r="O100" s="1" t="e">
        <f>MID(D100,FIND("imposici",D100),50)</f>
        <v>#VALUE!</v>
      </c>
    </row>
    <row r="101" spans="1:15" ht="285" x14ac:dyDescent="0.45">
      <c r="A101">
        <v>8362075</v>
      </c>
      <c r="B101">
        <v>0</v>
      </c>
      <c r="C101" t="s">
        <v>751</v>
      </c>
      <c r="D101" s="1" t="s">
        <v>750</v>
      </c>
      <c r="E101">
        <v>1</v>
      </c>
      <c r="F101" s="1" t="str">
        <f>MID(D101,FIND("sanci",D101),50)</f>
        <v>sanciones previstas en estas bases de licitaci&amp;oac</v>
      </c>
      <c r="G101" s="1" t="e">
        <f>MID(D101,FIND("multa",D101),50)</f>
        <v>#VALUE!</v>
      </c>
      <c r="H101" s="1" t="e">
        <f>MID(D101,FIND("castigo",D101),50)</f>
        <v>#VALUE!</v>
      </c>
      <c r="I101" s="1" t="e">
        <f>MID(D101,FIND("punici",D101),50)</f>
        <v>#VALUE!</v>
      </c>
      <c r="J101" s="1" t="e">
        <f>MID(D101,FIND("escarmiento",D101),50)</f>
        <v>#VALUE!</v>
      </c>
      <c r="K101" s="1" t="e">
        <f>MID(D101,FIND("recargo",D101),50)</f>
        <v>#VALUE!</v>
      </c>
      <c r="L101" s="1" t="e">
        <f>MID(D101,FIND("gravamen",D101),50)</f>
        <v>#VALUE!</v>
      </c>
      <c r="M101" s="1" t="e">
        <f>MID(D101,FIND("amonesta",D101),50)</f>
        <v>#VALUE!</v>
      </c>
      <c r="N101" s="1" t="e">
        <f>MID(D101,FIND("correctivo",D101),50)</f>
        <v>#VALUE!</v>
      </c>
      <c r="O101" s="1" t="e">
        <f>MID(D101,FIND("imposici",D101),50)</f>
        <v>#VALUE!</v>
      </c>
    </row>
    <row r="102" spans="1:15" ht="71.25" x14ac:dyDescent="0.45">
      <c r="A102">
        <v>8163865</v>
      </c>
      <c r="B102">
        <v>0</v>
      </c>
      <c r="C102" t="s">
        <v>924</v>
      </c>
      <c r="D102" s="1" t="s">
        <v>923</v>
      </c>
      <c r="E102">
        <v>1</v>
      </c>
      <c r="F102" s="1" t="str">
        <f>MID(D102,FIND("sanci",D102),50)</f>
        <v>sancionar con un reclamo en su ficha de Chileprove</v>
      </c>
      <c r="G102" s="1" t="e">
        <f>MID(D102,FIND("multa",D102),50)</f>
        <v>#VALUE!</v>
      </c>
      <c r="H102" s="1" t="e">
        <f>MID(D102,FIND("castigo",D102),50)</f>
        <v>#VALUE!</v>
      </c>
      <c r="I102" s="1" t="e">
        <f>MID(D102,FIND("punici",D102),50)</f>
        <v>#VALUE!</v>
      </c>
      <c r="J102" s="1" t="e">
        <f>MID(D102,FIND("escarmiento",D102),50)</f>
        <v>#VALUE!</v>
      </c>
      <c r="K102" s="1" t="e">
        <f>MID(D102,FIND("recargo",D102),50)</f>
        <v>#VALUE!</v>
      </c>
      <c r="L102" s="1" t="e">
        <f>MID(D102,FIND("gravamen",D102),50)</f>
        <v>#VALUE!</v>
      </c>
      <c r="M102" s="1" t="e">
        <f>MID(D102,FIND("amonesta",D102),50)</f>
        <v>#VALUE!</v>
      </c>
      <c r="N102" s="1" t="e">
        <f>MID(D102,FIND("correctivo",D102),50)</f>
        <v>#VALUE!</v>
      </c>
      <c r="O102" s="1" t="e">
        <f>MID(D102,FIND("imposici",D102),50)</f>
        <v>#VALUE!</v>
      </c>
    </row>
    <row r="103" spans="1:15" ht="228" x14ac:dyDescent="0.45">
      <c r="A103">
        <v>8213002</v>
      </c>
      <c r="B103">
        <v>0</v>
      </c>
      <c r="C103" t="s">
        <v>751</v>
      </c>
      <c r="D103" s="1" t="s">
        <v>753</v>
      </c>
      <c r="E103">
        <v>1</v>
      </c>
      <c r="F103" s="1" t="str">
        <f>MID(D103,FIND("sanci",D103),50)</f>
        <v>sanciones previstas en estas bases de licitaci&amp;oac</v>
      </c>
      <c r="G103" s="1" t="e">
        <f>MID(D103,FIND("multa",D103),50)</f>
        <v>#VALUE!</v>
      </c>
      <c r="H103" s="1" t="e">
        <f>MID(D103,FIND("castigo",D103),50)</f>
        <v>#VALUE!</v>
      </c>
      <c r="I103" s="1" t="e">
        <f>MID(D103,FIND("punici",D103),50)</f>
        <v>#VALUE!</v>
      </c>
      <c r="J103" s="1" t="e">
        <f>MID(D103,FIND("escarmiento",D103),50)</f>
        <v>#VALUE!</v>
      </c>
      <c r="K103" s="1" t="e">
        <f>MID(D103,FIND("recargo",D103),50)</f>
        <v>#VALUE!</v>
      </c>
      <c r="L103" s="1" t="e">
        <f>MID(D103,FIND("gravamen",D103),50)</f>
        <v>#VALUE!</v>
      </c>
      <c r="M103" s="1" t="e">
        <f>MID(D103,FIND("amonesta",D103),50)</f>
        <v>#VALUE!</v>
      </c>
      <c r="N103" s="1" t="e">
        <f>MID(D103,FIND("correctivo",D103),50)</f>
        <v>#VALUE!</v>
      </c>
      <c r="O103" s="1" t="e">
        <f>MID(D103,FIND("imposici",D103),50)</f>
        <v>#VALUE!</v>
      </c>
    </row>
    <row r="104" spans="1:15" ht="71.25" x14ac:dyDescent="0.45">
      <c r="A104">
        <v>7391890</v>
      </c>
      <c r="B104">
        <v>0</v>
      </c>
      <c r="C104" t="s">
        <v>922</v>
      </c>
      <c r="D104" s="1" t="s">
        <v>921</v>
      </c>
      <c r="E104">
        <v>1</v>
      </c>
      <c r="F104" s="1" t="str">
        <f>MID(D104,FIND("sanci",D104),50)</f>
        <v>sancionado por Decreto Alcaldicio.&lt;/span&gt;</v>
      </c>
      <c r="G104" s="1" t="e">
        <f>MID(D104,FIND("multa",D104),50)</f>
        <v>#VALUE!</v>
      </c>
      <c r="H104" s="1" t="e">
        <f>MID(D104,FIND("castigo",D104),50)</f>
        <v>#VALUE!</v>
      </c>
      <c r="I104" s="1" t="e">
        <f>MID(D104,FIND("punici",D104),50)</f>
        <v>#VALUE!</v>
      </c>
      <c r="J104" s="1" t="e">
        <f>MID(D104,FIND("escarmiento",D104),50)</f>
        <v>#VALUE!</v>
      </c>
      <c r="K104" s="1" t="e">
        <f>MID(D104,FIND("recargo",D104),50)</f>
        <v>#VALUE!</v>
      </c>
      <c r="L104" s="1" t="e">
        <f>MID(D104,FIND("gravamen",D104),50)</f>
        <v>#VALUE!</v>
      </c>
      <c r="M104" s="1" t="e">
        <f>MID(D104,FIND("amonesta",D104),50)</f>
        <v>#VALUE!</v>
      </c>
      <c r="N104" s="1" t="e">
        <f>MID(D104,FIND("correctivo",D104),50)</f>
        <v>#VALUE!</v>
      </c>
      <c r="O104" s="1" t="e">
        <f>MID(D104,FIND("imposici",D104),50)</f>
        <v>#VALUE!</v>
      </c>
    </row>
    <row r="105" spans="1:15" ht="409.5" x14ac:dyDescent="0.45">
      <c r="A105">
        <v>8148856</v>
      </c>
      <c r="B105">
        <v>0</v>
      </c>
      <c r="C105" t="s">
        <v>920</v>
      </c>
      <c r="D105" s="1" t="s">
        <v>919</v>
      </c>
      <c r="E105">
        <v>1</v>
      </c>
      <c r="F105" s="1" t="e">
        <f>MID(D105,FIND("sanci",D105),50)</f>
        <v>#VALUE!</v>
      </c>
      <c r="G105" s="1" t="str">
        <f>MID(D105,FIND("multa",D105),50)</f>
        <v>multas estipuladas en el punto Multas por incumpli</v>
      </c>
      <c r="H105" s="1" t="e">
        <f>MID(D105,FIND("castigo",D105),50)</f>
        <v>#VALUE!</v>
      </c>
      <c r="I105" s="1" t="e">
        <f>MID(D105,FIND("punici",D105),50)</f>
        <v>#VALUE!</v>
      </c>
      <c r="J105" s="1" t="e">
        <f>MID(D105,FIND("escarmiento",D105),50)</f>
        <v>#VALUE!</v>
      </c>
      <c r="K105" s="1" t="e">
        <f>MID(D105,FIND("recargo",D105),50)</f>
        <v>#VALUE!</v>
      </c>
      <c r="L105" s="1" t="e">
        <f>MID(D105,FIND("gravamen",D105),50)</f>
        <v>#VALUE!</v>
      </c>
      <c r="M105" s="1" t="e">
        <f>MID(D105,FIND("amonesta",D105),50)</f>
        <v>#VALUE!</v>
      </c>
      <c r="N105" s="1" t="e">
        <f>MID(D105,FIND("correctivo",D105),50)</f>
        <v>#VALUE!</v>
      </c>
      <c r="O105" s="1" t="e">
        <f>MID(D105,FIND("imposici",D105),50)</f>
        <v>#VALUE!</v>
      </c>
    </row>
    <row r="106" spans="1:15" ht="228" x14ac:dyDescent="0.45">
      <c r="A106">
        <v>7509852</v>
      </c>
      <c r="B106">
        <v>0</v>
      </c>
      <c r="C106" t="s">
        <v>751</v>
      </c>
      <c r="D106" s="1" t="s">
        <v>753</v>
      </c>
      <c r="E106">
        <v>1</v>
      </c>
      <c r="F106" s="1" t="str">
        <f>MID(D106,FIND("sanci",D106),50)</f>
        <v>sanciones previstas en estas bases de licitaci&amp;oac</v>
      </c>
      <c r="G106" s="1" t="e">
        <f>MID(D106,FIND("multa",D106),50)</f>
        <v>#VALUE!</v>
      </c>
      <c r="H106" s="1" t="e">
        <f>MID(D106,FIND("castigo",D106),50)</f>
        <v>#VALUE!</v>
      </c>
      <c r="I106" s="1" t="e">
        <f>MID(D106,FIND("punici",D106),50)</f>
        <v>#VALUE!</v>
      </c>
      <c r="J106" s="1" t="e">
        <f>MID(D106,FIND("escarmiento",D106),50)</f>
        <v>#VALUE!</v>
      </c>
      <c r="K106" s="1" t="e">
        <f>MID(D106,FIND("recargo",D106),50)</f>
        <v>#VALUE!</v>
      </c>
      <c r="L106" s="1" t="e">
        <f>MID(D106,FIND("gravamen",D106),50)</f>
        <v>#VALUE!</v>
      </c>
      <c r="M106" s="1" t="e">
        <f>MID(D106,FIND("amonesta",D106),50)</f>
        <v>#VALUE!</v>
      </c>
      <c r="N106" s="1" t="e">
        <f>MID(D106,FIND("correctivo",D106),50)</f>
        <v>#VALUE!</v>
      </c>
      <c r="O106" s="1" t="e">
        <f>MID(D106,FIND("imposici",D106),50)</f>
        <v>#VALUE!</v>
      </c>
    </row>
    <row r="107" spans="1:15" ht="228" x14ac:dyDescent="0.45">
      <c r="A107">
        <v>7756920</v>
      </c>
      <c r="B107">
        <v>0</v>
      </c>
      <c r="C107" t="s">
        <v>751</v>
      </c>
      <c r="D107" s="1" t="s">
        <v>753</v>
      </c>
      <c r="E107">
        <v>1</v>
      </c>
      <c r="F107" s="1" t="str">
        <f>MID(D107,FIND("sanci",D107),50)</f>
        <v>sanciones previstas en estas bases de licitaci&amp;oac</v>
      </c>
      <c r="G107" s="1" t="e">
        <f>MID(D107,FIND("multa",D107),50)</f>
        <v>#VALUE!</v>
      </c>
      <c r="H107" s="1" t="e">
        <f>MID(D107,FIND("castigo",D107),50)</f>
        <v>#VALUE!</v>
      </c>
      <c r="I107" s="1" t="e">
        <f>MID(D107,FIND("punici",D107),50)</f>
        <v>#VALUE!</v>
      </c>
      <c r="J107" s="1" t="e">
        <f>MID(D107,FIND("escarmiento",D107),50)</f>
        <v>#VALUE!</v>
      </c>
      <c r="K107" s="1" t="e">
        <f>MID(D107,FIND("recargo",D107),50)</f>
        <v>#VALUE!</v>
      </c>
      <c r="L107" s="1" t="e">
        <f>MID(D107,FIND("gravamen",D107),50)</f>
        <v>#VALUE!</v>
      </c>
      <c r="M107" s="1" t="e">
        <f>MID(D107,FIND("amonesta",D107),50)</f>
        <v>#VALUE!</v>
      </c>
      <c r="N107" s="1" t="e">
        <f>MID(D107,FIND("correctivo",D107),50)</f>
        <v>#VALUE!</v>
      </c>
      <c r="O107" s="1" t="e">
        <f>MID(D107,FIND("imposici",D107),50)</f>
        <v>#VALUE!</v>
      </c>
    </row>
    <row r="108" spans="1:15" ht="285" x14ac:dyDescent="0.45">
      <c r="A108">
        <v>8380935</v>
      </c>
      <c r="B108">
        <v>0</v>
      </c>
      <c r="C108" t="s">
        <v>751</v>
      </c>
      <c r="D108" s="1" t="s">
        <v>918</v>
      </c>
      <c r="E108">
        <v>1</v>
      </c>
      <c r="F108" s="1" t="str">
        <f>MID(D108,FIND("sanci",D108),50)</f>
        <v>sanciones previstas en estas bases de licitaci&amp;oac</v>
      </c>
      <c r="G108" s="1" t="e">
        <f>MID(D108,FIND("multa",D108),50)</f>
        <v>#VALUE!</v>
      </c>
      <c r="H108" s="1" t="e">
        <f>MID(D108,FIND("castigo",D108),50)</f>
        <v>#VALUE!</v>
      </c>
      <c r="I108" s="1" t="e">
        <f>MID(D108,FIND("punici",D108),50)</f>
        <v>#VALUE!</v>
      </c>
      <c r="J108" s="1" t="e">
        <f>MID(D108,FIND("escarmiento",D108),50)</f>
        <v>#VALUE!</v>
      </c>
      <c r="K108" s="1" t="e">
        <f>MID(D108,FIND("recargo",D108),50)</f>
        <v>#VALUE!</v>
      </c>
      <c r="L108" s="1" t="e">
        <f>MID(D108,FIND("gravamen",D108),50)</f>
        <v>#VALUE!</v>
      </c>
      <c r="M108" s="1" t="e">
        <f>MID(D108,FIND("amonesta",D108),50)</f>
        <v>#VALUE!</v>
      </c>
      <c r="N108" s="1" t="e">
        <f>MID(D108,FIND("correctivo",D108),50)</f>
        <v>#VALUE!</v>
      </c>
      <c r="O108" s="1" t="e">
        <f>MID(D108,FIND("imposici",D108),50)</f>
        <v>#VALUE!</v>
      </c>
    </row>
    <row r="109" spans="1:15" ht="228" x14ac:dyDescent="0.45">
      <c r="A109">
        <v>8054500</v>
      </c>
      <c r="B109">
        <v>0</v>
      </c>
      <c r="C109" t="s">
        <v>751</v>
      </c>
      <c r="D109" s="1" t="s">
        <v>753</v>
      </c>
      <c r="E109">
        <v>1</v>
      </c>
      <c r="F109" s="1" t="str">
        <f>MID(D109,FIND("sanci",D109),50)</f>
        <v>sanciones previstas en estas bases de licitaci&amp;oac</v>
      </c>
      <c r="G109" s="1" t="e">
        <f>MID(D109,FIND("multa",D109),50)</f>
        <v>#VALUE!</v>
      </c>
      <c r="H109" s="1" t="e">
        <f>MID(D109,FIND("castigo",D109),50)</f>
        <v>#VALUE!</v>
      </c>
      <c r="I109" s="1" t="e">
        <f>MID(D109,FIND("punici",D109),50)</f>
        <v>#VALUE!</v>
      </c>
      <c r="J109" s="1" t="e">
        <f>MID(D109,FIND("escarmiento",D109),50)</f>
        <v>#VALUE!</v>
      </c>
      <c r="K109" s="1" t="e">
        <f>MID(D109,FIND("recargo",D109),50)</f>
        <v>#VALUE!</v>
      </c>
      <c r="L109" s="1" t="e">
        <f>MID(D109,FIND("gravamen",D109),50)</f>
        <v>#VALUE!</v>
      </c>
      <c r="M109" s="1" t="e">
        <f>MID(D109,FIND("amonesta",D109),50)</f>
        <v>#VALUE!</v>
      </c>
      <c r="N109" s="1" t="e">
        <f>MID(D109,FIND("correctivo",D109),50)</f>
        <v>#VALUE!</v>
      </c>
      <c r="O109" s="1" t="e">
        <f>MID(D109,FIND("imposici",D109),50)</f>
        <v>#VALUE!</v>
      </c>
    </row>
    <row r="110" spans="1:15" ht="228" x14ac:dyDescent="0.45">
      <c r="A110">
        <v>7992911</v>
      </c>
      <c r="B110">
        <v>0</v>
      </c>
      <c r="C110" t="s">
        <v>751</v>
      </c>
      <c r="D110" s="1" t="s">
        <v>752</v>
      </c>
      <c r="E110">
        <v>1</v>
      </c>
      <c r="F110" s="1" t="str">
        <f>MID(D110,FIND("sanci",D110),50)</f>
        <v>sanciones previstas en estas bases de licitaci&amp;oac</v>
      </c>
      <c r="G110" s="1" t="e">
        <f>MID(D110,FIND("multa",D110),50)</f>
        <v>#VALUE!</v>
      </c>
      <c r="H110" s="1" t="e">
        <f>MID(D110,FIND("castigo",D110),50)</f>
        <v>#VALUE!</v>
      </c>
      <c r="I110" s="1" t="e">
        <f>MID(D110,FIND("punici",D110),50)</f>
        <v>#VALUE!</v>
      </c>
      <c r="J110" s="1" t="e">
        <f>MID(D110,FIND("escarmiento",D110),50)</f>
        <v>#VALUE!</v>
      </c>
      <c r="K110" s="1" t="e">
        <f>MID(D110,FIND("recargo",D110),50)</f>
        <v>#VALUE!</v>
      </c>
      <c r="L110" s="1" t="e">
        <f>MID(D110,FIND("gravamen",D110),50)</f>
        <v>#VALUE!</v>
      </c>
      <c r="M110" s="1" t="e">
        <f>MID(D110,FIND("amonesta",D110),50)</f>
        <v>#VALUE!</v>
      </c>
      <c r="N110" s="1" t="e">
        <f>MID(D110,FIND("correctivo",D110),50)</f>
        <v>#VALUE!</v>
      </c>
      <c r="O110" s="1" t="e">
        <f>MID(D110,FIND("imposici",D110),50)</f>
        <v>#VALUE!</v>
      </c>
    </row>
    <row r="111" spans="1:15" ht="409.5" x14ac:dyDescent="0.45">
      <c r="A111">
        <v>7622075</v>
      </c>
      <c r="B111">
        <v>0</v>
      </c>
      <c r="C111" t="s">
        <v>917</v>
      </c>
      <c r="D111" s="1" t="s">
        <v>916</v>
      </c>
      <c r="E111">
        <v>1</v>
      </c>
      <c r="F111" s="1" t="e">
        <f>MID(D111,FIND("sanci",D111),50)</f>
        <v>#VALUE!</v>
      </c>
      <c r="G111" s="1" t="str">
        <f>MID(D111,FIND("multa",D111),50)</f>
        <v>multas establecidas en estasbases sólo se aplicará</v>
      </c>
      <c r="H111" s="1" t="e">
        <f>MID(D111,FIND("castigo",D111),50)</f>
        <v>#VALUE!</v>
      </c>
      <c r="I111" s="1" t="e">
        <f>MID(D111,FIND("punici",D111),50)</f>
        <v>#VALUE!</v>
      </c>
      <c r="J111" s="1" t="e">
        <f>MID(D111,FIND("escarmiento",D111),50)</f>
        <v>#VALUE!</v>
      </c>
      <c r="K111" s="1" t="e">
        <f>MID(D111,FIND("recargo",D111),50)</f>
        <v>#VALUE!</v>
      </c>
      <c r="L111" s="1" t="e">
        <f>MID(D111,FIND("gravamen",D111),50)</f>
        <v>#VALUE!</v>
      </c>
      <c r="M111" s="1" t="e">
        <f>MID(D111,FIND("amonesta",D111),50)</f>
        <v>#VALUE!</v>
      </c>
      <c r="N111" s="1" t="e">
        <f>MID(D111,FIND("correctivo",D111),50)</f>
        <v>#VALUE!</v>
      </c>
      <c r="O111" s="1" t="e">
        <f>MID(D111,FIND("imposici",D111),50)</f>
        <v>#VALUE!</v>
      </c>
    </row>
    <row r="112" spans="1:15" ht="228" x14ac:dyDescent="0.45">
      <c r="A112">
        <v>7661546</v>
      </c>
      <c r="B112">
        <v>0</v>
      </c>
      <c r="C112" t="s">
        <v>751</v>
      </c>
      <c r="D112" s="1" t="s">
        <v>753</v>
      </c>
      <c r="E112">
        <v>1</v>
      </c>
      <c r="F112" s="1" t="str">
        <f>MID(D112,FIND("sanci",D112),50)</f>
        <v>sanciones previstas en estas bases de licitaci&amp;oac</v>
      </c>
      <c r="G112" s="1" t="e">
        <f>MID(D112,FIND("multa",D112),50)</f>
        <v>#VALUE!</v>
      </c>
      <c r="H112" s="1" t="e">
        <f>MID(D112,FIND("castigo",D112),50)</f>
        <v>#VALUE!</v>
      </c>
      <c r="I112" s="1" t="e">
        <f>MID(D112,FIND("punici",D112),50)</f>
        <v>#VALUE!</v>
      </c>
      <c r="J112" s="1" t="e">
        <f>MID(D112,FIND("escarmiento",D112),50)</f>
        <v>#VALUE!</v>
      </c>
      <c r="K112" s="1" t="e">
        <f>MID(D112,FIND("recargo",D112),50)</f>
        <v>#VALUE!</v>
      </c>
      <c r="L112" s="1" t="e">
        <f>MID(D112,FIND("gravamen",D112),50)</f>
        <v>#VALUE!</v>
      </c>
      <c r="M112" s="1" t="e">
        <f>MID(D112,FIND("amonesta",D112),50)</f>
        <v>#VALUE!</v>
      </c>
      <c r="N112" s="1" t="e">
        <f>MID(D112,FIND("correctivo",D112),50)</f>
        <v>#VALUE!</v>
      </c>
      <c r="O112" s="1" t="e">
        <f>MID(D112,FIND("imposici",D112),50)</f>
        <v>#VALUE!</v>
      </c>
    </row>
    <row r="113" spans="1:15" ht="57" x14ac:dyDescent="0.45">
      <c r="A113">
        <v>7971906</v>
      </c>
      <c r="B113">
        <v>0</v>
      </c>
      <c r="C113" t="s">
        <v>915</v>
      </c>
      <c r="D113" s="1" t="s">
        <v>914</v>
      </c>
      <c r="E113">
        <v>2</v>
      </c>
      <c r="F113" s="1" t="e">
        <f>MID(D113,FIND("sanci",D113),50)</f>
        <v>#VALUE!</v>
      </c>
      <c r="G113" s="1" t="e">
        <f>MID(D113,FIND("multa",D113),50)</f>
        <v>#VALUE!</v>
      </c>
      <c r="H113" s="1" t="e">
        <f>MID(D113,FIND("castigo",D113),50)</f>
        <v>#VALUE!</v>
      </c>
      <c r="I113" s="1" t="e">
        <f>MID(D113,FIND("punici",D113),50)</f>
        <v>#VALUE!</v>
      </c>
      <c r="J113" s="1" t="e">
        <f>MID(D113,FIND("escarmiento",D113),50)</f>
        <v>#VALUE!</v>
      </c>
      <c r="K113" s="1" t="e">
        <f>MID(D113,FIND("recargo",D113),50)</f>
        <v>#VALUE!</v>
      </c>
      <c r="L113" s="1" t="e">
        <f>MID(D113,FIND("gravamen",D113),50)</f>
        <v>#VALUE!</v>
      </c>
      <c r="M113" s="1" t="e">
        <f>MID(D113,FIND("amonesta",D113),50)</f>
        <v>#VALUE!</v>
      </c>
      <c r="N113" s="1" t="e">
        <f>MID(D113,FIND("correctivo",D113),50)</f>
        <v>#VALUE!</v>
      </c>
      <c r="O113" s="1" t="e">
        <f>MID(D113,FIND("imposici",D113),50)</f>
        <v>#VALUE!</v>
      </c>
    </row>
    <row r="114" spans="1:15" ht="228" x14ac:dyDescent="0.45">
      <c r="A114">
        <v>8057601</v>
      </c>
      <c r="B114">
        <v>0</v>
      </c>
      <c r="C114" t="s">
        <v>751</v>
      </c>
      <c r="D114" s="1" t="s">
        <v>752</v>
      </c>
      <c r="E114">
        <v>1</v>
      </c>
      <c r="F114" s="1" t="str">
        <f>MID(D114,FIND("sanci",D114),50)</f>
        <v>sanciones previstas en estas bases de licitaci&amp;oac</v>
      </c>
      <c r="G114" s="1" t="e">
        <f>MID(D114,FIND("multa",D114),50)</f>
        <v>#VALUE!</v>
      </c>
      <c r="H114" s="1" t="e">
        <f>MID(D114,FIND("castigo",D114),50)</f>
        <v>#VALUE!</v>
      </c>
      <c r="I114" s="1" t="e">
        <f>MID(D114,FIND("punici",D114),50)</f>
        <v>#VALUE!</v>
      </c>
      <c r="J114" s="1" t="e">
        <f>MID(D114,FIND("escarmiento",D114),50)</f>
        <v>#VALUE!</v>
      </c>
      <c r="K114" s="1" t="e">
        <f>MID(D114,FIND("recargo",D114),50)</f>
        <v>#VALUE!</v>
      </c>
      <c r="L114" s="1" t="e">
        <f>MID(D114,FIND("gravamen",D114),50)</f>
        <v>#VALUE!</v>
      </c>
      <c r="M114" s="1" t="e">
        <f>MID(D114,FIND("amonesta",D114),50)</f>
        <v>#VALUE!</v>
      </c>
      <c r="N114" s="1" t="e">
        <f>MID(D114,FIND("correctivo",D114),50)</f>
        <v>#VALUE!</v>
      </c>
      <c r="O114" s="1" t="e">
        <f>MID(D114,FIND("imposici",D114),50)</f>
        <v>#VALUE!</v>
      </c>
    </row>
    <row r="115" spans="1:15" ht="228" x14ac:dyDescent="0.45">
      <c r="A115">
        <v>7901819</v>
      </c>
      <c r="B115">
        <v>0</v>
      </c>
      <c r="C115" t="s">
        <v>751</v>
      </c>
      <c r="D115" s="1" t="s">
        <v>753</v>
      </c>
      <c r="E115">
        <v>1</v>
      </c>
      <c r="F115" s="1" t="str">
        <f>MID(D115,FIND("sanci",D115),50)</f>
        <v>sanciones previstas en estas bases de licitaci&amp;oac</v>
      </c>
      <c r="G115" s="1" t="e">
        <f>MID(D115,FIND("multa",D115),50)</f>
        <v>#VALUE!</v>
      </c>
      <c r="H115" s="1" t="e">
        <f>MID(D115,FIND("castigo",D115),50)</f>
        <v>#VALUE!</v>
      </c>
      <c r="I115" s="1" t="e">
        <f>MID(D115,FIND("punici",D115),50)</f>
        <v>#VALUE!</v>
      </c>
      <c r="J115" s="1" t="e">
        <f>MID(D115,FIND("escarmiento",D115),50)</f>
        <v>#VALUE!</v>
      </c>
      <c r="K115" s="1" t="e">
        <f>MID(D115,FIND("recargo",D115),50)</f>
        <v>#VALUE!</v>
      </c>
      <c r="L115" s="1" t="e">
        <f>MID(D115,FIND("gravamen",D115),50)</f>
        <v>#VALUE!</v>
      </c>
      <c r="M115" s="1" t="e">
        <f>MID(D115,FIND("amonesta",D115),50)</f>
        <v>#VALUE!</v>
      </c>
      <c r="N115" s="1" t="e">
        <f>MID(D115,FIND("correctivo",D115),50)</f>
        <v>#VALUE!</v>
      </c>
      <c r="O115" s="1" t="e">
        <f>MID(D115,FIND("imposici",D115),50)</f>
        <v>#VALUE!</v>
      </c>
    </row>
    <row r="116" spans="1:15" ht="228" x14ac:dyDescent="0.45">
      <c r="A116">
        <v>7876415</v>
      </c>
      <c r="B116">
        <v>0</v>
      </c>
      <c r="C116" t="s">
        <v>751</v>
      </c>
      <c r="D116" s="1" t="s">
        <v>753</v>
      </c>
      <c r="E116">
        <v>1</v>
      </c>
      <c r="F116" s="1" t="str">
        <f>MID(D116,FIND("sanci",D116),50)</f>
        <v>sanciones previstas en estas bases de licitaci&amp;oac</v>
      </c>
      <c r="G116" s="1" t="e">
        <f>MID(D116,FIND("multa",D116),50)</f>
        <v>#VALUE!</v>
      </c>
      <c r="H116" s="1" t="e">
        <f>MID(D116,FIND("castigo",D116),50)</f>
        <v>#VALUE!</v>
      </c>
      <c r="I116" s="1" t="e">
        <f>MID(D116,FIND("punici",D116),50)</f>
        <v>#VALUE!</v>
      </c>
      <c r="J116" s="1" t="e">
        <f>MID(D116,FIND("escarmiento",D116),50)</f>
        <v>#VALUE!</v>
      </c>
      <c r="K116" s="1" t="e">
        <f>MID(D116,FIND("recargo",D116),50)</f>
        <v>#VALUE!</v>
      </c>
      <c r="L116" s="1" t="e">
        <f>MID(D116,FIND("gravamen",D116),50)</f>
        <v>#VALUE!</v>
      </c>
      <c r="M116" s="1" t="e">
        <f>MID(D116,FIND("amonesta",D116),50)</f>
        <v>#VALUE!</v>
      </c>
      <c r="N116" s="1" t="e">
        <f>MID(D116,FIND("correctivo",D116),50)</f>
        <v>#VALUE!</v>
      </c>
      <c r="O116" s="1" t="e">
        <f>MID(D116,FIND("imposici",D116),50)</f>
        <v>#VALUE!</v>
      </c>
    </row>
    <row r="117" spans="1:15" ht="228" x14ac:dyDescent="0.45">
      <c r="A117">
        <v>7483461</v>
      </c>
      <c r="B117">
        <v>0</v>
      </c>
      <c r="C117" t="s">
        <v>751</v>
      </c>
      <c r="D117" s="1" t="s">
        <v>753</v>
      </c>
      <c r="E117">
        <v>1</v>
      </c>
      <c r="F117" s="1" t="str">
        <f>MID(D117,FIND("sanci",D117),50)</f>
        <v>sanciones previstas en estas bases de licitaci&amp;oac</v>
      </c>
      <c r="G117" s="1" t="e">
        <f>MID(D117,FIND("multa",D117),50)</f>
        <v>#VALUE!</v>
      </c>
      <c r="H117" s="1" t="e">
        <f>MID(D117,FIND("castigo",D117),50)</f>
        <v>#VALUE!</v>
      </c>
      <c r="I117" s="1" t="e">
        <f>MID(D117,FIND("punici",D117),50)</f>
        <v>#VALUE!</v>
      </c>
      <c r="J117" s="1" t="e">
        <f>MID(D117,FIND("escarmiento",D117),50)</f>
        <v>#VALUE!</v>
      </c>
      <c r="K117" s="1" t="e">
        <f>MID(D117,FIND("recargo",D117),50)</f>
        <v>#VALUE!</v>
      </c>
      <c r="L117" s="1" t="e">
        <f>MID(D117,FIND("gravamen",D117),50)</f>
        <v>#VALUE!</v>
      </c>
      <c r="M117" s="1" t="e">
        <f>MID(D117,FIND("amonesta",D117),50)</f>
        <v>#VALUE!</v>
      </c>
      <c r="N117" s="1" t="e">
        <f>MID(D117,FIND("correctivo",D117),50)</f>
        <v>#VALUE!</v>
      </c>
      <c r="O117" s="1" t="e">
        <f>MID(D117,FIND("imposici",D117),50)</f>
        <v>#VALUE!</v>
      </c>
    </row>
    <row r="118" spans="1:15" ht="356.25" x14ac:dyDescent="0.45">
      <c r="A118">
        <v>7877679</v>
      </c>
      <c r="B118">
        <v>0</v>
      </c>
      <c r="C118" t="s">
        <v>913</v>
      </c>
      <c r="D118" s="1" t="s">
        <v>912</v>
      </c>
      <c r="E118">
        <v>1</v>
      </c>
      <c r="F118" s="1" t="e">
        <f>MID(D118,FIND("sanci",D118),50)</f>
        <v>#VALUE!</v>
      </c>
      <c r="G118" s="1" t="str">
        <f>MID(D118,FIND("multa",D118),50)</f>
        <v xml:space="preserve">multas se aplicar&amp;aacute;n por cada d&amp;iacute;a de </v>
      </c>
      <c r="H118" s="1" t="e">
        <f>MID(D118,FIND("castigo",D118),50)</f>
        <v>#VALUE!</v>
      </c>
      <c r="I118" s="1" t="e">
        <f>MID(D118,FIND("punici",D118),50)</f>
        <v>#VALUE!</v>
      </c>
      <c r="J118" s="1" t="e">
        <f>MID(D118,FIND("escarmiento",D118),50)</f>
        <v>#VALUE!</v>
      </c>
      <c r="K118" s="1" t="e">
        <f>MID(D118,FIND("recargo",D118),50)</f>
        <v>#VALUE!</v>
      </c>
      <c r="L118" s="1" t="e">
        <f>MID(D118,FIND("gravamen",D118),50)</f>
        <v>#VALUE!</v>
      </c>
      <c r="M118" s="1" t="e">
        <f>MID(D118,FIND("amonesta",D118),50)</f>
        <v>#VALUE!</v>
      </c>
      <c r="N118" s="1" t="e">
        <f>MID(D118,FIND("correctivo",D118),50)</f>
        <v>#VALUE!</v>
      </c>
      <c r="O118" s="1" t="e">
        <f>MID(D118,FIND("imposici",D118),50)</f>
        <v>#VALUE!</v>
      </c>
    </row>
    <row r="119" spans="1:15" ht="71.25" x14ac:dyDescent="0.45">
      <c r="A119">
        <v>8178058</v>
      </c>
      <c r="B119">
        <v>0</v>
      </c>
      <c r="C119" t="s">
        <v>911</v>
      </c>
      <c r="D119" s="1" t="s">
        <v>910</v>
      </c>
      <c r="E119">
        <v>1</v>
      </c>
      <c r="F119" s="1" t="str">
        <f>MID(D119,FIND("sanci",D119),50)</f>
        <v>sanciones se aplicarán administrativamente, sin fo</v>
      </c>
      <c r="G119" s="1" t="str">
        <f>MID(D119,FIND("multa",D119),50)</f>
        <v>multa por cada día hábil de atraso durante los pri</v>
      </c>
      <c r="H119" s="1" t="e">
        <f>MID(D119,FIND("castigo",D119),50)</f>
        <v>#VALUE!</v>
      </c>
      <c r="I119" s="1" t="e">
        <f>MID(D119,FIND("punici",D119),50)</f>
        <v>#VALUE!</v>
      </c>
      <c r="J119" s="1" t="e">
        <f>MID(D119,FIND("escarmiento",D119),50)</f>
        <v>#VALUE!</v>
      </c>
      <c r="K119" s="1" t="e">
        <f>MID(D119,FIND("recargo",D119),50)</f>
        <v>#VALUE!</v>
      </c>
      <c r="L119" s="1" t="e">
        <f>MID(D119,FIND("gravamen",D119),50)</f>
        <v>#VALUE!</v>
      </c>
      <c r="M119" s="1" t="e">
        <f>MID(D119,FIND("amonesta",D119),50)</f>
        <v>#VALUE!</v>
      </c>
      <c r="N119" s="1" t="e">
        <f>MID(D119,FIND("correctivo",D119),50)</f>
        <v>#VALUE!</v>
      </c>
      <c r="O119" s="1" t="e">
        <f>MID(D119,FIND("imposici",D119),50)</f>
        <v>#VALUE!</v>
      </c>
    </row>
    <row r="120" spans="1:15" ht="285" x14ac:dyDescent="0.45">
      <c r="A120">
        <v>8276784</v>
      </c>
      <c r="B120">
        <v>0</v>
      </c>
      <c r="C120" t="s">
        <v>751</v>
      </c>
      <c r="D120" s="1" t="s">
        <v>750</v>
      </c>
      <c r="E120">
        <v>1</v>
      </c>
      <c r="F120" s="1" t="str">
        <f>MID(D120,FIND("sanci",D120),50)</f>
        <v>sanciones previstas en estas bases de licitaci&amp;oac</v>
      </c>
      <c r="G120" s="1" t="e">
        <f>MID(D120,FIND("multa",D120),50)</f>
        <v>#VALUE!</v>
      </c>
      <c r="H120" s="1" t="e">
        <f>MID(D120,FIND("castigo",D120),50)</f>
        <v>#VALUE!</v>
      </c>
      <c r="I120" s="1" t="e">
        <f>MID(D120,FIND("punici",D120),50)</f>
        <v>#VALUE!</v>
      </c>
      <c r="J120" s="1" t="e">
        <f>MID(D120,FIND("escarmiento",D120),50)</f>
        <v>#VALUE!</v>
      </c>
      <c r="K120" s="1" t="e">
        <f>MID(D120,FIND("recargo",D120),50)</f>
        <v>#VALUE!</v>
      </c>
      <c r="L120" s="1" t="e">
        <f>MID(D120,FIND("gravamen",D120),50)</f>
        <v>#VALUE!</v>
      </c>
      <c r="M120" s="1" t="e">
        <f>MID(D120,FIND("amonesta",D120),50)</f>
        <v>#VALUE!</v>
      </c>
      <c r="N120" s="1" t="e">
        <f>MID(D120,FIND("correctivo",D120),50)</f>
        <v>#VALUE!</v>
      </c>
      <c r="O120" s="1" t="e">
        <f>MID(D120,FIND("imposici",D120),50)</f>
        <v>#VALUE!</v>
      </c>
    </row>
    <row r="121" spans="1:15" ht="228" x14ac:dyDescent="0.45">
      <c r="A121">
        <v>8122629</v>
      </c>
      <c r="B121">
        <v>0</v>
      </c>
      <c r="C121" t="s">
        <v>751</v>
      </c>
      <c r="D121" s="1" t="s">
        <v>753</v>
      </c>
      <c r="E121">
        <v>1</v>
      </c>
      <c r="F121" s="1" t="str">
        <f>MID(D121,FIND("sanci",D121),50)</f>
        <v>sanciones previstas en estas bases de licitaci&amp;oac</v>
      </c>
      <c r="G121" s="1" t="e">
        <f>MID(D121,FIND("multa",D121),50)</f>
        <v>#VALUE!</v>
      </c>
      <c r="H121" s="1" t="e">
        <f>MID(D121,FIND("castigo",D121),50)</f>
        <v>#VALUE!</v>
      </c>
      <c r="I121" s="1" t="e">
        <f>MID(D121,FIND("punici",D121),50)</f>
        <v>#VALUE!</v>
      </c>
      <c r="J121" s="1" t="e">
        <f>MID(D121,FIND("escarmiento",D121),50)</f>
        <v>#VALUE!</v>
      </c>
      <c r="K121" s="1" t="e">
        <f>MID(D121,FIND("recargo",D121),50)</f>
        <v>#VALUE!</v>
      </c>
      <c r="L121" s="1" t="e">
        <f>MID(D121,FIND("gravamen",D121),50)</f>
        <v>#VALUE!</v>
      </c>
      <c r="M121" s="1" t="e">
        <f>MID(D121,FIND("amonesta",D121),50)</f>
        <v>#VALUE!</v>
      </c>
      <c r="N121" s="1" t="e">
        <f>MID(D121,FIND("correctivo",D121),50)</f>
        <v>#VALUE!</v>
      </c>
      <c r="O121" s="1" t="e">
        <f>MID(D121,FIND("imposici",D121),50)</f>
        <v>#VALUE!</v>
      </c>
    </row>
    <row r="122" spans="1:15" ht="99.75" x14ac:dyDescent="0.45">
      <c r="A122">
        <v>7934252</v>
      </c>
      <c r="B122">
        <v>0</v>
      </c>
      <c r="C122" t="s">
        <v>909</v>
      </c>
      <c r="D122" s="1" t="s">
        <v>908</v>
      </c>
      <c r="E122">
        <v>1</v>
      </c>
      <c r="F122" s="1" t="str">
        <f>MID(D122,FIND("sanci",D122),50)</f>
        <v>sanciones que a continuaci&amp;oacute;n se contemplan:</v>
      </c>
      <c r="G122" s="1" t="str">
        <f>MID(D122,FIND("multa",D122),50)</f>
        <v>multas fijadas, exigir el pago de la correspondien</v>
      </c>
      <c r="H122" s="1" t="e">
        <f>MID(D122,FIND("castigo",D122),50)</f>
        <v>#VALUE!</v>
      </c>
      <c r="I122" s="1" t="e">
        <f>MID(D122,FIND("punici",D122),50)</f>
        <v>#VALUE!</v>
      </c>
      <c r="J122" s="1" t="e">
        <f>MID(D122,FIND("escarmiento",D122),50)</f>
        <v>#VALUE!</v>
      </c>
      <c r="K122" s="1" t="e">
        <f>MID(D122,FIND("recargo",D122),50)</f>
        <v>#VALUE!</v>
      </c>
      <c r="L122" s="1" t="e">
        <f>MID(D122,FIND("gravamen",D122),50)</f>
        <v>#VALUE!</v>
      </c>
      <c r="M122" s="1" t="e">
        <f>MID(D122,FIND("amonesta",D122),50)</f>
        <v>#VALUE!</v>
      </c>
      <c r="N122" s="1" t="e">
        <f>MID(D122,FIND("correctivo",D122),50)</f>
        <v>#VALUE!</v>
      </c>
      <c r="O122" s="1" t="e">
        <f>MID(D122,FIND("imposici",D122),50)</f>
        <v>#VALUE!</v>
      </c>
    </row>
    <row r="123" spans="1:15" ht="228" x14ac:dyDescent="0.45">
      <c r="A123">
        <v>7934263</v>
      </c>
      <c r="B123">
        <v>0</v>
      </c>
      <c r="C123" t="s">
        <v>751</v>
      </c>
      <c r="D123" s="1" t="s">
        <v>753</v>
      </c>
      <c r="E123">
        <v>1</v>
      </c>
      <c r="F123" s="1" t="str">
        <f>MID(D123,FIND("sanci",D123),50)</f>
        <v>sanciones previstas en estas bases de licitaci&amp;oac</v>
      </c>
      <c r="G123" s="1" t="e">
        <f>MID(D123,FIND("multa",D123),50)</f>
        <v>#VALUE!</v>
      </c>
      <c r="H123" s="1" t="e">
        <f>MID(D123,FIND("castigo",D123),50)</f>
        <v>#VALUE!</v>
      </c>
      <c r="I123" s="1" t="e">
        <f>MID(D123,FIND("punici",D123),50)</f>
        <v>#VALUE!</v>
      </c>
      <c r="J123" s="1" t="e">
        <f>MID(D123,FIND("escarmiento",D123),50)</f>
        <v>#VALUE!</v>
      </c>
      <c r="K123" s="1" t="e">
        <f>MID(D123,FIND("recargo",D123),50)</f>
        <v>#VALUE!</v>
      </c>
      <c r="L123" s="1" t="e">
        <f>MID(D123,FIND("gravamen",D123),50)</f>
        <v>#VALUE!</v>
      </c>
      <c r="M123" s="1" t="e">
        <f>MID(D123,FIND("amonesta",D123),50)</f>
        <v>#VALUE!</v>
      </c>
      <c r="N123" s="1" t="e">
        <f>MID(D123,FIND("correctivo",D123),50)</f>
        <v>#VALUE!</v>
      </c>
      <c r="O123" s="1" t="e">
        <f>MID(D123,FIND("imposici",D123),50)</f>
        <v>#VALUE!</v>
      </c>
    </row>
    <row r="124" spans="1:15" ht="228" x14ac:dyDescent="0.45">
      <c r="A124">
        <v>7404309</v>
      </c>
      <c r="B124">
        <v>0</v>
      </c>
      <c r="C124" t="s">
        <v>751</v>
      </c>
      <c r="D124" s="1" t="s">
        <v>753</v>
      </c>
      <c r="E124">
        <v>1</v>
      </c>
      <c r="F124" s="1" t="str">
        <f>MID(D124,FIND("sanci",D124),50)</f>
        <v>sanciones previstas en estas bases de licitaci&amp;oac</v>
      </c>
      <c r="G124" s="1" t="e">
        <f>MID(D124,FIND("multa",D124),50)</f>
        <v>#VALUE!</v>
      </c>
      <c r="H124" s="1" t="e">
        <f>MID(D124,FIND("castigo",D124),50)</f>
        <v>#VALUE!</v>
      </c>
      <c r="I124" s="1" t="e">
        <f>MID(D124,FIND("punici",D124),50)</f>
        <v>#VALUE!</v>
      </c>
      <c r="J124" s="1" t="e">
        <f>MID(D124,FIND("escarmiento",D124),50)</f>
        <v>#VALUE!</v>
      </c>
      <c r="K124" s="1" t="e">
        <f>MID(D124,FIND("recargo",D124),50)</f>
        <v>#VALUE!</v>
      </c>
      <c r="L124" s="1" t="e">
        <f>MID(D124,FIND("gravamen",D124),50)</f>
        <v>#VALUE!</v>
      </c>
      <c r="M124" s="1" t="e">
        <f>MID(D124,FIND("amonesta",D124),50)</f>
        <v>#VALUE!</v>
      </c>
      <c r="N124" s="1" t="e">
        <f>MID(D124,FIND("correctivo",D124),50)</f>
        <v>#VALUE!</v>
      </c>
      <c r="O124" s="1" t="e">
        <f>MID(D124,FIND("imposici",D124),50)</f>
        <v>#VALUE!</v>
      </c>
    </row>
    <row r="125" spans="1:15" ht="285" x14ac:dyDescent="0.45">
      <c r="A125">
        <v>8143025</v>
      </c>
      <c r="B125">
        <v>0</v>
      </c>
      <c r="C125" t="s">
        <v>751</v>
      </c>
      <c r="D125" s="1" t="s">
        <v>750</v>
      </c>
      <c r="E125">
        <v>1</v>
      </c>
      <c r="F125" s="1" t="str">
        <f>MID(D125,FIND("sanci",D125),50)</f>
        <v>sanciones previstas en estas bases de licitaci&amp;oac</v>
      </c>
      <c r="G125" s="1" t="e">
        <f>MID(D125,FIND("multa",D125),50)</f>
        <v>#VALUE!</v>
      </c>
      <c r="H125" s="1" t="e">
        <f>MID(D125,FIND("castigo",D125),50)</f>
        <v>#VALUE!</v>
      </c>
      <c r="I125" s="1" t="e">
        <f>MID(D125,FIND("punici",D125),50)</f>
        <v>#VALUE!</v>
      </c>
      <c r="J125" s="1" t="e">
        <f>MID(D125,FIND("escarmiento",D125),50)</f>
        <v>#VALUE!</v>
      </c>
      <c r="K125" s="1" t="e">
        <f>MID(D125,FIND("recargo",D125),50)</f>
        <v>#VALUE!</v>
      </c>
      <c r="L125" s="1" t="e">
        <f>MID(D125,FIND("gravamen",D125),50)</f>
        <v>#VALUE!</v>
      </c>
      <c r="M125" s="1" t="e">
        <f>MID(D125,FIND("amonesta",D125),50)</f>
        <v>#VALUE!</v>
      </c>
      <c r="N125" s="1" t="e">
        <f>MID(D125,FIND("correctivo",D125),50)</f>
        <v>#VALUE!</v>
      </c>
      <c r="O125" s="1" t="e">
        <f>MID(D125,FIND("imposici",D125),50)</f>
        <v>#VALUE!</v>
      </c>
    </row>
    <row r="126" spans="1:15" ht="57" x14ac:dyDescent="0.45">
      <c r="A126">
        <v>8125116</v>
      </c>
      <c r="B126">
        <v>0</v>
      </c>
      <c r="C126" t="s">
        <v>777</v>
      </c>
      <c r="D126" s="1" t="s">
        <v>907</v>
      </c>
      <c r="E126">
        <v>2</v>
      </c>
      <c r="F126" s="1" t="e">
        <f>MID(D126,FIND("sanci",D126),50)</f>
        <v>#VALUE!</v>
      </c>
      <c r="G126" s="1" t="e">
        <f>MID(D126,FIND("multa",D126),50)</f>
        <v>#VALUE!</v>
      </c>
      <c r="H126" s="1" t="e">
        <f>MID(D126,FIND("castigo",D126),50)</f>
        <v>#VALUE!</v>
      </c>
      <c r="I126" s="1" t="e">
        <f>MID(D126,FIND("punici",D126),50)</f>
        <v>#VALUE!</v>
      </c>
      <c r="J126" s="1" t="e">
        <f>MID(D126,FIND("escarmiento",D126),50)</f>
        <v>#VALUE!</v>
      </c>
      <c r="K126" s="1" t="e">
        <f>MID(D126,FIND("recargo",D126),50)</f>
        <v>#VALUE!</v>
      </c>
      <c r="L126" s="1" t="e">
        <f>MID(D126,FIND("gravamen",D126),50)</f>
        <v>#VALUE!</v>
      </c>
      <c r="M126" s="1" t="e">
        <f>MID(D126,FIND("amonesta",D126),50)</f>
        <v>#VALUE!</v>
      </c>
      <c r="N126" s="1" t="e">
        <f>MID(D126,FIND("correctivo",D126),50)</f>
        <v>#VALUE!</v>
      </c>
      <c r="O126" s="1" t="e">
        <f>MID(D126,FIND("imposici",D126),50)</f>
        <v>#VALUE!</v>
      </c>
    </row>
    <row r="127" spans="1:15" ht="228" x14ac:dyDescent="0.45">
      <c r="A127">
        <v>8091945</v>
      </c>
      <c r="B127">
        <v>0</v>
      </c>
      <c r="C127" t="s">
        <v>751</v>
      </c>
      <c r="D127" s="1" t="s">
        <v>753</v>
      </c>
      <c r="E127">
        <v>1</v>
      </c>
      <c r="F127" s="1" t="str">
        <f>MID(D127,FIND("sanci",D127),50)</f>
        <v>sanciones previstas en estas bases de licitaci&amp;oac</v>
      </c>
      <c r="G127" s="1" t="e">
        <f>MID(D127,FIND("multa",D127),50)</f>
        <v>#VALUE!</v>
      </c>
      <c r="H127" s="1" t="e">
        <f>MID(D127,FIND("castigo",D127),50)</f>
        <v>#VALUE!</v>
      </c>
      <c r="I127" s="1" t="e">
        <f>MID(D127,FIND("punici",D127),50)</f>
        <v>#VALUE!</v>
      </c>
      <c r="J127" s="1" t="e">
        <f>MID(D127,FIND("escarmiento",D127),50)</f>
        <v>#VALUE!</v>
      </c>
      <c r="K127" s="1" t="e">
        <f>MID(D127,FIND("recargo",D127),50)</f>
        <v>#VALUE!</v>
      </c>
      <c r="L127" s="1" t="e">
        <f>MID(D127,FIND("gravamen",D127),50)</f>
        <v>#VALUE!</v>
      </c>
      <c r="M127" s="1" t="e">
        <f>MID(D127,FIND("amonesta",D127),50)</f>
        <v>#VALUE!</v>
      </c>
      <c r="N127" s="1" t="e">
        <f>MID(D127,FIND("correctivo",D127),50)</f>
        <v>#VALUE!</v>
      </c>
      <c r="O127" s="1" t="e">
        <f>MID(D127,FIND("imposici",D127),50)</f>
        <v>#VALUE!</v>
      </c>
    </row>
    <row r="128" spans="1:15" ht="285" x14ac:dyDescent="0.45">
      <c r="A128">
        <v>8128563</v>
      </c>
      <c r="B128">
        <v>0</v>
      </c>
      <c r="C128" t="s">
        <v>751</v>
      </c>
      <c r="D128" s="1" t="s">
        <v>750</v>
      </c>
      <c r="E128">
        <v>1</v>
      </c>
      <c r="F128" s="1" t="str">
        <f>MID(D128,FIND("sanci",D128),50)</f>
        <v>sanciones previstas en estas bases de licitaci&amp;oac</v>
      </c>
      <c r="G128" s="1" t="e">
        <f>MID(D128,FIND("multa",D128),50)</f>
        <v>#VALUE!</v>
      </c>
      <c r="H128" s="1" t="e">
        <f>MID(D128,FIND("castigo",D128),50)</f>
        <v>#VALUE!</v>
      </c>
      <c r="I128" s="1" t="e">
        <f>MID(D128,FIND("punici",D128),50)</f>
        <v>#VALUE!</v>
      </c>
      <c r="J128" s="1" t="e">
        <f>MID(D128,FIND("escarmiento",D128),50)</f>
        <v>#VALUE!</v>
      </c>
      <c r="K128" s="1" t="e">
        <f>MID(D128,FIND("recargo",D128),50)</f>
        <v>#VALUE!</v>
      </c>
      <c r="L128" s="1" t="e">
        <f>MID(D128,FIND("gravamen",D128),50)</f>
        <v>#VALUE!</v>
      </c>
      <c r="M128" s="1" t="e">
        <f>MID(D128,FIND("amonesta",D128),50)</f>
        <v>#VALUE!</v>
      </c>
      <c r="N128" s="1" t="e">
        <f>MID(D128,FIND("correctivo",D128),50)</f>
        <v>#VALUE!</v>
      </c>
      <c r="O128" s="1" t="e">
        <f>MID(D128,FIND("imposici",D128),50)</f>
        <v>#VALUE!</v>
      </c>
    </row>
    <row r="129" spans="1:15" ht="228" x14ac:dyDescent="0.45">
      <c r="A129">
        <v>7448495</v>
      </c>
      <c r="B129">
        <v>0</v>
      </c>
      <c r="C129" t="s">
        <v>751</v>
      </c>
      <c r="D129" s="1" t="s">
        <v>752</v>
      </c>
      <c r="E129">
        <v>1</v>
      </c>
      <c r="F129" s="1" t="str">
        <f>MID(D129,FIND("sanci",D129),50)</f>
        <v>sanciones previstas en estas bases de licitaci&amp;oac</v>
      </c>
      <c r="G129" s="1" t="e">
        <f>MID(D129,FIND("multa",D129),50)</f>
        <v>#VALUE!</v>
      </c>
      <c r="H129" s="1" t="e">
        <f>MID(D129,FIND("castigo",D129),50)</f>
        <v>#VALUE!</v>
      </c>
      <c r="I129" s="1" t="e">
        <f>MID(D129,FIND("punici",D129),50)</f>
        <v>#VALUE!</v>
      </c>
      <c r="J129" s="1" t="e">
        <f>MID(D129,FIND("escarmiento",D129),50)</f>
        <v>#VALUE!</v>
      </c>
      <c r="K129" s="1" t="e">
        <f>MID(D129,FIND("recargo",D129),50)</f>
        <v>#VALUE!</v>
      </c>
      <c r="L129" s="1" t="e">
        <f>MID(D129,FIND("gravamen",D129),50)</f>
        <v>#VALUE!</v>
      </c>
      <c r="M129" s="1" t="e">
        <f>MID(D129,FIND("amonesta",D129),50)</f>
        <v>#VALUE!</v>
      </c>
      <c r="N129" s="1" t="e">
        <f>MID(D129,FIND("correctivo",D129),50)</f>
        <v>#VALUE!</v>
      </c>
      <c r="O129" s="1" t="e">
        <f>MID(D129,FIND("imposici",D129),50)</f>
        <v>#VALUE!</v>
      </c>
    </row>
    <row r="130" spans="1:15" ht="285" x14ac:dyDescent="0.45">
      <c r="A130">
        <v>8269083</v>
      </c>
      <c r="B130">
        <v>0</v>
      </c>
      <c r="C130" t="s">
        <v>751</v>
      </c>
      <c r="D130" s="1" t="s">
        <v>750</v>
      </c>
      <c r="E130">
        <v>1</v>
      </c>
      <c r="F130" s="1" t="str">
        <f>MID(D130,FIND("sanci",D130),50)</f>
        <v>sanciones previstas en estas bases de licitaci&amp;oac</v>
      </c>
      <c r="G130" s="1" t="e">
        <f>MID(D130,FIND("multa",D130),50)</f>
        <v>#VALUE!</v>
      </c>
      <c r="H130" s="1" t="e">
        <f>MID(D130,FIND("castigo",D130),50)</f>
        <v>#VALUE!</v>
      </c>
      <c r="I130" s="1" t="e">
        <f>MID(D130,FIND("punici",D130),50)</f>
        <v>#VALUE!</v>
      </c>
      <c r="J130" s="1" t="e">
        <f>MID(D130,FIND("escarmiento",D130),50)</f>
        <v>#VALUE!</v>
      </c>
      <c r="K130" s="1" t="e">
        <f>MID(D130,FIND("recargo",D130),50)</f>
        <v>#VALUE!</v>
      </c>
      <c r="L130" s="1" t="e">
        <f>MID(D130,FIND("gravamen",D130),50)</f>
        <v>#VALUE!</v>
      </c>
      <c r="M130" s="1" t="e">
        <f>MID(D130,FIND("amonesta",D130),50)</f>
        <v>#VALUE!</v>
      </c>
      <c r="N130" s="1" t="e">
        <f>MID(D130,FIND("correctivo",D130),50)</f>
        <v>#VALUE!</v>
      </c>
      <c r="O130" s="1" t="e">
        <f>MID(D130,FIND("imposici",D130),50)</f>
        <v>#VALUE!</v>
      </c>
    </row>
    <row r="131" spans="1:15" ht="228" x14ac:dyDescent="0.45">
      <c r="A131">
        <v>7619722</v>
      </c>
      <c r="B131">
        <v>0</v>
      </c>
      <c r="C131" t="s">
        <v>751</v>
      </c>
      <c r="D131" s="1" t="s">
        <v>753</v>
      </c>
      <c r="E131">
        <v>1</v>
      </c>
      <c r="F131" s="1" t="str">
        <f>MID(D131,FIND("sanci",D131),50)</f>
        <v>sanciones previstas en estas bases de licitaci&amp;oac</v>
      </c>
      <c r="G131" s="1" t="e">
        <f>MID(D131,FIND("multa",D131),50)</f>
        <v>#VALUE!</v>
      </c>
      <c r="H131" s="1" t="e">
        <f>MID(D131,FIND("castigo",D131),50)</f>
        <v>#VALUE!</v>
      </c>
      <c r="I131" s="1" t="e">
        <f>MID(D131,FIND("punici",D131),50)</f>
        <v>#VALUE!</v>
      </c>
      <c r="J131" s="1" t="e">
        <f>MID(D131,FIND("escarmiento",D131),50)</f>
        <v>#VALUE!</v>
      </c>
      <c r="K131" s="1" t="e">
        <f>MID(D131,FIND("recargo",D131),50)</f>
        <v>#VALUE!</v>
      </c>
      <c r="L131" s="1" t="e">
        <f>MID(D131,FIND("gravamen",D131),50)</f>
        <v>#VALUE!</v>
      </c>
      <c r="M131" s="1" t="e">
        <f>MID(D131,FIND("amonesta",D131),50)</f>
        <v>#VALUE!</v>
      </c>
      <c r="N131" s="1" t="e">
        <f>MID(D131,FIND("correctivo",D131),50)</f>
        <v>#VALUE!</v>
      </c>
      <c r="O131" s="1" t="e">
        <f>MID(D131,FIND("imposici",D131),50)</f>
        <v>#VALUE!</v>
      </c>
    </row>
    <row r="132" spans="1:15" ht="285" x14ac:dyDescent="0.45">
      <c r="A132">
        <v>8495800</v>
      </c>
      <c r="B132">
        <v>0</v>
      </c>
      <c r="C132" t="s">
        <v>751</v>
      </c>
      <c r="D132" s="1" t="s">
        <v>750</v>
      </c>
      <c r="E132">
        <v>1</v>
      </c>
      <c r="F132" s="1" t="str">
        <f>MID(D132,FIND("sanci",D132),50)</f>
        <v>sanciones previstas en estas bases de licitaci&amp;oac</v>
      </c>
      <c r="G132" s="1" t="e">
        <f>MID(D132,FIND("multa",D132),50)</f>
        <v>#VALUE!</v>
      </c>
      <c r="H132" s="1" t="e">
        <f>MID(D132,FIND("castigo",D132),50)</f>
        <v>#VALUE!</v>
      </c>
      <c r="I132" s="1" t="e">
        <f>MID(D132,FIND("punici",D132),50)</f>
        <v>#VALUE!</v>
      </c>
      <c r="J132" s="1" t="e">
        <f>MID(D132,FIND("escarmiento",D132),50)</f>
        <v>#VALUE!</v>
      </c>
      <c r="K132" s="1" t="e">
        <f>MID(D132,FIND("recargo",D132),50)</f>
        <v>#VALUE!</v>
      </c>
      <c r="L132" s="1" t="e">
        <f>MID(D132,FIND("gravamen",D132),50)</f>
        <v>#VALUE!</v>
      </c>
      <c r="M132" s="1" t="e">
        <f>MID(D132,FIND("amonesta",D132),50)</f>
        <v>#VALUE!</v>
      </c>
      <c r="N132" s="1" t="e">
        <f>MID(D132,FIND("correctivo",D132),50)</f>
        <v>#VALUE!</v>
      </c>
      <c r="O132" s="1" t="e">
        <f>MID(D132,FIND("imposici",D132),50)</f>
        <v>#VALUE!</v>
      </c>
    </row>
    <row r="133" spans="1:15" ht="285" x14ac:dyDescent="0.45">
      <c r="A133">
        <v>8262124</v>
      </c>
      <c r="B133">
        <v>0</v>
      </c>
      <c r="C133" t="s">
        <v>751</v>
      </c>
      <c r="D133" s="1" t="s">
        <v>750</v>
      </c>
      <c r="E133">
        <v>1</v>
      </c>
      <c r="F133" s="1" t="str">
        <f>MID(D133,FIND("sanci",D133),50)</f>
        <v>sanciones previstas en estas bases de licitaci&amp;oac</v>
      </c>
      <c r="G133" s="1" t="e">
        <f>MID(D133,FIND("multa",D133),50)</f>
        <v>#VALUE!</v>
      </c>
      <c r="H133" s="1" t="e">
        <f>MID(D133,FIND("castigo",D133),50)</f>
        <v>#VALUE!</v>
      </c>
      <c r="I133" s="1" t="e">
        <f>MID(D133,FIND("punici",D133),50)</f>
        <v>#VALUE!</v>
      </c>
      <c r="J133" s="1" t="e">
        <f>MID(D133,FIND("escarmiento",D133),50)</f>
        <v>#VALUE!</v>
      </c>
      <c r="K133" s="1" t="e">
        <f>MID(D133,FIND("recargo",D133),50)</f>
        <v>#VALUE!</v>
      </c>
      <c r="L133" s="1" t="e">
        <f>MID(D133,FIND("gravamen",D133),50)</f>
        <v>#VALUE!</v>
      </c>
      <c r="M133" s="1" t="e">
        <f>MID(D133,FIND("amonesta",D133),50)</f>
        <v>#VALUE!</v>
      </c>
      <c r="N133" s="1" t="e">
        <f>MID(D133,FIND("correctivo",D133),50)</f>
        <v>#VALUE!</v>
      </c>
      <c r="O133" s="1" t="e">
        <f>MID(D133,FIND("imposici",D133),50)</f>
        <v>#VALUE!</v>
      </c>
    </row>
    <row r="134" spans="1:15" ht="185.25" x14ac:dyDescent="0.45">
      <c r="A134">
        <v>8410502</v>
      </c>
      <c r="B134">
        <v>0</v>
      </c>
      <c r="C134" t="s">
        <v>906</v>
      </c>
      <c r="D134" s="1" t="s">
        <v>905</v>
      </c>
      <c r="E134">
        <v>1</v>
      </c>
      <c r="F134" s="1" t="e">
        <f>MID(D134,FIND("sanci",D134),50)</f>
        <v>#VALUE!</v>
      </c>
      <c r="G134" s="1" t="str">
        <f>MID(D134,FIND("multa",D134),50)</f>
        <v>multas.&amp;nbsp;&lt;/span&gt;&lt;/span&gt;&lt;span lang=ES-TRAD styl</v>
      </c>
      <c r="H134" s="1" t="e">
        <f>MID(D134,FIND("castigo",D134),50)</f>
        <v>#VALUE!</v>
      </c>
      <c r="I134" s="1" t="e">
        <f>MID(D134,FIND("punici",D134),50)</f>
        <v>#VALUE!</v>
      </c>
      <c r="J134" s="1" t="e">
        <f>MID(D134,FIND("escarmiento",D134),50)</f>
        <v>#VALUE!</v>
      </c>
      <c r="K134" s="1" t="e">
        <f>MID(D134,FIND("recargo",D134),50)</f>
        <v>#VALUE!</v>
      </c>
      <c r="L134" s="1" t="e">
        <f>MID(D134,FIND("gravamen",D134),50)</f>
        <v>#VALUE!</v>
      </c>
      <c r="M134" s="1" t="e">
        <f>MID(D134,FIND("amonesta",D134),50)</f>
        <v>#VALUE!</v>
      </c>
      <c r="N134" s="1" t="e">
        <f>MID(D134,FIND("correctivo",D134),50)</f>
        <v>#VALUE!</v>
      </c>
      <c r="O134" s="1" t="e">
        <f>MID(D134,FIND("imposici",D134),50)</f>
        <v>#VALUE!</v>
      </c>
    </row>
    <row r="135" spans="1:15" ht="228" x14ac:dyDescent="0.45">
      <c r="A135">
        <v>7383596</v>
      </c>
      <c r="B135">
        <v>0</v>
      </c>
      <c r="C135" t="s">
        <v>751</v>
      </c>
      <c r="D135" s="1" t="s">
        <v>753</v>
      </c>
      <c r="E135">
        <v>1</v>
      </c>
      <c r="F135" s="1" t="str">
        <f>MID(D135,FIND("sanci",D135),50)</f>
        <v>sanciones previstas en estas bases de licitaci&amp;oac</v>
      </c>
      <c r="G135" s="1" t="e">
        <f>MID(D135,FIND("multa",D135),50)</f>
        <v>#VALUE!</v>
      </c>
      <c r="H135" s="1" t="e">
        <f>MID(D135,FIND("castigo",D135),50)</f>
        <v>#VALUE!</v>
      </c>
      <c r="I135" s="1" t="e">
        <f>MID(D135,FIND("punici",D135),50)</f>
        <v>#VALUE!</v>
      </c>
      <c r="J135" s="1" t="e">
        <f>MID(D135,FIND("escarmiento",D135),50)</f>
        <v>#VALUE!</v>
      </c>
      <c r="K135" s="1" t="e">
        <f>MID(D135,FIND("recargo",D135),50)</f>
        <v>#VALUE!</v>
      </c>
      <c r="L135" s="1" t="e">
        <f>MID(D135,FIND("gravamen",D135),50)</f>
        <v>#VALUE!</v>
      </c>
      <c r="M135" s="1" t="e">
        <f>MID(D135,FIND("amonesta",D135),50)</f>
        <v>#VALUE!</v>
      </c>
      <c r="N135" s="1" t="e">
        <f>MID(D135,FIND("correctivo",D135),50)</f>
        <v>#VALUE!</v>
      </c>
      <c r="O135" s="1" t="e">
        <f>MID(D135,FIND("imposici",D135),50)</f>
        <v>#VALUE!</v>
      </c>
    </row>
    <row r="136" spans="1:15" ht="57" x14ac:dyDescent="0.45">
      <c r="A136">
        <v>8029812</v>
      </c>
      <c r="B136">
        <v>0</v>
      </c>
      <c r="C136" t="s">
        <v>892</v>
      </c>
      <c r="D136" s="1" t="s">
        <v>904</v>
      </c>
      <c r="E136">
        <v>1</v>
      </c>
      <c r="F136" s="1" t="str">
        <f>MID(D136,FIND("sanci",D136),50)</f>
        <v>sancionado en el puntaje correspondiente a la comp</v>
      </c>
      <c r="G136" s="1" t="e">
        <f>MID(D136,FIND("multa",D136),50)</f>
        <v>#VALUE!</v>
      </c>
      <c r="H136" s="1" t="e">
        <f>MID(D136,FIND("castigo",D136),50)</f>
        <v>#VALUE!</v>
      </c>
      <c r="I136" s="1" t="e">
        <f>MID(D136,FIND("punici",D136),50)</f>
        <v>#VALUE!</v>
      </c>
      <c r="J136" s="1" t="e">
        <f>MID(D136,FIND("escarmiento",D136),50)</f>
        <v>#VALUE!</v>
      </c>
      <c r="K136" s="1" t="e">
        <f>MID(D136,FIND("recargo",D136),50)</f>
        <v>#VALUE!</v>
      </c>
      <c r="L136" s="1" t="e">
        <f>MID(D136,FIND("gravamen",D136),50)</f>
        <v>#VALUE!</v>
      </c>
      <c r="M136" s="1" t="e">
        <f>MID(D136,FIND("amonesta",D136),50)</f>
        <v>#VALUE!</v>
      </c>
      <c r="N136" s="1" t="e">
        <f>MID(D136,FIND("correctivo",D136),50)</f>
        <v>#VALUE!</v>
      </c>
      <c r="O136" s="1" t="e">
        <f>MID(D136,FIND("imposici",D136),50)</f>
        <v>#VALUE!</v>
      </c>
    </row>
    <row r="137" spans="1:15" ht="228" x14ac:dyDescent="0.45">
      <c r="A137">
        <v>8011437</v>
      </c>
      <c r="B137">
        <v>0</v>
      </c>
      <c r="C137" t="s">
        <v>751</v>
      </c>
      <c r="D137" s="1" t="s">
        <v>752</v>
      </c>
      <c r="E137">
        <v>1</v>
      </c>
      <c r="F137" s="1" t="str">
        <f>MID(D137,FIND("sanci",D137),50)</f>
        <v>sanciones previstas en estas bases de licitaci&amp;oac</v>
      </c>
      <c r="G137" s="1" t="e">
        <f>MID(D137,FIND("multa",D137),50)</f>
        <v>#VALUE!</v>
      </c>
      <c r="H137" s="1" t="e">
        <f>MID(D137,FIND("castigo",D137),50)</f>
        <v>#VALUE!</v>
      </c>
      <c r="I137" s="1" t="e">
        <f>MID(D137,FIND("punici",D137),50)</f>
        <v>#VALUE!</v>
      </c>
      <c r="J137" s="1" t="e">
        <f>MID(D137,FIND("escarmiento",D137),50)</f>
        <v>#VALUE!</v>
      </c>
      <c r="K137" s="1" t="e">
        <f>MID(D137,FIND("recargo",D137),50)</f>
        <v>#VALUE!</v>
      </c>
      <c r="L137" s="1" t="e">
        <f>MID(D137,FIND("gravamen",D137),50)</f>
        <v>#VALUE!</v>
      </c>
      <c r="M137" s="1" t="e">
        <f>MID(D137,FIND("amonesta",D137),50)</f>
        <v>#VALUE!</v>
      </c>
      <c r="N137" s="1" t="e">
        <f>MID(D137,FIND("correctivo",D137),50)</f>
        <v>#VALUE!</v>
      </c>
      <c r="O137" s="1" t="e">
        <f>MID(D137,FIND("imposici",D137),50)</f>
        <v>#VALUE!</v>
      </c>
    </row>
    <row r="138" spans="1:15" ht="228" x14ac:dyDescent="0.45">
      <c r="A138">
        <v>7740779</v>
      </c>
      <c r="B138">
        <v>0</v>
      </c>
      <c r="C138" t="s">
        <v>751</v>
      </c>
      <c r="D138" s="1" t="s">
        <v>753</v>
      </c>
      <c r="E138">
        <v>1</v>
      </c>
      <c r="F138" s="1" t="str">
        <f>MID(D138,FIND("sanci",D138),50)</f>
        <v>sanciones previstas en estas bases de licitaci&amp;oac</v>
      </c>
      <c r="G138" s="1" t="e">
        <f>MID(D138,FIND("multa",D138),50)</f>
        <v>#VALUE!</v>
      </c>
      <c r="H138" s="1" t="e">
        <f>MID(D138,FIND("castigo",D138),50)</f>
        <v>#VALUE!</v>
      </c>
      <c r="I138" s="1" t="e">
        <f>MID(D138,FIND("punici",D138),50)</f>
        <v>#VALUE!</v>
      </c>
      <c r="J138" s="1" t="e">
        <f>MID(D138,FIND("escarmiento",D138),50)</f>
        <v>#VALUE!</v>
      </c>
      <c r="K138" s="1" t="e">
        <f>MID(D138,FIND("recargo",D138),50)</f>
        <v>#VALUE!</v>
      </c>
      <c r="L138" s="1" t="e">
        <f>MID(D138,FIND("gravamen",D138),50)</f>
        <v>#VALUE!</v>
      </c>
      <c r="M138" s="1" t="e">
        <f>MID(D138,FIND("amonesta",D138),50)</f>
        <v>#VALUE!</v>
      </c>
      <c r="N138" s="1" t="e">
        <f>MID(D138,FIND("correctivo",D138),50)</f>
        <v>#VALUE!</v>
      </c>
      <c r="O138" s="1" t="e">
        <f>MID(D138,FIND("imposici",D138),50)</f>
        <v>#VALUE!</v>
      </c>
    </row>
    <row r="139" spans="1:15" ht="228" x14ac:dyDescent="0.45">
      <c r="A139">
        <v>7370824</v>
      </c>
      <c r="B139">
        <v>0</v>
      </c>
      <c r="C139" t="s">
        <v>751</v>
      </c>
      <c r="D139" s="1" t="s">
        <v>752</v>
      </c>
      <c r="E139">
        <v>1</v>
      </c>
      <c r="F139" s="1" t="str">
        <f>MID(D139,FIND("sanci",D139),50)</f>
        <v>sanciones previstas en estas bases de licitaci&amp;oac</v>
      </c>
      <c r="G139" s="1" t="e">
        <f>MID(D139,FIND("multa",D139),50)</f>
        <v>#VALUE!</v>
      </c>
      <c r="H139" s="1" t="e">
        <f>MID(D139,FIND("castigo",D139),50)</f>
        <v>#VALUE!</v>
      </c>
      <c r="I139" s="1" t="e">
        <f>MID(D139,FIND("punici",D139),50)</f>
        <v>#VALUE!</v>
      </c>
      <c r="J139" s="1" t="e">
        <f>MID(D139,FIND("escarmiento",D139),50)</f>
        <v>#VALUE!</v>
      </c>
      <c r="K139" s="1" t="e">
        <f>MID(D139,FIND("recargo",D139),50)</f>
        <v>#VALUE!</v>
      </c>
      <c r="L139" s="1" t="e">
        <f>MID(D139,FIND("gravamen",D139),50)</f>
        <v>#VALUE!</v>
      </c>
      <c r="M139" s="1" t="e">
        <f>MID(D139,FIND("amonesta",D139),50)</f>
        <v>#VALUE!</v>
      </c>
      <c r="N139" s="1" t="e">
        <f>MID(D139,FIND("correctivo",D139),50)</f>
        <v>#VALUE!</v>
      </c>
      <c r="O139" s="1" t="e">
        <f>MID(D139,FIND("imposici",D139),50)</f>
        <v>#VALUE!</v>
      </c>
    </row>
    <row r="140" spans="1:15" ht="228" x14ac:dyDescent="0.45">
      <c r="A140">
        <v>7750253</v>
      </c>
      <c r="B140">
        <v>0</v>
      </c>
      <c r="C140" t="s">
        <v>751</v>
      </c>
      <c r="D140" s="1" t="s">
        <v>752</v>
      </c>
      <c r="E140">
        <v>1</v>
      </c>
      <c r="F140" s="1" t="str">
        <f>MID(D140,FIND("sanci",D140),50)</f>
        <v>sanciones previstas en estas bases de licitaci&amp;oac</v>
      </c>
      <c r="G140" s="1" t="e">
        <f>MID(D140,FIND("multa",D140),50)</f>
        <v>#VALUE!</v>
      </c>
      <c r="H140" s="1" t="e">
        <f>MID(D140,FIND("castigo",D140),50)</f>
        <v>#VALUE!</v>
      </c>
      <c r="I140" s="1" t="e">
        <f>MID(D140,FIND("punici",D140),50)</f>
        <v>#VALUE!</v>
      </c>
      <c r="J140" s="1" t="e">
        <f>MID(D140,FIND("escarmiento",D140),50)</f>
        <v>#VALUE!</v>
      </c>
      <c r="K140" s="1" t="e">
        <f>MID(D140,FIND("recargo",D140),50)</f>
        <v>#VALUE!</v>
      </c>
      <c r="L140" s="1" t="e">
        <f>MID(D140,FIND("gravamen",D140),50)</f>
        <v>#VALUE!</v>
      </c>
      <c r="M140" s="1" t="e">
        <f>MID(D140,FIND("amonesta",D140),50)</f>
        <v>#VALUE!</v>
      </c>
      <c r="N140" s="1" t="e">
        <f>MID(D140,FIND("correctivo",D140),50)</f>
        <v>#VALUE!</v>
      </c>
      <c r="O140" s="1" t="e">
        <f>MID(D140,FIND("imposici",D140),50)</f>
        <v>#VALUE!</v>
      </c>
    </row>
    <row r="141" spans="1:15" ht="99.75" x14ac:dyDescent="0.45">
      <c r="A141">
        <v>8427586</v>
      </c>
      <c r="B141">
        <v>0</v>
      </c>
      <c r="C141" t="s">
        <v>892</v>
      </c>
      <c r="D141" s="1" t="s">
        <v>903</v>
      </c>
      <c r="E141">
        <v>1</v>
      </c>
      <c r="F141" s="1" t="str">
        <f>MID(D141,FIND("sanci",D141),50)</f>
        <v>sancionado con unrebaja de la nota m&amp;aacute;xima e</v>
      </c>
      <c r="G141" s="1" t="e">
        <f>MID(D141,FIND("multa",D141),50)</f>
        <v>#VALUE!</v>
      </c>
      <c r="H141" s="1" t="e">
        <f>MID(D141,FIND("castigo",D141),50)</f>
        <v>#VALUE!</v>
      </c>
      <c r="I141" s="1" t="e">
        <f>MID(D141,FIND("punici",D141),50)</f>
        <v>#VALUE!</v>
      </c>
      <c r="J141" s="1" t="e">
        <f>MID(D141,FIND("escarmiento",D141),50)</f>
        <v>#VALUE!</v>
      </c>
      <c r="K141" s="1" t="e">
        <f>MID(D141,FIND("recargo",D141),50)</f>
        <v>#VALUE!</v>
      </c>
      <c r="L141" s="1" t="e">
        <f>MID(D141,FIND("gravamen",D141),50)</f>
        <v>#VALUE!</v>
      </c>
      <c r="M141" s="1" t="e">
        <f>MID(D141,FIND("amonesta",D141),50)</f>
        <v>#VALUE!</v>
      </c>
      <c r="N141" s="1" t="e">
        <f>MID(D141,FIND("correctivo",D141),50)</f>
        <v>#VALUE!</v>
      </c>
      <c r="O141" s="1" t="e">
        <f>MID(D141,FIND("imposici",D141),50)</f>
        <v>#VALUE!</v>
      </c>
    </row>
    <row r="142" spans="1:15" ht="228" x14ac:dyDescent="0.45">
      <c r="A142">
        <v>7587476</v>
      </c>
      <c r="B142">
        <v>0</v>
      </c>
      <c r="C142" t="s">
        <v>751</v>
      </c>
      <c r="D142" s="1" t="s">
        <v>753</v>
      </c>
      <c r="E142">
        <v>1</v>
      </c>
      <c r="F142" s="1" t="str">
        <f>MID(D142,FIND("sanci",D142),50)</f>
        <v>sanciones previstas en estas bases de licitaci&amp;oac</v>
      </c>
      <c r="G142" s="1" t="e">
        <f>MID(D142,FIND("multa",D142),50)</f>
        <v>#VALUE!</v>
      </c>
      <c r="H142" s="1" t="e">
        <f>MID(D142,FIND("castigo",D142),50)</f>
        <v>#VALUE!</v>
      </c>
      <c r="I142" s="1" t="e">
        <f>MID(D142,FIND("punici",D142),50)</f>
        <v>#VALUE!</v>
      </c>
      <c r="J142" s="1" t="e">
        <f>MID(D142,FIND("escarmiento",D142),50)</f>
        <v>#VALUE!</v>
      </c>
      <c r="K142" s="1" t="e">
        <f>MID(D142,FIND("recargo",D142),50)</f>
        <v>#VALUE!</v>
      </c>
      <c r="L142" s="1" t="e">
        <f>MID(D142,FIND("gravamen",D142),50)</f>
        <v>#VALUE!</v>
      </c>
      <c r="M142" s="1" t="e">
        <f>MID(D142,FIND("amonesta",D142),50)</f>
        <v>#VALUE!</v>
      </c>
      <c r="N142" s="1" t="e">
        <f>MID(D142,FIND("correctivo",D142),50)</f>
        <v>#VALUE!</v>
      </c>
      <c r="O142" s="1" t="e">
        <f>MID(D142,FIND("imposici",D142),50)</f>
        <v>#VALUE!</v>
      </c>
    </row>
    <row r="143" spans="1:15" ht="228" x14ac:dyDescent="0.45">
      <c r="A143">
        <v>7797065</v>
      </c>
      <c r="B143">
        <v>0</v>
      </c>
      <c r="C143" t="s">
        <v>751</v>
      </c>
      <c r="D143" s="1" t="s">
        <v>753</v>
      </c>
      <c r="E143">
        <v>1</v>
      </c>
      <c r="F143" s="1" t="str">
        <f>MID(D143,FIND("sanci",D143),50)</f>
        <v>sanciones previstas en estas bases de licitaci&amp;oac</v>
      </c>
      <c r="G143" s="1" t="e">
        <f>MID(D143,FIND("multa",D143),50)</f>
        <v>#VALUE!</v>
      </c>
      <c r="H143" s="1" t="e">
        <f>MID(D143,FIND("castigo",D143),50)</f>
        <v>#VALUE!</v>
      </c>
      <c r="I143" s="1" t="e">
        <f>MID(D143,FIND("punici",D143),50)</f>
        <v>#VALUE!</v>
      </c>
      <c r="J143" s="1" t="e">
        <f>MID(D143,FIND("escarmiento",D143),50)</f>
        <v>#VALUE!</v>
      </c>
      <c r="K143" s="1" t="e">
        <f>MID(D143,FIND("recargo",D143),50)</f>
        <v>#VALUE!</v>
      </c>
      <c r="L143" s="1" t="e">
        <f>MID(D143,FIND("gravamen",D143),50)</f>
        <v>#VALUE!</v>
      </c>
      <c r="M143" s="1" t="e">
        <f>MID(D143,FIND("amonesta",D143),50)</f>
        <v>#VALUE!</v>
      </c>
      <c r="N143" s="1" t="e">
        <f>MID(D143,FIND("correctivo",D143),50)</f>
        <v>#VALUE!</v>
      </c>
      <c r="O143" s="1" t="e">
        <f>MID(D143,FIND("imposici",D143),50)</f>
        <v>#VALUE!</v>
      </c>
    </row>
    <row r="144" spans="1:15" ht="85.5" x14ac:dyDescent="0.45">
      <c r="A144">
        <v>8292808</v>
      </c>
      <c r="B144">
        <v>0</v>
      </c>
      <c r="C144" t="s">
        <v>768</v>
      </c>
      <c r="D144" s="1" t="s">
        <v>902</v>
      </c>
      <c r="E144">
        <v>1</v>
      </c>
      <c r="F144" s="1" t="e">
        <f>MID(D144,FIND("sanci",D144),50)</f>
        <v>#VALUE!</v>
      </c>
      <c r="G144" s="1" t="str">
        <f>MID(D144,FIND("multa",D144),50)</f>
        <v>multas por retraso en la entrega del producto.&lt;/sp</v>
      </c>
      <c r="H144" s="1" t="e">
        <f>MID(D144,FIND("castigo",D144),50)</f>
        <v>#VALUE!</v>
      </c>
      <c r="I144" s="1" t="e">
        <f>MID(D144,FIND("punici",D144),50)</f>
        <v>#VALUE!</v>
      </c>
      <c r="J144" s="1" t="e">
        <f>MID(D144,FIND("escarmiento",D144),50)</f>
        <v>#VALUE!</v>
      </c>
      <c r="K144" s="1" t="e">
        <f>MID(D144,FIND("recargo",D144),50)</f>
        <v>#VALUE!</v>
      </c>
      <c r="L144" s="1" t="e">
        <f>MID(D144,FIND("gravamen",D144),50)</f>
        <v>#VALUE!</v>
      </c>
      <c r="M144" s="1" t="e">
        <f>MID(D144,FIND("amonesta",D144),50)</f>
        <v>#VALUE!</v>
      </c>
      <c r="N144" s="1" t="e">
        <f>MID(D144,FIND("correctivo",D144),50)</f>
        <v>#VALUE!</v>
      </c>
      <c r="O144" s="1" t="e">
        <f>MID(D144,FIND("imposici",D144),50)</f>
        <v>#VALUE!</v>
      </c>
    </row>
    <row r="145" spans="1:15" ht="171" x14ac:dyDescent="0.45">
      <c r="A145">
        <v>7899012</v>
      </c>
      <c r="B145">
        <v>0</v>
      </c>
      <c r="C145" t="s">
        <v>901</v>
      </c>
      <c r="D145" s="1" t="s">
        <v>900</v>
      </c>
      <c r="E145">
        <v>1</v>
      </c>
      <c r="F145" s="1" t="str">
        <f>MID(D145,FIND("sanci",D145),50)</f>
        <v>sancionados con multa, no debiendo registrar m&amp;aac</v>
      </c>
      <c r="G145" s="1" t="str">
        <f>MID(D145,FIND("multa",D145),50)</f>
        <v>multas, si las hubiere, de acuerdo a lo establecid</v>
      </c>
      <c r="H145" s="1" t="e">
        <f>MID(D145,FIND("castigo",D145),50)</f>
        <v>#VALUE!</v>
      </c>
      <c r="I145" s="1" t="e">
        <f>MID(D145,FIND("punici",D145),50)</f>
        <v>#VALUE!</v>
      </c>
      <c r="J145" s="1" t="e">
        <f>MID(D145,FIND("escarmiento",D145),50)</f>
        <v>#VALUE!</v>
      </c>
      <c r="K145" s="1" t="e">
        <f>MID(D145,FIND("recargo",D145),50)</f>
        <v>#VALUE!</v>
      </c>
      <c r="L145" s="1" t="e">
        <f>MID(D145,FIND("gravamen",D145),50)</f>
        <v>#VALUE!</v>
      </c>
      <c r="M145" s="1" t="e">
        <f>MID(D145,FIND("amonesta",D145),50)</f>
        <v>#VALUE!</v>
      </c>
      <c r="N145" s="1" t="e">
        <f>MID(D145,FIND("correctivo",D145),50)</f>
        <v>#VALUE!</v>
      </c>
      <c r="O145" s="1" t="e">
        <f>MID(D145,FIND("imposici",D145),50)</f>
        <v>#VALUE!</v>
      </c>
    </row>
    <row r="146" spans="1:15" ht="285" x14ac:dyDescent="0.45">
      <c r="A146">
        <v>8468753</v>
      </c>
      <c r="B146">
        <v>0</v>
      </c>
      <c r="C146" t="s">
        <v>751</v>
      </c>
      <c r="D146" s="1" t="s">
        <v>750</v>
      </c>
      <c r="E146">
        <v>1</v>
      </c>
      <c r="F146" s="1" t="str">
        <f>MID(D146,FIND("sanci",D146),50)</f>
        <v>sanciones previstas en estas bases de licitaci&amp;oac</v>
      </c>
      <c r="G146" s="1" t="e">
        <f>MID(D146,FIND("multa",D146),50)</f>
        <v>#VALUE!</v>
      </c>
      <c r="H146" s="1" t="e">
        <f>MID(D146,FIND("castigo",D146),50)</f>
        <v>#VALUE!</v>
      </c>
      <c r="I146" s="1" t="e">
        <f>MID(D146,FIND("punici",D146),50)</f>
        <v>#VALUE!</v>
      </c>
      <c r="J146" s="1" t="e">
        <f>MID(D146,FIND("escarmiento",D146),50)</f>
        <v>#VALUE!</v>
      </c>
      <c r="K146" s="1" t="e">
        <f>MID(D146,FIND("recargo",D146),50)</f>
        <v>#VALUE!</v>
      </c>
      <c r="L146" s="1" t="e">
        <f>MID(D146,FIND("gravamen",D146),50)</f>
        <v>#VALUE!</v>
      </c>
      <c r="M146" s="1" t="e">
        <f>MID(D146,FIND("amonesta",D146),50)</f>
        <v>#VALUE!</v>
      </c>
      <c r="N146" s="1" t="e">
        <f>MID(D146,FIND("correctivo",D146),50)</f>
        <v>#VALUE!</v>
      </c>
      <c r="O146" s="1" t="e">
        <f>MID(D146,FIND("imposici",D146),50)</f>
        <v>#VALUE!</v>
      </c>
    </row>
    <row r="147" spans="1:15" ht="285" x14ac:dyDescent="0.45">
      <c r="A147">
        <v>8327129</v>
      </c>
      <c r="B147">
        <v>0</v>
      </c>
      <c r="C147" t="s">
        <v>751</v>
      </c>
      <c r="D147" s="1" t="s">
        <v>750</v>
      </c>
      <c r="E147">
        <v>1</v>
      </c>
      <c r="F147" s="1" t="str">
        <f>MID(D147,FIND("sanci",D147),50)</f>
        <v>sanciones previstas en estas bases de licitaci&amp;oac</v>
      </c>
      <c r="G147" s="1" t="e">
        <f>MID(D147,FIND("multa",D147),50)</f>
        <v>#VALUE!</v>
      </c>
      <c r="H147" s="1" t="e">
        <f>MID(D147,FIND("castigo",D147),50)</f>
        <v>#VALUE!</v>
      </c>
      <c r="I147" s="1" t="e">
        <f>MID(D147,FIND("punici",D147),50)</f>
        <v>#VALUE!</v>
      </c>
      <c r="J147" s="1" t="e">
        <f>MID(D147,FIND("escarmiento",D147),50)</f>
        <v>#VALUE!</v>
      </c>
      <c r="K147" s="1" t="e">
        <f>MID(D147,FIND("recargo",D147),50)</f>
        <v>#VALUE!</v>
      </c>
      <c r="L147" s="1" t="e">
        <f>MID(D147,FIND("gravamen",D147),50)</f>
        <v>#VALUE!</v>
      </c>
      <c r="M147" s="1" t="e">
        <f>MID(D147,FIND("amonesta",D147),50)</f>
        <v>#VALUE!</v>
      </c>
      <c r="N147" s="1" t="e">
        <f>MID(D147,FIND("correctivo",D147),50)</f>
        <v>#VALUE!</v>
      </c>
      <c r="O147" s="1" t="e">
        <f>MID(D147,FIND("imposici",D147),50)</f>
        <v>#VALUE!</v>
      </c>
    </row>
    <row r="148" spans="1:15" ht="228" x14ac:dyDescent="0.45">
      <c r="A148">
        <v>7730498</v>
      </c>
      <c r="B148">
        <v>0</v>
      </c>
      <c r="C148" t="s">
        <v>751</v>
      </c>
      <c r="D148" s="1" t="s">
        <v>753</v>
      </c>
      <c r="E148">
        <v>1</v>
      </c>
      <c r="F148" s="1" t="str">
        <f>MID(D148,FIND("sanci",D148),50)</f>
        <v>sanciones previstas en estas bases de licitaci&amp;oac</v>
      </c>
      <c r="G148" s="1" t="e">
        <f>MID(D148,FIND("multa",D148),50)</f>
        <v>#VALUE!</v>
      </c>
      <c r="H148" s="1" t="e">
        <f>MID(D148,FIND("castigo",D148),50)</f>
        <v>#VALUE!</v>
      </c>
      <c r="I148" s="1" t="e">
        <f>MID(D148,FIND("punici",D148),50)</f>
        <v>#VALUE!</v>
      </c>
      <c r="J148" s="1" t="e">
        <f>MID(D148,FIND("escarmiento",D148),50)</f>
        <v>#VALUE!</v>
      </c>
      <c r="K148" s="1" t="e">
        <f>MID(D148,FIND("recargo",D148),50)</f>
        <v>#VALUE!</v>
      </c>
      <c r="L148" s="1" t="e">
        <f>MID(D148,FIND("gravamen",D148),50)</f>
        <v>#VALUE!</v>
      </c>
      <c r="M148" s="1" t="e">
        <f>MID(D148,FIND("amonesta",D148),50)</f>
        <v>#VALUE!</v>
      </c>
      <c r="N148" s="1" t="e">
        <f>MID(D148,FIND("correctivo",D148),50)</f>
        <v>#VALUE!</v>
      </c>
      <c r="O148" s="1" t="e">
        <f>MID(D148,FIND("imposici",D148),50)</f>
        <v>#VALUE!</v>
      </c>
    </row>
    <row r="149" spans="1:15" ht="28.5" x14ac:dyDescent="0.45">
      <c r="A149">
        <v>7855374</v>
      </c>
      <c r="B149">
        <v>0</v>
      </c>
      <c r="C149" t="s">
        <v>899</v>
      </c>
      <c r="D149" s="1" t="s">
        <v>898</v>
      </c>
      <c r="E149">
        <v>2</v>
      </c>
      <c r="F149" s="1" t="e">
        <f>MID(D149,FIND("sanci",D149),50)</f>
        <v>#VALUE!</v>
      </c>
      <c r="G149" s="1" t="e">
        <f>MID(D149,FIND("multa",D149),50)</f>
        <v>#VALUE!</v>
      </c>
      <c r="H149" s="1" t="e">
        <f>MID(D149,FIND("castigo",D149),50)</f>
        <v>#VALUE!</v>
      </c>
      <c r="I149" s="1" t="e">
        <f>MID(D149,FIND("punici",D149),50)</f>
        <v>#VALUE!</v>
      </c>
      <c r="J149" s="1" t="e">
        <f>MID(D149,FIND("escarmiento",D149),50)</f>
        <v>#VALUE!</v>
      </c>
      <c r="K149" s="1" t="e">
        <f>MID(D149,FIND("recargo",D149),50)</f>
        <v>#VALUE!</v>
      </c>
      <c r="L149" s="1" t="e">
        <f>MID(D149,FIND("gravamen",D149),50)</f>
        <v>#VALUE!</v>
      </c>
      <c r="M149" s="1" t="e">
        <f>MID(D149,FIND("amonesta",D149),50)</f>
        <v>#VALUE!</v>
      </c>
      <c r="N149" s="1" t="e">
        <f>MID(D149,FIND("correctivo",D149),50)</f>
        <v>#VALUE!</v>
      </c>
      <c r="O149" s="1" t="e">
        <f>MID(D149,FIND("imposici",D149),50)</f>
        <v>#VALUE!</v>
      </c>
    </row>
    <row r="150" spans="1:15" ht="242.25" x14ac:dyDescent="0.45">
      <c r="A150">
        <v>7797078</v>
      </c>
      <c r="B150">
        <v>0</v>
      </c>
      <c r="C150" t="s">
        <v>751</v>
      </c>
      <c r="D150" s="1" t="s">
        <v>897</v>
      </c>
      <c r="E150">
        <v>1</v>
      </c>
      <c r="F150" s="1" t="str">
        <f>MID(D150,FIND("sanci",D150),50)</f>
        <v>sanciones previstas en estas bases de licitaci&amp;oac</v>
      </c>
      <c r="G150" s="1" t="e">
        <f>MID(D150,FIND("multa",D150),50)</f>
        <v>#VALUE!</v>
      </c>
      <c r="H150" s="1" t="e">
        <f>MID(D150,FIND("castigo",D150),50)</f>
        <v>#VALUE!</v>
      </c>
      <c r="I150" s="1" t="e">
        <f>MID(D150,FIND("punici",D150),50)</f>
        <v>#VALUE!</v>
      </c>
      <c r="J150" s="1" t="e">
        <f>MID(D150,FIND("escarmiento",D150),50)</f>
        <v>#VALUE!</v>
      </c>
      <c r="K150" s="1" t="e">
        <f>MID(D150,FIND("recargo",D150),50)</f>
        <v>#VALUE!</v>
      </c>
      <c r="L150" s="1" t="e">
        <f>MID(D150,FIND("gravamen",D150),50)</f>
        <v>#VALUE!</v>
      </c>
      <c r="M150" s="1" t="e">
        <f>MID(D150,FIND("amonesta",D150),50)</f>
        <v>#VALUE!</v>
      </c>
      <c r="N150" s="1" t="e">
        <f>MID(D150,FIND("correctivo",D150),50)</f>
        <v>#VALUE!</v>
      </c>
      <c r="O150" s="1" t="e">
        <f>MID(D150,FIND("imposici",D150),50)</f>
        <v>#VALUE!</v>
      </c>
    </row>
    <row r="151" spans="1:15" ht="228" x14ac:dyDescent="0.45">
      <c r="A151">
        <v>7977730</v>
      </c>
      <c r="B151">
        <v>0</v>
      </c>
      <c r="C151" t="s">
        <v>751</v>
      </c>
      <c r="D151" s="1" t="s">
        <v>753</v>
      </c>
      <c r="E151">
        <v>1</v>
      </c>
      <c r="F151" s="1" t="str">
        <f>MID(D151,FIND("sanci",D151),50)</f>
        <v>sanciones previstas en estas bases de licitaci&amp;oac</v>
      </c>
      <c r="G151" s="1" t="e">
        <f>MID(D151,FIND("multa",D151),50)</f>
        <v>#VALUE!</v>
      </c>
      <c r="H151" s="1" t="e">
        <f>MID(D151,FIND("castigo",D151),50)</f>
        <v>#VALUE!</v>
      </c>
      <c r="I151" s="1" t="e">
        <f>MID(D151,FIND("punici",D151),50)</f>
        <v>#VALUE!</v>
      </c>
      <c r="J151" s="1" t="e">
        <f>MID(D151,FIND("escarmiento",D151),50)</f>
        <v>#VALUE!</v>
      </c>
      <c r="K151" s="1" t="e">
        <f>MID(D151,FIND("recargo",D151),50)</f>
        <v>#VALUE!</v>
      </c>
      <c r="L151" s="1" t="e">
        <f>MID(D151,FIND("gravamen",D151),50)</f>
        <v>#VALUE!</v>
      </c>
      <c r="M151" s="1" t="e">
        <f>MID(D151,FIND("amonesta",D151),50)</f>
        <v>#VALUE!</v>
      </c>
      <c r="N151" s="1" t="e">
        <f>MID(D151,FIND("correctivo",D151),50)</f>
        <v>#VALUE!</v>
      </c>
      <c r="O151" s="1" t="e">
        <f>MID(D151,FIND("imposici",D151),50)</f>
        <v>#VALUE!</v>
      </c>
    </row>
    <row r="152" spans="1:15" ht="228" x14ac:dyDescent="0.45">
      <c r="A152">
        <v>7524348</v>
      </c>
      <c r="B152">
        <v>0</v>
      </c>
      <c r="C152" t="s">
        <v>751</v>
      </c>
      <c r="D152" s="1" t="s">
        <v>753</v>
      </c>
      <c r="E152">
        <v>1</v>
      </c>
      <c r="F152" s="1" t="str">
        <f>MID(D152,FIND("sanci",D152),50)</f>
        <v>sanciones previstas en estas bases de licitaci&amp;oac</v>
      </c>
      <c r="G152" s="1" t="e">
        <f>MID(D152,FIND("multa",D152),50)</f>
        <v>#VALUE!</v>
      </c>
      <c r="H152" s="1" t="e">
        <f>MID(D152,FIND("castigo",D152),50)</f>
        <v>#VALUE!</v>
      </c>
      <c r="I152" s="1" t="e">
        <f>MID(D152,FIND("punici",D152),50)</f>
        <v>#VALUE!</v>
      </c>
      <c r="J152" s="1" t="e">
        <f>MID(D152,FIND("escarmiento",D152),50)</f>
        <v>#VALUE!</v>
      </c>
      <c r="K152" s="1" t="e">
        <f>MID(D152,FIND("recargo",D152),50)</f>
        <v>#VALUE!</v>
      </c>
      <c r="L152" s="1" t="e">
        <f>MID(D152,FIND("gravamen",D152),50)</f>
        <v>#VALUE!</v>
      </c>
      <c r="M152" s="1" t="e">
        <f>MID(D152,FIND("amonesta",D152),50)</f>
        <v>#VALUE!</v>
      </c>
      <c r="N152" s="1" t="e">
        <f>MID(D152,FIND("correctivo",D152),50)</f>
        <v>#VALUE!</v>
      </c>
      <c r="O152" s="1" t="e">
        <f>MID(D152,FIND("imposici",D152),50)</f>
        <v>#VALUE!</v>
      </c>
    </row>
    <row r="153" spans="1:15" ht="57" x14ac:dyDescent="0.45">
      <c r="A153">
        <v>7990146</v>
      </c>
      <c r="B153">
        <v>0</v>
      </c>
      <c r="C153" t="s">
        <v>892</v>
      </c>
      <c r="D153" s="1" t="s">
        <v>896</v>
      </c>
      <c r="E153">
        <v>1</v>
      </c>
      <c r="F153" s="1" t="str">
        <f>MID(D153,FIND("sanci",D153),50)</f>
        <v>sancionado en el puntaje correspondiente a la comp</v>
      </c>
      <c r="G153" s="1" t="e">
        <f>MID(D153,FIND("multa",D153),50)</f>
        <v>#VALUE!</v>
      </c>
      <c r="H153" s="1" t="e">
        <f>MID(D153,FIND("castigo",D153),50)</f>
        <v>#VALUE!</v>
      </c>
      <c r="I153" s="1" t="e">
        <f>MID(D153,FIND("punici",D153),50)</f>
        <v>#VALUE!</v>
      </c>
      <c r="J153" s="1" t="e">
        <f>MID(D153,FIND("escarmiento",D153),50)</f>
        <v>#VALUE!</v>
      </c>
      <c r="K153" s="1" t="e">
        <f>MID(D153,FIND("recargo",D153),50)</f>
        <v>#VALUE!</v>
      </c>
      <c r="L153" s="1" t="e">
        <f>MID(D153,FIND("gravamen",D153),50)</f>
        <v>#VALUE!</v>
      </c>
      <c r="M153" s="1" t="e">
        <f>MID(D153,FIND("amonesta",D153),50)</f>
        <v>#VALUE!</v>
      </c>
      <c r="N153" s="1" t="e">
        <f>MID(D153,FIND("correctivo",D153),50)</f>
        <v>#VALUE!</v>
      </c>
      <c r="O153" s="1" t="e">
        <f>MID(D153,FIND("imposici",D153),50)</f>
        <v>#VALUE!</v>
      </c>
    </row>
    <row r="154" spans="1:15" ht="228" x14ac:dyDescent="0.45">
      <c r="A154">
        <v>7557313</v>
      </c>
      <c r="B154">
        <v>0</v>
      </c>
      <c r="C154" t="s">
        <v>751</v>
      </c>
      <c r="D154" s="1" t="s">
        <v>752</v>
      </c>
      <c r="E154">
        <v>1</v>
      </c>
      <c r="F154" s="1" t="str">
        <f>MID(D154,FIND("sanci",D154),50)</f>
        <v>sanciones previstas en estas bases de licitaci&amp;oac</v>
      </c>
      <c r="G154" s="1" t="e">
        <f>MID(D154,FIND("multa",D154),50)</f>
        <v>#VALUE!</v>
      </c>
      <c r="H154" s="1" t="e">
        <f>MID(D154,FIND("castigo",D154),50)</f>
        <v>#VALUE!</v>
      </c>
      <c r="I154" s="1" t="e">
        <f>MID(D154,FIND("punici",D154),50)</f>
        <v>#VALUE!</v>
      </c>
      <c r="J154" s="1" t="e">
        <f>MID(D154,FIND("escarmiento",D154),50)</f>
        <v>#VALUE!</v>
      </c>
      <c r="K154" s="1" t="e">
        <f>MID(D154,FIND("recargo",D154),50)</f>
        <v>#VALUE!</v>
      </c>
      <c r="L154" s="1" t="e">
        <f>MID(D154,FIND("gravamen",D154),50)</f>
        <v>#VALUE!</v>
      </c>
      <c r="M154" s="1" t="e">
        <f>MID(D154,FIND("amonesta",D154),50)</f>
        <v>#VALUE!</v>
      </c>
      <c r="N154" s="1" t="e">
        <f>MID(D154,FIND("correctivo",D154),50)</f>
        <v>#VALUE!</v>
      </c>
      <c r="O154" s="1" t="e">
        <f>MID(D154,FIND("imposici",D154),50)</f>
        <v>#VALUE!</v>
      </c>
    </row>
    <row r="155" spans="1:15" ht="285" x14ac:dyDescent="0.45">
      <c r="A155">
        <v>8409689</v>
      </c>
      <c r="B155">
        <v>0</v>
      </c>
      <c r="C155" t="s">
        <v>751</v>
      </c>
      <c r="D155" s="1" t="s">
        <v>750</v>
      </c>
      <c r="E155">
        <v>1</v>
      </c>
      <c r="F155" s="1" t="str">
        <f>MID(D155,FIND("sanci",D155),50)</f>
        <v>sanciones previstas en estas bases de licitaci&amp;oac</v>
      </c>
      <c r="G155" s="1" t="e">
        <f>MID(D155,FIND("multa",D155),50)</f>
        <v>#VALUE!</v>
      </c>
      <c r="H155" s="1" t="e">
        <f>MID(D155,FIND("castigo",D155),50)</f>
        <v>#VALUE!</v>
      </c>
      <c r="I155" s="1" t="e">
        <f>MID(D155,FIND("punici",D155),50)</f>
        <v>#VALUE!</v>
      </c>
      <c r="J155" s="1" t="e">
        <f>MID(D155,FIND("escarmiento",D155),50)</f>
        <v>#VALUE!</v>
      </c>
      <c r="K155" s="1" t="e">
        <f>MID(D155,FIND("recargo",D155),50)</f>
        <v>#VALUE!</v>
      </c>
      <c r="L155" s="1" t="e">
        <f>MID(D155,FIND("gravamen",D155),50)</f>
        <v>#VALUE!</v>
      </c>
      <c r="M155" s="1" t="e">
        <f>MID(D155,FIND("amonesta",D155),50)</f>
        <v>#VALUE!</v>
      </c>
      <c r="N155" s="1" t="e">
        <f>MID(D155,FIND("correctivo",D155),50)</f>
        <v>#VALUE!</v>
      </c>
      <c r="O155" s="1" t="e">
        <f>MID(D155,FIND("imposici",D155),50)</f>
        <v>#VALUE!</v>
      </c>
    </row>
    <row r="156" spans="1:15" ht="285" x14ac:dyDescent="0.45">
      <c r="A156">
        <v>8440373</v>
      </c>
      <c r="B156">
        <v>0</v>
      </c>
      <c r="C156" t="s">
        <v>751</v>
      </c>
      <c r="D156" s="1" t="s">
        <v>750</v>
      </c>
      <c r="E156">
        <v>1</v>
      </c>
      <c r="F156" s="1" t="str">
        <f>MID(D156,FIND("sanci",D156),50)</f>
        <v>sanciones previstas en estas bases de licitaci&amp;oac</v>
      </c>
      <c r="G156" s="1" t="e">
        <f>MID(D156,FIND("multa",D156),50)</f>
        <v>#VALUE!</v>
      </c>
      <c r="H156" s="1" t="e">
        <f>MID(D156,FIND("castigo",D156),50)</f>
        <v>#VALUE!</v>
      </c>
      <c r="I156" s="1" t="e">
        <f>MID(D156,FIND("punici",D156),50)</f>
        <v>#VALUE!</v>
      </c>
      <c r="J156" s="1" t="e">
        <f>MID(D156,FIND("escarmiento",D156),50)</f>
        <v>#VALUE!</v>
      </c>
      <c r="K156" s="1" t="e">
        <f>MID(D156,FIND("recargo",D156),50)</f>
        <v>#VALUE!</v>
      </c>
      <c r="L156" s="1" t="e">
        <f>MID(D156,FIND("gravamen",D156),50)</f>
        <v>#VALUE!</v>
      </c>
      <c r="M156" s="1" t="e">
        <f>MID(D156,FIND("amonesta",D156),50)</f>
        <v>#VALUE!</v>
      </c>
      <c r="N156" s="1" t="e">
        <f>MID(D156,FIND("correctivo",D156),50)</f>
        <v>#VALUE!</v>
      </c>
      <c r="O156" s="1" t="e">
        <f>MID(D156,FIND("imposici",D156),50)</f>
        <v>#VALUE!</v>
      </c>
    </row>
    <row r="157" spans="1:15" ht="228" x14ac:dyDescent="0.45">
      <c r="A157">
        <v>7495945</v>
      </c>
      <c r="B157">
        <v>0</v>
      </c>
      <c r="C157" t="s">
        <v>751</v>
      </c>
      <c r="D157" s="1" t="s">
        <v>752</v>
      </c>
      <c r="E157">
        <v>1</v>
      </c>
      <c r="F157" s="1" t="str">
        <f>MID(D157,FIND("sanci",D157),50)</f>
        <v>sanciones previstas en estas bases de licitaci&amp;oac</v>
      </c>
      <c r="G157" s="1" t="e">
        <f>MID(D157,FIND("multa",D157),50)</f>
        <v>#VALUE!</v>
      </c>
      <c r="H157" s="1" t="e">
        <f>MID(D157,FIND("castigo",D157),50)</f>
        <v>#VALUE!</v>
      </c>
      <c r="I157" s="1" t="e">
        <f>MID(D157,FIND("punici",D157),50)</f>
        <v>#VALUE!</v>
      </c>
      <c r="J157" s="1" t="e">
        <f>MID(D157,FIND("escarmiento",D157),50)</f>
        <v>#VALUE!</v>
      </c>
      <c r="K157" s="1" t="e">
        <f>MID(D157,FIND("recargo",D157),50)</f>
        <v>#VALUE!</v>
      </c>
      <c r="L157" s="1" t="e">
        <f>MID(D157,FIND("gravamen",D157),50)</f>
        <v>#VALUE!</v>
      </c>
      <c r="M157" s="1" t="e">
        <f>MID(D157,FIND("amonesta",D157),50)</f>
        <v>#VALUE!</v>
      </c>
      <c r="N157" s="1" t="e">
        <f>MID(D157,FIND("correctivo",D157),50)</f>
        <v>#VALUE!</v>
      </c>
      <c r="O157" s="1" t="e">
        <f>MID(D157,FIND("imposici",D157),50)</f>
        <v>#VALUE!</v>
      </c>
    </row>
    <row r="158" spans="1:15" ht="285" x14ac:dyDescent="0.45">
      <c r="A158">
        <v>8157370</v>
      </c>
      <c r="B158">
        <v>0</v>
      </c>
      <c r="C158" t="s">
        <v>751</v>
      </c>
      <c r="D158" s="1" t="s">
        <v>750</v>
      </c>
      <c r="E158">
        <v>1</v>
      </c>
      <c r="F158" s="1" t="str">
        <f>MID(D158,FIND("sanci",D158),50)</f>
        <v>sanciones previstas en estas bases de licitaci&amp;oac</v>
      </c>
      <c r="G158" s="1" t="e">
        <f>MID(D158,FIND("multa",D158),50)</f>
        <v>#VALUE!</v>
      </c>
      <c r="H158" s="1" t="e">
        <f>MID(D158,FIND("castigo",D158),50)</f>
        <v>#VALUE!</v>
      </c>
      <c r="I158" s="1" t="e">
        <f>MID(D158,FIND("punici",D158),50)</f>
        <v>#VALUE!</v>
      </c>
      <c r="J158" s="1" t="e">
        <f>MID(D158,FIND("escarmiento",D158),50)</f>
        <v>#VALUE!</v>
      </c>
      <c r="K158" s="1" t="e">
        <f>MID(D158,FIND("recargo",D158),50)</f>
        <v>#VALUE!</v>
      </c>
      <c r="L158" s="1" t="e">
        <f>MID(D158,FIND("gravamen",D158),50)</f>
        <v>#VALUE!</v>
      </c>
      <c r="M158" s="1" t="e">
        <f>MID(D158,FIND("amonesta",D158),50)</f>
        <v>#VALUE!</v>
      </c>
      <c r="N158" s="1" t="e">
        <f>MID(D158,FIND("correctivo",D158),50)</f>
        <v>#VALUE!</v>
      </c>
      <c r="O158" s="1" t="e">
        <f>MID(D158,FIND("imposici",D158),50)</f>
        <v>#VALUE!</v>
      </c>
    </row>
    <row r="159" spans="1:15" ht="228" x14ac:dyDescent="0.45">
      <c r="A159">
        <v>8413018</v>
      </c>
      <c r="B159">
        <v>0</v>
      </c>
      <c r="C159" t="s">
        <v>751</v>
      </c>
      <c r="D159" s="1" t="s">
        <v>753</v>
      </c>
      <c r="E159">
        <v>1</v>
      </c>
      <c r="F159" s="1" t="str">
        <f>MID(D159,FIND("sanci",D159),50)</f>
        <v>sanciones previstas en estas bases de licitaci&amp;oac</v>
      </c>
      <c r="G159" s="1" t="e">
        <f>MID(D159,FIND("multa",D159),50)</f>
        <v>#VALUE!</v>
      </c>
      <c r="H159" s="1" t="e">
        <f>MID(D159,FIND("castigo",D159),50)</f>
        <v>#VALUE!</v>
      </c>
      <c r="I159" s="1" t="e">
        <f>MID(D159,FIND("punici",D159),50)</f>
        <v>#VALUE!</v>
      </c>
      <c r="J159" s="1" t="e">
        <f>MID(D159,FIND("escarmiento",D159),50)</f>
        <v>#VALUE!</v>
      </c>
      <c r="K159" s="1" t="e">
        <f>MID(D159,FIND("recargo",D159),50)</f>
        <v>#VALUE!</v>
      </c>
      <c r="L159" s="1" t="e">
        <f>MID(D159,FIND("gravamen",D159),50)</f>
        <v>#VALUE!</v>
      </c>
      <c r="M159" s="1" t="e">
        <f>MID(D159,FIND("amonesta",D159),50)</f>
        <v>#VALUE!</v>
      </c>
      <c r="N159" s="1" t="e">
        <f>MID(D159,FIND("correctivo",D159),50)</f>
        <v>#VALUE!</v>
      </c>
      <c r="O159" s="1" t="e">
        <f>MID(D159,FIND("imposici",D159),50)</f>
        <v>#VALUE!</v>
      </c>
    </row>
    <row r="160" spans="1:15" ht="285" x14ac:dyDescent="0.45">
      <c r="A160">
        <v>8457730</v>
      </c>
      <c r="B160">
        <v>0</v>
      </c>
      <c r="C160" t="s">
        <v>751</v>
      </c>
      <c r="D160" s="1" t="s">
        <v>750</v>
      </c>
      <c r="E160">
        <v>1</v>
      </c>
      <c r="F160" s="1" t="str">
        <f>MID(D160,FIND("sanci",D160),50)</f>
        <v>sanciones previstas en estas bases de licitaci&amp;oac</v>
      </c>
      <c r="G160" s="1" t="e">
        <f>MID(D160,FIND("multa",D160),50)</f>
        <v>#VALUE!</v>
      </c>
      <c r="H160" s="1" t="e">
        <f>MID(D160,FIND("castigo",D160),50)</f>
        <v>#VALUE!</v>
      </c>
      <c r="I160" s="1" t="e">
        <f>MID(D160,FIND("punici",D160),50)</f>
        <v>#VALUE!</v>
      </c>
      <c r="J160" s="1" t="e">
        <f>MID(D160,FIND("escarmiento",D160),50)</f>
        <v>#VALUE!</v>
      </c>
      <c r="K160" s="1" t="e">
        <f>MID(D160,FIND("recargo",D160),50)</f>
        <v>#VALUE!</v>
      </c>
      <c r="L160" s="1" t="e">
        <f>MID(D160,FIND("gravamen",D160),50)</f>
        <v>#VALUE!</v>
      </c>
      <c r="M160" s="1" t="e">
        <f>MID(D160,FIND("amonesta",D160),50)</f>
        <v>#VALUE!</v>
      </c>
      <c r="N160" s="1" t="e">
        <f>MID(D160,FIND("correctivo",D160),50)</f>
        <v>#VALUE!</v>
      </c>
      <c r="O160" s="1" t="e">
        <f>MID(D160,FIND("imposici",D160),50)</f>
        <v>#VALUE!</v>
      </c>
    </row>
    <row r="161" spans="1:15" ht="228" x14ac:dyDescent="0.45">
      <c r="A161">
        <v>7338263</v>
      </c>
      <c r="B161">
        <v>0</v>
      </c>
      <c r="C161" t="s">
        <v>751</v>
      </c>
      <c r="D161" s="1" t="s">
        <v>752</v>
      </c>
      <c r="E161">
        <v>1</v>
      </c>
      <c r="F161" s="1" t="str">
        <f>MID(D161,FIND("sanci",D161),50)</f>
        <v>sanciones previstas en estas bases de licitaci&amp;oac</v>
      </c>
      <c r="G161" s="1" t="e">
        <f>MID(D161,FIND("multa",D161),50)</f>
        <v>#VALUE!</v>
      </c>
      <c r="H161" s="1" t="e">
        <f>MID(D161,FIND("castigo",D161),50)</f>
        <v>#VALUE!</v>
      </c>
      <c r="I161" s="1" t="e">
        <f>MID(D161,FIND("punici",D161),50)</f>
        <v>#VALUE!</v>
      </c>
      <c r="J161" s="1" t="e">
        <f>MID(D161,FIND("escarmiento",D161),50)</f>
        <v>#VALUE!</v>
      </c>
      <c r="K161" s="1" t="e">
        <f>MID(D161,FIND("recargo",D161),50)</f>
        <v>#VALUE!</v>
      </c>
      <c r="L161" s="1" t="e">
        <f>MID(D161,FIND("gravamen",D161),50)</f>
        <v>#VALUE!</v>
      </c>
      <c r="M161" s="1" t="e">
        <f>MID(D161,FIND("amonesta",D161),50)</f>
        <v>#VALUE!</v>
      </c>
      <c r="N161" s="1" t="e">
        <f>MID(D161,FIND("correctivo",D161),50)</f>
        <v>#VALUE!</v>
      </c>
      <c r="O161" s="1" t="e">
        <f>MID(D161,FIND("imposici",D161),50)</f>
        <v>#VALUE!</v>
      </c>
    </row>
    <row r="162" spans="1:15" ht="285" x14ac:dyDescent="0.45">
      <c r="A162">
        <v>8550360</v>
      </c>
      <c r="B162">
        <v>0</v>
      </c>
      <c r="C162" t="s">
        <v>751</v>
      </c>
      <c r="D162" s="1" t="s">
        <v>750</v>
      </c>
      <c r="E162">
        <v>1</v>
      </c>
      <c r="F162" s="1" t="str">
        <f>MID(D162,FIND("sanci",D162),50)</f>
        <v>sanciones previstas en estas bases de licitaci&amp;oac</v>
      </c>
      <c r="G162" s="1" t="e">
        <f>MID(D162,FIND("multa",D162),50)</f>
        <v>#VALUE!</v>
      </c>
      <c r="H162" s="1" t="e">
        <f>MID(D162,FIND("castigo",D162),50)</f>
        <v>#VALUE!</v>
      </c>
      <c r="I162" s="1" t="e">
        <f>MID(D162,FIND("punici",D162),50)</f>
        <v>#VALUE!</v>
      </c>
      <c r="J162" s="1" t="e">
        <f>MID(D162,FIND("escarmiento",D162),50)</f>
        <v>#VALUE!</v>
      </c>
      <c r="K162" s="1" t="e">
        <f>MID(D162,FIND("recargo",D162),50)</f>
        <v>#VALUE!</v>
      </c>
      <c r="L162" s="1" t="e">
        <f>MID(D162,FIND("gravamen",D162),50)</f>
        <v>#VALUE!</v>
      </c>
      <c r="M162" s="1" t="e">
        <f>MID(D162,FIND("amonesta",D162),50)</f>
        <v>#VALUE!</v>
      </c>
      <c r="N162" s="1" t="e">
        <f>MID(D162,FIND("correctivo",D162),50)</f>
        <v>#VALUE!</v>
      </c>
      <c r="O162" s="1" t="e">
        <f>MID(D162,FIND("imposici",D162),50)</f>
        <v>#VALUE!</v>
      </c>
    </row>
    <row r="163" spans="1:15" ht="99.75" x14ac:dyDescent="0.45">
      <c r="A163">
        <v>8200730</v>
      </c>
      <c r="B163">
        <v>0</v>
      </c>
      <c r="C163" t="s">
        <v>895</v>
      </c>
      <c r="D163" s="1" t="s">
        <v>894</v>
      </c>
      <c r="E163">
        <v>1</v>
      </c>
      <c r="F163" s="1" t="e">
        <f>MID(D163,FIND("sanci",D163),50)</f>
        <v>#VALUE!</v>
      </c>
      <c r="G163" s="1" t="str">
        <f>MID(D163,FIND("multa",D163),50)</f>
        <v>multas por atraso alcanzan el 15% del valor del su</v>
      </c>
      <c r="H163" s="1" t="e">
        <f>MID(D163,FIND("castigo",D163),50)</f>
        <v>#VALUE!</v>
      </c>
      <c r="I163" s="1" t="e">
        <f>MID(D163,FIND("punici",D163),50)</f>
        <v>#VALUE!</v>
      </c>
      <c r="J163" s="1" t="e">
        <f>MID(D163,FIND("escarmiento",D163),50)</f>
        <v>#VALUE!</v>
      </c>
      <c r="K163" s="1" t="e">
        <f>MID(D163,FIND("recargo",D163),50)</f>
        <v>#VALUE!</v>
      </c>
      <c r="L163" s="1" t="e">
        <f>MID(D163,FIND("gravamen",D163),50)</f>
        <v>#VALUE!</v>
      </c>
      <c r="M163" s="1" t="e">
        <f>MID(D163,FIND("amonesta",D163),50)</f>
        <v>#VALUE!</v>
      </c>
      <c r="N163" s="1" t="e">
        <f>MID(D163,FIND("correctivo",D163),50)</f>
        <v>#VALUE!</v>
      </c>
      <c r="O163" s="1" t="e">
        <f>MID(D163,FIND("imposici",D163),50)</f>
        <v>#VALUE!</v>
      </c>
    </row>
    <row r="164" spans="1:15" ht="228" x14ac:dyDescent="0.45">
      <c r="A164">
        <v>8059478</v>
      </c>
      <c r="B164">
        <v>0</v>
      </c>
      <c r="C164" t="s">
        <v>751</v>
      </c>
      <c r="D164" s="1" t="s">
        <v>752</v>
      </c>
      <c r="E164">
        <v>1</v>
      </c>
      <c r="F164" s="1" t="str">
        <f>MID(D164,FIND("sanci",D164),50)</f>
        <v>sanciones previstas en estas bases de licitaci&amp;oac</v>
      </c>
      <c r="G164" s="1" t="e">
        <f>MID(D164,FIND("multa",D164),50)</f>
        <v>#VALUE!</v>
      </c>
      <c r="H164" s="1" t="e">
        <f>MID(D164,FIND("castigo",D164),50)</f>
        <v>#VALUE!</v>
      </c>
      <c r="I164" s="1" t="e">
        <f>MID(D164,FIND("punici",D164),50)</f>
        <v>#VALUE!</v>
      </c>
      <c r="J164" s="1" t="e">
        <f>MID(D164,FIND("escarmiento",D164),50)</f>
        <v>#VALUE!</v>
      </c>
      <c r="K164" s="1" t="e">
        <f>MID(D164,FIND("recargo",D164),50)</f>
        <v>#VALUE!</v>
      </c>
      <c r="L164" s="1" t="e">
        <f>MID(D164,FIND("gravamen",D164),50)</f>
        <v>#VALUE!</v>
      </c>
      <c r="M164" s="1" t="e">
        <f>MID(D164,FIND("amonesta",D164),50)</f>
        <v>#VALUE!</v>
      </c>
      <c r="N164" s="1" t="e">
        <f>MID(D164,FIND("correctivo",D164),50)</f>
        <v>#VALUE!</v>
      </c>
      <c r="O164" s="1" t="e">
        <f>MID(D164,FIND("imposici",D164),50)</f>
        <v>#VALUE!</v>
      </c>
    </row>
    <row r="165" spans="1:15" ht="228" x14ac:dyDescent="0.45">
      <c r="A165">
        <v>7572980</v>
      </c>
      <c r="B165">
        <v>0</v>
      </c>
      <c r="C165" t="s">
        <v>751</v>
      </c>
      <c r="D165" s="1" t="s">
        <v>753</v>
      </c>
      <c r="E165">
        <v>1</v>
      </c>
      <c r="F165" s="1" t="str">
        <f>MID(D165,FIND("sanci",D165),50)</f>
        <v>sanciones previstas en estas bases de licitaci&amp;oac</v>
      </c>
      <c r="G165" s="1" t="e">
        <f>MID(D165,FIND("multa",D165),50)</f>
        <v>#VALUE!</v>
      </c>
      <c r="H165" s="1" t="e">
        <f>MID(D165,FIND("castigo",D165),50)</f>
        <v>#VALUE!</v>
      </c>
      <c r="I165" s="1" t="e">
        <f>MID(D165,FIND("punici",D165),50)</f>
        <v>#VALUE!</v>
      </c>
      <c r="J165" s="1" t="e">
        <f>MID(D165,FIND("escarmiento",D165),50)</f>
        <v>#VALUE!</v>
      </c>
      <c r="K165" s="1" t="e">
        <f>MID(D165,FIND("recargo",D165),50)</f>
        <v>#VALUE!</v>
      </c>
      <c r="L165" s="1" t="e">
        <f>MID(D165,FIND("gravamen",D165),50)</f>
        <v>#VALUE!</v>
      </c>
      <c r="M165" s="1" t="e">
        <f>MID(D165,FIND("amonesta",D165),50)</f>
        <v>#VALUE!</v>
      </c>
      <c r="N165" s="1" t="e">
        <f>MID(D165,FIND("correctivo",D165),50)</f>
        <v>#VALUE!</v>
      </c>
      <c r="O165" s="1" t="e">
        <f>MID(D165,FIND("imposici",D165),50)</f>
        <v>#VALUE!</v>
      </c>
    </row>
    <row r="166" spans="1:15" ht="228" x14ac:dyDescent="0.45">
      <c r="A166">
        <v>7428209</v>
      </c>
      <c r="B166">
        <v>0</v>
      </c>
      <c r="C166" t="s">
        <v>806</v>
      </c>
      <c r="D166" s="1" t="s">
        <v>752</v>
      </c>
      <c r="E166">
        <v>1</v>
      </c>
      <c r="F166" s="1" t="str">
        <f>MID(D166,FIND("sanci",D166),50)</f>
        <v>sanciones previstas en estas bases de licitaci&amp;oac</v>
      </c>
      <c r="G166" s="1" t="e">
        <f>MID(D166,FIND("multa",D166),50)</f>
        <v>#VALUE!</v>
      </c>
      <c r="H166" s="1" t="e">
        <f>MID(D166,FIND("castigo",D166),50)</f>
        <v>#VALUE!</v>
      </c>
      <c r="I166" s="1" t="e">
        <f>MID(D166,FIND("punici",D166),50)</f>
        <v>#VALUE!</v>
      </c>
      <c r="J166" s="1" t="e">
        <f>MID(D166,FIND("escarmiento",D166),50)</f>
        <v>#VALUE!</v>
      </c>
      <c r="K166" s="1" t="e">
        <f>MID(D166,FIND("recargo",D166),50)</f>
        <v>#VALUE!</v>
      </c>
      <c r="L166" s="1" t="e">
        <f>MID(D166,FIND("gravamen",D166),50)</f>
        <v>#VALUE!</v>
      </c>
      <c r="M166" s="1" t="e">
        <f>MID(D166,FIND("amonesta",D166),50)</f>
        <v>#VALUE!</v>
      </c>
      <c r="N166" s="1" t="e">
        <f>MID(D166,FIND("correctivo",D166),50)</f>
        <v>#VALUE!</v>
      </c>
      <c r="O166" s="1" t="e">
        <f>MID(D166,FIND("imposici",D166),50)</f>
        <v>#VALUE!</v>
      </c>
    </row>
    <row r="167" spans="1:15" ht="228" x14ac:dyDescent="0.45">
      <c r="A167">
        <v>7882356</v>
      </c>
      <c r="B167">
        <v>0</v>
      </c>
      <c r="C167" t="s">
        <v>751</v>
      </c>
      <c r="D167" s="1" t="s">
        <v>753</v>
      </c>
      <c r="E167">
        <v>1</v>
      </c>
      <c r="F167" s="1" t="str">
        <f>MID(D167,FIND("sanci",D167),50)</f>
        <v>sanciones previstas en estas bases de licitaci&amp;oac</v>
      </c>
      <c r="G167" s="1" t="e">
        <f>MID(D167,FIND("multa",D167),50)</f>
        <v>#VALUE!</v>
      </c>
      <c r="H167" s="1" t="e">
        <f>MID(D167,FIND("castigo",D167),50)</f>
        <v>#VALUE!</v>
      </c>
      <c r="I167" s="1" t="e">
        <f>MID(D167,FIND("punici",D167),50)</f>
        <v>#VALUE!</v>
      </c>
      <c r="J167" s="1" t="e">
        <f>MID(D167,FIND("escarmiento",D167),50)</f>
        <v>#VALUE!</v>
      </c>
      <c r="K167" s="1" t="e">
        <f>MID(D167,FIND("recargo",D167),50)</f>
        <v>#VALUE!</v>
      </c>
      <c r="L167" s="1" t="e">
        <f>MID(D167,FIND("gravamen",D167),50)</f>
        <v>#VALUE!</v>
      </c>
      <c r="M167" s="1" t="e">
        <f>MID(D167,FIND("amonesta",D167),50)</f>
        <v>#VALUE!</v>
      </c>
      <c r="N167" s="1" t="e">
        <f>MID(D167,FIND("correctivo",D167),50)</f>
        <v>#VALUE!</v>
      </c>
      <c r="O167" s="1" t="e">
        <f>MID(D167,FIND("imposici",D167),50)</f>
        <v>#VALUE!</v>
      </c>
    </row>
    <row r="168" spans="1:15" ht="228" x14ac:dyDescent="0.45">
      <c r="A168">
        <v>8068741</v>
      </c>
      <c r="B168">
        <v>0</v>
      </c>
      <c r="C168" t="s">
        <v>751</v>
      </c>
      <c r="D168" s="1" t="s">
        <v>752</v>
      </c>
      <c r="E168">
        <v>1</v>
      </c>
      <c r="F168" s="1" t="str">
        <f>MID(D168,FIND("sanci",D168),50)</f>
        <v>sanciones previstas en estas bases de licitaci&amp;oac</v>
      </c>
      <c r="G168" s="1" t="e">
        <f>MID(D168,FIND("multa",D168),50)</f>
        <v>#VALUE!</v>
      </c>
      <c r="H168" s="1" t="e">
        <f>MID(D168,FIND("castigo",D168),50)</f>
        <v>#VALUE!</v>
      </c>
      <c r="I168" s="1" t="e">
        <f>MID(D168,FIND("punici",D168),50)</f>
        <v>#VALUE!</v>
      </c>
      <c r="J168" s="1" t="e">
        <f>MID(D168,FIND("escarmiento",D168),50)</f>
        <v>#VALUE!</v>
      </c>
      <c r="K168" s="1" t="e">
        <f>MID(D168,FIND("recargo",D168),50)</f>
        <v>#VALUE!</v>
      </c>
      <c r="L168" s="1" t="e">
        <f>MID(D168,FIND("gravamen",D168),50)</f>
        <v>#VALUE!</v>
      </c>
      <c r="M168" s="1" t="e">
        <f>MID(D168,FIND("amonesta",D168),50)</f>
        <v>#VALUE!</v>
      </c>
      <c r="N168" s="1" t="e">
        <f>MID(D168,FIND("correctivo",D168),50)</f>
        <v>#VALUE!</v>
      </c>
      <c r="O168" s="1" t="e">
        <f>MID(D168,FIND("imposici",D168),50)</f>
        <v>#VALUE!</v>
      </c>
    </row>
    <row r="169" spans="1:15" ht="228" x14ac:dyDescent="0.45">
      <c r="A169">
        <v>7745481</v>
      </c>
      <c r="B169">
        <v>0</v>
      </c>
      <c r="C169" t="s">
        <v>751</v>
      </c>
      <c r="D169" s="1" t="s">
        <v>752</v>
      </c>
      <c r="E169">
        <v>1</v>
      </c>
      <c r="F169" s="1" t="str">
        <f>MID(D169,FIND("sanci",D169),50)</f>
        <v>sanciones previstas en estas bases de licitaci&amp;oac</v>
      </c>
      <c r="G169" s="1" t="e">
        <f>MID(D169,FIND("multa",D169),50)</f>
        <v>#VALUE!</v>
      </c>
      <c r="H169" s="1" t="e">
        <f>MID(D169,FIND("castigo",D169),50)</f>
        <v>#VALUE!</v>
      </c>
      <c r="I169" s="1" t="e">
        <f>MID(D169,FIND("punici",D169),50)</f>
        <v>#VALUE!</v>
      </c>
      <c r="J169" s="1" t="e">
        <f>MID(D169,FIND("escarmiento",D169),50)</f>
        <v>#VALUE!</v>
      </c>
      <c r="K169" s="1" t="e">
        <f>MID(D169,FIND("recargo",D169),50)</f>
        <v>#VALUE!</v>
      </c>
      <c r="L169" s="1" t="e">
        <f>MID(D169,FIND("gravamen",D169),50)</f>
        <v>#VALUE!</v>
      </c>
      <c r="M169" s="1" t="e">
        <f>MID(D169,FIND("amonesta",D169),50)</f>
        <v>#VALUE!</v>
      </c>
      <c r="N169" s="1" t="e">
        <f>MID(D169,FIND("correctivo",D169),50)</f>
        <v>#VALUE!</v>
      </c>
      <c r="O169" s="1" t="e">
        <f>MID(D169,FIND("imposici",D169),50)</f>
        <v>#VALUE!</v>
      </c>
    </row>
    <row r="170" spans="1:15" ht="228" x14ac:dyDescent="0.45">
      <c r="A170">
        <v>7288761</v>
      </c>
      <c r="B170">
        <v>0</v>
      </c>
      <c r="C170" t="s">
        <v>751</v>
      </c>
      <c r="D170" s="1" t="s">
        <v>753</v>
      </c>
      <c r="E170">
        <v>1</v>
      </c>
      <c r="F170" s="1" t="str">
        <f>MID(D170,FIND("sanci",D170),50)</f>
        <v>sanciones previstas en estas bases de licitaci&amp;oac</v>
      </c>
      <c r="G170" s="1" t="e">
        <f>MID(D170,FIND("multa",D170),50)</f>
        <v>#VALUE!</v>
      </c>
      <c r="H170" s="1" t="e">
        <f>MID(D170,FIND("castigo",D170),50)</f>
        <v>#VALUE!</v>
      </c>
      <c r="I170" s="1" t="e">
        <f>MID(D170,FIND("punici",D170),50)</f>
        <v>#VALUE!</v>
      </c>
      <c r="J170" s="1" t="e">
        <f>MID(D170,FIND("escarmiento",D170),50)</f>
        <v>#VALUE!</v>
      </c>
      <c r="K170" s="1" t="e">
        <f>MID(D170,FIND("recargo",D170),50)</f>
        <v>#VALUE!</v>
      </c>
      <c r="L170" s="1" t="e">
        <f>MID(D170,FIND("gravamen",D170),50)</f>
        <v>#VALUE!</v>
      </c>
      <c r="M170" s="1" t="e">
        <f>MID(D170,FIND("amonesta",D170),50)</f>
        <v>#VALUE!</v>
      </c>
      <c r="N170" s="1" t="e">
        <f>MID(D170,FIND("correctivo",D170),50)</f>
        <v>#VALUE!</v>
      </c>
      <c r="O170" s="1" t="e">
        <f>MID(D170,FIND("imposici",D170),50)</f>
        <v>#VALUE!</v>
      </c>
    </row>
    <row r="171" spans="1:15" ht="228" x14ac:dyDescent="0.45">
      <c r="A171">
        <v>7989274</v>
      </c>
      <c r="B171">
        <v>0</v>
      </c>
      <c r="C171" t="s">
        <v>751</v>
      </c>
      <c r="D171" s="1" t="s">
        <v>752</v>
      </c>
      <c r="E171">
        <v>1</v>
      </c>
      <c r="F171" s="1" t="str">
        <f>MID(D171,FIND("sanci",D171),50)</f>
        <v>sanciones previstas en estas bases de licitaci&amp;oac</v>
      </c>
      <c r="G171" s="1" t="e">
        <f>MID(D171,FIND("multa",D171),50)</f>
        <v>#VALUE!</v>
      </c>
      <c r="H171" s="1" t="e">
        <f>MID(D171,FIND("castigo",D171),50)</f>
        <v>#VALUE!</v>
      </c>
      <c r="I171" s="1" t="e">
        <f>MID(D171,FIND("punici",D171),50)</f>
        <v>#VALUE!</v>
      </c>
      <c r="J171" s="1" t="e">
        <f>MID(D171,FIND("escarmiento",D171),50)</f>
        <v>#VALUE!</v>
      </c>
      <c r="K171" s="1" t="e">
        <f>MID(D171,FIND("recargo",D171),50)</f>
        <v>#VALUE!</v>
      </c>
      <c r="L171" s="1" t="e">
        <f>MID(D171,FIND("gravamen",D171),50)</f>
        <v>#VALUE!</v>
      </c>
      <c r="M171" s="1" t="e">
        <f>MID(D171,FIND("amonesta",D171),50)</f>
        <v>#VALUE!</v>
      </c>
      <c r="N171" s="1" t="e">
        <f>MID(D171,FIND("correctivo",D171),50)</f>
        <v>#VALUE!</v>
      </c>
      <c r="O171" s="1" t="e">
        <f>MID(D171,FIND("imposici",D171),50)</f>
        <v>#VALUE!</v>
      </c>
    </row>
    <row r="172" spans="1:15" ht="285" x14ac:dyDescent="0.45">
      <c r="A172">
        <v>8102997</v>
      </c>
      <c r="B172">
        <v>0</v>
      </c>
      <c r="C172" t="s">
        <v>751</v>
      </c>
      <c r="D172" s="1" t="s">
        <v>750</v>
      </c>
      <c r="E172">
        <v>1</v>
      </c>
      <c r="F172" s="1" t="str">
        <f>MID(D172,FIND("sanci",D172),50)</f>
        <v>sanciones previstas en estas bases de licitaci&amp;oac</v>
      </c>
      <c r="G172" s="1" t="e">
        <f>MID(D172,FIND("multa",D172),50)</f>
        <v>#VALUE!</v>
      </c>
      <c r="H172" s="1" t="e">
        <f>MID(D172,FIND("castigo",D172),50)</f>
        <v>#VALUE!</v>
      </c>
      <c r="I172" s="1" t="e">
        <f>MID(D172,FIND("punici",D172),50)</f>
        <v>#VALUE!</v>
      </c>
      <c r="J172" s="1" t="e">
        <f>MID(D172,FIND("escarmiento",D172),50)</f>
        <v>#VALUE!</v>
      </c>
      <c r="K172" s="1" t="e">
        <f>MID(D172,FIND("recargo",D172),50)</f>
        <v>#VALUE!</v>
      </c>
      <c r="L172" s="1" t="e">
        <f>MID(D172,FIND("gravamen",D172),50)</f>
        <v>#VALUE!</v>
      </c>
      <c r="M172" s="1" t="e">
        <f>MID(D172,FIND("amonesta",D172),50)</f>
        <v>#VALUE!</v>
      </c>
      <c r="N172" s="1" t="e">
        <f>MID(D172,FIND("correctivo",D172),50)</f>
        <v>#VALUE!</v>
      </c>
      <c r="O172" s="1" t="e">
        <f>MID(D172,FIND("imposici",D172),50)</f>
        <v>#VALUE!</v>
      </c>
    </row>
    <row r="173" spans="1:15" ht="57" x14ac:dyDescent="0.45">
      <c r="A173">
        <v>7940805</v>
      </c>
      <c r="B173">
        <v>0</v>
      </c>
      <c r="C173" t="s">
        <v>892</v>
      </c>
      <c r="D173" s="1" t="s">
        <v>893</v>
      </c>
      <c r="E173">
        <v>1</v>
      </c>
      <c r="F173" s="1" t="str">
        <f>MID(D173,FIND("sanci",D173),50)</f>
        <v>sancionados con una rebaja de la nota m&amp;aacute;xim</v>
      </c>
      <c r="G173" s="1" t="e">
        <f>MID(D173,FIND("multa",D173),50)</f>
        <v>#VALUE!</v>
      </c>
      <c r="H173" s="1" t="e">
        <f>MID(D173,FIND("castigo",D173),50)</f>
        <v>#VALUE!</v>
      </c>
      <c r="I173" s="1" t="e">
        <f>MID(D173,FIND("punici",D173),50)</f>
        <v>#VALUE!</v>
      </c>
      <c r="J173" s="1" t="e">
        <f>MID(D173,FIND("escarmiento",D173),50)</f>
        <v>#VALUE!</v>
      </c>
      <c r="K173" s="1" t="e">
        <f>MID(D173,FIND("recargo",D173),50)</f>
        <v>#VALUE!</v>
      </c>
      <c r="L173" s="1" t="e">
        <f>MID(D173,FIND("gravamen",D173),50)</f>
        <v>#VALUE!</v>
      </c>
      <c r="M173" s="1" t="e">
        <f>MID(D173,FIND("amonesta",D173),50)</f>
        <v>#VALUE!</v>
      </c>
      <c r="N173" s="1" t="e">
        <f>MID(D173,FIND("correctivo",D173),50)</f>
        <v>#VALUE!</v>
      </c>
      <c r="O173" s="1" t="e">
        <f>MID(D173,FIND("imposici",D173),50)</f>
        <v>#VALUE!</v>
      </c>
    </row>
    <row r="174" spans="1:15" ht="57" x14ac:dyDescent="0.45">
      <c r="A174">
        <v>7509385</v>
      </c>
      <c r="B174">
        <v>0</v>
      </c>
      <c r="C174" t="s">
        <v>892</v>
      </c>
      <c r="D174" s="1" t="s">
        <v>891</v>
      </c>
      <c r="E174">
        <v>1</v>
      </c>
      <c r="F174" s="1" t="str">
        <f>MID(D174,FIND("sanci",D174),50)</f>
        <v xml:space="preserve">sancionado en el puntaje correspondiente al&amp;nbsp; </v>
      </c>
      <c r="G174" s="1" t="e">
        <f>MID(D174,FIND("multa",D174),50)</f>
        <v>#VALUE!</v>
      </c>
      <c r="H174" s="1" t="e">
        <f>MID(D174,FIND("castigo",D174),50)</f>
        <v>#VALUE!</v>
      </c>
      <c r="I174" s="1" t="e">
        <f>MID(D174,FIND("punici",D174),50)</f>
        <v>#VALUE!</v>
      </c>
      <c r="J174" s="1" t="e">
        <f>MID(D174,FIND("escarmiento",D174),50)</f>
        <v>#VALUE!</v>
      </c>
      <c r="K174" s="1" t="e">
        <f>MID(D174,FIND("recargo",D174),50)</f>
        <v>#VALUE!</v>
      </c>
      <c r="L174" s="1" t="e">
        <f>MID(D174,FIND("gravamen",D174),50)</f>
        <v>#VALUE!</v>
      </c>
      <c r="M174" s="1" t="e">
        <f>MID(D174,FIND("amonesta",D174),50)</f>
        <v>#VALUE!</v>
      </c>
      <c r="N174" s="1" t="e">
        <f>MID(D174,FIND("correctivo",D174),50)</f>
        <v>#VALUE!</v>
      </c>
      <c r="O174" s="1" t="e">
        <f>MID(D174,FIND("imposici",D174),50)</f>
        <v>#VALUE!</v>
      </c>
    </row>
    <row r="175" spans="1:15" ht="228" x14ac:dyDescent="0.45">
      <c r="A175">
        <v>7658201</v>
      </c>
      <c r="B175">
        <v>0</v>
      </c>
      <c r="C175" t="s">
        <v>751</v>
      </c>
      <c r="D175" s="1" t="s">
        <v>752</v>
      </c>
      <c r="E175">
        <v>1</v>
      </c>
      <c r="F175" s="1" t="str">
        <f>MID(D175,FIND("sanci",D175),50)</f>
        <v>sanciones previstas en estas bases de licitaci&amp;oac</v>
      </c>
      <c r="G175" s="1" t="e">
        <f>MID(D175,FIND("multa",D175),50)</f>
        <v>#VALUE!</v>
      </c>
      <c r="H175" s="1" t="e">
        <f>MID(D175,FIND("castigo",D175),50)</f>
        <v>#VALUE!</v>
      </c>
      <c r="I175" s="1" t="e">
        <f>MID(D175,FIND("punici",D175),50)</f>
        <v>#VALUE!</v>
      </c>
      <c r="J175" s="1" t="e">
        <f>MID(D175,FIND("escarmiento",D175),50)</f>
        <v>#VALUE!</v>
      </c>
      <c r="K175" s="1" t="e">
        <f>MID(D175,FIND("recargo",D175),50)</f>
        <v>#VALUE!</v>
      </c>
      <c r="L175" s="1" t="e">
        <f>MID(D175,FIND("gravamen",D175),50)</f>
        <v>#VALUE!</v>
      </c>
      <c r="M175" s="1" t="e">
        <f>MID(D175,FIND("amonesta",D175),50)</f>
        <v>#VALUE!</v>
      </c>
      <c r="N175" s="1" t="e">
        <f>MID(D175,FIND("correctivo",D175),50)</f>
        <v>#VALUE!</v>
      </c>
      <c r="O175" s="1" t="e">
        <f>MID(D175,FIND("imposici",D175),50)</f>
        <v>#VALUE!</v>
      </c>
    </row>
    <row r="176" spans="1:15" ht="228" x14ac:dyDescent="0.45">
      <c r="A176">
        <v>7571337</v>
      </c>
      <c r="B176">
        <v>0</v>
      </c>
      <c r="C176" t="s">
        <v>751</v>
      </c>
      <c r="D176" s="1" t="s">
        <v>753</v>
      </c>
      <c r="E176">
        <v>1</v>
      </c>
      <c r="F176" s="1" t="str">
        <f>MID(D176,FIND("sanci",D176),50)</f>
        <v>sanciones previstas en estas bases de licitaci&amp;oac</v>
      </c>
      <c r="G176" s="1" t="e">
        <f>MID(D176,FIND("multa",D176),50)</f>
        <v>#VALUE!</v>
      </c>
      <c r="H176" s="1" t="e">
        <f>MID(D176,FIND("castigo",D176),50)</f>
        <v>#VALUE!</v>
      </c>
      <c r="I176" s="1" t="e">
        <f>MID(D176,FIND("punici",D176),50)</f>
        <v>#VALUE!</v>
      </c>
      <c r="J176" s="1" t="e">
        <f>MID(D176,FIND("escarmiento",D176),50)</f>
        <v>#VALUE!</v>
      </c>
      <c r="K176" s="1" t="e">
        <f>MID(D176,FIND("recargo",D176),50)</f>
        <v>#VALUE!</v>
      </c>
      <c r="L176" s="1" t="e">
        <f>MID(D176,FIND("gravamen",D176),50)</f>
        <v>#VALUE!</v>
      </c>
      <c r="M176" s="1" t="e">
        <f>MID(D176,FIND("amonesta",D176),50)</f>
        <v>#VALUE!</v>
      </c>
      <c r="N176" s="1" t="e">
        <f>MID(D176,FIND("correctivo",D176),50)</f>
        <v>#VALUE!</v>
      </c>
      <c r="O176" s="1" t="e">
        <f>MID(D176,FIND("imposici",D176),50)</f>
        <v>#VALUE!</v>
      </c>
    </row>
    <row r="177" spans="1:15" ht="228" x14ac:dyDescent="0.45">
      <c r="A177">
        <v>7760755</v>
      </c>
      <c r="B177">
        <v>0</v>
      </c>
      <c r="C177" t="s">
        <v>751</v>
      </c>
      <c r="D177" s="1" t="s">
        <v>753</v>
      </c>
      <c r="E177">
        <v>1</v>
      </c>
      <c r="F177" s="1" t="str">
        <f>MID(D177,FIND("sanci",D177),50)</f>
        <v>sanciones previstas en estas bases de licitaci&amp;oac</v>
      </c>
      <c r="G177" s="1" t="e">
        <f>MID(D177,FIND("multa",D177),50)</f>
        <v>#VALUE!</v>
      </c>
      <c r="H177" s="1" t="e">
        <f>MID(D177,FIND("castigo",D177),50)</f>
        <v>#VALUE!</v>
      </c>
      <c r="I177" s="1" t="e">
        <f>MID(D177,FIND("punici",D177),50)</f>
        <v>#VALUE!</v>
      </c>
      <c r="J177" s="1" t="e">
        <f>MID(D177,FIND("escarmiento",D177),50)</f>
        <v>#VALUE!</v>
      </c>
      <c r="K177" s="1" t="e">
        <f>MID(D177,FIND("recargo",D177),50)</f>
        <v>#VALUE!</v>
      </c>
      <c r="L177" s="1" t="e">
        <f>MID(D177,FIND("gravamen",D177),50)</f>
        <v>#VALUE!</v>
      </c>
      <c r="M177" s="1" t="e">
        <f>MID(D177,FIND("amonesta",D177),50)</f>
        <v>#VALUE!</v>
      </c>
      <c r="N177" s="1" t="e">
        <f>MID(D177,FIND("correctivo",D177),50)</f>
        <v>#VALUE!</v>
      </c>
      <c r="O177" s="1" t="e">
        <f>MID(D177,FIND("imposici",D177),50)</f>
        <v>#VALUE!</v>
      </c>
    </row>
    <row r="178" spans="1:15" ht="228" x14ac:dyDescent="0.45">
      <c r="A178">
        <v>8093588</v>
      </c>
      <c r="B178">
        <v>0</v>
      </c>
      <c r="C178" t="s">
        <v>751</v>
      </c>
      <c r="D178" s="1" t="s">
        <v>753</v>
      </c>
      <c r="E178">
        <v>1</v>
      </c>
      <c r="F178" s="1" t="str">
        <f>MID(D178,FIND("sanci",D178),50)</f>
        <v>sanciones previstas en estas bases de licitaci&amp;oac</v>
      </c>
      <c r="G178" s="1" t="e">
        <f>MID(D178,FIND("multa",D178),50)</f>
        <v>#VALUE!</v>
      </c>
      <c r="H178" s="1" t="e">
        <f>MID(D178,FIND("castigo",D178),50)</f>
        <v>#VALUE!</v>
      </c>
      <c r="I178" s="1" t="e">
        <f>MID(D178,FIND("punici",D178),50)</f>
        <v>#VALUE!</v>
      </c>
      <c r="J178" s="1" t="e">
        <f>MID(D178,FIND("escarmiento",D178),50)</f>
        <v>#VALUE!</v>
      </c>
      <c r="K178" s="1" t="e">
        <f>MID(D178,FIND("recargo",D178),50)</f>
        <v>#VALUE!</v>
      </c>
      <c r="L178" s="1" t="e">
        <f>MID(D178,FIND("gravamen",D178),50)</f>
        <v>#VALUE!</v>
      </c>
      <c r="M178" s="1" t="e">
        <f>MID(D178,FIND("amonesta",D178),50)</f>
        <v>#VALUE!</v>
      </c>
      <c r="N178" s="1" t="e">
        <f>MID(D178,FIND("correctivo",D178),50)</f>
        <v>#VALUE!</v>
      </c>
      <c r="O178" s="1" t="e">
        <f>MID(D178,FIND("imposici",D178),50)</f>
        <v>#VALUE!</v>
      </c>
    </row>
    <row r="179" spans="1:15" ht="228" x14ac:dyDescent="0.45">
      <c r="A179">
        <v>8423686</v>
      </c>
      <c r="B179">
        <v>0</v>
      </c>
      <c r="C179" t="s">
        <v>890</v>
      </c>
      <c r="D179" s="1" t="s">
        <v>889</v>
      </c>
      <c r="E179">
        <v>1</v>
      </c>
      <c r="F179" s="1" t="str">
        <f>MID(D179,FIND("sanci",D179),50)</f>
        <v>sanciones previstas en estas bases de licitaci&amp;oac</v>
      </c>
      <c r="G179" s="1" t="e">
        <f>MID(D179,FIND("multa",D179),50)</f>
        <v>#VALUE!</v>
      </c>
      <c r="H179" s="1" t="e">
        <f>MID(D179,FIND("castigo",D179),50)</f>
        <v>#VALUE!</v>
      </c>
      <c r="I179" s="1" t="e">
        <f>MID(D179,FIND("punici",D179),50)</f>
        <v>#VALUE!</v>
      </c>
      <c r="J179" s="1" t="e">
        <f>MID(D179,FIND("escarmiento",D179),50)</f>
        <v>#VALUE!</v>
      </c>
      <c r="K179" s="1" t="e">
        <f>MID(D179,FIND("recargo",D179),50)</f>
        <v>#VALUE!</v>
      </c>
      <c r="L179" s="1" t="e">
        <f>MID(D179,FIND("gravamen",D179),50)</f>
        <v>#VALUE!</v>
      </c>
      <c r="M179" s="1" t="e">
        <f>MID(D179,FIND("amonesta",D179),50)</f>
        <v>#VALUE!</v>
      </c>
      <c r="N179" s="1" t="e">
        <f>MID(D179,FIND("correctivo",D179),50)</f>
        <v>#VALUE!</v>
      </c>
      <c r="O179" s="1" t="e">
        <f>MID(D179,FIND("imposici",D179),50)</f>
        <v>#VALUE!</v>
      </c>
    </row>
    <row r="180" spans="1:15" ht="142.5" x14ac:dyDescent="0.45">
      <c r="A180">
        <v>8004118</v>
      </c>
      <c r="B180">
        <v>0</v>
      </c>
      <c r="C180" t="s">
        <v>888</v>
      </c>
      <c r="D180" s="1" t="s">
        <v>887</v>
      </c>
      <c r="E180">
        <v>2</v>
      </c>
      <c r="F180" s="1" t="e">
        <f>MID(D180,FIND("sanci",D180),50)</f>
        <v>#VALUE!</v>
      </c>
      <c r="G180" s="1" t="e">
        <f>MID(D180,FIND("multa",D180),50)</f>
        <v>#VALUE!</v>
      </c>
      <c r="H180" s="1" t="e">
        <f>MID(D180,FIND("castigo",D180),50)</f>
        <v>#VALUE!</v>
      </c>
      <c r="I180" s="1" t="e">
        <f>MID(D180,FIND("punici",D180),50)</f>
        <v>#VALUE!</v>
      </c>
      <c r="J180" s="1" t="e">
        <f>MID(D180,FIND("escarmiento",D180),50)</f>
        <v>#VALUE!</v>
      </c>
      <c r="K180" s="1" t="e">
        <f>MID(D180,FIND("recargo",D180),50)</f>
        <v>#VALUE!</v>
      </c>
      <c r="L180" s="1" t="e">
        <f>MID(D180,FIND("gravamen",D180),50)</f>
        <v>#VALUE!</v>
      </c>
      <c r="M180" s="1" t="e">
        <f>MID(D180,FIND("amonesta",D180),50)</f>
        <v>#VALUE!</v>
      </c>
      <c r="N180" s="1" t="e">
        <f>MID(D180,FIND("correctivo",D180),50)</f>
        <v>#VALUE!</v>
      </c>
      <c r="O180" s="1" t="e">
        <f>MID(D180,FIND("imposici",D180),50)</f>
        <v>#VALUE!</v>
      </c>
    </row>
    <row r="181" spans="1:15" ht="228" x14ac:dyDescent="0.45">
      <c r="A181">
        <v>7738282</v>
      </c>
      <c r="B181">
        <v>0</v>
      </c>
      <c r="C181" t="s">
        <v>751</v>
      </c>
      <c r="D181" s="1" t="s">
        <v>753</v>
      </c>
      <c r="E181">
        <v>1</v>
      </c>
      <c r="F181" s="1" t="str">
        <f>MID(D181,FIND("sanci",D181),50)</f>
        <v>sanciones previstas en estas bases de licitaci&amp;oac</v>
      </c>
      <c r="G181" s="1" t="e">
        <f>MID(D181,FIND("multa",D181),50)</f>
        <v>#VALUE!</v>
      </c>
      <c r="H181" s="1" t="e">
        <f>MID(D181,FIND("castigo",D181),50)</f>
        <v>#VALUE!</v>
      </c>
      <c r="I181" s="1" t="e">
        <f>MID(D181,FIND("punici",D181),50)</f>
        <v>#VALUE!</v>
      </c>
      <c r="J181" s="1" t="e">
        <f>MID(D181,FIND("escarmiento",D181),50)</f>
        <v>#VALUE!</v>
      </c>
      <c r="K181" s="1" t="e">
        <f>MID(D181,FIND("recargo",D181),50)</f>
        <v>#VALUE!</v>
      </c>
      <c r="L181" s="1" t="e">
        <f>MID(D181,FIND("gravamen",D181),50)</f>
        <v>#VALUE!</v>
      </c>
      <c r="M181" s="1" t="e">
        <f>MID(D181,FIND("amonesta",D181),50)</f>
        <v>#VALUE!</v>
      </c>
      <c r="N181" s="1" t="e">
        <f>MID(D181,FIND("correctivo",D181),50)</f>
        <v>#VALUE!</v>
      </c>
      <c r="O181" s="1" t="e">
        <f>MID(D181,FIND("imposici",D181),50)</f>
        <v>#VALUE!</v>
      </c>
    </row>
    <row r="182" spans="1:15" ht="228" x14ac:dyDescent="0.45">
      <c r="A182">
        <v>7397952</v>
      </c>
      <c r="B182">
        <v>0</v>
      </c>
      <c r="C182" t="s">
        <v>751</v>
      </c>
      <c r="D182" s="1" t="s">
        <v>752</v>
      </c>
      <c r="E182">
        <v>1</v>
      </c>
      <c r="F182" s="1" t="str">
        <f>MID(D182,FIND("sanci",D182),50)</f>
        <v>sanciones previstas en estas bases de licitaci&amp;oac</v>
      </c>
      <c r="G182" s="1" t="e">
        <f>MID(D182,FIND("multa",D182),50)</f>
        <v>#VALUE!</v>
      </c>
      <c r="H182" s="1" t="e">
        <f>MID(D182,FIND("castigo",D182),50)</f>
        <v>#VALUE!</v>
      </c>
      <c r="I182" s="1" t="e">
        <f>MID(D182,FIND("punici",D182),50)</f>
        <v>#VALUE!</v>
      </c>
      <c r="J182" s="1" t="e">
        <f>MID(D182,FIND("escarmiento",D182),50)</f>
        <v>#VALUE!</v>
      </c>
      <c r="K182" s="1" t="e">
        <f>MID(D182,FIND("recargo",D182),50)</f>
        <v>#VALUE!</v>
      </c>
      <c r="L182" s="1" t="e">
        <f>MID(D182,FIND("gravamen",D182),50)</f>
        <v>#VALUE!</v>
      </c>
      <c r="M182" s="1" t="e">
        <f>MID(D182,FIND("amonesta",D182),50)</f>
        <v>#VALUE!</v>
      </c>
      <c r="N182" s="1" t="e">
        <f>MID(D182,FIND("correctivo",D182),50)</f>
        <v>#VALUE!</v>
      </c>
      <c r="O182" s="1" t="e">
        <f>MID(D182,FIND("imposici",D182),50)</f>
        <v>#VALUE!</v>
      </c>
    </row>
    <row r="183" spans="1:15" ht="99.75" x14ac:dyDescent="0.45">
      <c r="A183">
        <v>8075021</v>
      </c>
      <c r="B183">
        <v>0</v>
      </c>
      <c r="C183" t="s">
        <v>886</v>
      </c>
      <c r="D183" s="1" t="s">
        <v>885</v>
      </c>
      <c r="E183">
        <v>1</v>
      </c>
      <c r="F183" s="1" t="str">
        <f>MID(D183,FIND("sanci",D183),50)</f>
        <v>sanci&amp;oacute;n.  Para ello, remitir&amp;aacute; los an</v>
      </c>
      <c r="G183" s="1" t="str">
        <f>MID(D183,FIND("multa",D183),50)</f>
        <v>multas ser&amp;aacute;n aplicadas directamente.  Por e</v>
      </c>
      <c r="H183" s="1" t="e">
        <f>MID(D183,FIND("castigo",D183),50)</f>
        <v>#VALUE!</v>
      </c>
      <c r="I183" s="1" t="e">
        <f>MID(D183,FIND("punici",D183),50)</f>
        <v>#VALUE!</v>
      </c>
      <c r="J183" s="1" t="e">
        <f>MID(D183,FIND("escarmiento",D183),50)</f>
        <v>#VALUE!</v>
      </c>
      <c r="K183" s="1" t="e">
        <f>MID(D183,FIND("recargo",D183),50)</f>
        <v>#VALUE!</v>
      </c>
      <c r="L183" s="1" t="e">
        <f>MID(D183,FIND("gravamen",D183),50)</f>
        <v>#VALUE!</v>
      </c>
      <c r="M183" s="1" t="e">
        <f>MID(D183,FIND("amonesta",D183),50)</f>
        <v>#VALUE!</v>
      </c>
      <c r="N183" s="1" t="e">
        <f>MID(D183,FIND("correctivo",D183),50)</f>
        <v>#VALUE!</v>
      </c>
      <c r="O183" s="1" t="e">
        <f>MID(D183,FIND("imposici",D183),50)</f>
        <v>#VALUE!</v>
      </c>
    </row>
    <row r="184" spans="1:15" ht="370.5" x14ac:dyDescent="0.45">
      <c r="A184">
        <v>8193861</v>
      </c>
      <c r="B184">
        <v>0</v>
      </c>
      <c r="C184" t="s">
        <v>841</v>
      </c>
      <c r="D184" s="1" t="s">
        <v>884</v>
      </c>
      <c r="E184">
        <v>1</v>
      </c>
      <c r="F184" s="1" t="str">
        <f>MID(D184,FIND("sanci",D184),50)</f>
        <v>sancionado con una multa del 30% del total de la O</v>
      </c>
      <c r="G184" s="1" t="str">
        <f>MID(D184,FIND("multa",D184),50)</f>
        <v>multa de un 10%&amp;nbsp; del valor total del producto</v>
      </c>
      <c r="H184" s="1" t="e">
        <f>MID(D184,FIND("castigo",D184),50)</f>
        <v>#VALUE!</v>
      </c>
      <c r="I184" s="1" t="e">
        <f>MID(D184,FIND("punici",D184),50)</f>
        <v>#VALUE!</v>
      </c>
      <c r="J184" s="1" t="e">
        <f>MID(D184,FIND("escarmiento",D184),50)</f>
        <v>#VALUE!</v>
      </c>
      <c r="K184" s="1" t="e">
        <f>MID(D184,FIND("recargo",D184),50)</f>
        <v>#VALUE!</v>
      </c>
      <c r="L184" s="1" t="e">
        <f>MID(D184,FIND("gravamen",D184),50)</f>
        <v>#VALUE!</v>
      </c>
      <c r="M184" s="1" t="e">
        <f>MID(D184,FIND("amonesta",D184),50)</f>
        <v>#VALUE!</v>
      </c>
      <c r="N184" s="1" t="e">
        <f>MID(D184,FIND("correctivo",D184),50)</f>
        <v>#VALUE!</v>
      </c>
      <c r="O184" s="1" t="e">
        <f>MID(D184,FIND("imposici",D184),50)</f>
        <v>#VALUE!</v>
      </c>
    </row>
    <row r="185" spans="1:15" ht="228" x14ac:dyDescent="0.45">
      <c r="A185">
        <v>7374310</v>
      </c>
      <c r="B185">
        <v>0</v>
      </c>
      <c r="C185" t="s">
        <v>751</v>
      </c>
      <c r="D185" s="1" t="s">
        <v>752</v>
      </c>
      <c r="E185">
        <v>1</v>
      </c>
      <c r="F185" s="1" t="str">
        <f>MID(D185,FIND("sanci",D185),50)</f>
        <v>sanciones previstas en estas bases de licitaci&amp;oac</v>
      </c>
      <c r="G185" s="1" t="e">
        <f>MID(D185,FIND("multa",D185),50)</f>
        <v>#VALUE!</v>
      </c>
      <c r="H185" s="1" t="e">
        <f>MID(D185,FIND("castigo",D185),50)</f>
        <v>#VALUE!</v>
      </c>
      <c r="I185" s="1" t="e">
        <f>MID(D185,FIND("punici",D185),50)</f>
        <v>#VALUE!</v>
      </c>
      <c r="J185" s="1" t="e">
        <f>MID(D185,FIND("escarmiento",D185),50)</f>
        <v>#VALUE!</v>
      </c>
      <c r="K185" s="1" t="e">
        <f>MID(D185,FIND("recargo",D185),50)</f>
        <v>#VALUE!</v>
      </c>
      <c r="L185" s="1" t="e">
        <f>MID(D185,FIND("gravamen",D185),50)</f>
        <v>#VALUE!</v>
      </c>
      <c r="M185" s="1" t="e">
        <f>MID(D185,FIND("amonesta",D185),50)</f>
        <v>#VALUE!</v>
      </c>
      <c r="N185" s="1" t="e">
        <f>MID(D185,FIND("correctivo",D185),50)</f>
        <v>#VALUE!</v>
      </c>
      <c r="O185" s="1" t="e">
        <f>MID(D185,FIND("imposici",D185),50)</f>
        <v>#VALUE!</v>
      </c>
    </row>
    <row r="186" spans="1:15" ht="128.25" x14ac:dyDescent="0.45">
      <c r="A186">
        <v>8167073</v>
      </c>
      <c r="B186">
        <v>0</v>
      </c>
      <c r="C186" t="s">
        <v>883</v>
      </c>
      <c r="D186" s="1" t="s">
        <v>882</v>
      </c>
      <c r="E186">
        <v>1</v>
      </c>
      <c r="F186" s="1" t="e">
        <f>MID(D186,FIND("sanci",D186),50)</f>
        <v>#VALUE!</v>
      </c>
      <c r="G186" s="1" t="str">
        <f>MID(D186,FIND("multa",D186),50)</f>
        <v>multa seg&amp;uacute;n lo se&amp;ntilde;alado precedenteme</v>
      </c>
      <c r="H186" s="1" t="e">
        <f>MID(D186,FIND("castigo",D186),50)</f>
        <v>#VALUE!</v>
      </c>
      <c r="I186" s="1" t="e">
        <f>MID(D186,FIND("punici",D186),50)</f>
        <v>#VALUE!</v>
      </c>
      <c r="J186" s="1" t="e">
        <f>MID(D186,FIND("escarmiento",D186),50)</f>
        <v>#VALUE!</v>
      </c>
      <c r="K186" s="1" t="e">
        <f>MID(D186,FIND("recargo",D186),50)</f>
        <v>#VALUE!</v>
      </c>
      <c r="L186" s="1" t="e">
        <f>MID(D186,FIND("gravamen",D186),50)</f>
        <v>#VALUE!</v>
      </c>
      <c r="M186" s="1" t="e">
        <f>MID(D186,FIND("amonesta",D186),50)</f>
        <v>#VALUE!</v>
      </c>
      <c r="N186" s="1" t="e">
        <f>MID(D186,FIND("correctivo",D186),50)</f>
        <v>#VALUE!</v>
      </c>
      <c r="O186" s="1" t="e">
        <f>MID(D186,FIND("imposici",D186),50)</f>
        <v>#VALUE!</v>
      </c>
    </row>
    <row r="187" spans="1:15" ht="228" x14ac:dyDescent="0.45">
      <c r="A187">
        <v>7622318</v>
      </c>
      <c r="B187">
        <v>0</v>
      </c>
      <c r="C187" t="s">
        <v>751</v>
      </c>
      <c r="D187" s="1" t="s">
        <v>752</v>
      </c>
      <c r="E187">
        <v>11</v>
      </c>
      <c r="F187" s="1" t="str">
        <f>MID(D187,FIND("sanci",D187),50)</f>
        <v>sanciones previstas en estas bases de licitaci&amp;oac</v>
      </c>
      <c r="G187" s="1" t="e">
        <f>MID(D187,FIND("multa",D187),50)</f>
        <v>#VALUE!</v>
      </c>
      <c r="H187" s="1" t="e">
        <f>MID(D187,FIND("castigo",D187),50)</f>
        <v>#VALUE!</v>
      </c>
      <c r="I187" s="1" t="e">
        <f>MID(D187,FIND("punici",D187),50)</f>
        <v>#VALUE!</v>
      </c>
      <c r="J187" s="1" t="e">
        <f>MID(D187,FIND("escarmiento",D187),50)</f>
        <v>#VALUE!</v>
      </c>
      <c r="K187" s="1" t="e">
        <f>MID(D187,FIND("recargo",D187),50)</f>
        <v>#VALUE!</v>
      </c>
      <c r="L187" s="1" t="e">
        <f>MID(D187,FIND("gravamen",D187),50)</f>
        <v>#VALUE!</v>
      </c>
      <c r="M187" s="1" t="e">
        <f>MID(D187,FIND("amonesta",D187),50)</f>
        <v>#VALUE!</v>
      </c>
      <c r="N187" s="1" t="e">
        <f>MID(D187,FIND("correctivo",D187),50)</f>
        <v>#VALUE!</v>
      </c>
      <c r="O187" s="1" t="e">
        <f>MID(D187,FIND("imposici",D187),50)</f>
        <v>#VALUE!</v>
      </c>
    </row>
    <row r="188" spans="1:15" ht="228" x14ac:dyDescent="0.45">
      <c r="A188">
        <v>7791866</v>
      </c>
      <c r="B188">
        <v>0</v>
      </c>
      <c r="C188" t="s">
        <v>751</v>
      </c>
      <c r="D188" s="1" t="s">
        <v>753</v>
      </c>
      <c r="E188">
        <v>1</v>
      </c>
      <c r="F188" s="1" t="str">
        <f>MID(D188,FIND("sanci",D188),50)</f>
        <v>sanciones previstas en estas bases de licitaci&amp;oac</v>
      </c>
      <c r="G188" s="1" t="e">
        <f>MID(D188,FIND("multa",D188),50)</f>
        <v>#VALUE!</v>
      </c>
      <c r="H188" s="1" t="e">
        <f>MID(D188,FIND("castigo",D188),50)</f>
        <v>#VALUE!</v>
      </c>
      <c r="I188" s="1" t="e">
        <f>MID(D188,FIND("punici",D188),50)</f>
        <v>#VALUE!</v>
      </c>
      <c r="J188" s="1" t="e">
        <f>MID(D188,FIND("escarmiento",D188),50)</f>
        <v>#VALUE!</v>
      </c>
      <c r="K188" s="1" t="e">
        <f>MID(D188,FIND("recargo",D188),50)</f>
        <v>#VALUE!</v>
      </c>
      <c r="L188" s="1" t="e">
        <f>MID(D188,FIND("gravamen",D188),50)</f>
        <v>#VALUE!</v>
      </c>
      <c r="M188" s="1" t="e">
        <f>MID(D188,FIND("amonesta",D188),50)</f>
        <v>#VALUE!</v>
      </c>
      <c r="N188" s="1" t="e">
        <f>MID(D188,FIND("correctivo",D188),50)</f>
        <v>#VALUE!</v>
      </c>
      <c r="O188" s="1" t="e">
        <f>MID(D188,FIND("imposici",D188),50)</f>
        <v>#VALUE!</v>
      </c>
    </row>
    <row r="189" spans="1:15" ht="285" x14ac:dyDescent="0.45">
      <c r="A189">
        <v>8296445</v>
      </c>
      <c r="B189">
        <v>0</v>
      </c>
      <c r="C189" t="s">
        <v>751</v>
      </c>
      <c r="D189" s="1" t="s">
        <v>750</v>
      </c>
      <c r="E189">
        <v>1</v>
      </c>
      <c r="F189" s="1" t="str">
        <f>MID(D189,FIND("sanci",D189),50)</f>
        <v>sanciones previstas en estas bases de licitaci&amp;oac</v>
      </c>
      <c r="G189" s="1" t="e">
        <f>MID(D189,FIND("multa",D189),50)</f>
        <v>#VALUE!</v>
      </c>
      <c r="H189" s="1" t="e">
        <f>MID(D189,FIND("castigo",D189),50)</f>
        <v>#VALUE!</v>
      </c>
      <c r="I189" s="1" t="e">
        <f>MID(D189,FIND("punici",D189),50)</f>
        <v>#VALUE!</v>
      </c>
      <c r="J189" s="1" t="e">
        <f>MID(D189,FIND("escarmiento",D189),50)</f>
        <v>#VALUE!</v>
      </c>
      <c r="K189" s="1" t="e">
        <f>MID(D189,FIND("recargo",D189),50)</f>
        <v>#VALUE!</v>
      </c>
      <c r="L189" s="1" t="e">
        <f>MID(D189,FIND("gravamen",D189),50)</f>
        <v>#VALUE!</v>
      </c>
      <c r="M189" s="1" t="e">
        <f>MID(D189,FIND("amonesta",D189),50)</f>
        <v>#VALUE!</v>
      </c>
      <c r="N189" s="1" t="e">
        <f>MID(D189,FIND("correctivo",D189),50)</f>
        <v>#VALUE!</v>
      </c>
      <c r="O189" s="1" t="e">
        <f>MID(D189,FIND("imposici",D189),50)</f>
        <v>#VALUE!</v>
      </c>
    </row>
    <row r="190" spans="1:15" ht="228" x14ac:dyDescent="0.45">
      <c r="A190">
        <v>7988870</v>
      </c>
      <c r="B190">
        <v>0</v>
      </c>
      <c r="C190" t="s">
        <v>751</v>
      </c>
      <c r="D190" s="1" t="s">
        <v>753</v>
      </c>
      <c r="E190">
        <v>1</v>
      </c>
      <c r="F190" s="1" t="str">
        <f>MID(D190,FIND("sanci",D190),50)</f>
        <v>sanciones previstas en estas bases de licitaci&amp;oac</v>
      </c>
      <c r="G190" s="1" t="e">
        <f>MID(D190,FIND("multa",D190),50)</f>
        <v>#VALUE!</v>
      </c>
      <c r="H190" s="1" t="e">
        <f>MID(D190,FIND("castigo",D190),50)</f>
        <v>#VALUE!</v>
      </c>
      <c r="I190" s="1" t="e">
        <f>MID(D190,FIND("punici",D190),50)</f>
        <v>#VALUE!</v>
      </c>
      <c r="J190" s="1" t="e">
        <f>MID(D190,FIND("escarmiento",D190),50)</f>
        <v>#VALUE!</v>
      </c>
      <c r="K190" s="1" t="e">
        <f>MID(D190,FIND("recargo",D190),50)</f>
        <v>#VALUE!</v>
      </c>
      <c r="L190" s="1" t="e">
        <f>MID(D190,FIND("gravamen",D190),50)</f>
        <v>#VALUE!</v>
      </c>
      <c r="M190" s="1" t="e">
        <f>MID(D190,FIND("amonesta",D190),50)</f>
        <v>#VALUE!</v>
      </c>
      <c r="N190" s="1" t="e">
        <f>MID(D190,FIND("correctivo",D190),50)</f>
        <v>#VALUE!</v>
      </c>
      <c r="O190" s="1" t="e">
        <f>MID(D190,FIND("imposici",D190),50)</f>
        <v>#VALUE!</v>
      </c>
    </row>
    <row r="191" spans="1:15" ht="228" x14ac:dyDescent="0.45">
      <c r="A191">
        <v>7346128</v>
      </c>
      <c r="B191">
        <v>0</v>
      </c>
      <c r="C191" t="s">
        <v>751</v>
      </c>
      <c r="D191" s="1" t="s">
        <v>752</v>
      </c>
      <c r="E191">
        <v>1</v>
      </c>
      <c r="F191" s="1" t="str">
        <f>MID(D191,FIND("sanci",D191),50)</f>
        <v>sanciones previstas en estas bases de licitaci&amp;oac</v>
      </c>
      <c r="G191" s="1" t="e">
        <f>MID(D191,FIND("multa",D191),50)</f>
        <v>#VALUE!</v>
      </c>
      <c r="H191" s="1" t="e">
        <f>MID(D191,FIND("castigo",D191),50)</f>
        <v>#VALUE!</v>
      </c>
      <c r="I191" s="1" t="e">
        <f>MID(D191,FIND("punici",D191),50)</f>
        <v>#VALUE!</v>
      </c>
      <c r="J191" s="1" t="e">
        <f>MID(D191,FIND("escarmiento",D191),50)</f>
        <v>#VALUE!</v>
      </c>
      <c r="K191" s="1" t="e">
        <f>MID(D191,FIND("recargo",D191),50)</f>
        <v>#VALUE!</v>
      </c>
      <c r="L191" s="1" t="e">
        <f>MID(D191,FIND("gravamen",D191),50)</f>
        <v>#VALUE!</v>
      </c>
      <c r="M191" s="1" t="e">
        <f>MID(D191,FIND("amonesta",D191),50)</f>
        <v>#VALUE!</v>
      </c>
      <c r="N191" s="1" t="e">
        <f>MID(D191,FIND("correctivo",D191),50)</f>
        <v>#VALUE!</v>
      </c>
      <c r="O191" s="1" t="e">
        <f>MID(D191,FIND("imposici",D191),50)</f>
        <v>#VALUE!</v>
      </c>
    </row>
    <row r="192" spans="1:15" ht="42.75" x14ac:dyDescent="0.45">
      <c r="A192">
        <v>7266638</v>
      </c>
      <c r="B192">
        <v>0</v>
      </c>
      <c r="C192" t="s">
        <v>881</v>
      </c>
      <c r="D192" s="1" t="s">
        <v>880</v>
      </c>
      <c r="E192">
        <v>1</v>
      </c>
      <c r="F192" s="1" t="str">
        <f>MID(D192,FIND("sanci",D192),50)</f>
        <v>sanciones seg&amp;uacute;n sea el caso; Cuando la entr</v>
      </c>
      <c r="G192" s="1" t="str">
        <f>MID(D192,FIND("multa",D192),50)</f>
        <v>multa ascendente a $20.000.- por cada d&amp;iacute;a d</v>
      </c>
      <c r="H192" s="1" t="e">
        <f>MID(D192,FIND("castigo",D192),50)</f>
        <v>#VALUE!</v>
      </c>
      <c r="I192" s="1" t="e">
        <f>MID(D192,FIND("punici",D192),50)</f>
        <v>#VALUE!</v>
      </c>
      <c r="J192" s="1" t="e">
        <f>MID(D192,FIND("escarmiento",D192),50)</f>
        <v>#VALUE!</v>
      </c>
      <c r="K192" s="1" t="e">
        <f>MID(D192,FIND("recargo",D192),50)</f>
        <v>#VALUE!</v>
      </c>
      <c r="L192" s="1" t="e">
        <f>MID(D192,FIND("gravamen",D192),50)</f>
        <v>#VALUE!</v>
      </c>
      <c r="M192" s="1" t="e">
        <f>MID(D192,FIND("amonesta",D192),50)</f>
        <v>#VALUE!</v>
      </c>
      <c r="N192" s="1" t="e">
        <f>MID(D192,FIND("correctivo",D192),50)</f>
        <v>#VALUE!</v>
      </c>
      <c r="O192" s="1" t="e">
        <f>MID(D192,FIND("imposici",D192),50)</f>
        <v>#VALUE!</v>
      </c>
    </row>
    <row r="193" spans="1:15" ht="28.5" x14ac:dyDescent="0.45">
      <c r="A193">
        <v>7799231</v>
      </c>
      <c r="B193">
        <v>0</v>
      </c>
      <c r="C193" t="s">
        <v>879</v>
      </c>
      <c r="D193" s="1" t="s">
        <v>878</v>
      </c>
      <c r="E193">
        <v>1</v>
      </c>
      <c r="F193" s="1" t="e">
        <f>MID(D193,FIND("sanci",D193),50)</f>
        <v>#VALUE!</v>
      </c>
      <c r="G193" s="1" t="str">
        <f>MID(D193,FIND("multa",D193),50)</f>
        <v>multa del 10% del valor total adjudicado, previo i</v>
      </c>
      <c r="H193" s="1" t="e">
        <f>MID(D193,FIND("castigo",D193),50)</f>
        <v>#VALUE!</v>
      </c>
      <c r="I193" s="1" t="e">
        <f>MID(D193,FIND("punici",D193),50)</f>
        <v>#VALUE!</v>
      </c>
      <c r="J193" s="1" t="e">
        <f>MID(D193,FIND("escarmiento",D193),50)</f>
        <v>#VALUE!</v>
      </c>
      <c r="K193" s="1" t="e">
        <f>MID(D193,FIND("recargo",D193),50)</f>
        <v>#VALUE!</v>
      </c>
      <c r="L193" s="1" t="e">
        <f>MID(D193,FIND("gravamen",D193),50)</f>
        <v>#VALUE!</v>
      </c>
      <c r="M193" s="1" t="e">
        <f>MID(D193,FIND("amonesta",D193),50)</f>
        <v>#VALUE!</v>
      </c>
      <c r="N193" s="1" t="e">
        <f>MID(D193,FIND("correctivo",D193),50)</f>
        <v>#VALUE!</v>
      </c>
      <c r="O193" s="1" t="e">
        <f>MID(D193,FIND("imposici",D193),50)</f>
        <v>#VALUE!</v>
      </c>
    </row>
    <row r="194" spans="1:15" ht="285" x14ac:dyDescent="0.45">
      <c r="A194">
        <v>8213656</v>
      </c>
      <c r="B194">
        <v>0</v>
      </c>
      <c r="C194" t="s">
        <v>751</v>
      </c>
      <c r="D194" s="1" t="s">
        <v>750</v>
      </c>
      <c r="E194">
        <v>1</v>
      </c>
      <c r="F194" s="1" t="str">
        <f>MID(D194,FIND("sanci",D194),50)</f>
        <v>sanciones previstas en estas bases de licitaci&amp;oac</v>
      </c>
      <c r="G194" s="1" t="e">
        <f>MID(D194,FIND("multa",D194),50)</f>
        <v>#VALUE!</v>
      </c>
      <c r="H194" s="1" t="e">
        <f>MID(D194,FIND("castigo",D194),50)</f>
        <v>#VALUE!</v>
      </c>
      <c r="I194" s="1" t="e">
        <f>MID(D194,FIND("punici",D194),50)</f>
        <v>#VALUE!</v>
      </c>
      <c r="J194" s="1" t="e">
        <f>MID(D194,FIND("escarmiento",D194),50)</f>
        <v>#VALUE!</v>
      </c>
      <c r="K194" s="1" t="e">
        <f>MID(D194,FIND("recargo",D194),50)</f>
        <v>#VALUE!</v>
      </c>
      <c r="L194" s="1" t="e">
        <f>MID(D194,FIND("gravamen",D194),50)</f>
        <v>#VALUE!</v>
      </c>
      <c r="M194" s="1" t="e">
        <f>MID(D194,FIND("amonesta",D194),50)</f>
        <v>#VALUE!</v>
      </c>
      <c r="N194" s="1" t="e">
        <f>MID(D194,FIND("correctivo",D194),50)</f>
        <v>#VALUE!</v>
      </c>
      <c r="O194" s="1" t="e">
        <f>MID(D194,FIND("imposici",D194),50)</f>
        <v>#VALUE!</v>
      </c>
    </row>
    <row r="195" spans="1:15" ht="228" x14ac:dyDescent="0.45">
      <c r="A195">
        <v>7791843</v>
      </c>
      <c r="B195">
        <v>0</v>
      </c>
      <c r="C195" t="s">
        <v>751</v>
      </c>
      <c r="D195" s="1" t="s">
        <v>752</v>
      </c>
      <c r="E195">
        <v>1</v>
      </c>
      <c r="F195" s="1" t="str">
        <f>MID(D195,FIND("sanci",D195),50)</f>
        <v>sanciones previstas en estas bases de licitaci&amp;oac</v>
      </c>
      <c r="G195" s="1" t="e">
        <f>MID(D195,FIND("multa",D195),50)</f>
        <v>#VALUE!</v>
      </c>
      <c r="H195" s="1" t="e">
        <f>MID(D195,FIND("castigo",D195),50)</f>
        <v>#VALUE!</v>
      </c>
      <c r="I195" s="1" t="e">
        <f>MID(D195,FIND("punici",D195),50)</f>
        <v>#VALUE!</v>
      </c>
      <c r="J195" s="1" t="e">
        <f>MID(D195,FIND("escarmiento",D195),50)</f>
        <v>#VALUE!</v>
      </c>
      <c r="K195" s="1" t="e">
        <f>MID(D195,FIND("recargo",D195),50)</f>
        <v>#VALUE!</v>
      </c>
      <c r="L195" s="1" t="e">
        <f>MID(D195,FIND("gravamen",D195),50)</f>
        <v>#VALUE!</v>
      </c>
      <c r="M195" s="1" t="e">
        <f>MID(D195,FIND("amonesta",D195),50)</f>
        <v>#VALUE!</v>
      </c>
      <c r="N195" s="1" t="e">
        <f>MID(D195,FIND("correctivo",D195),50)</f>
        <v>#VALUE!</v>
      </c>
      <c r="O195" s="1" t="e">
        <f>MID(D195,FIND("imposici",D195),50)</f>
        <v>#VALUE!</v>
      </c>
    </row>
    <row r="196" spans="1:15" ht="285" x14ac:dyDescent="0.45">
      <c r="A196">
        <v>8105265</v>
      </c>
      <c r="B196">
        <v>0</v>
      </c>
      <c r="C196" t="s">
        <v>751</v>
      </c>
      <c r="D196" s="1" t="s">
        <v>750</v>
      </c>
      <c r="E196">
        <v>1</v>
      </c>
      <c r="F196" s="1" t="str">
        <f>MID(D196,FIND("sanci",D196),50)</f>
        <v>sanciones previstas en estas bases de licitaci&amp;oac</v>
      </c>
      <c r="G196" s="1" t="e">
        <f>MID(D196,FIND("multa",D196),50)</f>
        <v>#VALUE!</v>
      </c>
      <c r="H196" s="1" t="e">
        <f>MID(D196,FIND("castigo",D196),50)</f>
        <v>#VALUE!</v>
      </c>
      <c r="I196" s="1" t="e">
        <f>MID(D196,FIND("punici",D196),50)</f>
        <v>#VALUE!</v>
      </c>
      <c r="J196" s="1" t="e">
        <f>MID(D196,FIND("escarmiento",D196),50)</f>
        <v>#VALUE!</v>
      </c>
      <c r="K196" s="1" t="e">
        <f>MID(D196,FIND("recargo",D196),50)</f>
        <v>#VALUE!</v>
      </c>
      <c r="L196" s="1" t="e">
        <f>MID(D196,FIND("gravamen",D196),50)</f>
        <v>#VALUE!</v>
      </c>
      <c r="M196" s="1" t="e">
        <f>MID(D196,FIND("amonesta",D196),50)</f>
        <v>#VALUE!</v>
      </c>
      <c r="N196" s="1" t="e">
        <f>MID(D196,FIND("correctivo",D196),50)</f>
        <v>#VALUE!</v>
      </c>
      <c r="O196" s="1" t="e">
        <f>MID(D196,FIND("imposici",D196),50)</f>
        <v>#VALUE!</v>
      </c>
    </row>
    <row r="197" spans="1:15" ht="228" x14ac:dyDescent="0.45">
      <c r="A197">
        <v>7938210</v>
      </c>
      <c r="B197">
        <v>0</v>
      </c>
      <c r="C197" t="s">
        <v>751</v>
      </c>
      <c r="D197" s="1" t="s">
        <v>753</v>
      </c>
      <c r="E197">
        <v>1</v>
      </c>
      <c r="F197" s="1" t="str">
        <f>MID(D197,FIND("sanci",D197),50)</f>
        <v>sanciones previstas en estas bases de licitaci&amp;oac</v>
      </c>
      <c r="G197" s="1" t="e">
        <f>MID(D197,FIND("multa",D197),50)</f>
        <v>#VALUE!</v>
      </c>
      <c r="H197" s="1" t="e">
        <f>MID(D197,FIND("castigo",D197),50)</f>
        <v>#VALUE!</v>
      </c>
      <c r="I197" s="1" t="e">
        <f>MID(D197,FIND("punici",D197),50)</f>
        <v>#VALUE!</v>
      </c>
      <c r="J197" s="1" t="e">
        <f>MID(D197,FIND("escarmiento",D197),50)</f>
        <v>#VALUE!</v>
      </c>
      <c r="K197" s="1" t="e">
        <f>MID(D197,FIND("recargo",D197),50)</f>
        <v>#VALUE!</v>
      </c>
      <c r="L197" s="1" t="e">
        <f>MID(D197,FIND("gravamen",D197),50)</f>
        <v>#VALUE!</v>
      </c>
      <c r="M197" s="1" t="e">
        <f>MID(D197,FIND("amonesta",D197),50)</f>
        <v>#VALUE!</v>
      </c>
      <c r="N197" s="1" t="e">
        <f>MID(D197,FIND("correctivo",D197),50)</f>
        <v>#VALUE!</v>
      </c>
      <c r="O197" s="1" t="e">
        <f>MID(D197,FIND("imposici",D197),50)</f>
        <v>#VALUE!</v>
      </c>
    </row>
    <row r="198" spans="1:15" ht="228" x14ac:dyDescent="0.45">
      <c r="A198">
        <v>8384784</v>
      </c>
      <c r="B198">
        <v>0</v>
      </c>
      <c r="C198" t="s">
        <v>751</v>
      </c>
      <c r="D198" s="1" t="s">
        <v>753</v>
      </c>
      <c r="E198">
        <v>1</v>
      </c>
      <c r="F198" s="1" t="str">
        <f>MID(D198,FIND("sanci",D198),50)</f>
        <v>sanciones previstas en estas bases de licitaci&amp;oac</v>
      </c>
      <c r="G198" s="1" t="e">
        <f>MID(D198,FIND("multa",D198),50)</f>
        <v>#VALUE!</v>
      </c>
      <c r="H198" s="1" t="e">
        <f>MID(D198,FIND("castigo",D198),50)</f>
        <v>#VALUE!</v>
      </c>
      <c r="I198" s="1" t="e">
        <f>MID(D198,FIND("punici",D198),50)</f>
        <v>#VALUE!</v>
      </c>
      <c r="J198" s="1" t="e">
        <f>MID(D198,FIND("escarmiento",D198),50)</f>
        <v>#VALUE!</v>
      </c>
      <c r="K198" s="1" t="e">
        <f>MID(D198,FIND("recargo",D198),50)</f>
        <v>#VALUE!</v>
      </c>
      <c r="L198" s="1" t="e">
        <f>MID(D198,FIND("gravamen",D198),50)</f>
        <v>#VALUE!</v>
      </c>
      <c r="M198" s="1" t="e">
        <f>MID(D198,FIND("amonesta",D198),50)</f>
        <v>#VALUE!</v>
      </c>
      <c r="N198" s="1" t="e">
        <f>MID(D198,FIND("correctivo",D198),50)</f>
        <v>#VALUE!</v>
      </c>
      <c r="O198" s="1" t="e">
        <f>MID(D198,FIND("imposici",D198),50)</f>
        <v>#VALUE!</v>
      </c>
    </row>
    <row r="199" spans="1:15" ht="42.75" x14ac:dyDescent="0.45">
      <c r="A199">
        <v>7387649</v>
      </c>
      <c r="B199">
        <v>0</v>
      </c>
      <c r="C199" t="s">
        <v>877</v>
      </c>
      <c r="D199" s="1" t="s">
        <v>876</v>
      </c>
      <c r="E199">
        <v>1</v>
      </c>
      <c r="F199" s="1" t="e">
        <f>MID(D199,FIND("sanci",D199),50)</f>
        <v>#VALUE!</v>
      </c>
      <c r="G199" s="1" t="str">
        <f>MID(D199,FIND("multa",D199),50)</f>
        <v>multa del 1% (uno por ciento). Los atrasos contar&amp;</v>
      </c>
      <c r="H199" s="1" t="e">
        <f>MID(D199,FIND("castigo",D199),50)</f>
        <v>#VALUE!</v>
      </c>
      <c r="I199" s="1" t="e">
        <f>MID(D199,FIND("punici",D199),50)</f>
        <v>#VALUE!</v>
      </c>
      <c r="J199" s="1" t="e">
        <f>MID(D199,FIND("escarmiento",D199),50)</f>
        <v>#VALUE!</v>
      </c>
      <c r="K199" s="1" t="e">
        <f>MID(D199,FIND("recargo",D199),50)</f>
        <v>#VALUE!</v>
      </c>
      <c r="L199" s="1" t="e">
        <f>MID(D199,FIND("gravamen",D199),50)</f>
        <v>#VALUE!</v>
      </c>
      <c r="M199" s="1" t="e">
        <f>MID(D199,FIND("amonesta",D199),50)</f>
        <v>#VALUE!</v>
      </c>
      <c r="N199" s="1" t="e">
        <f>MID(D199,FIND("correctivo",D199),50)</f>
        <v>#VALUE!</v>
      </c>
      <c r="O199" s="1" t="e">
        <f>MID(D199,FIND("imposici",D199),50)</f>
        <v>#VALUE!</v>
      </c>
    </row>
    <row r="200" spans="1:15" ht="242.25" x14ac:dyDescent="0.45">
      <c r="A200">
        <v>7523989</v>
      </c>
      <c r="B200">
        <v>0</v>
      </c>
      <c r="C200" t="s">
        <v>806</v>
      </c>
      <c r="D200" s="1" t="s">
        <v>875</v>
      </c>
      <c r="E200">
        <v>1</v>
      </c>
      <c r="F200" s="1" t="str">
        <f>MID(D200,FIND("sanci",D200),50)</f>
        <v>sanciones previstas en estas bases de licitaci&amp;oac</v>
      </c>
      <c r="G200" s="1" t="e">
        <f>MID(D200,FIND("multa",D200),50)</f>
        <v>#VALUE!</v>
      </c>
      <c r="H200" s="1" t="e">
        <f>MID(D200,FIND("castigo",D200),50)</f>
        <v>#VALUE!</v>
      </c>
      <c r="I200" s="1" t="e">
        <f>MID(D200,FIND("punici",D200),50)</f>
        <v>#VALUE!</v>
      </c>
      <c r="J200" s="1" t="e">
        <f>MID(D200,FIND("escarmiento",D200),50)</f>
        <v>#VALUE!</v>
      </c>
      <c r="K200" s="1" t="e">
        <f>MID(D200,FIND("recargo",D200),50)</f>
        <v>#VALUE!</v>
      </c>
      <c r="L200" s="1" t="e">
        <f>MID(D200,FIND("gravamen",D200),50)</f>
        <v>#VALUE!</v>
      </c>
      <c r="M200" s="1" t="e">
        <f>MID(D200,FIND("amonesta",D200),50)</f>
        <v>#VALUE!</v>
      </c>
      <c r="N200" s="1" t="e">
        <f>MID(D200,FIND("correctivo",D200),50)</f>
        <v>#VALUE!</v>
      </c>
      <c r="O200" s="1" t="e">
        <f>MID(D200,FIND("imposici",D200),50)</f>
        <v>#VALUE!</v>
      </c>
    </row>
    <row r="201" spans="1:15" ht="285" x14ac:dyDescent="0.45">
      <c r="A201">
        <v>8501741</v>
      </c>
      <c r="B201">
        <v>0</v>
      </c>
      <c r="C201" t="s">
        <v>751</v>
      </c>
      <c r="D201" s="1" t="s">
        <v>750</v>
      </c>
      <c r="E201">
        <v>1</v>
      </c>
      <c r="F201" s="1" t="str">
        <f>MID(D201,FIND("sanci",D201),50)</f>
        <v>sanciones previstas en estas bases de licitaci&amp;oac</v>
      </c>
      <c r="G201" s="1" t="e">
        <f>MID(D201,FIND("multa",D201),50)</f>
        <v>#VALUE!</v>
      </c>
      <c r="H201" s="1" t="e">
        <f>MID(D201,FIND("castigo",D201),50)</f>
        <v>#VALUE!</v>
      </c>
      <c r="I201" s="1" t="e">
        <f>MID(D201,FIND("punici",D201),50)</f>
        <v>#VALUE!</v>
      </c>
      <c r="J201" s="1" t="e">
        <f>MID(D201,FIND("escarmiento",D201),50)</f>
        <v>#VALUE!</v>
      </c>
      <c r="K201" s="1" t="e">
        <f>MID(D201,FIND("recargo",D201),50)</f>
        <v>#VALUE!</v>
      </c>
      <c r="L201" s="1" t="e">
        <f>MID(D201,FIND("gravamen",D201),50)</f>
        <v>#VALUE!</v>
      </c>
      <c r="M201" s="1" t="e">
        <f>MID(D201,FIND("amonesta",D201),50)</f>
        <v>#VALUE!</v>
      </c>
      <c r="N201" s="1" t="e">
        <f>MID(D201,FIND("correctivo",D201),50)</f>
        <v>#VALUE!</v>
      </c>
      <c r="O201" s="1" t="e">
        <f>MID(D201,FIND("imposici",D201),50)</f>
        <v>#VALUE!</v>
      </c>
    </row>
    <row r="202" spans="1:15" ht="228" x14ac:dyDescent="0.45">
      <c r="A202">
        <v>7969209</v>
      </c>
      <c r="B202">
        <v>0</v>
      </c>
      <c r="C202" t="s">
        <v>751</v>
      </c>
      <c r="D202" s="1" t="s">
        <v>753</v>
      </c>
      <c r="E202">
        <v>1</v>
      </c>
      <c r="F202" s="1" t="str">
        <f>MID(D202,FIND("sanci",D202),50)</f>
        <v>sanciones previstas en estas bases de licitaci&amp;oac</v>
      </c>
      <c r="G202" s="1" t="e">
        <f>MID(D202,FIND("multa",D202),50)</f>
        <v>#VALUE!</v>
      </c>
      <c r="H202" s="1" t="e">
        <f>MID(D202,FIND("castigo",D202),50)</f>
        <v>#VALUE!</v>
      </c>
      <c r="I202" s="1" t="e">
        <f>MID(D202,FIND("punici",D202),50)</f>
        <v>#VALUE!</v>
      </c>
      <c r="J202" s="1" t="e">
        <f>MID(D202,FIND("escarmiento",D202),50)</f>
        <v>#VALUE!</v>
      </c>
      <c r="K202" s="1" t="e">
        <f>MID(D202,FIND("recargo",D202),50)</f>
        <v>#VALUE!</v>
      </c>
      <c r="L202" s="1" t="e">
        <f>MID(D202,FIND("gravamen",D202),50)</f>
        <v>#VALUE!</v>
      </c>
      <c r="M202" s="1" t="e">
        <f>MID(D202,FIND("amonesta",D202),50)</f>
        <v>#VALUE!</v>
      </c>
      <c r="N202" s="1" t="e">
        <f>MID(D202,FIND("correctivo",D202),50)</f>
        <v>#VALUE!</v>
      </c>
      <c r="O202" s="1" t="e">
        <f>MID(D202,FIND("imposici",D202),50)</f>
        <v>#VALUE!</v>
      </c>
    </row>
    <row r="203" spans="1:15" ht="228" x14ac:dyDescent="0.45">
      <c r="A203">
        <v>7739311</v>
      </c>
      <c r="B203">
        <v>0</v>
      </c>
      <c r="C203" t="s">
        <v>751</v>
      </c>
      <c r="D203" s="1" t="s">
        <v>752</v>
      </c>
      <c r="E203">
        <v>1</v>
      </c>
      <c r="F203" s="1" t="str">
        <f>MID(D203,FIND("sanci",D203),50)</f>
        <v>sanciones previstas en estas bases de licitaci&amp;oac</v>
      </c>
      <c r="G203" s="1" t="e">
        <f>MID(D203,FIND("multa",D203),50)</f>
        <v>#VALUE!</v>
      </c>
      <c r="H203" s="1" t="e">
        <f>MID(D203,FIND("castigo",D203),50)</f>
        <v>#VALUE!</v>
      </c>
      <c r="I203" s="1" t="e">
        <f>MID(D203,FIND("punici",D203),50)</f>
        <v>#VALUE!</v>
      </c>
      <c r="J203" s="1" t="e">
        <f>MID(D203,FIND("escarmiento",D203),50)</f>
        <v>#VALUE!</v>
      </c>
      <c r="K203" s="1" t="e">
        <f>MID(D203,FIND("recargo",D203),50)</f>
        <v>#VALUE!</v>
      </c>
      <c r="L203" s="1" t="e">
        <f>MID(D203,FIND("gravamen",D203),50)</f>
        <v>#VALUE!</v>
      </c>
      <c r="M203" s="1" t="e">
        <f>MID(D203,FIND("amonesta",D203),50)</f>
        <v>#VALUE!</v>
      </c>
      <c r="N203" s="1" t="e">
        <f>MID(D203,FIND("correctivo",D203),50)</f>
        <v>#VALUE!</v>
      </c>
      <c r="O203" s="1" t="e">
        <f>MID(D203,FIND("imposici",D203),50)</f>
        <v>#VALUE!</v>
      </c>
    </row>
    <row r="204" spans="1:15" ht="171" x14ac:dyDescent="0.45">
      <c r="A204">
        <v>7785210</v>
      </c>
      <c r="B204">
        <v>0</v>
      </c>
      <c r="C204" t="s">
        <v>874</v>
      </c>
      <c r="D204" s="1" t="s">
        <v>873</v>
      </c>
      <c r="E204">
        <v>2</v>
      </c>
      <c r="F204" s="1" t="e">
        <f>MID(D204,FIND("sanci",D204),50)</f>
        <v>#VALUE!</v>
      </c>
      <c r="G204" s="1" t="e">
        <f>MID(D204,FIND("multa",D204),50)</f>
        <v>#VALUE!</v>
      </c>
      <c r="H204" s="1" t="e">
        <f>MID(D204,FIND("castigo",D204),50)</f>
        <v>#VALUE!</v>
      </c>
      <c r="I204" s="1" t="e">
        <f>MID(D204,FIND("punici",D204),50)</f>
        <v>#VALUE!</v>
      </c>
      <c r="J204" s="1" t="e">
        <f>MID(D204,FIND("escarmiento",D204),50)</f>
        <v>#VALUE!</v>
      </c>
      <c r="K204" s="1" t="e">
        <f>MID(D204,FIND("recargo",D204),50)</f>
        <v>#VALUE!</v>
      </c>
      <c r="L204" s="1" t="e">
        <f>MID(D204,FIND("gravamen",D204),50)</f>
        <v>#VALUE!</v>
      </c>
      <c r="M204" s="1" t="e">
        <f>MID(D204,FIND("amonesta",D204),50)</f>
        <v>#VALUE!</v>
      </c>
      <c r="N204" s="1" t="e">
        <f>MID(D204,FIND("correctivo",D204),50)</f>
        <v>#VALUE!</v>
      </c>
      <c r="O204" s="1" t="e">
        <f>MID(D204,FIND("imposici",D204),50)</f>
        <v>#VALUE!</v>
      </c>
    </row>
    <row r="205" spans="1:15" ht="228" x14ac:dyDescent="0.45">
      <c r="A205">
        <v>7959946</v>
      </c>
      <c r="B205">
        <v>0</v>
      </c>
      <c r="C205" t="s">
        <v>751</v>
      </c>
      <c r="D205" s="1" t="s">
        <v>753</v>
      </c>
      <c r="E205">
        <v>1</v>
      </c>
      <c r="F205" s="1" t="str">
        <f>MID(D205,FIND("sanci",D205),50)</f>
        <v>sanciones previstas en estas bases de licitaci&amp;oac</v>
      </c>
      <c r="G205" s="1" t="e">
        <f>MID(D205,FIND("multa",D205),50)</f>
        <v>#VALUE!</v>
      </c>
      <c r="H205" s="1" t="e">
        <f>MID(D205,FIND("castigo",D205),50)</f>
        <v>#VALUE!</v>
      </c>
      <c r="I205" s="1" t="e">
        <f>MID(D205,FIND("punici",D205),50)</f>
        <v>#VALUE!</v>
      </c>
      <c r="J205" s="1" t="e">
        <f>MID(D205,FIND("escarmiento",D205),50)</f>
        <v>#VALUE!</v>
      </c>
      <c r="K205" s="1" t="e">
        <f>MID(D205,FIND("recargo",D205),50)</f>
        <v>#VALUE!</v>
      </c>
      <c r="L205" s="1" t="e">
        <f>MID(D205,FIND("gravamen",D205),50)</f>
        <v>#VALUE!</v>
      </c>
      <c r="M205" s="1" t="e">
        <f>MID(D205,FIND("amonesta",D205),50)</f>
        <v>#VALUE!</v>
      </c>
      <c r="N205" s="1" t="e">
        <f>MID(D205,FIND("correctivo",D205),50)</f>
        <v>#VALUE!</v>
      </c>
      <c r="O205" s="1" t="e">
        <f>MID(D205,FIND("imposici",D205),50)</f>
        <v>#VALUE!</v>
      </c>
    </row>
    <row r="206" spans="1:15" ht="228" x14ac:dyDescent="0.45">
      <c r="A206">
        <v>8396773</v>
      </c>
      <c r="B206">
        <v>0</v>
      </c>
      <c r="C206" t="s">
        <v>751</v>
      </c>
      <c r="D206" s="1" t="s">
        <v>752</v>
      </c>
      <c r="E206">
        <v>1</v>
      </c>
      <c r="F206" s="1" t="str">
        <f>MID(D206,FIND("sanci",D206),50)</f>
        <v>sanciones previstas en estas bases de licitaci&amp;oac</v>
      </c>
      <c r="G206" s="1" t="e">
        <f>MID(D206,FIND("multa",D206),50)</f>
        <v>#VALUE!</v>
      </c>
      <c r="H206" s="1" t="e">
        <f>MID(D206,FIND("castigo",D206),50)</f>
        <v>#VALUE!</v>
      </c>
      <c r="I206" s="1" t="e">
        <f>MID(D206,FIND("punici",D206),50)</f>
        <v>#VALUE!</v>
      </c>
      <c r="J206" s="1" t="e">
        <f>MID(D206,FIND("escarmiento",D206),50)</f>
        <v>#VALUE!</v>
      </c>
      <c r="K206" s="1" t="e">
        <f>MID(D206,FIND("recargo",D206),50)</f>
        <v>#VALUE!</v>
      </c>
      <c r="L206" s="1" t="e">
        <f>MID(D206,FIND("gravamen",D206),50)</f>
        <v>#VALUE!</v>
      </c>
      <c r="M206" s="1" t="e">
        <f>MID(D206,FIND("amonesta",D206),50)</f>
        <v>#VALUE!</v>
      </c>
      <c r="N206" s="1" t="e">
        <f>MID(D206,FIND("correctivo",D206),50)</f>
        <v>#VALUE!</v>
      </c>
      <c r="O206" s="1" t="e">
        <f>MID(D206,FIND("imposici",D206),50)</f>
        <v>#VALUE!</v>
      </c>
    </row>
    <row r="207" spans="1:15" ht="228" x14ac:dyDescent="0.45">
      <c r="A207">
        <v>8043360</v>
      </c>
      <c r="B207">
        <v>0</v>
      </c>
      <c r="C207" t="s">
        <v>751</v>
      </c>
      <c r="D207" s="1" t="s">
        <v>753</v>
      </c>
      <c r="E207">
        <v>1</v>
      </c>
      <c r="F207" s="1" t="str">
        <f>MID(D207,FIND("sanci",D207),50)</f>
        <v>sanciones previstas en estas bases de licitaci&amp;oac</v>
      </c>
      <c r="G207" s="1" t="e">
        <f>MID(D207,FIND("multa",D207),50)</f>
        <v>#VALUE!</v>
      </c>
      <c r="H207" s="1" t="e">
        <f>MID(D207,FIND("castigo",D207),50)</f>
        <v>#VALUE!</v>
      </c>
      <c r="I207" s="1" t="e">
        <f>MID(D207,FIND("punici",D207),50)</f>
        <v>#VALUE!</v>
      </c>
      <c r="J207" s="1" t="e">
        <f>MID(D207,FIND("escarmiento",D207),50)</f>
        <v>#VALUE!</v>
      </c>
      <c r="K207" s="1" t="e">
        <f>MID(D207,FIND("recargo",D207),50)</f>
        <v>#VALUE!</v>
      </c>
      <c r="L207" s="1" t="e">
        <f>MID(D207,FIND("gravamen",D207),50)</f>
        <v>#VALUE!</v>
      </c>
      <c r="M207" s="1" t="e">
        <f>MID(D207,FIND("amonesta",D207),50)</f>
        <v>#VALUE!</v>
      </c>
      <c r="N207" s="1" t="e">
        <f>MID(D207,FIND("correctivo",D207),50)</f>
        <v>#VALUE!</v>
      </c>
      <c r="O207" s="1" t="e">
        <f>MID(D207,FIND("imposici",D207),50)</f>
        <v>#VALUE!</v>
      </c>
    </row>
    <row r="208" spans="1:15" ht="285" x14ac:dyDescent="0.45">
      <c r="A208">
        <v>8111990</v>
      </c>
      <c r="B208">
        <v>0</v>
      </c>
      <c r="C208" t="s">
        <v>751</v>
      </c>
      <c r="D208" s="1" t="s">
        <v>784</v>
      </c>
      <c r="E208">
        <v>1</v>
      </c>
      <c r="F208" s="1" t="str">
        <f>MID(D208,FIND("sanci",D208),50)</f>
        <v>sanciones previstas en estas bases de licitaci&amp;oac</v>
      </c>
      <c r="G208" s="1" t="e">
        <f>MID(D208,FIND("multa",D208),50)</f>
        <v>#VALUE!</v>
      </c>
      <c r="H208" s="1" t="e">
        <f>MID(D208,FIND("castigo",D208),50)</f>
        <v>#VALUE!</v>
      </c>
      <c r="I208" s="1" t="e">
        <f>MID(D208,FIND("punici",D208),50)</f>
        <v>#VALUE!</v>
      </c>
      <c r="J208" s="1" t="e">
        <f>MID(D208,FIND("escarmiento",D208),50)</f>
        <v>#VALUE!</v>
      </c>
      <c r="K208" s="1" t="e">
        <f>MID(D208,FIND("recargo",D208),50)</f>
        <v>#VALUE!</v>
      </c>
      <c r="L208" s="1" t="e">
        <f>MID(D208,FIND("gravamen",D208),50)</f>
        <v>#VALUE!</v>
      </c>
      <c r="M208" s="1" t="e">
        <f>MID(D208,FIND("amonesta",D208),50)</f>
        <v>#VALUE!</v>
      </c>
      <c r="N208" s="1" t="e">
        <f>MID(D208,FIND("correctivo",D208),50)</f>
        <v>#VALUE!</v>
      </c>
      <c r="O208" s="1" t="e">
        <f>MID(D208,FIND("imposici",D208),50)</f>
        <v>#VALUE!</v>
      </c>
    </row>
    <row r="209" spans="1:15" ht="228" x14ac:dyDescent="0.45">
      <c r="A209">
        <v>8500046</v>
      </c>
      <c r="B209">
        <v>0</v>
      </c>
      <c r="C209" t="s">
        <v>751</v>
      </c>
      <c r="D209" s="1" t="s">
        <v>752</v>
      </c>
      <c r="E209">
        <v>1</v>
      </c>
      <c r="F209" s="1" t="str">
        <f>MID(D209,FIND("sanci",D209),50)</f>
        <v>sanciones previstas en estas bases de licitaci&amp;oac</v>
      </c>
      <c r="G209" s="1" t="e">
        <f>MID(D209,FIND("multa",D209),50)</f>
        <v>#VALUE!</v>
      </c>
      <c r="H209" s="1" t="e">
        <f>MID(D209,FIND("castigo",D209),50)</f>
        <v>#VALUE!</v>
      </c>
      <c r="I209" s="1" t="e">
        <f>MID(D209,FIND("punici",D209),50)</f>
        <v>#VALUE!</v>
      </c>
      <c r="J209" s="1" t="e">
        <f>MID(D209,FIND("escarmiento",D209),50)</f>
        <v>#VALUE!</v>
      </c>
      <c r="K209" s="1" t="e">
        <f>MID(D209,FIND("recargo",D209),50)</f>
        <v>#VALUE!</v>
      </c>
      <c r="L209" s="1" t="e">
        <f>MID(D209,FIND("gravamen",D209),50)</f>
        <v>#VALUE!</v>
      </c>
      <c r="M209" s="1" t="e">
        <f>MID(D209,FIND("amonesta",D209),50)</f>
        <v>#VALUE!</v>
      </c>
      <c r="N209" s="1" t="e">
        <f>MID(D209,FIND("correctivo",D209),50)</f>
        <v>#VALUE!</v>
      </c>
      <c r="O209" s="1" t="e">
        <f>MID(D209,FIND("imposici",D209),50)</f>
        <v>#VALUE!</v>
      </c>
    </row>
    <row r="210" spans="1:15" ht="285" x14ac:dyDescent="0.45">
      <c r="A210">
        <v>8405508</v>
      </c>
      <c r="B210">
        <v>0</v>
      </c>
      <c r="C210" t="s">
        <v>751</v>
      </c>
      <c r="D210" s="1" t="s">
        <v>750</v>
      </c>
      <c r="E210">
        <v>1</v>
      </c>
      <c r="F210" s="1" t="str">
        <f>MID(D210,FIND("sanci",D210),50)</f>
        <v>sanciones previstas en estas bases de licitaci&amp;oac</v>
      </c>
      <c r="G210" s="1" t="e">
        <f>MID(D210,FIND("multa",D210),50)</f>
        <v>#VALUE!</v>
      </c>
      <c r="H210" s="1" t="e">
        <f>MID(D210,FIND("castigo",D210),50)</f>
        <v>#VALUE!</v>
      </c>
      <c r="I210" s="1" t="e">
        <f>MID(D210,FIND("punici",D210),50)</f>
        <v>#VALUE!</v>
      </c>
      <c r="J210" s="1" t="e">
        <f>MID(D210,FIND("escarmiento",D210),50)</f>
        <v>#VALUE!</v>
      </c>
      <c r="K210" s="1" t="e">
        <f>MID(D210,FIND("recargo",D210),50)</f>
        <v>#VALUE!</v>
      </c>
      <c r="L210" s="1" t="e">
        <f>MID(D210,FIND("gravamen",D210),50)</f>
        <v>#VALUE!</v>
      </c>
      <c r="M210" s="1" t="e">
        <f>MID(D210,FIND("amonesta",D210),50)</f>
        <v>#VALUE!</v>
      </c>
      <c r="N210" s="1" t="e">
        <f>MID(D210,FIND("correctivo",D210),50)</f>
        <v>#VALUE!</v>
      </c>
      <c r="O210" s="1" t="e">
        <f>MID(D210,FIND("imposici",D210),50)</f>
        <v>#VALUE!</v>
      </c>
    </row>
    <row r="211" spans="1:15" ht="285" x14ac:dyDescent="0.45">
      <c r="A211">
        <v>8145257</v>
      </c>
      <c r="B211">
        <v>0</v>
      </c>
      <c r="C211" t="s">
        <v>751</v>
      </c>
      <c r="D211" s="1" t="s">
        <v>784</v>
      </c>
      <c r="E211">
        <v>1</v>
      </c>
      <c r="F211" s="1" t="str">
        <f>MID(D211,FIND("sanci",D211),50)</f>
        <v>sanciones previstas en estas bases de licitaci&amp;oac</v>
      </c>
      <c r="G211" s="1" t="e">
        <f>MID(D211,FIND("multa",D211),50)</f>
        <v>#VALUE!</v>
      </c>
      <c r="H211" s="1" t="e">
        <f>MID(D211,FIND("castigo",D211),50)</f>
        <v>#VALUE!</v>
      </c>
      <c r="I211" s="1" t="e">
        <f>MID(D211,FIND("punici",D211),50)</f>
        <v>#VALUE!</v>
      </c>
      <c r="J211" s="1" t="e">
        <f>MID(D211,FIND("escarmiento",D211),50)</f>
        <v>#VALUE!</v>
      </c>
      <c r="K211" s="1" t="e">
        <f>MID(D211,FIND("recargo",D211),50)</f>
        <v>#VALUE!</v>
      </c>
      <c r="L211" s="1" t="e">
        <f>MID(D211,FIND("gravamen",D211),50)</f>
        <v>#VALUE!</v>
      </c>
      <c r="M211" s="1" t="e">
        <f>MID(D211,FIND("amonesta",D211),50)</f>
        <v>#VALUE!</v>
      </c>
      <c r="N211" s="1" t="e">
        <f>MID(D211,FIND("correctivo",D211),50)</f>
        <v>#VALUE!</v>
      </c>
      <c r="O211" s="1" t="e">
        <f>MID(D211,FIND("imposici",D211),50)</f>
        <v>#VALUE!</v>
      </c>
    </row>
    <row r="212" spans="1:15" ht="228" x14ac:dyDescent="0.45">
      <c r="A212">
        <v>7602623</v>
      </c>
      <c r="B212">
        <v>0</v>
      </c>
      <c r="C212" t="s">
        <v>751</v>
      </c>
      <c r="D212" s="1" t="s">
        <v>752</v>
      </c>
      <c r="E212">
        <v>1</v>
      </c>
      <c r="F212" s="1" t="str">
        <f>MID(D212,FIND("sanci",D212),50)</f>
        <v>sanciones previstas en estas bases de licitaci&amp;oac</v>
      </c>
      <c r="G212" s="1" t="e">
        <f>MID(D212,FIND("multa",D212),50)</f>
        <v>#VALUE!</v>
      </c>
      <c r="H212" s="1" t="e">
        <f>MID(D212,FIND("castigo",D212),50)</f>
        <v>#VALUE!</v>
      </c>
      <c r="I212" s="1" t="e">
        <f>MID(D212,FIND("punici",D212),50)</f>
        <v>#VALUE!</v>
      </c>
      <c r="J212" s="1" t="e">
        <f>MID(D212,FIND("escarmiento",D212),50)</f>
        <v>#VALUE!</v>
      </c>
      <c r="K212" s="1" t="e">
        <f>MID(D212,FIND("recargo",D212),50)</f>
        <v>#VALUE!</v>
      </c>
      <c r="L212" s="1" t="e">
        <f>MID(D212,FIND("gravamen",D212),50)</f>
        <v>#VALUE!</v>
      </c>
      <c r="M212" s="1" t="e">
        <f>MID(D212,FIND("amonesta",D212),50)</f>
        <v>#VALUE!</v>
      </c>
      <c r="N212" s="1" t="e">
        <f>MID(D212,FIND("correctivo",D212),50)</f>
        <v>#VALUE!</v>
      </c>
      <c r="O212" s="1" t="e">
        <f>MID(D212,FIND("imposici",D212),50)</f>
        <v>#VALUE!</v>
      </c>
    </row>
    <row r="213" spans="1:15" ht="409.5" x14ac:dyDescent="0.45">
      <c r="A213">
        <v>8089905</v>
      </c>
      <c r="B213">
        <v>0</v>
      </c>
      <c r="C213" t="s">
        <v>872</v>
      </c>
      <c r="D213" s="1" t="s">
        <v>871</v>
      </c>
      <c r="E213">
        <v>2</v>
      </c>
      <c r="F213" s="1" t="e">
        <f>MID(D213,FIND("sanci",D213),50)</f>
        <v>#VALUE!</v>
      </c>
      <c r="G213" s="1" t="e">
        <f>MID(D213,FIND("multa",D213),50)</f>
        <v>#VALUE!</v>
      </c>
      <c r="H213" s="1" t="e">
        <f>MID(D213,FIND("castigo",D213),50)</f>
        <v>#VALUE!</v>
      </c>
      <c r="I213" s="1" t="e">
        <f>MID(D213,FIND("punici",D213),50)</f>
        <v>#VALUE!</v>
      </c>
      <c r="J213" s="1" t="e">
        <f>MID(D213,FIND("escarmiento",D213),50)</f>
        <v>#VALUE!</v>
      </c>
      <c r="K213" s="1" t="e">
        <f>MID(D213,FIND("recargo",D213),50)</f>
        <v>#VALUE!</v>
      </c>
      <c r="L213" s="1" t="e">
        <f>MID(D213,FIND("gravamen",D213),50)</f>
        <v>#VALUE!</v>
      </c>
      <c r="M213" s="1" t="e">
        <f>MID(D213,FIND("amonesta",D213),50)</f>
        <v>#VALUE!</v>
      </c>
      <c r="N213" s="1" t="e">
        <f>MID(D213,FIND("correctivo",D213),50)</f>
        <v>#VALUE!</v>
      </c>
      <c r="O213" s="1" t="e">
        <f>MID(D213,FIND("imposici",D213),50)</f>
        <v>#VALUE!</v>
      </c>
    </row>
    <row r="214" spans="1:15" ht="228" x14ac:dyDescent="0.45">
      <c r="A214">
        <v>7725393</v>
      </c>
      <c r="B214">
        <v>0</v>
      </c>
      <c r="C214" t="s">
        <v>751</v>
      </c>
      <c r="D214" s="1" t="s">
        <v>752</v>
      </c>
      <c r="E214">
        <v>1</v>
      </c>
      <c r="F214" s="1" t="str">
        <f>MID(D214,FIND("sanci",D214),50)</f>
        <v>sanciones previstas en estas bases de licitaci&amp;oac</v>
      </c>
      <c r="G214" s="1" t="e">
        <f>MID(D214,FIND("multa",D214),50)</f>
        <v>#VALUE!</v>
      </c>
      <c r="H214" s="1" t="e">
        <f>MID(D214,FIND("castigo",D214),50)</f>
        <v>#VALUE!</v>
      </c>
      <c r="I214" s="1" t="e">
        <f>MID(D214,FIND("punici",D214),50)</f>
        <v>#VALUE!</v>
      </c>
      <c r="J214" s="1" t="e">
        <f>MID(D214,FIND("escarmiento",D214),50)</f>
        <v>#VALUE!</v>
      </c>
      <c r="K214" s="1" t="e">
        <f>MID(D214,FIND("recargo",D214),50)</f>
        <v>#VALUE!</v>
      </c>
      <c r="L214" s="1" t="e">
        <f>MID(D214,FIND("gravamen",D214),50)</f>
        <v>#VALUE!</v>
      </c>
      <c r="M214" s="1" t="e">
        <f>MID(D214,FIND("amonesta",D214),50)</f>
        <v>#VALUE!</v>
      </c>
      <c r="N214" s="1" t="e">
        <f>MID(D214,FIND("correctivo",D214),50)</f>
        <v>#VALUE!</v>
      </c>
      <c r="O214" s="1" t="e">
        <f>MID(D214,FIND("imposici",D214),50)</f>
        <v>#VALUE!</v>
      </c>
    </row>
    <row r="215" spans="1:15" ht="228" x14ac:dyDescent="0.45">
      <c r="A215">
        <v>7672185</v>
      </c>
      <c r="B215">
        <v>0</v>
      </c>
      <c r="C215" t="s">
        <v>848</v>
      </c>
      <c r="D215" s="1" t="s">
        <v>870</v>
      </c>
      <c r="E215">
        <v>1</v>
      </c>
      <c r="F215" s="1" t="str">
        <f>MID(D215,FIND("sanci",D215),50)</f>
        <v>sanciones previstas en estas bases de licitaci&amp;oac</v>
      </c>
      <c r="G215" s="1" t="e">
        <f>MID(D215,FIND("multa",D215),50)</f>
        <v>#VALUE!</v>
      </c>
      <c r="H215" s="1" t="e">
        <f>MID(D215,FIND("castigo",D215),50)</f>
        <v>#VALUE!</v>
      </c>
      <c r="I215" s="1" t="e">
        <f>MID(D215,FIND("punici",D215),50)</f>
        <v>#VALUE!</v>
      </c>
      <c r="J215" s="1" t="e">
        <f>MID(D215,FIND("escarmiento",D215),50)</f>
        <v>#VALUE!</v>
      </c>
      <c r="K215" s="1" t="e">
        <f>MID(D215,FIND("recargo",D215),50)</f>
        <v>#VALUE!</v>
      </c>
      <c r="L215" s="1" t="e">
        <f>MID(D215,FIND("gravamen",D215),50)</f>
        <v>#VALUE!</v>
      </c>
      <c r="M215" s="1" t="e">
        <f>MID(D215,FIND("amonesta",D215),50)</f>
        <v>#VALUE!</v>
      </c>
      <c r="N215" s="1" t="e">
        <f>MID(D215,FIND("correctivo",D215),50)</f>
        <v>#VALUE!</v>
      </c>
      <c r="O215" s="1" t="e">
        <f>MID(D215,FIND("imposici",D215),50)</f>
        <v>#VALUE!</v>
      </c>
    </row>
    <row r="216" spans="1:15" ht="285" x14ac:dyDescent="0.45">
      <c r="A216">
        <v>8349175</v>
      </c>
      <c r="B216">
        <v>0</v>
      </c>
      <c r="C216" t="s">
        <v>751</v>
      </c>
      <c r="D216" s="1" t="s">
        <v>750</v>
      </c>
      <c r="E216">
        <v>1</v>
      </c>
      <c r="F216" s="1" t="str">
        <f>MID(D216,FIND("sanci",D216),50)</f>
        <v>sanciones previstas en estas bases de licitaci&amp;oac</v>
      </c>
      <c r="G216" s="1" t="e">
        <f>MID(D216,FIND("multa",D216),50)</f>
        <v>#VALUE!</v>
      </c>
      <c r="H216" s="1" t="e">
        <f>MID(D216,FIND("castigo",D216),50)</f>
        <v>#VALUE!</v>
      </c>
      <c r="I216" s="1" t="e">
        <f>MID(D216,FIND("punici",D216),50)</f>
        <v>#VALUE!</v>
      </c>
      <c r="J216" s="1" t="e">
        <f>MID(D216,FIND("escarmiento",D216),50)</f>
        <v>#VALUE!</v>
      </c>
      <c r="K216" s="1" t="e">
        <f>MID(D216,FIND("recargo",D216),50)</f>
        <v>#VALUE!</v>
      </c>
      <c r="L216" s="1" t="e">
        <f>MID(D216,FIND("gravamen",D216),50)</f>
        <v>#VALUE!</v>
      </c>
      <c r="M216" s="1" t="e">
        <f>MID(D216,FIND("amonesta",D216),50)</f>
        <v>#VALUE!</v>
      </c>
      <c r="N216" s="1" t="e">
        <f>MID(D216,FIND("correctivo",D216),50)</f>
        <v>#VALUE!</v>
      </c>
      <c r="O216" s="1" t="e">
        <f>MID(D216,FIND("imposici",D216),50)</f>
        <v>#VALUE!</v>
      </c>
    </row>
    <row r="217" spans="1:15" ht="285" x14ac:dyDescent="0.45">
      <c r="A217">
        <v>8472817</v>
      </c>
      <c r="B217">
        <v>0</v>
      </c>
      <c r="C217" t="s">
        <v>751</v>
      </c>
      <c r="D217" s="1" t="s">
        <v>750</v>
      </c>
      <c r="E217">
        <v>1</v>
      </c>
      <c r="F217" s="1" t="str">
        <f>MID(D217,FIND("sanci",D217),50)</f>
        <v>sanciones previstas en estas bases de licitaci&amp;oac</v>
      </c>
      <c r="G217" s="1" t="e">
        <f>MID(D217,FIND("multa",D217),50)</f>
        <v>#VALUE!</v>
      </c>
      <c r="H217" s="1" t="e">
        <f>MID(D217,FIND("castigo",D217),50)</f>
        <v>#VALUE!</v>
      </c>
      <c r="I217" s="1" t="e">
        <f>MID(D217,FIND("punici",D217),50)</f>
        <v>#VALUE!</v>
      </c>
      <c r="J217" s="1" t="e">
        <f>MID(D217,FIND("escarmiento",D217),50)</f>
        <v>#VALUE!</v>
      </c>
      <c r="K217" s="1" t="e">
        <f>MID(D217,FIND("recargo",D217),50)</f>
        <v>#VALUE!</v>
      </c>
      <c r="L217" s="1" t="e">
        <f>MID(D217,FIND("gravamen",D217),50)</f>
        <v>#VALUE!</v>
      </c>
      <c r="M217" s="1" t="e">
        <f>MID(D217,FIND("amonesta",D217),50)</f>
        <v>#VALUE!</v>
      </c>
      <c r="N217" s="1" t="e">
        <f>MID(D217,FIND("correctivo",D217),50)</f>
        <v>#VALUE!</v>
      </c>
      <c r="O217" s="1" t="e">
        <f>MID(D217,FIND("imposici",D217),50)</f>
        <v>#VALUE!</v>
      </c>
    </row>
    <row r="218" spans="1:15" ht="142.5" x14ac:dyDescent="0.45">
      <c r="A218">
        <v>8484020</v>
      </c>
      <c r="B218">
        <v>0</v>
      </c>
      <c r="C218" t="s">
        <v>869</v>
      </c>
      <c r="D218" s="1" t="s">
        <v>868</v>
      </c>
      <c r="E218">
        <v>1</v>
      </c>
      <c r="F218" s="1" t="str">
        <f>MID(D218,FIND("sanci",D218),50)</f>
        <v>sanci&amp;oacute;n al adjudicatario mediante correo el</v>
      </c>
      <c r="G218" s="1" t="str">
        <f>MID(D218,FIND("multa",D218),50)</f>
        <v>multa del 2% por d&amp;iacute;a h&amp;aacute;bil de atraso</v>
      </c>
      <c r="H218" s="1" t="e">
        <f>MID(D218,FIND("castigo",D218),50)</f>
        <v>#VALUE!</v>
      </c>
      <c r="I218" s="1" t="e">
        <f>MID(D218,FIND("punici",D218),50)</f>
        <v>#VALUE!</v>
      </c>
      <c r="J218" s="1" t="e">
        <f>MID(D218,FIND("escarmiento",D218),50)</f>
        <v>#VALUE!</v>
      </c>
      <c r="K218" s="1" t="e">
        <f>MID(D218,FIND("recargo",D218),50)</f>
        <v>#VALUE!</v>
      </c>
      <c r="L218" s="1" t="e">
        <f>MID(D218,FIND("gravamen",D218),50)</f>
        <v>#VALUE!</v>
      </c>
      <c r="M218" s="1" t="e">
        <f>MID(D218,FIND("amonesta",D218),50)</f>
        <v>#VALUE!</v>
      </c>
      <c r="N218" s="1" t="e">
        <f>MID(D218,FIND("correctivo",D218),50)</f>
        <v>#VALUE!</v>
      </c>
      <c r="O218" s="1" t="e">
        <f>MID(D218,FIND("imposici",D218),50)</f>
        <v>#VALUE!</v>
      </c>
    </row>
    <row r="219" spans="1:15" ht="285" x14ac:dyDescent="0.45">
      <c r="A219">
        <v>8535864</v>
      </c>
      <c r="B219">
        <v>0</v>
      </c>
      <c r="C219" t="s">
        <v>751</v>
      </c>
      <c r="D219" s="1" t="s">
        <v>750</v>
      </c>
      <c r="E219">
        <v>1</v>
      </c>
      <c r="F219" s="1" t="str">
        <f>MID(D219,FIND("sanci",D219),50)</f>
        <v>sanciones previstas en estas bases de licitaci&amp;oac</v>
      </c>
      <c r="G219" s="1" t="e">
        <f>MID(D219,FIND("multa",D219),50)</f>
        <v>#VALUE!</v>
      </c>
      <c r="H219" s="1" t="e">
        <f>MID(D219,FIND("castigo",D219),50)</f>
        <v>#VALUE!</v>
      </c>
      <c r="I219" s="1" t="e">
        <f>MID(D219,FIND("punici",D219),50)</f>
        <v>#VALUE!</v>
      </c>
      <c r="J219" s="1" t="e">
        <f>MID(D219,FIND("escarmiento",D219),50)</f>
        <v>#VALUE!</v>
      </c>
      <c r="K219" s="1" t="e">
        <f>MID(D219,FIND("recargo",D219),50)</f>
        <v>#VALUE!</v>
      </c>
      <c r="L219" s="1" t="e">
        <f>MID(D219,FIND("gravamen",D219),50)</f>
        <v>#VALUE!</v>
      </c>
      <c r="M219" s="1" t="e">
        <f>MID(D219,FIND("amonesta",D219),50)</f>
        <v>#VALUE!</v>
      </c>
      <c r="N219" s="1" t="e">
        <f>MID(D219,FIND("correctivo",D219),50)</f>
        <v>#VALUE!</v>
      </c>
      <c r="O219" s="1" t="e">
        <f>MID(D219,FIND("imposici",D219),50)</f>
        <v>#VALUE!</v>
      </c>
    </row>
    <row r="220" spans="1:15" ht="342" x14ac:dyDescent="0.45">
      <c r="A220">
        <v>8559397</v>
      </c>
      <c r="B220">
        <v>0</v>
      </c>
      <c r="C220" t="s">
        <v>759</v>
      </c>
      <c r="D220" s="1" t="s">
        <v>867</v>
      </c>
      <c r="E220">
        <v>2</v>
      </c>
      <c r="F220" s="1" t="e">
        <f>MID(D220,FIND("sanci",D220),50)</f>
        <v>#VALUE!</v>
      </c>
      <c r="G220" s="1" t="e">
        <f>MID(D220,FIND("multa",D220),50)</f>
        <v>#VALUE!</v>
      </c>
      <c r="H220" s="1" t="e">
        <f>MID(D220,FIND("castigo",D220),50)</f>
        <v>#VALUE!</v>
      </c>
      <c r="I220" s="1" t="e">
        <f>MID(D220,FIND("punici",D220),50)</f>
        <v>#VALUE!</v>
      </c>
      <c r="J220" s="1" t="e">
        <f>MID(D220,FIND("escarmiento",D220),50)</f>
        <v>#VALUE!</v>
      </c>
      <c r="K220" s="1" t="e">
        <f>MID(D220,FIND("recargo",D220),50)</f>
        <v>#VALUE!</v>
      </c>
      <c r="L220" s="1" t="e">
        <f>MID(D220,FIND("gravamen",D220),50)</f>
        <v>#VALUE!</v>
      </c>
      <c r="M220" s="1" t="e">
        <f>MID(D220,FIND("amonesta",D220),50)</f>
        <v>#VALUE!</v>
      </c>
      <c r="N220" s="1" t="e">
        <f>MID(D220,FIND("correctivo",D220),50)</f>
        <v>#VALUE!</v>
      </c>
      <c r="O220" s="1" t="e">
        <f>MID(D220,FIND("imposici",D220),50)</f>
        <v>#VALUE!</v>
      </c>
    </row>
    <row r="221" spans="1:15" ht="228" x14ac:dyDescent="0.45">
      <c r="A221">
        <v>7632622</v>
      </c>
      <c r="B221">
        <v>0</v>
      </c>
      <c r="C221" t="s">
        <v>751</v>
      </c>
      <c r="D221" s="1" t="s">
        <v>753</v>
      </c>
      <c r="E221">
        <v>1</v>
      </c>
      <c r="F221" s="1" t="str">
        <f>MID(D221,FIND("sanci",D221),50)</f>
        <v>sanciones previstas en estas bases de licitaci&amp;oac</v>
      </c>
      <c r="G221" s="1" t="e">
        <f>MID(D221,FIND("multa",D221),50)</f>
        <v>#VALUE!</v>
      </c>
      <c r="H221" s="1" t="e">
        <f>MID(D221,FIND("castigo",D221),50)</f>
        <v>#VALUE!</v>
      </c>
      <c r="I221" s="1" t="e">
        <f>MID(D221,FIND("punici",D221),50)</f>
        <v>#VALUE!</v>
      </c>
      <c r="J221" s="1" t="e">
        <f>MID(D221,FIND("escarmiento",D221),50)</f>
        <v>#VALUE!</v>
      </c>
      <c r="K221" s="1" t="e">
        <f>MID(D221,FIND("recargo",D221),50)</f>
        <v>#VALUE!</v>
      </c>
      <c r="L221" s="1" t="e">
        <f>MID(D221,FIND("gravamen",D221),50)</f>
        <v>#VALUE!</v>
      </c>
      <c r="M221" s="1" t="e">
        <f>MID(D221,FIND("amonesta",D221),50)</f>
        <v>#VALUE!</v>
      </c>
      <c r="N221" s="1" t="e">
        <f>MID(D221,FIND("correctivo",D221),50)</f>
        <v>#VALUE!</v>
      </c>
      <c r="O221" s="1" t="e">
        <f>MID(D221,FIND("imposici",D221),50)</f>
        <v>#VALUE!</v>
      </c>
    </row>
    <row r="222" spans="1:15" ht="228" x14ac:dyDescent="0.45">
      <c r="A222">
        <v>7923865</v>
      </c>
      <c r="B222">
        <v>0</v>
      </c>
      <c r="C222" t="s">
        <v>751</v>
      </c>
      <c r="D222" s="1" t="s">
        <v>753</v>
      </c>
      <c r="E222">
        <v>1</v>
      </c>
      <c r="F222" s="1" t="str">
        <f>MID(D222,FIND("sanci",D222),50)</f>
        <v>sanciones previstas en estas bases de licitaci&amp;oac</v>
      </c>
      <c r="G222" s="1" t="e">
        <f>MID(D222,FIND("multa",D222),50)</f>
        <v>#VALUE!</v>
      </c>
      <c r="H222" s="1" t="e">
        <f>MID(D222,FIND("castigo",D222),50)</f>
        <v>#VALUE!</v>
      </c>
      <c r="I222" s="1" t="e">
        <f>MID(D222,FIND("punici",D222),50)</f>
        <v>#VALUE!</v>
      </c>
      <c r="J222" s="1" t="e">
        <f>MID(D222,FIND("escarmiento",D222),50)</f>
        <v>#VALUE!</v>
      </c>
      <c r="K222" s="1" t="e">
        <f>MID(D222,FIND("recargo",D222),50)</f>
        <v>#VALUE!</v>
      </c>
      <c r="L222" s="1" t="e">
        <f>MID(D222,FIND("gravamen",D222),50)</f>
        <v>#VALUE!</v>
      </c>
      <c r="M222" s="1" t="e">
        <f>MID(D222,FIND("amonesta",D222),50)</f>
        <v>#VALUE!</v>
      </c>
      <c r="N222" s="1" t="e">
        <f>MID(D222,FIND("correctivo",D222),50)</f>
        <v>#VALUE!</v>
      </c>
      <c r="O222" s="1" t="e">
        <f>MID(D222,FIND("imposici",D222),50)</f>
        <v>#VALUE!</v>
      </c>
    </row>
    <row r="223" spans="1:15" ht="228" x14ac:dyDescent="0.45">
      <c r="A223">
        <v>7479887</v>
      </c>
      <c r="B223">
        <v>0</v>
      </c>
      <c r="C223" t="s">
        <v>751</v>
      </c>
      <c r="D223" s="1" t="s">
        <v>752</v>
      </c>
      <c r="E223">
        <v>1</v>
      </c>
      <c r="F223" s="1" t="str">
        <f>MID(D223,FIND("sanci",D223),50)</f>
        <v>sanciones previstas en estas bases de licitaci&amp;oac</v>
      </c>
      <c r="G223" s="1" t="e">
        <f>MID(D223,FIND("multa",D223),50)</f>
        <v>#VALUE!</v>
      </c>
      <c r="H223" s="1" t="e">
        <f>MID(D223,FIND("castigo",D223),50)</f>
        <v>#VALUE!</v>
      </c>
      <c r="I223" s="1" t="e">
        <f>MID(D223,FIND("punici",D223),50)</f>
        <v>#VALUE!</v>
      </c>
      <c r="J223" s="1" t="e">
        <f>MID(D223,FIND("escarmiento",D223),50)</f>
        <v>#VALUE!</v>
      </c>
      <c r="K223" s="1" t="e">
        <f>MID(D223,FIND("recargo",D223),50)</f>
        <v>#VALUE!</v>
      </c>
      <c r="L223" s="1" t="e">
        <f>MID(D223,FIND("gravamen",D223),50)</f>
        <v>#VALUE!</v>
      </c>
      <c r="M223" s="1" t="e">
        <f>MID(D223,FIND("amonesta",D223),50)</f>
        <v>#VALUE!</v>
      </c>
      <c r="N223" s="1" t="e">
        <f>MID(D223,FIND("correctivo",D223),50)</f>
        <v>#VALUE!</v>
      </c>
      <c r="O223" s="1" t="e">
        <f>MID(D223,FIND("imposici",D223),50)</f>
        <v>#VALUE!</v>
      </c>
    </row>
    <row r="224" spans="1:15" ht="409.5" x14ac:dyDescent="0.45">
      <c r="A224">
        <v>7336493</v>
      </c>
      <c r="B224">
        <v>0</v>
      </c>
      <c r="C224" t="s">
        <v>866</v>
      </c>
      <c r="D224" s="1" t="s">
        <v>865</v>
      </c>
      <c r="E224">
        <v>1</v>
      </c>
      <c r="F224" s="1" t="str">
        <f>MID(D224,FIND("sanci",D224),50)</f>
        <v>sanciones previstas en estas bases de licitaci&amp;oac</v>
      </c>
      <c r="G224" s="1" t="str">
        <f>MID(D224,FIND("multa",D224),50)</f>
        <v>multa equivalente al 0,5% del monto de la orden de</v>
      </c>
      <c r="H224" s="1" t="e">
        <f>MID(D224,FIND("castigo",D224),50)</f>
        <v>#VALUE!</v>
      </c>
      <c r="I224" s="1" t="e">
        <f>MID(D224,FIND("punici",D224),50)</f>
        <v>#VALUE!</v>
      </c>
      <c r="J224" s="1" t="e">
        <f>MID(D224,FIND("escarmiento",D224),50)</f>
        <v>#VALUE!</v>
      </c>
      <c r="K224" s="1" t="e">
        <f>MID(D224,FIND("recargo",D224),50)</f>
        <v>#VALUE!</v>
      </c>
      <c r="L224" s="1" t="e">
        <f>MID(D224,FIND("gravamen",D224),50)</f>
        <v>#VALUE!</v>
      </c>
      <c r="M224" s="1" t="e">
        <f>MID(D224,FIND("amonesta",D224),50)</f>
        <v>#VALUE!</v>
      </c>
      <c r="N224" s="1" t="e">
        <f>MID(D224,FIND("correctivo",D224),50)</f>
        <v>#VALUE!</v>
      </c>
      <c r="O224" s="1" t="e">
        <f>MID(D224,FIND("imposici",D224),50)</f>
        <v>#VALUE!</v>
      </c>
    </row>
    <row r="225" spans="1:15" ht="228" x14ac:dyDescent="0.45">
      <c r="A225">
        <v>7934888</v>
      </c>
      <c r="B225">
        <v>0</v>
      </c>
      <c r="C225" t="s">
        <v>751</v>
      </c>
      <c r="D225" s="1" t="s">
        <v>753</v>
      </c>
      <c r="E225">
        <v>1</v>
      </c>
      <c r="F225" s="1" t="str">
        <f>MID(D225,FIND("sanci",D225),50)</f>
        <v>sanciones previstas en estas bases de licitaci&amp;oac</v>
      </c>
      <c r="G225" s="1" t="e">
        <f>MID(D225,FIND("multa",D225),50)</f>
        <v>#VALUE!</v>
      </c>
      <c r="H225" s="1" t="e">
        <f>MID(D225,FIND("castigo",D225),50)</f>
        <v>#VALUE!</v>
      </c>
      <c r="I225" s="1" t="e">
        <f>MID(D225,FIND("punici",D225),50)</f>
        <v>#VALUE!</v>
      </c>
      <c r="J225" s="1" t="e">
        <f>MID(D225,FIND("escarmiento",D225),50)</f>
        <v>#VALUE!</v>
      </c>
      <c r="K225" s="1" t="e">
        <f>MID(D225,FIND("recargo",D225),50)</f>
        <v>#VALUE!</v>
      </c>
      <c r="L225" s="1" t="e">
        <f>MID(D225,FIND("gravamen",D225),50)</f>
        <v>#VALUE!</v>
      </c>
      <c r="M225" s="1" t="e">
        <f>MID(D225,FIND("amonesta",D225),50)</f>
        <v>#VALUE!</v>
      </c>
      <c r="N225" s="1" t="e">
        <f>MID(D225,FIND("correctivo",D225),50)</f>
        <v>#VALUE!</v>
      </c>
      <c r="O225" s="1" t="e">
        <f>MID(D225,FIND("imposici",D225),50)</f>
        <v>#VALUE!</v>
      </c>
    </row>
    <row r="226" spans="1:15" ht="128.25" x14ac:dyDescent="0.45">
      <c r="A226">
        <v>8396388</v>
      </c>
      <c r="B226">
        <v>0</v>
      </c>
      <c r="C226" t="s">
        <v>864</v>
      </c>
      <c r="D226" s="1" t="s">
        <v>863</v>
      </c>
      <c r="E226">
        <v>1</v>
      </c>
      <c r="F226" s="1" t="e">
        <f>MID(D226,FIND("sanci",D226),50)</f>
        <v>#VALUE!</v>
      </c>
      <c r="G226" s="1" t="str">
        <f>MID(D226,FIND("multa",D226),50)</f>
        <v>multa según lo señalado precedentemente. Para esto</v>
      </c>
      <c r="H226" s="1" t="e">
        <f>MID(D226,FIND("castigo",D226),50)</f>
        <v>#VALUE!</v>
      </c>
      <c r="I226" s="1" t="e">
        <f>MID(D226,FIND("punici",D226),50)</f>
        <v>#VALUE!</v>
      </c>
      <c r="J226" s="1" t="e">
        <f>MID(D226,FIND("escarmiento",D226),50)</f>
        <v>#VALUE!</v>
      </c>
      <c r="K226" s="1" t="e">
        <f>MID(D226,FIND("recargo",D226),50)</f>
        <v>#VALUE!</v>
      </c>
      <c r="L226" s="1" t="e">
        <f>MID(D226,FIND("gravamen",D226),50)</f>
        <v>#VALUE!</v>
      </c>
      <c r="M226" s="1" t="e">
        <f>MID(D226,FIND("amonesta",D226),50)</f>
        <v>#VALUE!</v>
      </c>
      <c r="N226" s="1" t="e">
        <f>MID(D226,FIND("correctivo",D226),50)</f>
        <v>#VALUE!</v>
      </c>
      <c r="O226" s="1" t="e">
        <f>MID(D226,FIND("imposici",D226),50)</f>
        <v>#VALUE!</v>
      </c>
    </row>
    <row r="227" spans="1:15" ht="228" x14ac:dyDescent="0.45">
      <c r="A227">
        <v>7549185</v>
      </c>
      <c r="B227">
        <v>0</v>
      </c>
      <c r="C227" t="s">
        <v>751</v>
      </c>
      <c r="D227" s="1" t="s">
        <v>752</v>
      </c>
      <c r="E227">
        <v>1</v>
      </c>
      <c r="F227" s="1" t="str">
        <f>MID(D227,FIND("sanci",D227),50)</f>
        <v>sanciones previstas en estas bases de licitaci&amp;oac</v>
      </c>
      <c r="G227" s="1" t="e">
        <f>MID(D227,FIND("multa",D227),50)</f>
        <v>#VALUE!</v>
      </c>
      <c r="H227" s="1" t="e">
        <f>MID(D227,FIND("castigo",D227),50)</f>
        <v>#VALUE!</v>
      </c>
      <c r="I227" s="1" t="e">
        <f>MID(D227,FIND("punici",D227),50)</f>
        <v>#VALUE!</v>
      </c>
      <c r="J227" s="1" t="e">
        <f>MID(D227,FIND("escarmiento",D227),50)</f>
        <v>#VALUE!</v>
      </c>
      <c r="K227" s="1" t="e">
        <f>MID(D227,FIND("recargo",D227),50)</f>
        <v>#VALUE!</v>
      </c>
      <c r="L227" s="1" t="e">
        <f>MID(D227,FIND("gravamen",D227),50)</f>
        <v>#VALUE!</v>
      </c>
      <c r="M227" s="1" t="e">
        <f>MID(D227,FIND("amonesta",D227),50)</f>
        <v>#VALUE!</v>
      </c>
      <c r="N227" s="1" t="e">
        <f>MID(D227,FIND("correctivo",D227),50)</f>
        <v>#VALUE!</v>
      </c>
      <c r="O227" s="1" t="e">
        <f>MID(D227,FIND("imposici",D227),50)</f>
        <v>#VALUE!</v>
      </c>
    </row>
    <row r="228" spans="1:15" ht="228" x14ac:dyDescent="0.45">
      <c r="A228">
        <v>8084361</v>
      </c>
      <c r="B228">
        <v>0</v>
      </c>
      <c r="C228" t="s">
        <v>751</v>
      </c>
      <c r="D228" s="1" t="s">
        <v>753</v>
      </c>
      <c r="E228">
        <v>1</v>
      </c>
      <c r="F228" s="1" t="str">
        <f>MID(D228,FIND("sanci",D228),50)</f>
        <v>sanciones previstas en estas bases de licitaci&amp;oac</v>
      </c>
      <c r="G228" s="1" t="e">
        <f>MID(D228,FIND("multa",D228),50)</f>
        <v>#VALUE!</v>
      </c>
      <c r="H228" s="1" t="e">
        <f>MID(D228,FIND("castigo",D228),50)</f>
        <v>#VALUE!</v>
      </c>
      <c r="I228" s="1" t="e">
        <f>MID(D228,FIND("punici",D228),50)</f>
        <v>#VALUE!</v>
      </c>
      <c r="J228" s="1" t="e">
        <f>MID(D228,FIND("escarmiento",D228),50)</f>
        <v>#VALUE!</v>
      </c>
      <c r="K228" s="1" t="e">
        <f>MID(D228,FIND("recargo",D228),50)</f>
        <v>#VALUE!</v>
      </c>
      <c r="L228" s="1" t="e">
        <f>MID(D228,FIND("gravamen",D228),50)</f>
        <v>#VALUE!</v>
      </c>
      <c r="M228" s="1" t="e">
        <f>MID(D228,FIND("amonesta",D228),50)</f>
        <v>#VALUE!</v>
      </c>
      <c r="N228" s="1" t="e">
        <f>MID(D228,FIND("correctivo",D228),50)</f>
        <v>#VALUE!</v>
      </c>
      <c r="O228" s="1" t="e">
        <f>MID(D228,FIND("imposici",D228),50)</f>
        <v>#VALUE!</v>
      </c>
    </row>
    <row r="229" spans="1:15" ht="409.5" x14ac:dyDescent="0.45">
      <c r="A229">
        <v>8324553</v>
      </c>
      <c r="B229">
        <v>0</v>
      </c>
      <c r="C229" t="s">
        <v>862</v>
      </c>
      <c r="D229" s="1" t="s">
        <v>861</v>
      </c>
      <c r="E229">
        <v>2</v>
      </c>
      <c r="F229" s="1" t="e">
        <f>MID(D229,FIND("sanci",D229),50)</f>
        <v>#VALUE!</v>
      </c>
      <c r="G229" s="1" t="e">
        <f>MID(D229,FIND("multa",D229),50)</f>
        <v>#VALUE!</v>
      </c>
      <c r="H229" s="1" t="e">
        <f>MID(D229,FIND("castigo",D229),50)</f>
        <v>#VALUE!</v>
      </c>
      <c r="I229" s="1" t="e">
        <f>MID(D229,FIND("punici",D229),50)</f>
        <v>#VALUE!</v>
      </c>
      <c r="J229" s="1" t="e">
        <f>MID(D229,FIND("escarmiento",D229),50)</f>
        <v>#VALUE!</v>
      </c>
      <c r="K229" s="1" t="e">
        <f>MID(D229,FIND("recargo",D229),50)</f>
        <v>#VALUE!</v>
      </c>
      <c r="L229" s="1" t="e">
        <f>MID(D229,FIND("gravamen",D229),50)</f>
        <v>#VALUE!</v>
      </c>
      <c r="M229" s="1" t="e">
        <f>MID(D229,FIND("amonesta",D229),50)</f>
        <v>#VALUE!</v>
      </c>
      <c r="N229" s="1" t="e">
        <f>MID(D229,FIND("correctivo",D229),50)</f>
        <v>#VALUE!</v>
      </c>
      <c r="O229" s="1" t="e">
        <f>MID(D229,FIND("imposici",D229),50)</f>
        <v>#VALUE!</v>
      </c>
    </row>
    <row r="230" spans="1:15" ht="114" x14ac:dyDescent="0.45">
      <c r="A230">
        <v>7404687</v>
      </c>
      <c r="B230">
        <v>0</v>
      </c>
      <c r="C230" t="s">
        <v>860</v>
      </c>
      <c r="D230" s="1" t="s">
        <v>859</v>
      </c>
      <c r="E230">
        <v>1</v>
      </c>
      <c r="F230" s="1" t="str">
        <f>MID(D230,FIND("sanci",D230),50)</f>
        <v>sancionara descontando 5 puntos al puntaje final.&lt;</v>
      </c>
      <c r="G230" s="1" t="e">
        <f>MID(D230,FIND("multa",D230),50)</f>
        <v>#VALUE!</v>
      </c>
      <c r="H230" s="1" t="e">
        <f>MID(D230,FIND("castigo",D230),50)</f>
        <v>#VALUE!</v>
      </c>
      <c r="I230" s="1" t="e">
        <f>MID(D230,FIND("punici",D230),50)</f>
        <v>#VALUE!</v>
      </c>
      <c r="J230" s="1" t="e">
        <f>MID(D230,FIND("escarmiento",D230),50)</f>
        <v>#VALUE!</v>
      </c>
      <c r="K230" s="1" t="e">
        <f>MID(D230,FIND("recargo",D230),50)</f>
        <v>#VALUE!</v>
      </c>
      <c r="L230" s="1" t="e">
        <f>MID(D230,FIND("gravamen",D230),50)</f>
        <v>#VALUE!</v>
      </c>
      <c r="M230" s="1" t="e">
        <f>MID(D230,FIND("amonesta",D230),50)</f>
        <v>#VALUE!</v>
      </c>
      <c r="N230" s="1" t="e">
        <f>MID(D230,FIND("correctivo",D230),50)</f>
        <v>#VALUE!</v>
      </c>
      <c r="O230" s="1" t="e">
        <f>MID(D230,FIND("imposici",D230),50)</f>
        <v>#VALUE!</v>
      </c>
    </row>
    <row r="231" spans="1:15" ht="409.5" x14ac:dyDescent="0.45">
      <c r="A231">
        <v>8580855</v>
      </c>
      <c r="B231">
        <v>0</v>
      </c>
      <c r="C231" t="s">
        <v>858</v>
      </c>
      <c r="D231" s="1" t="s">
        <v>857</v>
      </c>
      <c r="E231">
        <v>1</v>
      </c>
      <c r="F231" s="1" t="str">
        <f>MID(D231,FIND("sanci",D231),50)</f>
        <v>sanciones administrativas estipuladas en las prese</v>
      </c>
      <c r="G231" s="1" t="str">
        <f>MID(D231,FIND("multa",D231),50)</f>
        <v>multa equivalente en valor monetario a un 5% diari</v>
      </c>
      <c r="H231" s="1" t="e">
        <f>MID(D231,FIND("castigo",D231),50)</f>
        <v>#VALUE!</v>
      </c>
      <c r="I231" s="1" t="e">
        <f>MID(D231,FIND("punici",D231),50)</f>
        <v>#VALUE!</v>
      </c>
      <c r="J231" s="1" t="e">
        <f>MID(D231,FIND("escarmiento",D231),50)</f>
        <v>#VALUE!</v>
      </c>
      <c r="K231" s="1" t="e">
        <f>MID(D231,FIND("recargo",D231),50)</f>
        <v>#VALUE!</v>
      </c>
      <c r="L231" s="1" t="e">
        <f>MID(D231,FIND("gravamen",D231),50)</f>
        <v>#VALUE!</v>
      </c>
      <c r="M231" s="1" t="e">
        <f>MID(D231,FIND("amonesta",D231),50)</f>
        <v>#VALUE!</v>
      </c>
      <c r="N231" s="1" t="e">
        <f>MID(D231,FIND("correctivo",D231),50)</f>
        <v>#VALUE!</v>
      </c>
      <c r="O231" s="1" t="e">
        <f>MID(D231,FIND("imposici",D231),50)</f>
        <v>#VALUE!</v>
      </c>
    </row>
    <row r="232" spans="1:15" ht="285" x14ac:dyDescent="0.45">
      <c r="A232">
        <v>8581864</v>
      </c>
      <c r="B232">
        <v>0</v>
      </c>
      <c r="C232" t="s">
        <v>751</v>
      </c>
      <c r="D232" s="1" t="s">
        <v>750</v>
      </c>
      <c r="E232">
        <v>1</v>
      </c>
      <c r="F232" s="1" t="str">
        <f>MID(D232,FIND("sanci",D232),50)</f>
        <v>sanciones previstas en estas bases de licitaci&amp;oac</v>
      </c>
      <c r="G232" s="1" t="e">
        <f>MID(D232,FIND("multa",D232),50)</f>
        <v>#VALUE!</v>
      </c>
      <c r="H232" s="1" t="e">
        <f>MID(D232,FIND("castigo",D232),50)</f>
        <v>#VALUE!</v>
      </c>
      <c r="I232" s="1" t="e">
        <f>MID(D232,FIND("punici",D232),50)</f>
        <v>#VALUE!</v>
      </c>
      <c r="J232" s="1" t="e">
        <f>MID(D232,FIND("escarmiento",D232),50)</f>
        <v>#VALUE!</v>
      </c>
      <c r="K232" s="1" t="e">
        <f>MID(D232,FIND("recargo",D232),50)</f>
        <v>#VALUE!</v>
      </c>
      <c r="L232" s="1" t="e">
        <f>MID(D232,FIND("gravamen",D232),50)</f>
        <v>#VALUE!</v>
      </c>
      <c r="M232" s="1" t="e">
        <f>MID(D232,FIND("amonesta",D232),50)</f>
        <v>#VALUE!</v>
      </c>
      <c r="N232" s="1" t="e">
        <f>MID(D232,FIND("correctivo",D232),50)</f>
        <v>#VALUE!</v>
      </c>
      <c r="O232" s="1" t="e">
        <f>MID(D232,FIND("imposici",D232),50)</f>
        <v>#VALUE!</v>
      </c>
    </row>
    <row r="233" spans="1:15" ht="228" x14ac:dyDescent="0.45">
      <c r="A233">
        <v>8059384</v>
      </c>
      <c r="B233">
        <v>0</v>
      </c>
      <c r="C233" t="s">
        <v>751</v>
      </c>
      <c r="D233" s="1" t="s">
        <v>753</v>
      </c>
      <c r="E233">
        <v>1</v>
      </c>
      <c r="F233" s="1" t="str">
        <f>MID(D233,FIND("sanci",D233),50)</f>
        <v>sanciones previstas en estas bases de licitaci&amp;oac</v>
      </c>
      <c r="G233" s="1" t="e">
        <f>MID(D233,FIND("multa",D233),50)</f>
        <v>#VALUE!</v>
      </c>
      <c r="H233" s="1" t="e">
        <f>MID(D233,FIND("castigo",D233),50)</f>
        <v>#VALUE!</v>
      </c>
      <c r="I233" s="1" t="e">
        <f>MID(D233,FIND("punici",D233),50)</f>
        <v>#VALUE!</v>
      </c>
      <c r="J233" s="1" t="e">
        <f>MID(D233,FIND("escarmiento",D233),50)</f>
        <v>#VALUE!</v>
      </c>
      <c r="K233" s="1" t="e">
        <f>MID(D233,FIND("recargo",D233),50)</f>
        <v>#VALUE!</v>
      </c>
      <c r="L233" s="1" t="e">
        <f>MID(D233,FIND("gravamen",D233),50)</f>
        <v>#VALUE!</v>
      </c>
      <c r="M233" s="1" t="e">
        <f>MID(D233,FIND("amonesta",D233),50)</f>
        <v>#VALUE!</v>
      </c>
      <c r="N233" s="1" t="e">
        <f>MID(D233,FIND("correctivo",D233),50)</f>
        <v>#VALUE!</v>
      </c>
      <c r="O233" s="1" t="e">
        <f>MID(D233,FIND("imposici",D233),50)</f>
        <v>#VALUE!</v>
      </c>
    </row>
    <row r="234" spans="1:15" ht="285" x14ac:dyDescent="0.45">
      <c r="A234">
        <v>8417502</v>
      </c>
      <c r="B234">
        <v>0</v>
      </c>
      <c r="C234" t="s">
        <v>751</v>
      </c>
      <c r="D234" s="1" t="s">
        <v>750</v>
      </c>
      <c r="E234">
        <v>1</v>
      </c>
      <c r="F234" s="1" t="str">
        <f>MID(D234,FIND("sanci",D234),50)</f>
        <v>sanciones previstas en estas bases de licitaci&amp;oac</v>
      </c>
      <c r="G234" s="1" t="e">
        <f>MID(D234,FIND("multa",D234),50)</f>
        <v>#VALUE!</v>
      </c>
      <c r="H234" s="1" t="e">
        <f>MID(D234,FIND("castigo",D234),50)</f>
        <v>#VALUE!</v>
      </c>
      <c r="I234" s="1" t="e">
        <f>MID(D234,FIND("punici",D234),50)</f>
        <v>#VALUE!</v>
      </c>
      <c r="J234" s="1" t="e">
        <f>MID(D234,FIND("escarmiento",D234),50)</f>
        <v>#VALUE!</v>
      </c>
      <c r="K234" s="1" t="e">
        <f>MID(D234,FIND("recargo",D234),50)</f>
        <v>#VALUE!</v>
      </c>
      <c r="L234" s="1" t="e">
        <f>MID(D234,FIND("gravamen",D234),50)</f>
        <v>#VALUE!</v>
      </c>
      <c r="M234" s="1" t="e">
        <f>MID(D234,FIND("amonesta",D234),50)</f>
        <v>#VALUE!</v>
      </c>
      <c r="N234" s="1" t="e">
        <f>MID(D234,FIND("correctivo",D234),50)</f>
        <v>#VALUE!</v>
      </c>
      <c r="O234" s="1" t="e">
        <f>MID(D234,FIND("imposici",D234),50)</f>
        <v>#VALUE!</v>
      </c>
    </row>
    <row r="235" spans="1:15" ht="285" x14ac:dyDescent="0.45">
      <c r="A235">
        <v>8222375</v>
      </c>
      <c r="B235">
        <v>0</v>
      </c>
      <c r="C235" t="s">
        <v>751</v>
      </c>
      <c r="D235" s="1" t="s">
        <v>750</v>
      </c>
      <c r="E235">
        <v>1</v>
      </c>
      <c r="F235" s="1" t="str">
        <f>MID(D235,FIND("sanci",D235),50)</f>
        <v>sanciones previstas en estas bases de licitaci&amp;oac</v>
      </c>
      <c r="G235" s="1" t="e">
        <f>MID(D235,FIND("multa",D235),50)</f>
        <v>#VALUE!</v>
      </c>
      <c r="H235" s="1" t="e">
        <f>MID(D235,FIND("castigo",D235),50)</f>
        <v>#VALUE!</v>
      </c>
      <c r="I235" s="1" t="e">
        <f>MID(D235,FIND("punici",D235),50)</f>
        <v>#VALUE!</v>
      </c>
      <c r="J235" s="1" t="e">
        <f>MID(D235,FIND("escarmiento",D235),50)</f>
        <v>#VALUE!</v>
      </c>
      <c r="K235" s="1" t="e">
        <f>MID(D235,FIND("recargo",D235),50)</f>
        <v>#VALUE!</v>
      </c>
      <c r="L235" s="1" t="e">
        <f>MID(D235,FIND("gravamen",D235),50)</f>
        <v>#VALUE!</v>
      </c>
      <c r="M235" s="1" t="e">
        <f>MID(D235,FIND("amonesta",D235),50)</f>
        <v>#VALUE!</v>
      </c>
      <c r="N235" s="1" t="e">
        <f>MID(D235,FIND("correctivo",D235),50)</f>
        <v>#VALUE!</v>
      </c>
      <c r="O235" s="1" t="e">
        <f>MID(D235,FIND("imposici",D235),50)</f>
        <v>#VALUE!</v>
      </c>
    </row>
    <row r="236" spans="1:15" ht="228" x14ac:dyDescent="0.45">
      <c r="A236">
        <v>8005811</v>
      </c>
      <c r="B236">
        <v>0</v>
      </c>
      <c r="C236" t="s">
        <v>751</v>
      </c>
      <c r="D236" s="1" t="s">
        <v>752</v>
      </c>
      <c r="E236">
        <v>1</v>
      </c>
      <c r="F236" s="1" t="str">
        <f>MID(D236,FIND("sanci",D236),50)</f>
        <v>sanciones previstas en estas bases de licitaci&amp;oac</v>
      </c>
      <c r="G236" s="1" t="e">
        <f>MID(D236,FIND("multa",D236),50)</f>
        <v>#VALUE!</v>
      </c>
      <c r="H236" s="1" t="e">
        <f>MID(D236,FIND("castigo",D236),50)</f>
        <v>#VALUE!</v>
      </c>
      <c r="I236" s="1" t="e">
        <f>MID(D236,FIND("punici",D236),50)</f>
        <v>#VALUE!</v>
      </c>
      <c r="J236" s="1" t="e">
        <f>MID(D236,FIND("escarmiento",D236),50)</f>
        <v>#VALUE!</v>
      </c>
      <c r="K236" s="1" t="e">
        <f>MID(D236,FIND("recargo",D236),50)</f>
        <v>#VALUE!</v>
      </c>
      <c r="L236" s="1" t="e">
        <f>MID(D236,FIND("gravamen",D236),50)</f>
        <v>#VALUE!</v>
      </c>
      <c r="M236" s="1" t="e">
        <f>MID(D236,FIND("amonesta",D236),50)</f>
        <v>#VALUE!</v>
      </c>
      <c r="N236" s="1" t="e">
        <f>MID(D236,FIND("correctivo",D236),50)</f>
        <v>#VALUE!</v>
      </c>
      <c r="O236" s="1" t="e">
        <f>MID(D236,FIND("imposici",D236),50)</f>
        <v>#VALUE!</v>
      </c>
    </row>
    <row r="237" spans="1:15" ht="285" x14ac:dyDescent="0.45">
      <c r="A237">
        <v>8253059</v>
      </c>
      <c r="B237">
        <v>0</v>
      </c>
      <c r="C237" t="s">
        <v>751</v>
      </c>
      <c r="D237" s="1" t="s">
        <v>750</v>
      </c>
      <c r="E237">
        <v>1</v>
      </c>
      <c r="F237" s="1" t="str">
        <f>MID(D237,FIND("sanci",D237),50)</f>
        <v>sanciones previstas en estas bases de licitaci&amp;oac</v>
      </c>
      <c r="G237" s="1" t="e">
        <f>MID(D237,FIND("multa",D237),50)</f>
        <v>#VALUE!</v>
      </c>
      <c r="H237" s="1" t="e">
        <f>MID(D237,FIND("castigo",D237),50)</f>
        <v>#VALUE!</v>
      </c>
      <c r="I237" s="1" t="e">
        <f>MID(D237,FIND("punici",D237),50)</f>
        <v>#VALUE!</v>
      </c>
      <c r="J237" s="1" t="e">
        <f>MID(D237,FIND("escarmiento",D237),50)</f>
        <v>#VALUE!</v>
      </c>
      <c r="K237" s="1" t="e">
        <f>MID(D237,FIND("recargo",D237),50)</f>
        <v>#VALUE!</v>
      </c>
      <c r="L237" s="1" t="e">
        <f>MID(D237,FIND("gravamen",D237),50)</f>
        <v>#VALUE!</v>
      </c>
      <c r="M237" s="1" t="e">
        <f>MID(D237,FIND("amonesta",D237),50)</f>
        <v>#VALUE!</v>
      </c>
      <c r="N237" s="1" t="e">
        <f>MID(D237,FIND("correctivo",D237),50)</f>
        <v>#VALUE!</v>
      </c>
      <c r="O237" s="1" t="e">
        <f>MID(D237,FIND("imposici",D237),50)</f>
        <v>#VALUE!</v>
      </c>
    </row>
    <row r="238" spans="1:15" ht="71.25" x14ac:dyDescent="0.45">
      <c r="A238">
        <v>7531899</v>
      </c>
      <c r="B238">
        <v>0</v>
      </c>
      <c r="C238" t="s">
        <v>856</v>
      </c>
      <c r="D238" s="1" t="s">
        <v>855</v>
      </c>
      <c r="E238">
        <v>1</v>
      </c>
      <c r="F238" s="1" t="str">
        <f>MID(D238,FIND("sanci",D238),50)</f>
        <v>sanciones: Una sanci&amp;oacute;n pecuniaria del 5% qu</v>
      </c>
      <c r="G238" s="1" t="e">
        <f>MID(D238,FIND("multa",D238),50)</f>
        <v>#VALUE!</v>
      </c>
      <c r="H238" s="1" t="e">
        <f>MID(D238,FIND("castigo",D238),50)</f>
        <v>#VALUE!</v>
      </c>
      <c r="I238" s="1" t="e">
        <f>MID(D238,FIND("punici",D238),50)</f>
        <v>#VALUE!</v>
      </c>
      <c r="J238" s="1" t="e">
        <f>MID(D238,FIND("escarmiento",D238),50)</f>
        <v>#VALUE!</v>
      </c>
      <c r="K238" s="1" t="e">
        <f>MID(D238,FIND("recargo",D238),50)</f>
        <v>#VALUE!</v>
      </c>
      <c r="L238" s="1" t="e">
        <f>MID(D238,FIND("gravamen",D238),50)</f>
        <v>#VALUE!</v>
      </c>
      <c r="M238" s="1" t="e">
        <f>MID(D238,FIND("amonesta",D238),50)</f>
        <v>#VALUE!</v>
      </c>
      <c r="N238" s="1" t="e">
        <f>MID(D238,FIND("correctivo",D238),50)</f>
        <v>#VALUE!</v>
      </c>
      <c r="O238" s="1" t="e">
        <f>MID(D238,FIND("imposici",D238),50)</f>
        <v>#VALUE!</v>
      </c>
    </row>
    <row r="239" spans="1:15" ht="228" x14ac:dyDescent="0.45">
      <c r="A239">
        <v>7551570</v>
      </c>
      <c r="B239">
        <v>0</v>
      </c>
      <c r="C239" t="s">
        <v>751</v>
      </c>
      <c r="D239" s="1" t="s">
        <v>752</v>
      </c>
      <c r="E239">
        <v>1</v>
      </c>
      <c r="F239" s="1" t="str">
        <f>MID(D239,FIND("sanci",D239),50)</f>
        <v>sanciones previstas en estas bases de licitaci&amp;oac</v>
      </c>
      <c r="G239" s="1" t="e">
        <f>MID(D239,FIND("multa",D239),50)</f>
        <v>#VALUE!</v>
      </c>
      <c r="H239" s="1" t="e">
        <f>MID(D239,FIND("castigo",D239),50)</f>
        <v>#VALUE!</v>
      </c>
      <c r="I239" s="1" t="e">
        <f>MID(D239,FIND("punici",D239),50)</f>
        <v>#VALUE!</v>
      </c>
      <c r="J239" s="1" t="e">
        <f>MID(D239,FIND("escarmiento",D239),50)</f>
        <v>#VALUE!</v>
      </c>
      <c r="K239" s="1" t="e">
        <f>MID(D239,FIND("recargo",D239),50)</f>
        <v>#VALUE!</v>
      </c>
      <c r="L239" s="1" t="e">
        <f>MID(D239,FIND("gravamen",D239),50)</f>
        <v>#VALUE!</v>
      </c>
      <c r="M239" s="1" t="e">
        <f>MID(D239,FIND("amonesta",D239),50)</f>
        <v>#VALUE!</v>
      </c>
      <c r="N239" s="1" t="e">
        <f>MID(D239,FIND("correctivo",D239),50)</f>
        <v>#VALUE!</v>
      </c>
      <c r="O239" s="1" t="e">
        <f>MID(D239,FIND("imposici",D239),50)</f>
        <v>#VALUE!</v>
      </c>
    </row>
    <row r="240" spans="1:15" ht="228" x14ac:dyDescent="0.45">
      <c r="A240">
        <v>8202604</v>
      </c>
      <c r="B240">
        <v>0</v>
      </c>
      <c r="C240" t="s">
        <v>751</v>
      </c>
      <c r="D240" s="1" t="s">
        <v>753</v>
      </c>
      <c r="E240">
        <v>1</v>
      </c>
      <c r="F240" s="1" t="str">
        <f>MID(D240,FIND("sanci",D240),50)</f>
        <v>sanciones previstas en estas bases de licitaci&amp;oac</v>
      </c>
      <c r="G240" s="1" t="e">
        <f>MID(D240,FIND("multa",D240),50)</f>
        <v>#VALUE!</v>
      </c>
      <c r="H240" s="1" t="e">
        <f>MID(D240,FIND("castigo",D240),50)</f>
        <v>#VALUE!</v>
      </c>
      <c r="I240" s="1" t="e">
        <f>MID(D240,FIND("punici",D240),50)</f>
        <v>#VALUE!</v>
      </c>
      <c r="J240" s="1" t="e">
        <f>MID(D240,FIND("escarmiento",D240),50)</f>
        <v>#VALUE!</v>
      </c>
      <c r="K240" s="1" t="e">
        <f>MID(D240,FIND("recargo",D240),50)</f>
        <v>#VALUE!</v>
      </c>
      <c r="L240" s="1" t="e">
        <f>MID(D240,FIND("gravamen",D240),50)</f>
        <v>#VALUE!</v>
      </c>
      <c r="M240" s="1" t="e">
        <f>MID(D240,FIND("amonesta",D240),50)</f>
        <v>#VALUE!</v>
      </c>
      <c r="N240" s="1" t="e">
        <f>MID(D240,FIND("correctivo",D240),50)</f>
        <v>#VALUE!</v>
      </c>
      <c r="O240" s="1" t="e">
        <f>MID(D240,FIND("imposici",D240),50)</f>
        <v>#VALUE!</v>
      </c>
    </row>
    <row r="241" spans="1:15" ht="228" x14ac:dyDescent="0.45">
      <c r="A241">
        <v>7632716</v>
      </c>
      <c r="B241">
        <v>0</v>
      </c>
      <c r="C241" t="s">
        <v>751</v>
      </c>
      <c r="D241" s="1" t="s">
        <v>752</v>
      </c>
      <c r="E241">
        <v>1</v>
      </c>
      <c r="F241" s="1" t="str">
        <f>MID(D241,FIND("sanci",D241),50)</f>
        <v>sanciones previstas en estas bases de licitaci&amp;oac</v>
      </c>
      <c r="G241" s="1" t="e">
        <f>MID(D241,FIND("multa",D241),50)</f>
        <v>#VALUE!</v>
      </c>
      <c r="H241" s="1" t="e">
        <f>MID(D241,FIND("castigo",D241),50)</f>
        <v>#VALUE!</v>
      </c>
      <c r="I241" s="1" t="e">
        <f>MID(D241,FIND("punici",D241),50)</f>
        <v>#VALUE!</v>
      </c>
      <c r="J241" s="1" t="e">
        <f>MID(D241,FIND("escarmiento",D241),50)</f>
        <v>#VALUE!</v>
      </c>
      <c r="K241" s="1" t="e">
        <f>MID(D241,FIND("recargo",D241),50)</f>
        <v>#VALUE!</v>
      </c>
      <c r="L241" s="1" t="e">
        <f>MID(D241,FIND("gravamen",D241),50)</f>
        <v>#VALUE!</v>
      </c>
      <c r="M241" s="1" t="e">
        <f>MID(D241,FIND("amonesta",D241),50)</f>
        <v>#VALUE!</v>
      </c>
      <c r="N241" s="1" t="e">
        <f>MID(D241,FIND("correctivo",D241),50)</f>
        <v>#VALUE!</v>
      </c>
      <c r="O241" s="1" t="e">
        <f>MID(D241,FIND("imposici",D241),50)</f>
        <v>#VALUE!</v>
      </c>
    </row>
    <row r="242" spans="1:15" ht="228" x14ac:dyDescent="0.45">
      <c r="A242">
        <v>7613055</v>
      </c>
      <c r="B242">
        <v>0</v>
      </c>
      <c r="C242" t="s">
        <v>751</v>
      </c>
      <c r="D242" s="1" t="s">
        <v>752</v>
      </c>
      <c r="E242">
        <v>1</v>
      </c>
      <c r="F242" s="1" t="str">
        <f>MID(D242,FIND("sanci",D242),50)</f>
        <v>sanciones previstas en estas bases de licitaci&amp;oac</v>
      </c>
      <c r="G242" s="1" t="e">
        <f>MID(D242,FIND("multa",D242),50)</f>
        <v>#VALUE!</v>
      </c>
      <c r="H242" s="1" t="e">
        <f>MID(D242,FIND("castigo",D242),50)</f>
        <v>#VALUE!</v>
      </c>
      <c r="I242" s="1" t="e">
        <f>MID(D242,FIND("punici",D242),50)</f>
        <v>#VALUE!</v>
      </c>
      <c r="J242" s="1" t="e">
        <f>MID(D242,FIND("escarmiento",D242),50)</f>
        <v>#VALUE!</v>
      </c>
      <c r="K242" s="1" t="e">
        <f>MID(D242,FIND("recargo",D242),50)</f>
        <v>#VALUE!</v>
      </c>
      <c r="L242" s="1" t="e">
        <f>MID(D242,FIND("gravamen",D242),50)</f>
        <v>#VALUE!</v>
      </c>
      <c r="M242" s="1" t="e">
        <f>MID(D242,FIND("amonesta",D242),50)</f>
        <v>#VALUE!</v>
      </c>
      <c r="N242" s="1" t="e">
        <f>MID(D242,FIND("correctivo",D242),50)</f>
        <v>#VALUE!</v>
      </c>
      <c r="O242" s="1" t="e">
        <f>MID(D242,FIND("imposici",D242),50)</f>
        <v>#VALUE!</v>
      </c>
    </row>
    <row r="243" spans="1:15" ht="228" x14ac:dyDescent="0.45">
      <c r="A243">
        <v>7294473</v>
      </c>
      <c r="B243">
        <v>0</v>
      </c>
      <c r="C243" t="s">
        <v>751</v>
      </c>
      <c r="D243" s="1" t="s">
        <v>753</v>
      </c>
      <c r="E243">
        <v>1</v>
      </c>
      <c r="F243" s="1" t="str">
        <f>MID(D243,FIND("sanci",D243),50)</f>
        <v>sanciones previstas en estas bases de licitaci&amp;oac</v>
      </c>
      <c r="G243" s="1" t="e">
        <f>MID(D243,FIND("multa",D243),50)</f>
        <v>#VALUE!</v>
      </c>
      <c r="H243" s="1" t="e">
        <f>MID(D243,FIND("castigo",D243),50)</f>
        <v>#VALUE!</v>
      </c>
      <c r="I243" s="1" t="e">
        <f>MID(D243,FIND("punici",D243),50)</f>
        <v>#VALUE!</v>
      </c>
      <c r="J243" s="1" t="e">
        <f>MID(D243,FIND("escarmiento",D243),50)</f>
        <v>#VALUE!</v>
      </c>
      <c r="K243" s="1" t="e">
        <f>MID(D243,FIND("recargo",D243),50)</f>
        <v>#VALUE!</v>
      </c>
      <c r="L243" s="1" t="e">
        <f>MID(D243,FIND("gravamen",D243),50)</f>
        <v>#VALUE!</v>
      </c>
      <c r="M243" s="1" t="e">
        <f>MID(D243,FIND("amonesta",D243),50)</f>
        <v>#VALUE!</v>
      </c>
      <c r="N243" s="1" t="e">
        <f>MID(D243,FIND("correctivo",D243),50)</f>
        <v>#VALUE!</v>
      </c>
      <c r="O243" s="1" t="e">
        <f>MID(D243,FIND("imposici",D243),50)</f>
        <v>#VALUE!</v>
      </c>
    </row>
    <row r="244" spans="1:15" ht="228" x14ac:dyDescent="0.45">
      <c r="A244">
        <v>8608320</v>
      </c>
      <c r="B244">
        <v>0</v>
      </c>
      <c r="C244" t="s">
        <v>751</v>
      </c>
      <c r="D244" s="1" t="s">
        <v>752</v>
      </c>
      <c r="E244">
        <v>1</v>
      </c>
      <c r="F244" s="1" t="str">
        <f>MID(D244,FIND("sanci",D244),50)</f>
        <v>sanciones previstas en estas bases de licitaci&amp;oac</v>
      </c>
      <c r="G244" s="1" t="e">
        <f>MID(D244,FIND("multa",D244),50)</f>
        <v>#VALUE!</v>
      </c>
      <c r="H244" s="1" t="e">
        <f>MID(D244,FIND("castigo",D244),50)</f>
        <v>#VALUE!</v>
      </c>
      <c r="I244" s="1" t="e">
        <f>MID(D244,FIND("punici",D244),50)</f>
        <v>#VALUE!</v>
      </c>
      <c r="J244" s="1" t="e">
        <f>MID(D244,FIND("escarmiento",D244),50)</f>
        <v>#VALUE!</v>
      </c>
      <c r="K244" s="1" t="e">
        <f>MID(D244,FIND("recargo",D244),50)</f>
        <v>#VALUE!</v>
      </c>
      <c r="L244" s="1" t="e">
        <f>MID(D244,FIND("gravamen",D244),50)</f>
        <v>#VALUE!</v>
      </c>
      <c r="M244" s="1" t="e">
        <f>MID(D244,FIND("amonesta",D244),50)</f>
        <v>#VALUE!</v>
      </c>
      <c r="N244" s="1" t="e">
        <f>MID(D244,FIND("correctivo",D244),50)</f>
        <v>#VALUE!</v>
      </c>
      <c r="O244" s="1" t="e">
        <f>MID(D244,FIND("imposici",D244),50)</f>
        <v>#VALUE!</v>
      </c>
    </row>
    <row r="245" spans="1:15" ht="128.25" x14ac:dyDescent="0.45">
      <c r="A245">
        <v>8613880</v>
      </c>
      <c r="B245">
        <v>0</v>
      </c>
      <c r="C245" t="s">
        <v>854</v>
      </c>
      <c r="D245" s="1" t="s">
        <v>853</v>
      </c>
      <c r="E245">
        <v>1</v>
      </c>
      <c r="F245" s="1" t="e">
        <f>MID(D245,FIND("sanci",D245),50)</f>
        <v>#VALUE!</v>
      </c>
      <c r="G245" s="1" t="str">
        <f>MID(D245,FIND("multa",D245),50)</f>
        <v>multas, suministros, servicios prestados, daños ca</v>
      </c>
      <c r="H245" s="1" t="e">
        <f>MID(D245,FIND("castigo",D245),50)</f>
        <v>#VALUE!</v>
      </c>
      <c r="I245" s="1" t="e">
        <f>MID(D245,FIND("punici",D245),50)</f>
        <v>#VALUE!</v>
      </c>
      <c r="J245" s="1" t="e">
        <f>MID(D245,FIND("escarmiento",D245),50)</f>
        <v>#VALUE!</v>
      </c>
      <c r="K245" s="1" t="e">
        <f>MID(D245,FIND("recargo",D245),50)</f>
        <v>#VALUE!</v>
      </c>
      <c r="L245" s="1" t="e">
        <f>MID(D245,FIND("gravamen",D245),50)</f>
        <v>#VALUE!</v>
      </c>
      <c r="M245" s="1" t="e">
        <f>MID(D245,FIND("amonesta",D245),50)</f>
        <v>#VALUE!</v>
      </c>
      <c r="N245" s="1" t="e">
        <f>MID(D245,FIND("correctivo",D245),50)</f>
        <v>#VALUE!</v>
      </c>
      <c r="O245" s="1" t="e">
        <f>MID(D245,FIND("imposici",D245),50)</f>
        <v>#VALUE!</v>
      </c>
    </row>
    <row r="246" spans="1:15" ht="228" x14ac:dyDescent="0.45">
      <c r="A246">
        <v>7764913</v>
      </c>
      <c r="B246">
        <v>0</v>
      </c>
      <c r="C246" t="s">
        <v>751</v>
      </c>
      <c r="D246" s="1" t="s">
        <v>752</v>
      </c>
      <c r="E246">
        <v>1</v>
      </c>
      <c r="F246" s="1" t="str">
        <f>MID(D246,FIND("sanci",D246),50)</f>
        <v>sanciones previstas en estas bases de licitaci&amp;oac</v>
      </c>
      <c r="G246" s="1" t="e">
        <f>MID(D246,FIND("multa",D246),50)</f>
        <v>#VALUE!</v>
      </c>
      <c r="H246" s="1" t="e">
        <f>MID(D246,FIND("castigo",D246),50)</f>
        <v>#VALUE!</v>
      </c>
      <c r="I246" s="1" t="e">
        <f>MID(D246,FIND("punici",D246),50)</f>
        <v>#VALUE!</v>
      </c>
      <c r="J246" s="1" t="e">
        <f>MID(D246,FIND("escarmiento",D246),50)</f>
        <v>#VALUE!</v>
      </c>
      <c r="K246" s="1" t="e">
        <f>MID(D246,FIND("recargo",D246),50)</f>
        <v>#VALUE!</v>
      </c>
      <c r="L246" s="1" t="e">
        <f>MID(D246,FIND("gravamen",D246),50)</f>
        <v>#VALUE!</v>
      </c>
      <c r="M246" s="1" t="e">
        <f>MID(D246,FIND("amonesta",D246),50)</f>
        <v>#VALUE!</v>
      </c>
      <c r="N246" s="1" t="e">
        <f>MID(D246,FIND("correctivo",D246),50)</f>
        <v>#VALUE!</v>
      </c>
      <c r="O246" s="1" t="e">
        <f>MID(D246,FIND("imposici",D246),50)</f>
        <v>#VALUE!</v>
      </c>
    </row>
    <row r="247" spans="1:15" ht="409.5" x14ac:dyDescent="0.45">
      <c r="A247">
        <v>7457566</v>
      </c>
      <c r="B247">
        <v>0</v>
      </c>
      <c r="C247" t="s">
        <v>852</v>
      </c>
      <c r="D247" s="1" t="s">
        <v>851</v>
      </c>
      <c r="E247">
        <v>1</v>
      </c>
      <c r="F247" s="1" t="str">
        <f>MID(D247,FIND("sanci",D247),50)</f>
        <v>sancionado, con una multa equivalente al 5% &amp;nbsp;</v>
      </c>
      <c r="G247" s="1" t="str">
        <f>MID(D247,FIND("multa",D247),50)</f>
        <v>multa equivalente al 5% &amp;nbsp;del total de la Orde</v>
      </c>
      <c r="H247" s="1" t="e">
        <f>MID(D247,FIND("castigo",D247),50)</f>
        <v>#VALUE!</v>
      </c>
      <c r="I247" s="1" t="e">
        <f>MID(D247,FIND("punici",D247),50)</f>
        <v>#VALUE!</v>
      </c>
      <c r="J247" s="1" t="e">
        <f>MID(D247,FIND("escarmiento",D247),50)</f>
        <v>#VALUE!</v>
      </c>
      <c r="K247" s="1" t="e">
        <f>MID(D247,FIND("recargo",D247),50)</f>
        <v>#VALUE!</v>
      </c>
      <c r="L247" s="1" t="e">
        <f>MID(D247,FIND("gravamen",D247),50)</f>
        <v>#VALUE!</v>
      </c>
      <c r="M247" s="1" t="e">
        <f>MID(D247,FIND("amonesta",D247),50)</f>
        <v>#VALUE!</v>
      </c>
      <c r="N247" s="1" t="e">
        <f>MID(D247,FIND("correctivo",D247),50)</f>
        <v>#VALUE!</v>
      </c>
      <c r="O247" s="1" t="e">
        <f>MID(D247,FIND("imposici",D247),50)</f>
        <v>#VALUE!</v>
      </c>
    </row>
    <row r="248" spans="1:15" ht="409.5" x14ac:dyDescent="0.45">
      <c r="A248">
        <v>8396892</v>
      </c>
      <c r="B248">
        <v>0</v>
      </c>
      <c r="C248" t="s">
        <v>850</v>
      </c>
      <c r="D248" s="1" t="s">
        <v>849</v>
      </c>
      <c r="E248">
        <v>2</v>
      </c>
      <c r="F248" s="1" t="e">
        <f>MID(D248,FIND("sanci",D248),50)</f>
        <v>#VALUE!</v>
      </c>
      <c r="G248" s="1" t="e">
        <f>MID(D248,FIND("multa",D248),50)</f>
        <v>#VALUE!</v>
      </c>
      <c r="H248" s="1" t="e">
        <f>MID(D248,FIND("castigo",D248),50)</f>
        <v>#VALUE!</v>
      </c>
      <c r="I248" s="1" t="e">
        <f>MID(D248,FIND("punici",D248),50)</f>
        <v>#VALUE!</v>
      </c>
      <c r="J248" s="1" t="e">
        <f>MID(D248,FIND("escarmiento",D248),50)</f>
        <v>#VALUE!</v>
      </c>
      <c r="K248" s="1" t="e">
        <f>MID(D248,FIND("recargo",D248),50)</f>
        <v>#VALUE!</v>
      </c>
      <c r="L248" s="1" t="e">
        <f>MID(D248,FIND("gravamen",D248),50)</f>
        <v>#VALUE!</v>
      </c>
      <c r="M248" s="1" t="e">
        <f>MID(D248,FIND("amonesta",D248),50)</f>
        <v>#VALUE!</v>
      </c>
      <c r="N248" s="1" t="e">
        <f>MID(D248,FIND("correctivo",D248),50)</f>
        <v>#VALUE!</v>
      </c>
      <c r="O248" s="1" t="e">
        <f>MID(D248,FIND("imposici",D248),50)</f>
        <v>#VALUE!</v>
      </c>
    </row>
    <row r="249" spans="1:15" ht="228" x14ac:dyDescent="0.45">
      <c r="A249">
        <v>7880052</v>
      </c>
      <c r="B249">
        <v>0</v>
      </c>
      <c r="C249" t="s">
        <v>751</v>
      </c>
      <c r="D249" s="1" t="s">
        <v>753</v>
      </c>
      <c r="E249">
        <v>1</v>
      </c>
      <c r="F249" s="1" t="str">
        <f>MID(D249,FIND("sanci",D249),50)</f>
        <v>sanciones previstas en estas bases de licitaci&amp;oac</v>
      </c>
      <c r="G249" s="1" t="e">
        <f>MID(D249,FIND("multa",D249),50)</f>
        <v>#VALUE!</v>
      </c>
      <c r="H249" s="1" t="e">
        <f>MID(D249,FIND("castigo",D249),50)</f>
        <v>#VALUE!</v>
      </c>
      <c r="I249" s="1" t="e">
        <f>MID(D249,FIND("punici",D249),50)</f>
        <v>#VALUE!</v>
      </c>
      <c r="J249" s="1" t="e">
        <f>MID(D249,FIND("escarmiento",D249),50)</f>
        <v>#VALUE!</v>
      </c>
      <c r="K249" s="1" t="e">
        <f>MID(D249,FIND("recargo",D249),50)</f>
        <v>#VALUE!</v>
      </c>
      <c r="L249" s="1" t="e">
        <f>MID(D249,FIND("gravamen",D249),50)</f>
        <v>#VALUE!</v>
      </c>
      <c r="M249" s="1" t="e">
        <f>MID(D249,FIND("amonesta",D249),50)</f>
        <v>#VALUE!</v>
      </c>
      <c r="N249" s="1" t="e">
        <f>MID(D249,FIND("correctivo",D249),50)</f>
        <v>#VALUE!</v>
      </c>
      <c r="O249" s="1" t="e">
        <f>MID(D249,FIND("imposici",D249),50)</f>
        <v>#VALUE!</v>
      </c>
    </row>
    <row r="250" spans="1:15" ht="285" x14ac:dyDescent="0.45">
      <c r="A250">
        <v>8389286</v>
      </c>
      <c r="B250">
        <v>0</v>
      </c>
      <c r="C250" t="s">
        <v>751</v>
      </c>
      <c r="D250" s="1" t="s">
        <v>750</v>
      </c>
      <c r="E250">
        <v>1</v>
      </c>
      <c r="F250" s="1" t="str">
        <f>MID(D250,FIND("sanci",D250),50)</f>
        <v>sanciones previstas en estas bases de licitaci&amp;oac</v>
      </c>
      <c r="G250" s="1" t="e">
        <f>MID(D250,FIND("multa",D250),50)</f>
        <v>#VALUE!</v>
      </c>
      <c r="H250" s="1" t="e">
        <f>MID(D250,FIND("castigo",D250),50)</f>
        <v>#VALUE!</v>
      </c>
      <c r="I250" s="1" t="e">
        <f>MID(D250,FIND("punici",D250),50)</f>
        <v>#VALUE!</v>
      </c>
      <c r="J250" s="1" t="e">
        <f>MID(D250,FIND("escarmiento",D250),50)</f>
        <v>#VALUE!</v>
      </c>
      <c r="K250" s="1" t="e">
        <f>MID(D250,FIND("recargo",D250),50)</f>
        <v>#VALUE!</v>
      </c>
      <c r="L250" s="1" t="e">
        <f>MID(D250,FIND("gravamen",D250),50)</f>
        <v>#VALUE!</v>
      </c>
      <c r="M250" s="1" t="e">
        <f>MID(D250,FIND("amonesta",D250),50)</f>
        <v>#VALUE!</v>
      </c>
      <c r="N250" s="1" t="e">
        <f>MID(D250,FIND("correctivo",D250),50)</f>
        <v>#VALUE!</v>
      </c>
      <c r="O250" s="1" t="e">
        <f>MID(D250,FIND("imposici",D250),50)</f>
        <v>#VALUE!</v>
      </c>
    </row>
    <row r="251" spans="1:15" ht="285" x14ac:dyDescent="0.45">
      <c r="A251">
        <v>8555525</v>
      </c>
      <c r="B251">
        <v>0</v>
      </c>
      <c r="C251" t="s">
        <v>751</v>
      </c>
      <c r="D251" s="1" t="s">
        <v>750</v>
      </c>
      <c r="E251">
        <v>1</v>
      </c>
      <c r="F251" s="1" t="str">
        <f>MID(D251,FIND("sanci",D251),50)</f>
        <v>sanciones previstas en estas bases de licitaci&amp;oac</v>
      </c>
      <c r="G251" s="1" t="e">
        <f>MID(D251,FIND("multa",D251),50)</f>
        <v>#VALUE!</v>
      </c>
      <c r="H251" s="1" t="e">
        <f>MID(D251,FIND("castigo",D251),50)</f>
        <v>#VALUE!</v>
      </c>
      <c r="I251" s="1" t="e">
        <f>MID(D251,FIND("punici",D251),50)</f>
        <v>#VALUE!</v>
      </c>
      <c r="J251" s="1" t="e">
        <f>MID(D251,FIND("escarmiento",D251),50)</f>
        <v>#VALUE!</v>
      </c>
      <c r="K251" s="1" t="e">
        <f>MID(D251,FIND("recargo",D251),50)</f>
        <v>#VALUE!</v>
      </c>
      <c r="L251" s="1" t="e">
        <f>MID(D251,FIND("gravamen",D251),50)</f>
        <v>#VALUE!</v>
      </c>
      <c r="M251" s="1" t="e">
        <f>MID(D251,FIND("amonesta",D251),50)</f>
        <v>#VALUE!</v>
      </c>
      <c r="N251" s="1" t="e">
        <f>MID(D251,FIND("correctivo",D251),50)</f>
        <v>#VALUE!</v>
      </c>
      <c r="O251" s="1" t="e">
        <f>MID(D251,FIND("imposici",D251),50)</f>
        <v>#VALUE!</v>
      </c>
    </row>
    <row r="252" spans="1:15" ht="228" x14ac:dyDescent="0.45">
      <c r="A252">
        <v>7488361</v>
      </c>
      <c r="B252">
        <v>0</v>
      </c>
      <c r="C252" t="s">
        <v>751</v>
      </c>
      <c r="D252" s="1" t="s">
        <v>752</v>
      </c>
      <c r="E252">
        <v>1</v>
      </c>
      <c r="F252" s="1" t="str">
        <f>MID(D252,FIND("sanci",D252),50)</f>
        <v>sanciones previstas en estas bases de licitaci&amp;oac</v>
      </c>
      <c r="G252" s="1" t="e">
        <f>MID(D252,FIND("multa",D252),50)</f>
        <v>#VALUE!</v>
      </c>
      <c r="H252" s="1" t="e">
        <f>MID(D252,FIND("castigo",D252),50)</f>
        <v>#VALUE!</v>
      </c>
      <c r="I252" s="1" t="e">
        <f>MID(D252,FIND("punici",D252),50)</f>
        <v>#VALUE!</v>
      </c>
      <c r="J252" s="1" t="e">
        <f>MID(D252,FIND("escarmiento",D252),50)</f>
        <v>#VALUE!</v>
      </c>
      <c r="K252" s="1" t="e">
        <f>MID(D252,FIND("recargo",D252),50)</f>
        <v>#VALUE!</v>
      </c>
      <c r="L252" s="1" t="e">
        <f>MID(D252,FIND("gravamen",D252),50)</f>
        <v>#VALUE!</v>
      </c>
      <c r="M252" s="1" t="e">
        <f>MID(D252,FIND("amonesta",D252),50)</f>
        <v>#VALUE!</v>
      </c>
      <c r="N252" s="1" t="e">
        <f>MID(D252,FIND("correctivo",D252),50)</f>
        <v>#VALUE!</v>
      </c>
      <c r="O252" s="1" t="e">
        <f>MID(D252,FIND("imposici",D252),50)</f>
        <v>#VALUE!</v>
      </c>
    </row>
    <row r="253" spans="1:15" ht="228" x14ac:dyDescent="0.45">
      <c r="A253">
        <v>7659646</v>
      </c>
      <c r="B253">
        <v>0</v>
      </c>
      <c r="C253" t="s">
        <v>751</v>
      </c>
      <c r="D253" s="1" t="s">
        <v>752</v>
      </c>
      <c r="E253">
        <v>1</v>
      </c>
      <c r="F253" s="1" t="str">
        <f>MID(D253,FIND("sanci",D253),50)</f>
        <v>sanciones previstas en estas bases de licitaci&amp;oac</v>
      </c>
      <c r="G253" s="1" t="e">
        <f>MID(D253,FIND("multa",D253),50)</f>
        <v>#VALUE!</v>
      </c>
      <c r="H253" s="1" t="e">
        <f>MID(D253,FIND("castigo",D253),50)</f>
        <v>#VALUE!</v>
      </c>
      <c r="I253" s="1" t="e">
        <f>MID(D253,FIND("punici",D253),50)</f>
        <v>#VALUE!</v>
      </c>
      <c r="J253" s="1" t="e">
        <f>MID(D253,FIND("escarmiento",D253),50)</f>
        <v>#VALUE!</v>
      </c>
      <c r="K253" s="1" t="e">
        <f>MID(D253,FIND("recargo",D253),50)</f>
        <v>#VALUE!</v>
      </c>
      <c r="L253" s="1" t="e">
        <f>MID(D253,FIND("gravamen",D253),50)</f>
        <v>#VALUE!</v>
      </c>
      <c r="M253" s="1" t="e">
        <f>MID(D253,FIND("amonesta",D253),50)</f>
        <v>#VALUE!</v>
      </c>
      <c r="N253" s="1" t="e">
        <f>MID(D253,FIND("correctivo",D253),50)</f>
        <v>#VALUE!</v>
      </c>
      <c r="O253" s="1" t="e">
        <f>MID(D253,FIND("imposici",D253),50)</f>
        <v>#VALUE!</v>
      </c>
    </row>
    <row r="254" spans="1:15" ht="242.25" x14ac:dyDescent="0.45">
      <c r="A254">
        <v>8148237</v>
      </c>
      <c r="B254">
        <v>0</v>
      </c>
      <c r="C254" t="s">
        <v>848</v>
      </c>
      <c r="D254" s="1" t="s">
        <v>847</v>
      </c>
      <c r="E254">
        <v>1</v>
      </c>
      <c r="F254" s="1" t="str">
        <f>MID(D254,FIND("sanci",D254),50)</f>
        <v>sanciones previstas en estas bases de licitaci&amp;oac</v>
      </c>
      <c r="G254" s="1" t="e">
        <f>MID(D254,FIND("multa",D254),50)</f>
        <v>#VALUE!</v>
      </c>
      <c r="H254" s="1" t="e">
        <f>MID(D254,FIND("castigo",D254),50)</f>
        <v>#VALUE!</v>
      </c>
      <c r="I254" s="1" t="e">
        <f>MID(D254,FIND("punici",D254),50)</f>
        <v>#VALUE!</v>
      </c>
      <c r="J254" s="1" t="e">
        <f>MID(D254,FIND("escarmiento",D254),50)</f>
        <v>#VALUE!</v>
      </c>
      <c r="K254" s="1" t="e">
        <f>MID(D254,FIND("recargo",D254),50)</f>
        <v>#VALUE!</v>
      </c>
      <c r="L254" s="1" t="e">
        <f>MID(D254,FIND("gravamen",D254),50)</f>
        <v>#VALUE!</v>
      </c>
      <c r="M254" s="1" t="e">
        <f>MID(D254,FIND("amonesta",D254),50)</f>
        <v>#VALUE!</v>
      </c>
      <c r="N254" s="1" t="e">
        <f>MID(D254,FIND("correctivo",D254),50)</f>
        <v>#VALUE!</v>
      </c>
      <c r="O254" s="1" t="e">
        <f>MID(D254,FIND("imposici",D254),50)</f>
        <v>#VALUE!</v>
      </c>
    </row>
    <row r="255" spans="1:15" ht="409.5" x14ac:dyDescent="0.45">
      <c r="A255">
        <v>7415437</v>
      </c>
      <c r="B255">
        <v>0</v>
      </c>
      <c r="C255" t="s">
        <v>777</v>
      </c>
      <c r="D255" s="1" t="s">
        <v>846</v>
      </c>
      <c r="E255">
        <v>2</v>
      </c>
      <c r="F255" s="1" t="e">
        <f>MID(D255,FIND("sanci",D255),50)</f>
        <v>#VALUE!</v>
      </c>
      <c r="G255" s="1" t="e">
        <f>MID(D255,FIND("multa",D255),50)</f>
        <v>#VALUE!</v>
      </c>
      <c r="H255" s="1" t="e">
        <f>MID(D255,FIND("castigo",D255),50)</f>
        <v>#VALUE!</v>
      </c>
      <c r="I255" s="1" t="e">
        <f>MID(D255,FIND("punici",D255),50)</f>
        <v>#VALUE!</v>
      </c>
      <c r="J255" s="1" t="e">
        <f>MID(D255,FIND("escarmiento",D255),50)</f>
        <v>#VALUE!</v>
      </c>
      <c r="K255" s="1" t="e">
        <f>MID(D255,FIND("recargo",D255),50)</f>
        <v>#VALUE!</v>
      </c>
      <c r="L255" s="1" t="e">
        <f>MID(D255,FIND("gravamen",D255),50)</f>
        <v>#VALUE!</v>
      </c>
      <c r="M255" s="1" t="e">
        <f>MID(D255,FIND("amonesta",D255),50)</f>
        <v>#VALUE!</v>
      </c>
      <c r="N255" s="1" t="e">
        <f>MID(D255,FIND("correctivo",D255),50)</f>
        <v>#VALUE!</v>
      </c>
      <c r="O255" s="1" t="e">
        <f>MID(D255,FIND("imposici",D255),50)</f>
        <v>#VALUE!</v>
      </c>
    </row>
    <row r="256" spans="1:15" ht="285" x14ac:dyDescent="0.45">
      <c r="A256">
        <v>8601377</v>
      </c>
      <c r="B256">
        <v>0</v>
      </c>
      <c r="C256" t="s">
        <v>751</v>
      </c>
      <c r="D256" s="1" t="s">
        <v>750</v>
      </c>
      <c r="E256">
        <v>1</v>
      </c>
      <c r="F256" s="1" t="str">
        <f>MID(D256,FIND("sanci",D256),50)</f>
        <v>sanciones previstas en estas bases de licitaci&amp;oac</v>
      </c>
      <c r="G256" s="1" t="e">
        <f>MID(D256,FIND("multa",D256),50)</f>
        <v>#VALUE!</v>
      </c>
      <c r="H256" s="1" t="e">
        <f>MID(D256,FIND("castigo",D256),50)</f>
        <v>#VALUE!</v>
      </c>
      <c r="I256" s="1" t="e">
        <f>MID(D256,FIND("punici",D256),50)</f>
        <v>#VALUE!</v>
      </c>
      <c r="J256" s="1" t="e">
        <f>MID(D256,FIND("escarmiento",D256),50)</f>
        <v>#VALUE!</v>
      </c>
      <c r="K256" s="1" t="e">
        <f>MID(D256,FIND("recargo",D256),50)</f>
        <v>#VALUE!</v>
      </c>
      <c r="L256" s="1" t="e">
        <f>MID(D256,FIND("gravamen",D256),50)</f>
        <v>#VALUE!</v>
      </c>
      <c r="M256" s="1" t="e">
        <f>MID(D256,FIND("amonesta",D256),50)</f>
        <v>#VALUE!</v>
      </c>
      <c r="N256" s="1" t="e">
        <f>MID(D256,FIND("correctivo",D256),50)</f>
        <v>#VALUE!</v>
      </c>
      <c r="O256" s="1" t="e">
        <f>MID(D256,FIND("imposici",D256),50)</f>
        <v>#VALUE!</v>
      </c>
    </row>
    <row r="257" spans="1:15" ht="228" x14ac:dyDescent="0.45">
      <c r="A257">
        <v>8027138</v>
      </c>
      <c r="B257">
        <v>0</v>
      </c>
      <c r="C257" t="s">
        <v>751</v>
      </c>
      <c r="D257" s="1" t="s">
        <v>753</v>
      </c>
      <c r="E257">
        <v>1</v>
      </c>
      <c r="F257" s="1" t="str">
        <f>MID(D257,FIND("sanci",D257),50)</f>
        <v>sanciones previstas en estas bases de licitaci&amp;oac</v>
      </c>
      <c r="G257" s="1" t="e">
        <f>MID(D257,FIND("multa",D257),50)</f>
        <v>#VALUE!</v>
      </c>
      <c r="H257" s="1" t="e">
        <f>MID(D257,FIND("castigo",D257),50)</f>
        <v>#VALUE!</v>
      </c>
      <c r="I257" s="1" t="e">
        <f>MID(D257,FIND("punici",D257),50)</f>
        <v>#VALUE!</v>
      </c>
      <c r="J257" s="1" t="e">
        <f>MID(D257,FIND("escarmiento",D257),50)</f>
        <v>#VALUE!</v>
      </c>
      <c r="K257" s="1" t="e">
        <f>MID(D257,FIND("recargo",D257),50)</f>
        <v>#VALUE!</v>
      </c>
      <c r="L257" s="1" t="e">
        <f>MID(D257,FIND("gravamen",D257),50)</f>
        <v>#VALUE!</v>
      </c>
      <c r="M257" s="1" t="e">
        <f>MID(D257,FIND("amonesta",D257),50)</f>
        <v>#VALUE!</v>
      </c>
      <c r="N257" s="1" t="e">
        <f>MID(D257,FIND("correctivo",D257),50)</f>
        <v>#VALUE!</v>
      </c>
      <c r="O257" s="1" t="e">
        <f>MID(D257,FIND("imposici",D257),50)</f>
        <v>#VALUE!</v>
      </c>
    </row>
    <row r="258" spans="1:15" ht="185.25" x14ac:dyDescent="0.45">
      <c r="A258">
        <v>8087119</v>
      </c>
      <c r="B258">
        <v>0</v>
      </c>
      <c r="C258" t="s">
        <v>845</v>
      </c>
      <c r="D258" s="1" t="s">
        <v>844</v>
      </c>
      <c r="E258">
        <v>1</v>
      </c>
      <c r="F258" s="1" t="e">
        <f>MID(D258,FIND("sanci",D258),50)</f>
        <v>#VALUE!</v>
      </c>
      <c r="G258" s="1" t="str">
        <f>MID(D258,FIND("multa",D258),50)</f>
        <v>multas que se detallan a continuaci&amp;oacute;n32.1.1</v>
      </c>
      <c r="H258" s="1" t="e">
        <f>MID(D258,FIND("castigo",D258),50)</f>
        <v>#VALUE!</v>
      </c>
      <c r="I258" s="1" t="e">
        <f>MID(D258,FIND("punici",D258),50)</f>
        <v>#VALUE!</v>
      </c>
      <c r="J258" s="1" t="e">
        <f>MID(D258,FIND("escarmiento",D258),50)</f>
        <v>#VALUE!</v>
      </c>
      <c r="K258" s="1" t="e">
        <f>MID(D258,FIND("recargo",D258),50)</f>
        <v>#VALUE!</v>
      </c>
      <c r="L258" s="1" t="e">
        <f>MID(D258,FIND("gravamen",D258),50)</f>
        <v>#VALUE!</v>
      </c>
      <c r="M258" s="1" t="e">
        <f>MID(D258,FIND("amonesta",D258),50)</f>
        <v>#VALUE!</v>
      </c>
      <c r="N258" s="1" t="e">
        <f>MID(D258,FIND("correctivo",D258),50)</f>
        <v>#VALUE!</v>
      </c>
      <c r="O258" s="1" t="e">
        <f>MID(D258,FIND("imposici",D258),50)</f>
        <v>#VALUE!</v>
      </c>
    </row>
    <row r="259" spans="1:15" ht="228" x14ac:dyDescent="0.45">
      <c r="A259">
        <v>7679411</v>
      </c>
      <c r="B259">
        <v>0</v>
      </c>
      <c r="C259" t="s">
        <v>751</v>
      </c>
      <c r="D259" s="1" t="s">
        <v>753</v>
      </c>
      <c r="E259">
        <v>1</v>
      </c>
      <c r="F259" s="1" t="str">
        <f>MID(D259,FIND("sanci",D259),50)</f>
        <v>sanciones previstas en estas bases de licitaci&amp;oac</v>
      </c>
      <c r="G259" s="1" t="e">
        <f>MID(D259,FIND("multa",D259),50)</f>
        <v>#VALUE!</v>
      </c>
      <c r="H259" s="1" t="e">
        <f>MID(D259,FIND("castigo",D259),50)</f>
        <v>#VALUE!</v>
      </c>
      <c r="I259" s="1" t="e">
        <f>MID(D259,FIND("punici",D259),50)</f>
        <v>#VALUE!</v>
      </c>
      <c r="J259" s="1" t="e">
        <f>MID(D259,FIND("escarmiento",D259),50)</f>
        <v>#VALUE!</v>
      </c>
      <c r="K259" s="1" t="e">
        <f>MID(D259,FIND("recargo",D259),50)</f>
        <v>#VALUE!</v>
      </c>
      <c r="L259" s="1" t="e">
        <f>MID(D259,FIND("gravamen",D259),50)</f>
        <v>#VALUE!</v>
      </c>
      <c r="M259" s="1" t="e">
        <f>MID(D259,FIND("amonesta",D259),50)</f>
        <v>#VALUE!</v>
      </c>
      <c r="N259" s="1" t="e">
        <f>MID(D259,FIND("correctivo",D259),50)</f>
        <v>#VALUE!</v>
      </c>
      <c r="O259" s="1" t="e">
        <f>MID(D259,FIND("imposici",D259),50)</f>
        <v>#VALUE!</v>
      </c>
    </row>
    <row r="260" spans="1:15" ht="285" x14ac:dyDescent="0.45">
      <c r="A260">
        <v>8445689</v>
      </c>
      <c r="B260">
        <v>0</v>
      </c>
      <c r="C260" t="s">
        <v>751</v>
      </c>
      <c r="D260" s="1" t="s">
        <v>750</v>
      </c>
      <c r="E260">
        <v>1</v>
      </c>
      <c r="F260" s="1" t="str">
        <f>MID(D260,FIND("sanci",D260),50)</f>
        <v>sanciones previstas en estas bases de licitaci&amp;oac</v>
      </c>
      <c r="G260" s="1" t="e">
        <f>MID(D260,FIND("multa",D260),50)</f>
        <v>#VALUE!</v>
      </c>
      <c r="H260" s="1" t="e">
        <f>MID(D260,FIND("castigo",D260),50)</f>
        <v>#VALUE!</v>
      </c>
      <c r="I260" s="1" t="e">
        <f>MID(D260,FIND("punici",D260),50)</f>
        <v>#VALUE!</v>
      </c>
      <c r="J260" s="1" t="e">
        <f>MID(D260,FIND("escarmiento",D260),50)</f>
        <v>#VALUE!</v>
      </c>
      <c r="K260" s="1" t="e">
        <f>MID(D260,FIND("recargo",D260),50)</f>
        <v>#VALUE!</v>
      </c>
      <c r="L260" s="1" t="e">
        <f>MID(D260,FIND("gravamen",D260),50)</f>
        <v>#VALUE!</v>
      </c>
      <c r="M260" s="1" t="e">
        <f>MID(D260,FIND("amonesta",D260),50)</f>
        <v>#VALUE!</v>
      </c>
      <c r="N260" s="1" t="e">
        <f>MID(D260,FIND("correctivo",D260),50)</f>
        <v>#VALUE!</v>
      </c>
      <c r="O260" s="1" t="e">
        <f>MID(D260,FIND("imposici",D260),50)</f>
        <v>#VALUE!</v>
      </c>
    </row>
    <row r="261" spans="1:15" ht="228" x14ac:dyDescent="0.45">
      <c r="A261">
        <v>7410841</v>
      </c>
      <c r="B261">
        <v>0</v>
      </c>
      <c r="C261" t="s">
        <v>751</v>
      </c>
      <c r="D261" s="1" t="s">
        <v>753</v>
      </c>
      <c r="E261">
        <v>1</v>
      </c>
      <c r="F261" s="1" t="str">
        <f>MID(D261,FIND("sanci",D261),50)</f>
        <v>sanciones previstas en estas bases de licitaci&amp;oac</v>
      </c>
      <c r="G261" s="1" t="e">
        <f>MID(D261,FIND("multa",D261),50)</f>
        <v>#VALUE!</v>
      </c>
      <c r="H261" s="1" t="e">
        <f>MID(D261,FIND("castigo",D261),50)</f>
        <v>#VALUE!</v>
      </c>
      <c r="I261" s="1" t="e">
        <f>MID(D261,FIND("punici",D261),50)</f>
        <v>#VALUE!</v>
      </c>
      <c r="J261" s="1" t="e">
        <f>MID(D261,FIND("escarmiento",D261),50)</f>
        <v>#VALUE!</v>
      </c>
      <c r="K261" s="1" t="e">
        <f>MID(D261,FIND("recargo",D261),50)</f>
        <v>#VALUE!</v>
      </c>
      <c r="L261" s="1" t="e">
        <f>MID(D261,FIND("gravamen",D261),50)</f>
        <v>#VALUE!</v>
      </c>
      <c r="M261" s="1" t="e">
        <f>MID(D261,FIND("amonesta",D261),50)</f>
        <v>#VALUE!</v>
      </c>
      <c r="N261" s="1" t="e">
        <f>MID(D261,FIND("correctivo",D261),50)</f>
        <v>#VALUE!</v>
      </c>
      <c r="O261" s="1" t="e">
        <f>MID(D261,FIND("imposici",D261),50)</f>
        <v>#VALUE!</v>
      </c>
    </row>
    <row r="262" spans="1:15" ht="85.5" x14ac:dyDescent="0.45">
      <c r="A262">
        <v>7634176</v>
      </c>
      <c r="B262">
        <v>0</v>
      </c>
      <c r="C262" t="s">
        <v>843</v>
      </c>
      <c r="D262" s="1" t="s">
        <v>842</v>
      </c>
      <c r="E262">
        <v>2</v>
      </c>
      <c r="F262" s="1" t="e">
        <f>MID(D262,FIND("sanci",D262),50)</f>
        <v>#VALUE!</v>
      </c>
      <c r="G262" s="1" t="e">
        <f>MID(D262,FIND("multa",D262),50)</f>
        <v>#VALUE!</v>
      </c>
      <c r="H262" s="1" t="e">
        <f>MID(D262,FIND("castigo",D262),50)</f>
        <v>#VALUE!</v>
      </c>
      <c r="I262" s="1" t="e">
        <f>MID(D262,FIND("punici",D262),50)</f>
        <v>#VALUE!</v>
      </c>
      <c r="J262" s="1" t="e">
        <f>MID(D262,FIND("escarmiento",D262),50)</f>
        <v>#VALUE!</v>
      </c>
      <c r="K262" s="1" t="e">
        <f>MID(D262,FIND("recargo",D262),50)</f>
        <v>#VALUE!</v>
      </c>
      <c r="L262" s="1" t="e">
        <f>MID(D262,FIND("gravamen",D262),50)</f>
        <v>#VALUE!</v>
      </c>
      <c r="M262" s="1" t="e">
        <f>MID(D262,FIND("amonesta",D262),50)</f>
        <v>#VALUE!</v>
      </c>
      <c r="N262" s="1" t="e">
        <f>MID(D262,FIND("correctivo",D262),50)</f>
        <v>#VALUE!</v>
      </c>
      <c r="O262" s="1" t="e">
        <f>MID(D262,FIND("imposici",D262),50)</f>
        <v>#VALUE!</v>
      </c>
    </row>
    <row r="263" spans="1:15" ht="228" x14ac:dyDescent="0.45">
      <c r="A263">
        <v>7494068</v>
      </c>
      <c r="B263">
        <v>0</v>
      </c>
      <c r="C263" t="s">
        <v>751</v>
      </c>
      <c r="D263" s="1" t="s">
        <v>752</v>
      </c>
      <c r="E263">
        <v>1</v>
      </c>
      <c r="F263" s="1" t="str">
        <f>MID(D263,FIND("sanci",D263),50)</f>
        <v>sanciones previstas en estas bases de licitaci&amp;oac</v>
      </c>
      <c r="G263" s="1" t="e">
        <f>MID(D263,FIND("multa",D263),50)</f>
        <v>#VALUE!</v>
      </c>
      <c r="H263" s="1" t="e">
        <f>MID(D263,FIND("castigo",D263),50)</f>
        <v>#VALUE!</v>
      </c>
      <c r="I263" s="1" t="e">
        <f>MID(D263,FIND("punici",D263),50)</f>
        <v>#VALUE!</v>
      </c>
      <c r="J263" s="1" t="e">
        <f>MID(D263,FIND("escarmiento",D263),50)</f>
        <v>#VALUE!</v>
      </c>
      <c r="K263" s="1" t="e">
        <f>MID(D263,FIND("recargo",D263),50)</f>
        <v>#VALUE!</v>
      </c>
      <c r="L263" s="1" t="e">
        <f>MID(D263,FIND("gravamen",D263),50)</f>
        <v>#VALUE!</v>
      </c>
      <c r="M263" s="1" t="e">
        <f>MID(D263,FIND("amonesta",D263),50)</f>
        <v>#VALUE!</v>
      </c>
      <c r="N263" s="1" t="e">
        <f>MID(D263,FIND("correctivo",D263),50)</f>
        <v>#VALUE!</v>
      </c>
      <c r="O263" s="1" t="e">
        <f>MID(D263,FIND("imposici",D263),50)</f>
        <v>#VALUE!</v>
      </c>
    </row>
    <row r="264" spans="1:15" ht="228" x14ac:dyDescent="0.45">
      <c r="A264">
        <v>7375677</v>
      </c>
      <c r="B264">
        <v>0</v>
      </c>
      <c r="C264" t="s">
        <v>751</v>
      </c>
      <c r="D264" s="1" t="s">
        <v>752</v>
      </c>
      <c r="E264">
        <v>1</v>
      </c>
      <c r="F264" s="1" t="str">
        <f>MID(D264,FIND("sanci",D264),50)</f>
        <v>sanciones previstas en estas bases de licitaci&amp;oac</v>
      </c>
      <c r="G264" s="1" t="e">
        <f>MID(D264,FIND("multa",D264),50)</f>
        <v>#VALUE!</v>
      </c>
      <c r="H264" s="1" t="e">
        <f>MID(D264,FIND("castigo",D264),50)</f>
        <v>#VALUE!</v>
      </c>
      <c r="I264" s="1" t="e">
        <f>MID(D264,FIND("punici",D264),50)</f>
        <v>#VALUE!</v>
      </c>
      <c r="J264" s="1" t="e">
        <f>MID(D264,FIND("escarmiento",D264),50)</f>
        <v>#VALUE!</v>
      </c>
      <c r="K264" s="1" t="e">
        <f>MID(D264,FIND("recargo",D264),50)</f>
        <v>#VALUE!</v>
      </c>
      <c r="L264" s="1" t="e">
        <f>MID(D264,FIND("gravamen",D264),50)</f>
        <v>#VALUE!</v>
      </c>
      <c r="M264" s="1" t="e">
        <f>MID(D264,FIND("amonesta",D264),50)</f>
        <v>#VALUE!</v>
      </c>
      <c r="N264" s="1" t="e">
        <f>MID(D264,FIND("correctivo",D264),50)</f>
        <v>#VALUE!</v>
      </c>
      <c r="O264" s="1" t="e">
        <f>MID(D264,FIND("imposici",D264),50)</f>
        <v>#VALUE!</v>
      </c>
    </row>
    <row r="265" spans="1:15" ht="28.5" x14ac:dyDescent="0.45">
      <c r="A265">
        <v>8121291</v>
      </c>
      <c r="B265">
        <v>0</v>
      </c>
      <c r="C265" t="s">
        <v>841</v>
      </c>
      <c r="D265" s="1" t="s">
        <v>840</v>
      </c>
      <c r="E265">
        <v>1</v>
      </c>
      <c r="F265" s="1" t="e">
        <f>MID(D265,FIND("sanci",D265),50)</f>
        <v>#VALUE!</v>
      </c>
      <c r="G265" s="1" t="str">
        <f>MID(D265,FIND("multa",D265),50)</f>
        <v xml:space="preserve">multa equivalente al 1 por mil (uno por, mil) del </v>
      </c>
      <c r="H265" s="1" t="e">
        <f>MID(D265,FIND("castigo",D265),50)</f>
        <v>#VALUE!</v>
      </c>
      <c r="I265" s="1" t="e">
        <f>MID(D265,FIND("punici",D265),50)</f>
        <v>#VALUE!</v>
      </c>
      <c r="J265" s="1" t="e">
        <f>MID(D265,FIND("escarmiento",D265),50)</f>
        <v>#VALUE!</v>
      </c>
      <c r="K265" s="1" t="e">
        <f>MID(D265,FIND("recargo",D265),50)</f>
        <v>#VALUE!</v>
      </c>
      <c r="L265" s="1" t="e">
        <f>MID(D265,FIND("gravamen",D265),50)</f>
        <v>#VALUE!</v>
      </c>
      <c r="M265" s="1" t="e">
        <f>MID(D265,FIND("amonesta",D265),50)</f>
        <v>#VALUE!</v>
      </c>
      <c r="N265" s="1" t="e">
        <f>MID(D265,FIND("correctivo",D265),50)</f>
        <v>#VALUE!</v>
      </c>
      <c r="O265" s="1" t="e">
        <f>MID(D265,FIND("imposici",D265),50)</f>
        <v>#VALUE!</v>
      </c>
    </row>
    <row r="266" spans="1:15" ht="285" x14ac:dyDescent="0.45">
      <c r="A266">
        <v>8104640</v>
      </c>
      <c r="B266">
        <v>0</v>
      </c>
      <c r="C266" t="s">
        <v>751</v>
      </c>
      <c r="D266" s="1" t="s">
        <v>750</v>
      </c>
      <c r="E266">
        <v>1</v>
      </c>
      <c r="F266" s="1" t="str">
        <f>MID(D266,FIND("sanci",D266),50)</f>
        <v>sanciones previstas en estas bases de licitaci&amp;oac</v>
      </c>
      <c r="G266" s="1" t="e">
        <f>MID(D266,FIND("multa",D266),50)</f>
        <v>#VALUE!</v>
      </c>
      <c r="H266" s="1" t="e">
        <f>MID(D266,FIND("castigo",D266),50)</f>
        <v>#VALUE!</v>
      </c>
      <c r="I266" s="1" t="e">
        <f>MID(D266,FIND("punici",D266),50)</f>
        <v>#VALUE!</v>
      </c>
      <c r="J266" s="1" t="e">
        <f>MID(D266,FIND("escarmiento",D266),50)</f>
        <v>#VALUE!</v>
      </c>
      <c r="K266" s="1" t="e">
        <f>MID(D266,FIND("recargo",D266),50)</f>
        <v>#VALUE!</v>
      </c>
      <c r="L266" s="1" t="e">
        <f>MID(D266,FIND("gravamen",D266),50)</f>
        <v>#VALUE!</v>
      </c>
      <c r="M266" s="1" t="e">
        <f>MID(D266,FIND("amonesta",D266),50)</f>
        <v>#VALUE!</v>
      </c>
      <c r="N266" s="1" t="e">
        <f>MID(D266,FIND("correctivo",D266),50)</f>
        <v>#VALUE!</v>
      </c>
      <c r="O266" s="1" t="e">
        <f>MID(D266,FIND("imposici",D266),50)</f>
        <v>#VALUE!</v>
      </c>
    </row>
    <row r="267" spans="1:15" ht="99.75" x14ac:dyDescent="0.45">
      <c r="A267">
        <v>7334057</v>
      </c>
      <c r="B267">
        <v>0</v>
      </c>
      <c r="C267" t="s">
        <v>839</v>
      </c>
      <c r="D267" s="1" t="s">
        <v>838</v>
      </c>
      <c r="E267">
        <v>1</v>
      </c>
      <c r="F267" s="1" t="str">
        <f>MID(D267,FIND("sanci",D267),50)</f>
        <v xml:space="preserve">sanciones. &lt;/span&gt;&lt;span style=font-family: arial; </v>
      </c>
      <c r="G267" s="1" t="e">
        <f>MID(D267,FIND("multa",D267),50)</f>
        <v>#VALUE!</v>
      </c>
      <c r="H267" s="1" t="e">
        <f>MID(D267,FIND("castigo",D267),50)</f>
        <v>#VALUE!</v>
      </c>
      <c r="I267" s="1" t="e">
        <f>MID(D267,FIND("punici",D267),50)</f>
        <v>#VALUE!</v>
      </c>
      <c r="J267" s="1" t="e">
        <f>MID(D267,FIND("escarmiento",D267),50)</f>
        <v>#VALUE!</v>
      </c>
      <c r="K267" s="1" t="e">
        <f>MID(D267,FIND("recargo",D267),50)</f>
        <v>#VALUE!</v>
      </c>
      <c r="L267" s="1" t="e">
        <f>MID(D267,FIND("gravamen",D267),50)</f>
        <v>#VALUE!</v>
      </c>
      <c r="M267" s="1" t="e">
        <f>MID(D267,FIND("amonesta",D267),50)</f>
        <v>#VALUE!</v>
      </c>
      <c r="N267" s="1" t="e">
        <f>MID(D267,FIND("correctivo",D267),50)</f>
        <v>#VALUE!</v>
      </c>
      <c r="O267" s="1" t="e">
        <f>MID(D267,FIND("imposici",D267),50)</f>
        <v>#VALUE!</v>
      </c>
    </row>
    <row r="268" spans="1:15" ht="42.75" x14ac:dyDescent="0.45">
      <c r="A268">
        <v>8368300</v>
      </c>
      <c r="B268">
        <v>0</v>
      </c>
      <c r="C268" t="s">
        <v>837</v>
      </c>
      <c r="D268" s="1" t="s">
        <v>836</v>
      </c>
      <c r="E268">
        <v>1</v>
      </c>
      <c r="F268" s="1" t="e">
        <f>MID(D268,FIND("sanci",D268),50)</f>
        <v>#VALUE!</v>
      </c>
      <c r="G268" s="1" t="str">
        <f>MID(D268,FIND("multa",D268),50)</f>
        <v>multas, ser&amp;aacute; calculado en valores netos y s</v>
      </c>
      <c r="H268" s="1" t="e">
        <f>MID(D268,FIND("castigo",D268),50)</f>
        <v>#VALUE!</v>
      </c>
      <c r="I268" s="1" t="e">
        <f>MID(D268,FIND("punici",D268),50)</f>
        <v>#VALUE!</v>
      </c>
      <c r="J268" s="1" t="e">
        <f>MID(D268,FIND("escarmiento",D268),50)</f>
        <v>#VALUE!</v>
      </c>
      <c r="K268" s="1" t="e">
        <f>MID(D268,FIND("recargo",D268),50)</f>
        <v>#VALUE!</v>
      </c>
      <c r="L268" s="1" t="e">
        <f>MID(D268,FIND("gravamen",D268),50)</f>
        <v>#VALUE!</v>
      </c>
      <c r="M268" s="1" t="e">
        <f>MID(D268,FIND("amonesta",D268),50)</f>
        <v>#VALUE!</v>
      </c>
      <c r="N268" s="1" t="e">
        <f>MID(D268,FIND("correctivo",D268),50)</f>
        <v>#VALUE!</v>
      </c>
      <c r="O268" s="1" t="e">
        <f>MID(D268,FIND("imposici",D268),50)</f>
        <v>#VALUE!</v>
      </c>
    </row>
    <row r="269" spans="1:15" x14ac:dyDescent="0.45">
      <c r="A269">
        <v>8168743</v>
      </c>
      <c r="B269">
        <v>0</v>
      </c>
      <c r="C269" t="s">
        <v>835</v>
      </c>
      <c r="D269" s="1" t="s">
        <v>834</v>
      </c>
      <c r="E269">
        <v>2</v>
      </c>
      <c r="F269" s="1" t="e">
        <f>MID(D269,FIND("sanci",D269),50)</f>
        <v>#VALUE!</v>
      </c>
      <c r="G269" s="1" t="e">
        <f>MID(D269,FIND("multa",D269),50)</f>
        <v>#VALUE!</v>
      </c>
      <c r="H269" s="1" t="e">
        <f>MID(D269,FIND("castigo",D269),50)</f>
        <v>#VALUE!</v>
      </c>
      <c r="I269" s="1" t="e">
        <f>MID(D269,FIND("punici",D269),50)</f>
        <v>#VALUE!</v>
      </c>
      <c r="J269" s="1" t="e">
        <f>MID(D269,FIND("escarmiento",D269),50)</f>
        <v>#VALUE!</v>
      </c>
      <c r="K269" s="1" t="e">
        <f>MID(D269,FIND("recargo",D269),50)</f>
        <v>#VALUE!</v>
      </c>
      <c r="L269" s="1" t="e">
        <f>MID(D269,FIND("gravamen",D269),50)</f>
        <v>#VALUE!</v>
      </c>
      <c r="M269" s="1" t="e">
        <f>MID(D269,FIND("amonesta",D269),50)</f>
        <v>#VALUE!</v>
      </c>
      <c r="N269" s="1" t="e">
        <f>MID(D269,FIND("correctivo",D269),50)</f>
        <v>#VALUE!</v>
      </c>
      <c r="O269" s="1" t="e">
        <f>MID(D269,FIND("imposici",D269),50)</f>
        <v>#VALUE!</v>
      </c>
    </row>
    <row r="270" spans="1:15" ht="114" x14ac:dyDescent="0.45">
      <c r="A270">
        <v>8189537</v>
      </c>
      <c r="B270">
        <v>0</v>
      </c>
      <c r="C270" t="s">
        <v>833</v>
      </c>
      <c r="D270" s="1" t="s">
        <v>832</v>
      </c>
      <c r="E270">
        <v>1</v>
      </c>
      <c r="F270" s="1" t="str">
        <f>MID(D270,FIND("sanci",D270),50)</f>
        <v>sanci&amp;oacute;n o multa. El no cumplimiento en la e</v>
      </c>
      <c r="G270" s="1" t="str">
        <f>MID(D270,FIND("multa",D270),50)</f>
        <v>multa. El no cumplimiento en la entrega de los pro</v>
      </c>
      <c r="H270" s="1" t="e">
        <f>MID(D270,FIND("castigo",D270),50)</f>
        <v>#VALUE!</v>
      </c>
      <c r="I270" s="1" t="e">
        <f>MID(D270,FIND("punici",D270),50)</f>
        <v>#VALUE!</v>
      </c>
      <c r="J270" s="1" t="e">
        <f>MID(D270,FIND("escarmiento",D270),50)</f>
        <v>#VALUE!</v>
      </c>
      <c r="K270" s="1" t="e">
        <f>MID(D270,FIND("recargo",D270),50)</f>
        <v>#VALUE!</v>
      </c>
      <c r="L270" s="1" t="e">
        <f>MID(D270,FIND("gravamen",D270),50)</f>
        <v>#VALUE!</v>
      </c>
      <c r="M270" s="1" t="e">
        <f>MID(D270,FIND("amonesta",D270),50)</f>
        <v>#VALUE!</v>
      </c>
      <c r="N270" s="1" t="e">
        <f>MID(D270,FIND("correctivo",D270),50)</f>
        <v>#VALUE!</v>
      </c>
      <c r="O270" s="1" t="e">
        <f>MID(D270,FIND("imposici",D270),50)</f>
        <v>#VALUE!</v>
      </c>
    </row>
    <row r="271" spans="1:15" ht="285" x14ac:dyDescent="0.45">
      <c r="A271">
        <v>8150411</v>
      </c>
      <c r="B271">
        <v>0</v>
      </c>
      <c r="C271" t="s">
        <v>751</v>
      </c>
      <c r="D271" s="1" t="s">
        <v>750</v>
      </c>
      <c r="E271">
        <v>1</v>
      </c>
      <c r="F271" s="1" t="str">
        <f>MID(D271,FIND("sanci",D271),50)</f>
        <v>sanciones previstas en estas bases de licitaci&amp;oac</v>
      </c>
      <c r="G271" s="1" t="e">
        <f>MID(D271,FIND("multa",D271),50)</f>
        <v>#VALUE!</v>
      </c>
      <c r="H271" s="1" t="e">
        <f>MID(D271,FIND("castigo",D271),50)</f>
        <v>#VALUE!</v>
      </c>
      <c r="I271" s="1" t="e">
        <f>MID(D271,FIND("punici",D271),50)</f>
        <v>#VALUE!</v>
      </c>
      <c r="J271" s="1" t="e">
        <f>MID(D271,FIND("escarmiento",D271),50)</f>
        <v>#VALUE!</v>
      </c>
      <c r="K271" s="1" t="e">
        <f>MID(D271,FIND("recargo",D271),50)</f>
        <v>#VALUE!</v>
      </c>
      <c r="L271" s="1" t="e">
        <f>MID(D271,FIND("gravamen",D271),50)</f>
        <v>#VALUE!</v>
      </c>
      <c r="M271" s="1" t="e">
        <f>MID(D271,FIND("amonesta",D271),50)</f>
        <v>#VALUE!</v>
      </c>
      <c r="N271" s="1" t="e">
        <f>MID(D271,FIND("correctivo",D271),50)</f>
        <v>#VALUE!</v>
      </c>
      <c r="O271" s="1" t="e">
        <f>MID(D271,FIND("imposici",D271),50)</f>
        <v>#VALUE!</v>
      </c>
    </row>
    <row r="272" spans="1:15" ht="409.5" x14ac:dyDescent="0.45">
      <c r="A272">
        <v>8182367</v>
      </c>
      <c r="B272">
        <v>0</v>
      </c>
      <c r="C272" t="s">
        <v>831</v>
      </c>
      <c r="D272" s="1" t="s">
        <v>830</v>
      </c>
      <c r="E272">
        <v>1</v>
      </c>
      <c r="F272" s="1" t="e">
        <f>MID(D272,FIND("sanci",D272),50)</f>
        <v>#VALUE!</v>
      </c>
      <c r="G272" s="1" t="str">
        <f>MID(D272,FIND("multa",D272),50)</f>
        <v>multas de conformidad con la siguiente tabla&lt;br /&gt;</v>
      </c>
      <c r="H272" s="1" t="e">
        <f>MID(D272,FIND("castigo",D272),50)</f>
        <v>#VALUE!</v>
      </c>
      <c r="I272" s="1" t="e">
        <f>MID(D272,FIND("punici",D272),50)</f>
        <v>#VALUE!</v>
      </c>
      <c r="J272" s="1" t="e">
        <f>MID(D272,FIND("escarmiento",D272),50)</f>
        <v>#VALUE!</v>
      </c>
      <c r="K272" s="1" t="e">
        <f>MID(D272,FIND("recargo",D272),50)</f>
        <v>#VALUE!</v>
      </c>
      <c r="L272" s="1" t="e">
        <f>MID(D272,FIND("gravamen",D272),50)</f>
        <v>#VALUE!</v>
      </c>
      <c r="M272" s="1" t="e">
        <f>MID(D272,FIND("amonesta",D272),50)</f>
        <v>#VALUE!</v>
      </c>
      <c r="N272" s="1" t="e">
        <f>MID(D272,FIND("correctivo",D272),50)</f>
        <v>#VALUE!</v>
      </c>
      <c r="O272" s="1" t="e">
        <f>MID(D272,FIND("imposici",D272),50)</f>
        <v>#VALUE!</v>
      </c>
    </row>
    <row r="273" spans="1:15" ht="242.25" x14ac:dyDescent="0.45">
      <c r="A273">
        <v>8340889</v>
      </c>
      <c r="B273">
        <v>0</v>
      </c>
      <c r="C273" t="s">
        <v>751</v>
      </c>
      <c r="D273" s="1" t="s">
        <v>829</v>
      </c>
      <c r="E273">
        <v>1</v>
      </c>
      <c r="F273" s="1" t="str">
        <f>MID(D273,FIND("sanci",D273),50)</f>
        <v>sanciones previstas en estas bases de licitaci&amp;oac</v>
      </c>
      <c r="G273" s="1" t="e">
        <f>MID(D273,FIND("multa",D273),50)</f>
        <v>#VALUE!</v>
      </c>
      <c r="H273" s="1" t="e">
        <f>MID(D273,FIND("castigo",D273),50)</f>
        <v>#VALUE!</v>
      </c>
      <c r="I273" s="1" t="e">
        <f>MID(D273,FIND("punici",D273),50)</f>
        <v>#VALUE!</v>
      </c>
      <c r="J273" s="1" t="e">
        <f>MID(D273,FIND("escarmiento",D273),50)</f>
        <v>#VALUE!</v>
      </c>
      <c r="K273" s="1" t="e">
        <f>MID(D273,FIND("recargo",D273),50)</f>
        <v>#VALUE!</v>
      </c>
      <c r="L273" s="1" t="e">
        <f>MID(D273,FIND("gravamen",D273),50)</f>
        <v>#VALUE!</v>
      </c>
      <c r="M273" s="1" t="e">
        <f>MID(D273,FIND("amonesta",D273),50)</f>
        <v>#VALUE!</v>
      </c>
      <c r="N273" s="1" t="e">
        <f>MID(D273,FIND("correctivo",D273),50)</f>
        <v>#VALUE!</v>
      </c>
      <c r="O273" s="1" t="e">
        <f>MID(D273,FIND("imposici",D273),50)</f>
        <v>#VALUE!</v>
      </c>
    </row>
    <row r="274" spans="1:15" ht="228" x14ac:dyDescent="0.45">
      <c r="A274">
        <v>7871216</v>
      </c>
      <c r="B274">
        <v>0</v>
      </c>
      <c r="C274" t="s">
        <v>751</v>
      </c>
      <c r="D274" s="1" t="s">
        <v>753</v>
      </c>
      <c r="E274">
        <v>1</v>
      </c>
      <c r="F274" s="1" t="str">
        <f>MID(D274,FIND("sanci",D274),50)</f>
        <v>sanciones previstas en estas bases de licitaci&amp;oac</v>
      </c>
      <c r="G274" s="1" t="e">
        <f>MID(D274,FIND("multa",D274),50)</f>
        <v>#VALUE!</v>
      </c>
      <c r="H274" s="1" t="e">
        <f>MID(D274,FIND("castigo",D274),50)</f>
        <v>#VALUE!</v>
      </c>
      <c r="I274" s="1" t="e">
        <f>MID(D274,FIND("punici",D274),50)</f>
        <v>#VALUE!</v>
      </c>
      <c r="J274" s="1" t="e">
        <f>MID(D274,FIND("escarmiento",D274),50)</f>
        <v>#VALUE!</v>
      </c>
      <c r="K274" s="1" t="e">
        <f>MID(D274,FIND("recargo",D274),50)</f>
        <v>#VALUE!</v>
      </c>
      <c r="L274" s="1" t="e">
        <f>MID(D274,FIND("gravamen",D274),50)</f>
        <v>#VALUE!</v>
      </c>
      <c r="M274" s="1" t="e">
        <f>MID(D274,FIND("amonesta",D274),50)</f>
        <v>#VALUE!</v>
      </c>
      <c r="N274" s="1" t="e">
        <f>MID(D274,FIND("correctivo",D274),50)</f>
        <v>#VALUE!</v>
      </c>
      <c r="O274" s="1" t="e">
        <f>MID(D274,FIND("imposici",D274),50)</f>
        <v>#VALUE!</v>
      </c>
    </row>
    <row r="275" spans="1:15" ht="228" x14ac:dyDescent="0.45">
      <c r="A275">
        <v>7578932</v>
      </c>
      <c r="B275">
        <v>0</v>
      </c>
      <c r="C275" t="s">
        <v>751</v>
      </c>
      <c r="D275" s="1" t="s">
        <v>752</v>
      </c>
      <c r="E275">
        <v>1</v>
      </c>
      <c r="F275" s="1" t="str">
        <f>MID(D275,FIND("sanci",D275),50)</f>
        <v>sanciones previstas en estas bases de licitaci&amp;oac</v>
      </c>
      <c r="G275" s="1" t="e">
        <f>MID(D275,FIND("multa",D275),50)</f>
        <v>#VALUE!</v>
      </c>
      <c r="H275" s="1" t="e">
        <f>MID(D275,FIND("castigo",D275),50)</f>
        <v>#VALUE!</v>
      </c>
      <c r="I275" s="1" t="e">
        <f>MID(D275,FIND("punici",D275),50)</f>
        <v>#VALUE!</v>
      </c>
      <c r="J275" s="1" t="e">
        <f>MID(D275,FIND("escarmiento",D275),50)</f>
        <v>#VALUE!</v>
      </c>
      <c r="K275" s="1" t="e">
        <f>MID(D275,FIND("recargo",D275),50)</f>
        <v>#VALUE!</v>
      </c>
      <c r="L275" s="1" t="e">
        <f>MID(D275,FIND("gravamen",D275),50)</f>
        <v>#VALUE!</v>
      </c>
      <c r="M275" s="1" t="e">
        <f>MID(D275,FIND("amonesta",D275),50)</f>
        <v>#VALUE!</v>
      </c>
      <c r="N275" s="1" t="e">
        <f>MID(D275,FIND("correctivo",D275),50)</f>
        <v>#VALUE!</v>
      </c>
      <c r="O275" s="1" t="e">
        <f>MID(D275,FIND("imposici",D275),50)</f>
        <v>#VALUE!</v>
      </c>
    </row>
    <row r="276" spans="1:15" ht="228" x14ac:dyDescent="0.45">
      <c r="A276">
        <v>7679505</v>
      </c>
      <c r="B276">
        <v>0</v>
      </c>
      <c r="C276" t="s">
        <v>751</v>
      </c>
      <c r="D276" s="1" t="s">
        <v>752</v>
      </c>
      <c r="E276">
        <v>1</v>
      </c>
      <c r="F276" s="1" t="str">
        <f>MID(D276,FIND("sanci",D276),50)</f>
        <v>sanciones previstas en estas bases de licitaci&amp;oac</v>
      </c>
      <c r="G276" s="1" t="e">
        <f>MID(D276,FIND("multa",D276),50)</f>
        <v>#VALUE!</v>
      </c>
      <c r="H276" s="1" t="e">
        <f>MID(D276,FIND("castigo",D276),50)</f>
        <v>#VALUE!</v>
      </c>
      <c r="I276" s="1" t="e">
        <f>MID(D276,FIND("punici",D276),50)</f>
        <v>#VALUE!</v>
      </c>
      <c r="J276" s="1" t="e">
        <f>MID(D276,FIND("escarmiento",D276),50)</f>
        <v>#VALUE!</v>
      </c>
      <c r="K276" s="1" t="e">
        <f>MID(D276,FIND("recargo",D276),50)</f>
        <v>#VALUE!</v>
      </c>
      <c r="L276" s="1" t="e">
        <f>MID(D276,FIND("gravamen",D276),50)</f>
        <v>#VALUE!</v>
      </c>
      <c r="M276" s="1" t="e">
        <f>MID(D276,FIND("amonesta",D276),50)</f>
        <v>#VALUE!</v>
      </c>
      <c r="N276" s="1" t="e">
        <f>MID(D276,FIND("correctivo",D276),50)</f>
        <v>#VALUE!</v>
      </c>
      <c r="O276" s="1" t="e">
        <f>MID(D276,FIND("imposici",D276),50)</f>
        <v>#VALUE!</v>
      </c>
    </row>
    <row r="277" spans="1:15" ht="242.25" x14ac:dyDescent="0.45">
      <c r="A277">
        <v>8512358</v>
      </c>
      <c r="B277">
        <v>0</v>
      </c>
      <c r="C277" t="s">
        <v>828</v>
      </c>
      <c r="D277" s="1" t="s">
        <v>827</v>
      </c>
      <c r="E277">
        <v>1</v>
      </c>
      <c r="F277" s="1" t="str">
        <f>MID(D277,FIND("sanci",D277),50)</f>
        <v>sanciones previstas en estas bases de licitaci&amp;oac</v>
      </c>
      <c r="G277" s="1" t="e">
        <f>MID(D277,FIND("multa",D277),50)</f>
        <v>#VALUE!</v>
      </c>
      <c r="H277" s="1" t="e">
        <f>MID(D277,FIND("castigo",D277),50)</f>
        <v>#VALUE!</v>
      </c>
      <c r="I277" s="1" t="e">
        <f>MID(D277,FIND("punici",D277),50)</f>
        <v>#VALUE!</v>
      </c>
      <c r="J277" s="1" t="e">
        <f>MID(D277,FIND("escarmiento",D277),50)</f>
        <v>#VALUE!</v>
      </c>
      <c r="K277" s="1" t="e">
        <f>MID(D277,FIND("recargo",D277),50)</f>
        <v>#VALUE!</v>
      </c>
      <c r="L277" s="1" t="e">
        <f>MID(D277,FIND("gravamen",D277),50)</f>
        <v>#VALUE!</v>
      </c>
      <c r="M277" s="1" t="e">
        <f>MID(D277,FIND("amonesta",D277),50)</f>
        <v>#VALUE!</v>
      </c>
      <c r="N277" s="1" t="e">
        <f>MID(D277,FIND("correctivo",D277),50)</f>
        <v>#VALUE!</v>
      </c>
      <c r="O277" s="1" t="e">
        <f>MID(D277,FIND("imposici",D277),50)</f>
        <v>#VALUE!</v>
      </c>
    </row>
    <row r="278" spans="1:15" ht="242.25" x14ac:dyDescent="0.45">
      <c r="A278">
        <v>7525132</v>
      </c>
      <c r="B278">
        <v>0</v>
      </c>
      <c r="C278" t="s">
        <v>751</v>
      </c>
      <c r="D278" s="1" t="s">
        <v>826</v>
      </c>
      <c r="E278">
        <v>1</v>
      </c>
      <c r="F278" s="1" t="str">
        <f>MID(D278,FIND("sanci",D278),50)</f>
        <v>sanciones previstas en estas bases de licitaci&amp;oac</v>
      </c>
      <c r="G278" s="1" t="e">
        <f>MID(D278,FIND("multa",D278),50)</f>
        <v>#VALUE!</v>
      </c>
      <c r="H278" s="1" t="e">
        <f>MID(D278,FIND("castigo",D278),50)</f>
        <v>#VALUE!</v>
      </c>
      <c r="I278" s="1" t="e">
        <f>MID(D278,FIND("punici",D278),50)</f>
        <v>#VALUE!</v>
      </c>
      <c r="J278" s="1" t="e">
        <f>MID(D278,FIND("escarmiento",D278),50)</f>
        <v>#VALUE!</v>
      </c>
      <c r="K278" s="1" t="e">
        <f>MID(D278,FIND("recargo",D278),50)</f>
        <v>#VALUE!</v>
      </c>
      <c r="L278" s="1" t="e">
        <f>MID(D278,FIND("gravamen",D278),50)</f>
        <v>#VALUE!</v>
      </c>
      <c r="M278" s="1" t="e">
        <f>MID(D278,FIND("amonesta",D278),50)</f>
        <v>#VALUE!</v>
      </c>
      <c r="N278" s="1" t="e">
        <f>MID(D278,FIND("correctivo",D278),50)</f>
        <v>#VALUE!</v>
      </c>
      <c r="O278" s="1" t="e">
        <f>MID(D278,FIND("imposici",D278),50)</f>
        <v>#VALUE!</v>
      </c>
    </row>
    <row r="279" spans="1:15" ht="228" x14ac:dyDescent="0.45">
      <c r="A279">
        <v>7324842</v>
      </c>
      <c r="B279">
        <v>0</v>
      </c>
      <c r="C279" t="s">
        <v>751</v>
      </c>
      <c r="D279" s="1" t="s">
        <v>753</v>
      </c>
      <c r="E279">
        <v>1</v>
      </c>
      <c r="F279" s="1" t="str">
        <f>MID(D279,FIND("sanci",D279),50)</f>
        <v>sanciones previstas en estas bases de licitaci&amp;oac</v>
      </c>
      <c r="G279" s="1" t="e">
        <f>MID(D279,FIND("multa",D279),50)</f>
        <v>#VALUE!</v>
      </c>
      <c r="H279" s="1" t="e">
        <f>MID(D279,FIND("castigo",D279),50)</f>
        <v>#VALUE!</v>
      </c>
      <c r="I279" s="1" t="e">
        <f>MID(D279,FIND("punici",D279),50)</f>
        <v>#VALUE!</v>
      </c>
      <c r="J279" s="1" t="e">
        <f>MID(D279,FIND("escarmiento",D279),50)</f>
        <v>#VALUE!</v>
      </c>
      <c r="K279" s="1" t="e">
        <f>MID(D279,FIND("recargo",D279),50)</f>
        <v>#VALUE!</v>
      </c>
      <c r="L279" s="1" t="e">
        <f>MID(D279,FIND("gravamen",D279),50)</f>
        <v>#VALUE!</v>
      </c>
      <c r="M279" s="1" t="e">
        <f>MID(D279,FIND("amonesta",D279),50)</f>
        <v>#VALUE!</v>
      </c>
      <c r="N279" s="1" t="e">
        <f>MID(D279,FIND("correctivo",D279),50)</f>
        <v>#VALUE!</v>
      </c>
      <c r="O279" s="1" t="e">
        <f>MID(D279,FIND("imposici",D279),50)</f>
        <v>#VALUE!</v>
      </c>
    </row>
    <row r="280" spans="1:15" ht="228" x14ac:dyDescent="0.45">
      <c r="A280">
        <v>7569658</v>
      </c>
      <c r="B280">
        <v>0</v>
      </c>
      <c r="C280" t="s">
        <v>751</v>
      </c>
      <c r="D280" s="1" t="s">
        <v>753</v>
      </c>
      <c r="E280">
        <v>1</v>
      </c>
      <c r="F280" s="1" t="str">
        <f>MID(D280,FIND("sanci",D280),50)</f>
        <v>sanciones previstas en estas bases de licitaci&amp;oac</v>
      </c>
      <c r="G280" s="1" t="e">
        <f>MID(D280,FIND("multa",D280),50)</f>
        <v>#VALUE!</v>
      </c>
      <c r="H280" s="1" t="e">
        <f>MID(D280,FIND("castigo",D280),50)</f>
        <v>#VALUE!</v>
      </c>
      <c r="I280" s="1" t="e">
        <f>MID(D280,FIND("punici",D280),50)</f>
        <v>#VALUE!</v>
      </c>
      <c r="J280" s="1" t="e">
        <f>MID(D280,FIND("escarmiento",D280),50)</f>
        <v>#VALUE!</v>
      </c>
      <c r="K280" s="1" t="e">
        <f>MID(D280,FIND("recargo",D280),50)</f>
        <v>#VALUE!</v>
      </c>
      <c r="L280" s="1" t="e">
        <f>MID(D280,FIND("gravamen",D280),50)</f>
        <v>#VALUE!</v>
      </c>
      <c r="M280" s="1" t="e">
        <f>MID(D280,FIND("amonesta",D280),50)</f>
        <v>#VALUE!</v>
      </c>
      <c r="N280" s="1" t="e">
        <f>MID(D280,FIND("correctivo",D280),50)</f>
        <v>#VALUE!</v>
      </c>
      <c r="O280" s="1" t="e">
        <f>MID(D280,FIND("imposici",D280),50)</f>
        <v>#VALUE!</v>
      </c>
    </row>
    <row r="281" spans="1:15" ht="228" x14ac:dyDescent="0.45">
      <c r="A281">
        <v>7710212</v>
      </c>
      <c r="B281">
        <v>0</v>
      </c>
      <c r="C281" t="s">
        <v>751</v>
      </c>
      <c r="D281" s="1" t="s">
        <v>753</v>
      </c>
      <c r="E281">
        <v>1</v>
      </c>
      <c r="F281" s="1" t="str">
        <f>MID(D281,FIND("sanci",D281),50)</f>
        <v>sanciones previstas en estas bases de licitaci&amp;oac</v>
      </c>
      <c r="G281" s="1" t="e">
        <f>MID(D281,FIND("multa",D281),50)</f>
        <v>#VALUE!</v>
      </c>
      <c r="H281" s="1" t="e">
        <f>MID(D281,FIND("castigo",D281),50)</f>
        <v>#VALUE!</v>
      </c>
      <c r="I281" s="1" t="e">
        <f>MID(D281,FIND("punici",D281),50)</f>
        <v>#VALUE!</v>
      </c>
      <c r="J281" s="1" t="e">
        <f>MID(D281,FIND("escarmiento",D281),50)</f>
        <v>#VALUE!</v>
      </c>
      <c r="K281" s="1" t="e">
        <f>MID(D281,FIND("recargo",D281),50)</f>
        <v>#VALUE!</v>
      </c>
      <c r="L281" s="1" t="e">
        <f>MID(D281,FIND("gravamen",D281),50)</f>
        <v>#VALUE!</v>
      </c>
      <c r="M281" s="1" t="e">
        <f>MID(D281,FIND("amonesta",D281),50)</f>
        <v>#VALUE!</v>
      </c>
      <c r="N281" s="1" t="e">
        <f>MID(D281,FIND("correctivo",D281),50)</f>
        <v>#VALUE!</v>
      </c>
      <c r="O281" s="1" t="e">
        <f>MID(D281,FIND("imposici",D281),50)</f>
        <v>#VALUE!</v>
      </c>
    </row>
    <row r="282" spans="1:15" ht="228" x14ac:dyDescent="0.45">
      <c r="A282">
        <v>7644049</v>
      </c>
      <c r="B282">
        <v>0</v>
      </c>
      <c r="C282" t="s">
        <v>751</v>
      </c>
      <c r="D282" s="1" t="s">
        <v>752</v>
      </c>
      <c r="E282">
        <v>1</v>
      </c>
      <c r="F282" s="1" t="str">
        <f>MID(D282,FIND("sanci",D282),50)</f>
        <v>sanciones previstas en estas bases de licitaci&amp;oac</v>
      </c>
      <c r="G282" s="1" t="e">
        <f>MID(D282,FIND("multa",D282),50)</f>
        <v>#VALUE!</v>
      </c>
      <c r="H282" s="1" t="e">
        <f>MID(D282,FIND("castigo",D282),50)</f>
        <v>#VALUE!</v>
      </c>
      <c r="I282" s="1" t="e">
        <f>MID(D282,FIND("punici",D282),50)</f>
        <v>#VALUE!</v>
      </c>
      <c r="J282" s="1" t="e">
        <f>MID(D282,FIND("escarmiento",D282),50)</f>
        <v>#VALUE!</v>
      </c>
      <c r="K282" s="1" t="e">
        <f>MID(D282,FIND("recargo",D282),50)</f>
        <v>#VALUE!</v>
      </c>
      <c r="L282" s="1" t="e">
        <f>MID(D282,FIND("gravamen",D282),50)</f>
        <v>#VALUE!</v>
      </c>
      <c r="M282" s="1" t="e">
        <f>MID(D282,FIND("amonesta",D282),50)</f>
        <v>#VALUE!</v>
      </c>
      <c r="N282" s="1" t="e">
        <f>MID(D282,FIND("correctivo",D282),50)</f>
        <v>#VALUE!</v>
      </c>
      <c r="O282" s="1" t="e">
        <f>MID(D282,FIND("imposici",D282),50)</f>
        <v>#VALUE!</v>
      </c>
    </row>
    <row r="283" spans="1:15" ht="228" x14ac:dyDescent="0.45">
      <c r="A283">
        <v>7484495</v>
      </c>
      <c r="B283">
        <v>0</v>
      </c>
      <c r="C283" t="s">
        <v>751</v>
      </c>
      <c r="D283" s="1" t="s">
        <v>752</v>
      </c>
      <c r="E283">
        <v>1</v>
      </c>
      <c r="F283" s="1" t="str">
        <f>MID(D283,FIND("sanci",D283),50)</f>
        <v>sanciones previstas en estas bases de licitaci&amp;oac</v>
      </c>
      <c r="G283" s="1" t="e">
        <f>MID(D283,FIND("multa",D283),50)</f>
        <v>#VALUE!</v>
      </c>
      <c r="H283" s="1" t="e">
        <f>MID(D283,FIND("castigo",D283),50)</f>
        <v>#VALUE!</v>
      </c>
      <c r="I283" s="1" t="e">
        <f>MID(D283,FIND("punici",D283),50)</f>
        <v>#VALUE!</v>
      </c>
      <c r="J283" s="1" t="e">
        <f>MID(D283,FIND("escarmiento",D283),50)</f>
        <v>#VALUE!</v>
      </c>
      <c r="K283" s="1" t="e">
        <f>MID(D283,FIND("recargo",D283),50)</f>
        <v>#VALUE!</v>
      </c>
      <c r="L283" s="1" t="e">
        <f>MID(D283,FIND("gravamen",D283),50)</f>
        <v>#VALUE!</v>
      </c>
      <c r="M283" s="1" t="e">
        <f>MID(D283,FIND("amonesta",D283),50)</f>
        <v>#VALUE!</v>
      </c>
      <c r="N283" s="1" t="e">
        <f>MID(D283,FIND("correctivo",D283),50)</f>
        <v>#VALUE!</v>
      </c>
      <c r="O283" s="1" t="e">
        <f>MID(D283,FIND("imposici",D283),50)</f>
        <v>#VALUE!</v>
      </c>
    </row>
    <row r="284" spans="1:15" ht="285" x14ac:dyDescent="0.45">
      <c r="A284">
        <v>7745423</v>
      </c>
      <c r="B284">
        <v>0</v>
      </c>
      <c r="C284" t="s">
        <v>825</v>
      </c>
      <c r="D284" s="1" t="s">
        <v>824</v>
      </c>
      <c r="E284">
        <v>1</v>
      </c>
      <c r="F284" s="1" t="str">
        <f>MID(D284,FIND("sanci",D284),50)</f>
        <v xml:space="preserve">sanci&amp;oacute;n se descuente de la Garant&amp;iacute;a </v>
      </c>
      <c r="G284" s="1" t="str">
        <f>MID(D284,FIND("multa",D284),50)</f>
        <v>multas por actuaciones imputables al contratista y</v>
      </c>
      <c r="H284" s="1" t="e">
        <f>MID(D284,FIND("castigo",D284),50)</f>
        <v>#VALUE!</v>
      </c>
      <c r="I284" s="1" t="e">
        <f>MID(D284,FIND("punici",D284),50)</f>
        <v>#VALUE!</v>
      </c>
      <c r="J284" s="1" t="e">
        <f>MID(D284,FIND("escarmiento",D284),50)</f>
        <v>#VALUE!</v>
      </c>
      <c r="K284" s="1" t="e">
        <f>MID(D284,FIND("recargo",D284),50)</f>
        <v>#VALUE!</v>
      </c>
      <c r="L284" s="1" t="e">
        <f>MID(D284,FIND("gravamen",D284),50)</f>
        <v>#VALUE!</v>
      </c>
      <c r="M284" s="1" t="e">
        <f>MID(D284,FIND("amonesta",D284),50)</f>
        <v>#VALUE!</v>
      </c>
      <c r="N284" s="1" t="e">
        <f>MID(D284,FIND("correctivo",D284),50)</f>
        <v>#VALUE!</v>
      </c>
      <c r="O284" s="1" t="e">
        <f>MID(D284,FIND("imposici",D284),50)</f>
        <v>#VALUE!</v>
      </c>
    </row>
    <row r="285" spans="1:15" ht="313.5" x14ac:dyDescent="0.45">
      <c r="A285">
        <v>7622626</v>
      </c>
      <c r="B285">
        <v>0</v>
      </c>
      <c r="C285" t="s">
        <v>823</v>
      </c>
      <c r="D285" s="1" t="s">
        <v>822</v>
      </c>
      <c r="E285">
        <v>2</v>
      </c>
      <c r="F285" s="1" t="e">
        <f>MID(D285,FIND("sanci",D285),50)</f>
        <v>#VALUE!</v>
      </c>
      <c r="G285" s="1" t="e">
        <f>MID(D285,FIND("multa",D285),50)</f>
        <v>#VALUE!</v>
      </c>
      <c r="H285" s="1" t="e">
        <f>MID(D285,FIND("castigo",D285),50)</f>
        <v>#VALUE!</v>
      </c>
      <c r="I285" s="1" t="e">
        <f>MID(D285,FIND("punici",D285),50)</f>
        <v>#VALUE!</v>
      </c>
      <c r="J285" s="1" t="e">
        <f>MID(D285,FIND("escarmiento",D285),50)</f>
        <v>#VALUE!</v>
      </c>
      <c r="K285" s="1" t="e">
        <f>MID(D285,FIND("recargo",D285),50)</f>
        <v>#VALUE!</v>
      </c>
      <c r="L285" s="1" t="e">
        <f>MID(D285,FIND("gravamen",D285),50)</f>
        <v>#VALUE!</v>
      </c>
      <c r="M285" s="1" t="e">
        <f>MID(D285,FIND("amonesta",D285),50)</f>
        <v>#VALUE!</v>
      </c>
      <c r="N285" s="1" t="e">
        <f>MID(D285,FIND("correctivo",D285),50)</f>
        <v>#VALUE!</v>
      </c>
      <c r="O285" s="1" t="e">
        <f>MID(D285,FIND("imposici",D285),50)</f>
        <v>#VALUE!</v>
      </c>
    </row>
    <row r="286" spans="1:15" ht="85.5" x14ac:dyDescent="0.45">
      <c r="A286">
        <v>7905525</v>
      </c>
      <c r="B286">
        <v>0</v>
      </c>
      <c r="C286" t="s">
        <v>821</v>
      </c>
      <c r="D286" s="1" t="s">
        <v>820</v>
      </c>
      <c r="E286">
        <v>1</v>
      </c>
      <c r="F286" s="1" t="e">
        <f>MID(D286,FIND("sanci",D286),50)</f>
        <v>#VALUE!</v>
      </c>
      <c r="G286" s="1" t="str">
        <f>MID(D286,FIND("multa",D286),50)</f>
        <v xml:space="preserve">multar al adjudicatario por atraso, en la entrega </v>
      </c>
      <c r="H286" s="1" t="e">
        <f>MID(D286,FIND("castigo",D286),50)</f>
        <v>#VALUE!</v>
      </c>
      <c r="I286" s="1" t="e">
        <f>MID(D286,FIND("punici",D286),50)</f>
        <v>#VALUE!</v>
      </c>
      <c r="J286" s="1" t="e">
        <f>MID(D286,FIND("escarmiento",D286),50)</f>
        <v>#VALUE!</v>
      </c>
      <c r="K286" s="1" t="e">
        <f>MID(D286,FIND("recargo",D286),50)</f>
        <v>#VALUE!</v>
      </c>
      <c r="L286" s="1" t="e">
        <f>MID(D286,FIND("gravamen",D286),50)</f>
        <v>#VALUE!</v>
      </c>
      <c r="M286" s="1" t="e">
        <f>MID(D286,FIND("amonesta",D286),50)</f>
        <v>#VALUE!</v>
      </c>
      <c r="N286" s="1" t="e">
        <f>MID(D286,FIND("correctivo",D286),50)</f>
        <v>#VALUE!</v>
      </c>
      <c r="O286" s="1" t="e">
        <f>MID(D286,FIND("imposici",D286),50)</f>
        <v>#VALUE!</v>
      </c>
    </row>
    <row r="287" spans="1:15" ht="228" x14ac:dyDescent="0.45">
      <c r="A287">
        <v>8235061</v>
      </c>
      <c r="B287">
        <v>0</v>
      </c>
      <c r="C287" t="s">
        <v>751</v>
      </c>
      <c r="D287" s="1" t="s">
        <v>752</v>
      </c>
      <c r="E287">
        <v>1</v>
      </c>
      <c r="F287" s="1" t="str">
        <f>MID(D287,FIND("sanci",D287),50)</f>
        <v>sanciones previstas en estas bases de licitaci&amp;oac</v>
      </c>
      <c r="G287" s="1" t="e">
        <f>MID(D287,FIND("multa",D287),50)</f>
        <v>#VALUE!</v>
      </c>
      <c r="H287" s="1" t="e">
        <f>MID(D287,FIND("castigo",D287),50)</f>
        <v>#VALUE!</v>
      </c>
      <c r="I287" s="1" t="e">
        <f>MID(D287,FIND("punici",D287),50)</f>
        <v>#VALUE!</v>
      </c>
      <c r="J287" s="1" t="e">
        <f>MID(D287,FIND("escarmiento",D287),50)</f>
        <v>#VALUE!</v>
      </c>
      <c r="K287" s="1" t="e">
        <f>MID(D287,FIND("recargo",D287),50)</f>
        <v>#VALUE!</v>
      </c>
      <c r="L287" s="1" t="e">
        <f>MID(D287,FIND("gravamen",D287),50)</f>
        <v>#VALUE!</v>
      </c>
      <c r="M287" s="1" t="e">
        <f>MID(D287,FIND("amonesta",D287),50)</f>
        <v>#VALUE!</v>
      </c>
      <c r="N287" s="1" t="e">
        <f>MID(D287,FIND("correctivo",D287),50)</f>
        <v>#VALUE!</v>
      </c>
      <c r="O287" s="1" t="e">
        <f>MID(D287,FIND("imposici",D287),50)</f>
        <v>#VALUE!</v>
      </c>
    </row>
    <row r="288" spans="1:15" ht="85.5" x14ac:dyDescent="0.45">
      <c r="A288">
        <v>8534141</v>
      </c>
      <c r="B288">
        <v>0</v>
      </c>
      <c r="C288" t="s">
        <v>819</v>
      </c>
      <c r="D288" s="1" t="s">
        <v>818</v>
      </c>
      <c r="E288">
        <v>1</v>
      </c>
      <c r="F288" s="1" t="e">
        <f>MID(D288,FIND("sanci",D288),50)</f>
        <v>#VALUE!</v>
      </c>
      <c r="G288" s="1" t="str">
        <f>MID(D288,FIND("multa",D288),50)</f>
        <v>multas ante incumplimiento de los servicios contra</v>
      </c>
      <c r="H288" s="1" t="e">
        <f>MID(D288,FIND("castigo",D288),50)</f>
        <v>#VALUE!</v>
      </c>
      <c r="I288" s="1" t="e">
        <f>MID(D288,FIND("punici",D288),50)</f>
        <v>#VALUE!</v>
      </c>
      <c r="J288" s="1" t="e">
        <f>MID(D288,FIND("escarmiento",D288),50)</f>
        <v>#VALUE!</v>
      </c>
      <c r="K288" s="1" t="e">
        <f>MID(D288,FIND("recargo",D288),50)</f>
        <v>#VALUE!</v>
      </c>
      <c r="L288" s="1" t="e">
        <f>MID(D288,FIND("gravamen",D288),50)</f>
        <v>#VALUE!</v>
      </c>
      <c r="M288" s="1" t="e">
        <f>MID(D288,FIND("amonesta",D288),50)</f>
        <v>#VALUE!</v>
      </c>
      <c r="N288" s="1" t="e">
        <f>MID(D288,FIND("correctivo",D288),50)</f>
        <v>#VALUE!</v>
      </c>
      <c r="O288" s="1" t="e">
        <f>MID(D288,FIND("imposici",D288),50)</f>
        <v>#VALUE!</v>
      </c>
    </row>
    <row r="289" spans="1:15" ht="228" x14ac:dyDescent="0.45">
      <c r="A289">
        <v>7858860</v>
      </c>
      <c r="B289">
        <v>0</v>
      </c>
      <c r="C289" t="s">
        <v>751</v>
      </c>
      <c r="D289" s="1" t="s">
        <v>753</v>
      </c>
      <c r="E289">
        <v>1</v>
      </c>
      <c r="F289" s="1" t="str">
        <f>MID(D289,FIND("sanci",D289),50)</f>
        <v>sanciones previstas en estas bases de licitaci&amp;oac</v>
      </c>
      <c r="G289" s="1" t="e">
        <f>MID(D289,FIND("multa",D289),50)</f>
        <v>#VALUE!</v>
      </c>
      <c r="H289" s="1" t="e">
        <f>MID(D289,FIND("castigo",D289),50)</f>
        <v>#VALUE!</v>
      </c>
      <c r="I289" s="1" t="e">
        <f>MID(D289,FIND("punici",D289),50)</f>
        <v>#VALUE!</v>
      </c>
      <c r="J289" s="1" t="e">
        <f>MID(D289,FIND("escarmiento",D289),50)</f>
        <v>#VALUE!</v>
      </c>
      <c r="K289" s="1" t="e">
        <f>MID(D289,FIND("recargo",D289),50)</f>
        <v>#VALUE!</v>
      </c>
      <c r="L289" s="1" t="e">
        <f>MID(D289,FIND("gravamen",D289),50)</f>
        <v>#VALUE!</v>
      </c>
      <c r="M289" s="1" t="e">
        <f>MID(D289,FIND("amonesta",D289),50)</f>
        <v>#VALUE!</v>
      </c>
      <c r="N289" s="1" t="e">
        <f>MID(D289,FIND("correctivo",D289),50)</f>
        <v>#VALUE!</v>
      </c>
      <c r="O289" s="1" t="e">
        <f>MID(D289,FIND("imposici",D289),50)</f>
        <v>#VALUE!</v>
      </c>
    </row>
    <row r="290" spans="1:15" ht="228" x14ac:dyDescent="0.45">
      <c r="A290">
        <v>7945484</v>
      </c>
      <c r="B290">
        <v>0</v>
      </c>
      <c r="C290" t="s">
        <v>751</v>
      </c>
      <c r="D290" s="1" t="s">
        <v>753</v>
      </c>
      <c r="E290">
        <v>1</v>
      </c>
      <c r="F290" s="1" t="str">
        <f>MID(D290,FIND("sanci",D290),50)</f>
        <v>sanciones previstas en estas bases de licitaci&amp;oac</v>
      </c>
      <c r="G290" s="1" t="e">
        <f>MID(D290,FIND("multa",D290),50)</f>
        <v>#VALUE!</v>
      </c>
      <c r="H290" s="1" t="e">
        <f>MID(D290,FIND("castigo",D290),50)</f>
        <v>#VALUE!</v>
      </c>
      <c r="I290" s="1" t="e">
        <f>MID(D290,FIND("punici",D290),50)</f>
        <v>#VALUE!</v>
      </c>
      <c r="J290" s="1" t="e">
        <f>MID(D290,FIND("escarmiento",D290),50)</f>
        <v>#VALUE!</v>
      </c>
      <c r="K290" s="1" t="e">
        <f>MID(D290,FIND("recargo",D290),50)</f>
        <v>#VALUE!</v>
      </c>
      <c r="L290" s="1" t="e">
        <f>MID(D290,FIND("gravamen",D290),50)</f>
        <v>#VALUE!</v>
      </c>
      <c r="M290" s="1" t="e">
        <f>MID(D290,FIND("amonesta",D290),50)</f>
        <v>#VALUE!</v>
      </c>
      <c r="N290" s="1" t="e">
        <f>MID(D290,FIND("correctivo",D290),50)</f>
        <v>#VALUE!</v>
      </c>
      <c r="O290" s="1" t="e">
        <f>MID(D290,FIND("imposici",D290),50)</f>
        <v>#VALUE!</v>
      </c>
    </row>
    <row r="291" spans="1:15" ht="228" x14ac:dyDescent="0.45">
      <c r="A291">
        <v>7759399</v>
      </c>
      <c r="B291">
        <v>0</v>
      </c>
      <c r="C291" t="s">
        <v>751</v>
      </c>
      <c r="D291" s="1" t="s">
        <v>752</v>
      </c>
      <c r="E291">
        <v>1</v>
      </c>
      <c r="F291" s="1" t="str">
        <f>MID(D291,FIND("sanci",D291),50)</f>
        <v>sanciones previstas en estas bases de licitaci&amp;oac</v>
      </c>
      <c r="G291" s="1" t="e">
        <f>MID(D291,FIND("multa",D291),50)</f>
        <v>#VALUE!</v>
      </c>
      <c r="H291" s="1" t="e">
        <f>MID(D291,FIND("castigo",D291),50)</f>
        <v>#VALUE!</v>
      </c>
      <c r="I291" s="1" t="e">
        <f>MID(D291,FIND("punici",D291),50)</f>
        <v>#VALUE!</v>
      </c>
      <c r="J291" s="1" t="e">
        <f>MID(D291,FIND("escarmiento",D291),50)</f>
        <v>#VALUE!</v>
      </c>
      <c r="K291" s="1" t="e">
        <f>MID(D291,FIND("recargo",D291),50)</f>
        <v>#VALUE!</v>
      </c>
      <c r="L291" s="1" t="e">
        <f>MID(D291,FIND("gravamen",D291),50)</f>
        <v>#VALUE!</v>
      </c>
      <c r="M291" s="1" t="e">
        <f>MID(D291,FIND("amonesta",D291),50)</f>
        <v>#VALUE!</v>
      </c>
      <c r="N291" s="1" t="e">
        <f>MID(D291,FIND("correctivo",D291),50)</f>
        <v>#VALUE!</v>
      </c>
      <c r="O291" s="1" t="e">
        <f>MID(D291,FIND("imposici",D291),50)</f>
        <v>#VALUE!</v>
      </c>
    </row>
    <row r="292" spans="1:15" ht="228" x14ac:dyDescent="0.45">
      <c r="A292">
        <v>8040858</v>
      </c>
      <c r="B292">
        <v>0</v>
      </c>
      <c r="C292" t="s">
        <v>751</v>
      </c>
      <c r="D292" s="1" t="s">
        <v>753</v>
      </c>
      <c r="E292">
        <v>1</v>
      </c>
      <c r="F292" s="1" t="str">
        <f>MID(D292,FIND("sanci",D292),50)</f>
        <v>sanciones previstas en estas bases de licitaci&amp;oac</v>
      </c>
      <c r="G292" s="1" t="e">
        <f>MID(D292,FIND("multa",D292),50)</f>
        <v>#VALUE!</v>
      </c>
      <c r="H292" s="1" t="e">
        <f>MID(D292,FIND("castigo",D292),50)</f>
        <v>#VALUE!</v>
      </c>
      <c r="I292" s="1" t="e">
        <f>MID(D292,FIND("punici",D292),50)</f>
        <v>#VALUE!</v>
      </c>
      <c r="J292" s="1" t="e">
        <f>MID(D292,FIND("escarmiento",D292),50)</f>
        <v>#VALUE!</v>
      </c>
      <c r="K292" s="1" t="e">
        <f>MID(D292,FIND("recargo",D292),50)</f>
        <v>#VALUE!</v>
      </c>
      <c r="L292" s="1" t="e">
        <f>MID(D292,FIND("gravamen",D292),50)</f>
        <v>#VALUE!</v>
      </c>
      <c r="M292" s="1" t="e">
        <f>MID(D292,FIND("amonesta",D292),50)</f>
        <v>#VALUE!</v>
      </c>
      <c r="N292" s="1" t="e">
        <f>MID(D292,FIND("correctivo",D292),50)</f>
        <v>#VALUE!</v>
      </c>
      <c r="O292" s="1" t="e">
        <f>MID(D292,FIND("imposici",D292),50)</f>
        <v>#VALUE!</v>
      </c>
    </row>
    <row r="293" spans="1:15" ht="228" x14ac:dyDescent="0.45">
      <c r="A293">
        <v>7943526</v>
      </c>
      <c r="B293">
        <v>0</v>
      </c>
      <c r="C293" t="s">
        <v>751</v>
      </c>
      <c r="D293" s="1" t="s">
        <v>753</v>
      </c>
      <c r="E293">
        <v>1</v>
      </c>
      <c r="F293" s="1" t="str">
        <f>MID(D293,FIND("sanci",D293),50)</f>
        <v>sanciones previstas en estas bases de licitaci&amp;oac</v>
      </c>
      <c r="G293" s="1" t="e">
        <f>MID(D293,FIND("multa",D293),50)</f>
        <v>#VALUE!</v>
      </c>
      <c r="H293" s="1" t="e">
        <f>MID(D293,FIND("castigo",D293),50)</f>
        <v>#VALUE!</v>
      </c>
      <c r="I293" s="1" t="e">
        <f>MID(D293,FIND("punici",D293),50)</f>
        <v>#VALUE!</v>
      </c>
      <c r="J293" s="1" t="e">
        <f>MID(D293,FIND("escarmiento",D293),50)</f>
        <v>#VALUE!</v>
      </c>
      <c r="K293" s="1" t="e">
        <f>MID(D293,FIND("recargo",D293),50)</f>
        <v>#VALUE!</v>
      </c>
      <c r="L293" s="1" t="e">
        <f>MID(D293,FIND("gravamen",D293),50)</f>
        <v>#VALUE!</v>
      </c>
      <c r="M293" s="1" t="e">
        <f>MID(D293,FIND("amonesta",D293),50)</f>
        <v>#VALUE!</v>
      </c>
      <c r="N293" s="1" t="e">
        <f>MID(D293,FIND("correctivo",D293),50)</f>
        <v>#VALUE!</v>
      </c>
      <c r="O293" s="1" t="e">
        <f>MID(D293,FIND("imposici",D293),50)</f>
        <v>#VALUE!</v>
      </c>
    </row>
    <row r="294" spans="1:15" ht="228" x14ac:dyDescent="0.45">
      <c r="A294">
        <v>7438315</v>
      </c>
      <c r="B294">
        <v>0</v>
      </c>
      <c r="C294" t="s">
        <v>751</v>
      </c>
      <c r="D294" s="1" t="s">
        <v>753</v>
      </c>
      <c r="E294">
        <v>1</v>
      </c>
      <c r="F294" s="1" t="str">
        <f>MID(D294,FIND("sanci",D294),50)</f>
        <v>sanciones previstas en estas bases de licitaci&amp;oac</v>
      </c>
      <c r="G294" s="1" t="e">
        <f>MID(D294,FIND("multa",D294),50)</f>
        <v>#VALUE!</v>
      </c>
      <c r="H294" s="1" t="e">
        <f>MID(D294,FIND("castigo",D294),50)</f>
        <v>#VALUE!</v>
      </c>
      <c r="I294" s="1" t="e">
        <f>MID(D294,FIND("punici",D294),50)</f>
        <v>#VALUE!</v>
      </c>
      <c r="J294" s="1" t="e">
        <f>MID(D294,FIND("escarmiento",D294),50)</f>
        <v>#VALUE!</v>
      </c>
      <c r="K294" s="1" t="e">
        <f>MID(D294,FIND("recargo",D294),50)</f>
        <v>#VALUE!</v>
      </c>
      <c r="L294" s="1" t="e">
        <f>MID(D294,FIND("gravamen",D294),50)</f>
        <v>#VALUE!</v>
      </c>
      <c r="M294" s="1" t="e">
        <f>MID(D294,FIND("amonesta",D294),50)</f>
        <v>#VALUE!</v>
      </c>
      <c r="N294" s="1" t="e">
        <f>MID(D294,FIND("correctivo",D294),50)</f>
        <v>#VALUE!</v>
      </c>
      <c r="O294" s="1" t="e">
        <f>MID(D294,FIND("imposici",D294),50)</f>
        <v>#VALUE!</v>
      </c>
    </row>
    <row r="295" spans="1:15" ht="285" x14ac:dyDescent="0.45">
      <c r="A295">
        <v>8258060</v>
      </c>
      <c r="B295">
        <v>0</v>
      </c>
      <c r="C295" t="s">
        <v>751</v>
      </c>
      <c r="D295" s="1" t="s">
        <v>750</v>
      </c>
      <c r="E295">
        <v>1</v>
      </c>
      <c r="F295" s="1" t="str">
        <f>MID(D295,FIND("sanci",D295),50)</f>
        <v>sanciones previstas en estas bases de licitaci&amp;oac</v>
      </c>
      <c r="G295" s="1" t="e">
        <f>MID(D295,FIND("multa",D295),50)</f>
        <v>#VALUE!</v>
      </c>
      <c r="H295" s="1" t="e">
        <f>MID(D295,FIND("castigo",D295),50)</f>
        <v>#VALUE!</v>
      </c>
      <c r="I295" s="1" t="e">
        <f>MID(D295,FIND("punici",D295),50)</f>
        <v>#VALUE!</v>
      </c>
      <c r="J295" s="1" t="e">
        <f>MID(D295,FIND("escarmiento",D295),50)</f>
        <v>#VALUE!</v>
      </c>
      <c r="K295" s="1" t="e">
        <f>MID(D295,FIND("recargo",D295),50)</f>
        <v>#VALUE!</v>
      </c>
      <c r="L295" s="1" t="e">
        <f>MID(D295,FIND("gravamen",D295),50)</f>
        <v>#VALUE!</v>
      </c>
      <c r="M295" s="1" t="e">
        <f>MID(D295,FIND("amonesta",D295),50)</f>
        <v>#VALUE!</v>
      </c>
      <c r="N295" s="1" t="e">
        <f>MID(D295,FIND("correctivo",D295),50)</f>
        <v>#VALUE!</v>
      </c>
      <c r="O295" s="1" t="e">
        <f>MID(D295,FIND("imposici",D295),50)</f>
        <v>#VALUE!</v>
      </c>
    </row>
    <row r="296" spans="1:15" ht="342" x14ac:dyDescent="0.45">
      <c r="A296">
        <v>8239997</v>
      </c>
      <c r="B296">
        <v>0</v>
      </c>
      <c r="C296" t="s">
        <v>817</v>
      </c>
      <c r="D296" s="1" t="s">
        <v>816</v>
      </c>
      <c r="E296">
        <v>2</v>
      </c>
      <c r="F296" s="1" t="e">
        <f>MID(D296,FIND("sanci",D296),50)</f>
        <v>#VALUE!</v>
      </c>
      <c r="G296" s="1" t="e">
        <f>MID(D296,FIND("multa",D296),50)</f>
        <v>#VALUE!</v>
      </c>
      <c r="H296" s="1" t="e">
        <f>MID(D296,FIND("castigo",D296),50)</f>
        <v>#VALUE!</v>
      </c>
      <c r="I296" s="1" t="e">
        <f>MID(D296,FIND("punici",D296),50)</f>
        <v>#VALUE!</v>
      </c>
      <c r="J296" s="1" t="e">
        <f>MID(D296,FIND("escarmiento",D296),50)</f>
        <v>#VALUE!</v>
      </c>
      <c r="K296" s="1" t="e">
        <f>MID(D296,FIND("recargo",D296),50)</f>
        <v>#VALUE!</v>
      </c>
      <c r="L296" s="1" t="e">
        <f>MID(D296,FIND("gravamen",D296),50)</f>
        <v>#VALUE!</v>
      </c>
      <c r="M296" s="1" t="e">
        <f>MID(D296,FIND("amonesta",D296),50)</f>
        <v>#VALUE!</v>
      </c>
      <c r="N296" s="1" t="e">
        <f>MID(D296,FIND("correctivo",D296),50)</f>
        <v>#VALUE!</v>
      </c>
      <c r="O296" s="1" t="e">
        <f>MID(D296,FIND("imposici",D296),50)</f>
        <v>#VALUE!</v>
      </c>
    </row>
    <row r="297" spans="1:15" ht="99.75" x14ac:dyDescent="0.45">
      <c r="A297">
        <v>8375742</v>
      </c>
      <c r="B297">
        <v>0</v>
      </c>
      <c r="C297" t="s">
        <v>815</v>
      </c>
      <c r="D297" s="1" t="s">
        <v>814</v>
      </c>
      <c r="E297">
        <v>1</v>
      </c>
      <c r="F297" s="1" t="e">
        <f>MID(D297,FIND("sanci",D297),50)</f>
        <v>#VALUE!</v>
      </c>
      <c r="G297" s="1" t="str">
        <f>MID(D297,FIND("multa",D297),50)</f>
        <v>multas al contratista cada vez que se verifique un</v>
      </c>
      <c r="H297" s="1" t="e">
        <f>MID(D297,FIND("castigo",D297),50)</f>
        <v>#VALUE!</v>
      </c>
      <c r="I297" s="1" t="e">
        <f>MID(D297,FIND("punici",D297),50)</f>
        <v>#VALUE!</v>
      </c>
      <c r="J297" s="1" t="e">
        <f>MID(D297,FIND("escarmiento",D297),50)</f>
        <v>#VALUE!</v>
      </c>
      <c r="K297" s="1" t="e">
        <f>MID(D297,FIND("recargo",D297),50)</f>
        <v>#VALUE!</v>
      </c>
      <c r="L297" s="1" t="e">
        <f>MID(D297,FIND("gravamen",D297),50)</f>
        <v>#VALUE!</v>
      </c>
      <c r="M297" s="1" t="e">
        <f>MID(D297,FIND("amonesta",D297),50)</f>
        <v>#VALUE!</v>
      </c>
      <c r="N297" s="1" t="e">
        <f>MID(D297,FIND("correctivo",D297),50)</f>
        <v>#VALUE!</v>
      </c>
      <c r="O297" s="1" t="e">
        <f>MID(D297,FIND("imposici",D297),50)</f>
        <v>#VALUE!</v>
      </c>
    </row>
    <row r="298" spans="1:15" x14ac:dyDescent="0.45">
      <c r="A298">
        <v>8590240</v>
      </c>
      <c r="B298">
        <v>0</v>
      </c>
      <c r="C298" t="s">
        <v>813</v>
      </c>
      <c r="D298" s="1" t="s">
        <v>812</v>
      </c>
      <c r="E298">
        <v>2</v>
      </c>
      <c r="F298" s="1" t="e">
        <f>MID(D298,FIND("sanci",D298),50)</f>
        <v>#VALUE!</v>
      </c>
      <c r="G298" s="1" t="e">
        <f>MID(D298,FIND("multa",D298),50)</f>
        <v>#VALUE!</v>
      </c>
      <c r="H298" s="1" t="e">
        <f>MID(D298,FIND("castigo",D298),50)</f>
        <v>#VALUE!</v>
      </c>
      <c r="I298" s="1" t="e">
        <f>MID(D298,FIND("punici",D298),50)</f>
        <v>#VALUE!</v>
      </c>
      <c r="J298" s="1" t="e">
        <f>MID(D298,FIND("escarmiento",D298),50)</f>
        <v>#VALUE!</v>
      </c>
      <c r="K298" s="1" t="e">
        <f>MID(D298,FIND("recargo",D298),50)</f>
        <v>#VALUE!</v>
      </c>
      <c r="L298" s="1" t="e">
        <f>MID(D298,FIND("gravamen",D298),50)</f>
        <v>#VALUE!</v>
      </c>
      <c r="M298" s="1" t="e">
        <f>MID(D298,FIND("amonesta",D298),50)</f>
        <v>#VALUE!</v>
      </c>
      <c r="N298" s="1" t="e">
        <f>MID(D298,FIND("correctivo",D298),50)</f>
        <v>#VALUE!</v>
      </c>
      <c r="O298" s="1" t="e">
        <f>MID(D298,FIND("imposici",D298),50)</f>
        <v>#VALUE!</v>
      </c>
    </row>
    <row r="299" spans="1:15" ht="42.75" x14ac:dyDescent="0.45">
      <c r="A299">
        <v>7743414</v>
      </c>
      <c r="B299">
        <v>0</v>
      </c>
      <c r="C299" t="s">
        <v>811</v>
      </c>
      <c r="D299" s="1" t="s">
        <v>810</v>
      </c>
      <c r="E299">
        <v>2</v>
      </c>
      <c r="F299" s="1" t="e">
        <f>MID(D299,FIND("sanci",D299),50)</f>
        <v>#VALUE!</v>
      </c>
      <c r="G299" s="1" t="e">
        <f>MID(D299,FIND("multa",D299),50)</f>
        <v>#VALUE!</v>
      </c>
      <c r="H299" s="1" t="e">
        <f>MID(D299,FIND("castigo",D299),50)</f>
        <v>#VALUE!</v>
      </c>
      <c r="I299" s="1" t="e">
        <f>MID(D299,FIND("punici",D299),50)</f>
        <v>#VALUE!</v>
      </c>
      <c r="J299" s="1" t="e">
        <f>MID(D299,FIND("escarmiento",D299),50)</f>
        <v>#VALUE!</v>
      </c>
      <c r="K299" s="1" t="e">
        <f>MID(D299,FIND("recargo",D299),50)</f>
        <v>#VALUE!</v>
      </c>
      <c r="L299" s="1" t="e">
        <f>MID(D299,FIND("gravamen",D299),50)</f>
        <v>#VALUE!</v>
      </c>
      <c r="M299" s="1" t="e">
        <f>MID(D299,FIND("amonesta",D299),50)</f>
        <v>#VALUE!</v>
      </c>
      <c r="N299" s="1" t="e">
        <f>MID(D299,FIND("correctivo",D299),50)</f>
        <v>#VALUE!</v>
      </c>
      <c r="O299" s="1" t="e">
        <f>MID(D299,FIND("imposici",D299),50)</f>
        <v>#VALUE!</v>
      </c>
    </row>
    <row r="300" spans="1:15" ht="228" x14ac:dyDescent="0.45">
      <c r="A300">
        <v>8238289</v>
      </c>
      <c r="B300">
        <v>0</v>
      </c>
      <c r="C300" t="s">
        <v>751</v>
      </c>
      <c r="D300" s="1" t="s">
        <v>753</v>
      </c>
      <c r="E300">
        <v>1</v>
      </c>
      <c r="F300" s="1" t="str">
        <f>MID(D300,FIND("sanci",D300),50)</f>
        <v>sanciones previstas en estas bases de licitaci&amp;oac</v>
      </c>
      <c r="G300" s="1" t="e">
        <f>MID(D300,FIND("multa",D300),50)</f>
        <v>#VALUE!</v>
      </c>
      <c r="H300" s="1" t="e">
        <f>MID(D300,FIND("castigo",D300),50)</f>
        <v>#VALUE!</v>
      </c>
      <c r="I300" s="1" t="e">
        <f>MID(D300,FIND("punici",D300),50)</f>
        <v>#VALUE!</v>
      </c>
      <c r="J300" s="1" t="e">
        <f>MID(D300,FIND("escarmiento",D300),50)</f>
        <v>#VALUE!</v>
      </c>
      <c r="K300" s="1" t="e">
        <f>MID(D300,FIND("recargo",D300),50)</f>
        <v>#VALUE!</v>
      </c>
      <c r="L300" s="1" t="e">
        <f>MID(D300,FIND("gravamen",D300),50)</f>
        <v>#VALUE!</v>
      </c>
      <c r="M300" s="1" t="e">
        <f>MID(D300,FIND("amonesta",D300),50)</f>
        <v>#VALUE!</v>
      </c>
      <c r="N300" s="1" t="e">
        <f>MID(D300,FIND("correctivo",D300),50)</f>
        <v>#VALUE!</v>
      </c>
      <c r="O300" s="1" t="e">
        <f>MID(D300,FIND("imposici",D300),50)</f>
        <v>#VALUE!</v>
      </c>
    </row>
    <row r="301" spans="1:15" ht="228" x14ac:dyDescent="0.45">
      <c r="A301">
        <v>8057600</v>
      </c>
      <c r="B301">
        <v>0</v>
      </c>
      <c r="C301" t="s">
        <v>751</v>
      </c>
      <c r="D301" s="1" t="s">
        <v>809</v>
      </c>
      <c r="E301">
        <v>1</v>
      </c>
      <c r="F301" s="1" t="str">
        <f>MID(D301,FIND("sanci",D301),50)</f>
        <v>sanciones previstas en estas bases de licitaci&amp;oac</v>
      </c>
      <c r="G301" s="1" t="e">
        <f>MID(D301,FIND("multa",D301),50)</f>
        <v>#VALUE!</v>
      </c>
      <c r="H301" s="1" t="e">
        <f>MID(D301,FIND("castigo",D301),50)</f>
        <v>#VALUE!</v>
      </c>
      <c r="I301" s="1" t="e">
        <f>MID(D301,FIND("punici",D301),50)</f>
        <v>#VALUE!</v>
      </c>
      <c r="J301" s="1" t="e">
        <f>MID(D301,FIND("escarmiento",D301),50)</f>
        <v>#VALUE!</v>
      </c>
      <c r="K301" s="1" t="e">
        <f>MID(D301,FIND("recargo",D301),50)</f>
        <v>#VALUE!</v>
      </c>
      <c r="L301" s="1" t="e">
        <f>MID(D301,FIND("gravamen",D301),50)</f>
        <v>#VALUE!</v>
      </c>
      <c r="M301" s="1" t="e">
        <f>MID(D301,FIND("amonesta",D301),50)</f>
        <v>#VALUE!</v>
      </c>
      <c r="N301" s="1" t="e">
        <f>MID(D301,FIND("correctivo",D301),50)</f>
        <v>#VALUE!</v>
      </c>
      <c r="O301" s="1" t="e">
        <f>MID(D301,FIND("imposici",D301),50)</f>
        <v>#VALUE!</v>
      </c>
    </row>
    <row r="302" spans="1:15" ht="171" x14ac:dyDescent="0.45">
      <c r="A302">
        <v>7524553</v>
      </c>
      <c r="B302">
        <v>0</v>
      </c>
      <c r="C302" t="s">
        <v>804</v>
      </c>
      <c r="D302" s="1" t="s">
        <v>808</v>
      </c>
      <c r="E302">
        <v>1</v>
      </c>
      <c r="F302" s="1" t="e">
        <f>MID(D302,FIND("sanci",D302),50)</f>
        <v>#VALUE!</v>
      </c>
      <c r="G302" s="1" t="str">
        <f>MID(D302,FIND("multa",D302),50)</f>
        <v>multa diaria por d&amp;iacute;a h&amp;aacute;bil.&lt;o:p&gt;&lt;/o:</v>
      </c>
      <c r="H302" s="1" t="e">
        <f>MID(D302,FIND("castigo",D302),50)</f>
        <v>#VALUE!</v>
      </c>
      <c r="I302" s="1" t="e">
        <f>MID(D302,FIND("punici",D302),50)</f>
        <v>#VALUE!</v>
      </c>
      <c r="J302" s="1" t="e">
        <f>MID(D302,FIND("escarmiento",D302),50)</f>
        <v>#VALUE!</v>
      </c>
      <c r="K302" s="1" t="e">
        <f>MID(D302,FIND("recargo",D302),50)</f>
        <v>#VALUE!</v>
      </c>
      <c r="L302" s="1" t="e">
        <f>MID(D302,FIND("gravamen",D302),50)</f>
        <v>#VALUE!</v>
      </c>
      <c r="M302" s="1" t="e">
        <f>MID(D302,FIND("amonesta",D302),50)</f>
        <v>#VALUE!</v>
      </c>
      <c r="N302" s="1" t="e">
        <f>MID(D302,FIND("correctivo",D302),50)</f>
        <v>#VALUE!</v>
      </c>
      <c r="O302" s="1" t="e">
        <f>MID(D302,FIND("imposici",D302),50)</f>
        <v>#VALUE!</v>
      </c>
    </row>
    <row r="303" spans="1:15" ht="285" x14ac:dyDescent="0.45">
      <c r="A303">
        <v>8148224</v>
      </c>
      <c r="B303">
        <v>0</v>
      </c>
      <c r="C303" t="s">
        <v>751</v>
      </c>
      <c r="D303" s="1" t="s">
        <v>750</v>
      </c>
      <c r="E303">
        <v>1</v>
      </c>
      <c r="F303" s="1" t="str">
        <f>MID(D303,FIND("sanci",D303),50)</f>
        <v>sanciones previstas en estas bases de licitaci&amp;oac</v>
      </c>
      <c r="G303" s="1" t="e">
        <f>MID(D303,FIND("multa",D303),50)</f>
        <v>#VALUE!</v>
      </c>
      <c r="H303" s="1" t="e">
        <f>MID(D303,FIND("castigo",D303),50)</f>
        <v>#VALUE!</v>
      </c>
      <c r="I303" s="1" t="e">
        <f>MID(D303,FIND("punici",D303),50)</f>
        <v>#VALUE!</v>
      </c>
      <c r="J303" s="1" t="e">
        <f>MID(D303,FIND("escarmiento",D303),50)</f>
        <v>#VALUE!</v>
      </c>
      <c r="K303" s="1" t="e">
        <f>MID(D303,FIND("recargo",D303),50)</f>
        <v>#VALUE!</v>
      </c>
      <c r="L303" s="1" t="e">
        <f>MID(D303,FIND("gravamen",D303),50)</f>
        <v>#VALUE!</v>
      </c>
      <c r="M303" s="1" t="e">
        <f>MID(D303,FIND("amonesta",D303),50)</f>
        <v>#VALUE!</v>
      </c>
      <c r="N303" s="1" t="e">
        <f>MID(D303,FIND("correctivo",D303),50)</f>
        <v>#VALUE!</v>
      </c>
      <c r="O303" s="1" t="e">
        <f>MID(D303,FIND("imposici",D303),50)</f>
        <v>#VALUE!</v>
      </c>
    </row>
    <row r="304" spans="1:15" ht="228" x14ac:dyDescent="0.45">
      <c r="A304">
        <v>8031098</v>
      </c>
      <c r="B304">
        <v>0</v>
      </c>
      <c r="C304" t="s">
        <v>751</v>
      </c>
      <c r="D304" s="1" t="s">
        <v>752</v>
      </c>
      <c r="E304">
        <v>1</v>
      </c>
      <c r="F304" s="1" t="str">
        <f>MID(D304,FIND("sanci",D304),50)</f>
        <v>sanciones previstas en estas bases de licitaci&amp;oac</v>
      </c>
      <c r="G304" s="1" t="e">
        <f>MID(D304,FIND("multa",D304),50)</f>
        <v>#VALUE!</v>
      </c>
      <c r="H304" s="1" t="e">
        <f>MID(D304,FIND("castigo",D304),50)</f>
        <v>#VALUE!</v>
      </c>
      <c r="I304" s="1" t="e">
        <f>MID(D304,FIND("punici",D304),50)</f>
        <v>#VALUE!</v>
      </c>
      <c r="J304" s="1" t="e">
        <f>MID(D304,FIND("escarmiento",D304),50)</f>
        <v>#VALUE!</v>
      </c>
      <c r="K304" s="1" t="e">
        <f>MID(D304,FIND("recargo",D304),50)</f>
        <v>#VALUE!</v>
      </c>
      <c r="L304" s="1" t="e">
        <f>MID(D304,FIND("gravamen",D304),50)</f>
        <v>#VALUE!</v>
      </c>
      <c r="M304" s="1" t="e">
        <f>MID(D304,FIND("amonesta",D304),50)</f>
        <v>#VALUE!</v>
      </c>
      <c r="N304" s="1" t="e">
        <f>MID(D304,FIND("correctivo",D304),50)</f>
        <v>#VALUE!</v>
      </c>
      <c r="O304" s="1" t="e">
        <f>MID(D304,FIND("imposici",D304),50)</f>
        <v>#VALUE!</v>
      </c>
    </row>
    <row r="305" spans="1:15" ht="228" x14ac:dyDescent="0.45">
      <c r="A305">
        <v>7341970</v>
      </c>
      <c r="B305">
        <v>0</v>
      </c>
      <c r="C305" t="s">
        <v>751</v>
      </c>
      <c r="D305" s="1" t="s">
        <v>753</v>
      </c>
      <c r="E305">
        <v>1</v>
      </c>
      <c r="F305" s="1" t="str">
        <f>MID(D305,FIND("sanci",D305),50)</f>
        <v>sanciones previstas en estas bases de licitaci&amp;oac</v>
      </c>
      <c r="G305" s="1" t="e">
        <f>MID(D305,FIND("multa",D305),50)</f>
        <v>#VALUE!</v>
      </c>
      <c r="H305" s="1" t="e">
        <f>MID(D305,FIND("castigo",D305),50)</f>
        <v>#VALUE!</v>
      </c>
      <c r="I305" s="1" t="e">
        <f>MID(D305,FIND("punici",D305),50)</f>
        <v>#VALUE!</v>
      </c>
      <c r="J305" s="1" t="e">
        <f>MID(D305,FIND("escarmiento",D305),50)</f>
        <v>#VALUE!</v>
      </c>
      <c r="K305" s="1" t="e">
        <f>MID(D305,FIND("recargo",D305),50)</f>
        <v>#VALUE!</v>
      </c>
      <c r="L305" s="1" t="e">
        <f>MID(D305,FIND("gravamen",D305),50)</f>
        <v>#VALUE!</v>
      </c>
      <c r="M305" s="1" t="e">
        <f>MID(D305,FIND("amonesta",D305),50)</f>
        <v>#VALUE!</v>
      </c>
      <c r="N305" s="1" t="e">
        <f>MID(D305,FIND("correctivo",D305),50)</f>
        <v>#VALUE!</v>
      </c>
      <c r="O305" s="1" t="e">
        <f>MID(D305,FIND("imposici",D305),50)</f>
        <v>#VALUE!</v>
      </c>
    </row>
    <row r="306" spans="1:15" ht="57" x14ac:dyDescent="0.45">
      <c r="A306">
        <v>7698700</v>
      </c>
      <c r="B306">
        <v>0</v>
      </c>
      <c r="C306" t="s">
        <v>777</v>
      </c>
      <c r="D306" s="1" t="s">
        <v>807</v>
      </c>
      <c r="E306">
        <v>2</v>
      </c>
      <c r="F306" s="1" t="e">
        <f>MID(D306,FIND("sanci",D306),50)</f>
        <v>#VALUE!</v>
      </c>
      <c r="G306" s="1" t="e">
        <f>MID(D306,FIND("multa",D306),50)</f>
        <v>#VALUE!</v>
      </c>
      <c r="H306" s="1" t="e">
        <f>MID(D306,FIND("castigo",D306),50)</f>
        <v>#VALUE!</v>
      </c>
      <c r="I306" s="1" t="e">
        <f>MID(D306,FIND("punici",D306),50)</f>
        <v>#VALUE!</v>
      </c>
      <c r="J306" s="1" t="e">
        <f>MID(D306,FIND("escarmiento",D306),50)</f>
        <v>#VALUE!</v>
      </c>
      <c r="K306" s="1" t="e">
        <f>MID(D306,FIND("recargo",D306),50)</f>
        <v>#VALUE!</v>
      </c>
      <c r="L306" s="1" t="e">
        <f>MID(D306,FIND("gravamen",D306),50)</f>
        <v>#VALUE!</v>
      </c>
      <c r="M306" s="1" t="e">
        <f>MID(D306,FIND("amonesta",D306),50)</f>
        <v>#VALUE!</v>
      </c>
      <c r="N306" s="1" t="e">
        <f>MID(D306,FIND("correctivo",D306),50)</f>
        <v>#VALUE!</v>
      </c>
      <c r="O306" s="1" t="e">
        <f>MID(D306,FIND("imposici",D306),50)</f>
        <v>#VALUE!</v>
      </c>
    </row>
    <row r="307" spans="1:15" ht="228" x14ac:dyDescent="0.45">
      <c r="A307">
        <v>8048676</v>
      </c>
      <c r="B307">
        <v>0</v>
      </c>
      <c r="C307" t="s">
        <v>751</v>
      </c>
      <c r="D307" s="1" t="s">
        <v>753</v>
      </c>
      <c r="E307">
        <v>1</v>
      </c>
      <c r="F307" s="1" t="str">
        <f>MID(D307,FIND("sanci",D307),50)</f>
        <v>sanciones previstas en estas bases de licitaci&amp;oac</v>
      </c>
      <c r="G307" s="1" t="e">
        <f>MID(D307,FIND("multa",D307),50)</f>
        <v>#VALUE!</v>
      </c>
      <c r="H307" s="1" t="e">
        <f>MID(D307,FIND("castigo",D307),50)</f>
        <v>#VALUE!</v>
      </c>
      <c r="I307" s="1" t="e">
        <f>MID(D307,FIND("punici",D307),50)</f>
        <v>#VALUE!</v>
      </c>
      <c r="J307" s="1" t="e">
        <f>MID(D307,FIND("escarmiento",D307),50)</f>
        <v>#VALUE!</v>
      </c>
      <c r="K307" s="1" t="e">
        <f>MID(D307,FIND("recargo",D307),50)</f>
        <v>#VALUE!</v>
      </c>
      <c r="L307" s="1" t="e">
        <f>MID(D307,FIND("gravamen",D307),50)</f>
        <v>#VALUE!</v>
      </c>
      <c r="M307" s="1" t="e">
        <f>MID(D307,FIND("amonesta",D307),50)</f>
        <v>#VALUE!</v>
      </c>
      <c r="N307" s="1" t="e">
        <f>MID(D307,FIND("correctivo",D307),50)</f>
        <v>#VALUE!</v>
      </c>
      <c r="O307" s="1" t="e">
        <f>MID(D307,FIND("imposici",D307),50)</f>
        <v>#VALUE!</v>
      </c>
    </row>
    <row r="308" spans="1:15" ht="228" x14ac:dyDescent="0.45">
      <c r="A308">
        <v>7542490</v>
      </c>
      <c r="B308">
        <v>0</v>
      </c>
      <c r="C308" t="s">
        <v>806</v>
      </c>
      <c r="D308" s="1" t="s">
        <v>805</v>
      </c>
      <c r="E308">
        <v>1</v>
      </c>
      <c r="F308" s="1" t="str">
        <f>MID(D308,FIND("sanci",D308),50)</f>
        <v>sanciones provistas en las bases de licitaci&amp;oacut</v>
      </c>
      <c r="G308" s="1" t="e">
        <f>MID(D308,FIND("multa",D308),50)</f>
        <v>#VALUE!</v>
      </c>
      <c r="H308" s="1" t="e">
        <f>MID(D308,FIND("castigo",D308),50)</f>
        <v>#VALUE!</v>
      </c>
      <c r="I308" s="1" t="e">
        <f>MID(D308,FIND("punici",D308),50)</f>
        <v>#VALUE!</v>
      </c>
      <c r="J308" s="1" t="e">
        <f>MID(D308,FIND("escarmiento",D308),50)</f>
        <v>#VALUE!</v>
      </c>
      <c r="K308" s="1" t="e">
        <f>MID(D308,FIND("recargo",D308),50)</f>
        <v>#VALUE!</v>
      </c>
      <c r="L308" s="1" t="e">
        <f>MID(D308,FIND("gravamen",D308),50)</f>
        <v>#VALUE!</v>
      </c>
      <c r="M308" s="1" t="e">
        <f>MID(D308,FIND("amonesta",D308),50)</f>
        <v>#VALUE!</v>
      </c>
      <c r="N308" s="1" t="e">
        <f>MID(D308,FIND("correctivo",D308),50)</f>
        <v>#VALUE!</v>
      </c>
      <c r="O308" s="1" t="e">
        <f>MID(D308,FIND("imposici",D308),50)</f>
        <v>#VALUE!</v>
      </c>
    </row>
    <row r="309" spans="1:15" ht="228" x14ac:dyDescent="0.45">
      <c r="A309">
        <v>7882158</v>
      </c>
      <c r="B309">
        <v>0</v>
      </c>
      <c r="C309" t="s">
        <v>751</v>
      </c>
      <c r="D309" s="1" t="s">
        <v>753</v>
      </c>
      <c r="E309">
        <v>1</v>
      </c>
      <c r="F309" s="1" t="str">
        <f>MID(D309,FIND("sanci",D309),50)</f>
        <v>sanciones previstas en estas bases de licitaci&amp;oac</v>
      </c>
      <c r="G309" s="1" t="e">
        <f>MID(D309,FIND("multa",D309),50)</f>
        <v>#VALUE!</v>
      </c>
      <c r="H309" s="1" t="e">
        <f>MID(D309,FIND("castigo",D309),50)</f>
        <v>#VALUE!</v>
      </c>
      <c r="I309" s="1" t="e">
        <f>MID(D309,FIND("punici",D309),50)</f>
        <v>#VALUE!</v>
      </c>
      <c r="J309" s="1" t="e">
        <f>MID(D309,FIND("escarmiento",D309),50)</f>
        <v>#VALUE!</v>
      </c>
      <c r="K309" s="1" t="e">
        <f>MID(D309,FIND("recargo",D309),50)</f>
        <v>#VALUE!</v>
      </c>
      <c r="L309" s="1" t="e">
        <f>MID(D309,FIND("gravamen",D309),50)</f>
        <v>#VALUE!</v>
      </c>
      <c r="M309" s="1" t="e">
        <f>MID(D309,FIND("amonesta",D309),50)</f>
        <v>#VALUE!</v>
      </c>
      <c r="N309" s="1" t="e">
        <f>MID(D309,FIND("correctivo",D309),50)</f>
        <v>#VALUE!</v>
      </c>
      <c r="O309" s="1" t="e">
        <f>MID(D309,FIND("imposici",D309),50)</f>
        <v>#VALUE!</v>
      </c>
    </row>
    <row r="310" spans="1:15" ht="285" x14ac:dyDescent="0.45">
      <c r="A310">
        <v>8331193</v>
      </c>
      <c r="B310">
        <v>0</v>
      </c>
      <c r="C310" t="s">
        <v>751</v>
      </c>
      <c r="D310" s="1" t="s">
        <v>750</v>
      </c>
      <c r="E310">
        <v>1</v>
      </c>
      <c r="F310" s="1" t="str">
        <f>MID(D310,FIND("sanci",D310),50)</f>
        <v>sanciones previstas en estas bases de licitaci&amp;oac</v>
      </c>
      <c r="G310" s="1" t="e">
        <f>MID(D310,FIND("multa",D310),50)</f>
        <v>#VALUE!</v>
      </c>
      <c r="H310" s="1" t="e">
        <f>MID(D310,FIND("castigo",D310),50)</f>
        <v>#VALUE!</v>
      </c>
      <c r="I310" s="1" t="e">
        <f>MID(D310,FIND("punici",D310),50)</f>
        <v>#VALUE!</v>
      </c>
      <c r="J310" s="1" t="e">
        <f>MID(D310,FIND("escarmiento",D310),50)</f>
        <v>#VALUE!</v>
      </c>
      <c r="K310" s="1" t="e">
        <f>MID(D310,FIND("recargo",D310),50)</f>
        <v>#VALUE!</v>
      </c>
      <c r="L310" s="1" t="e">
        <f>MID(D310,FIND("gravamen",D310),50)</f>
        <v>#VALUE!</v>
      </c>
      <c r="M310" s="1" t="e">
        <f>MID(D310,FIND("amonesta",D310),50)</f>
        <v>#VALUE!</v>
      </c>
      <c r="N310" s="1" t="e">
        <f>MID(D310,FIND("correctivo",D310),50)</f>
        <v>#VALUE!</v>
      </c>
      <c r="O310" s="1" t="e">
        <f>MID(D310,FIND("imposici",D310),50)</f>
        <v>#VALUE!</v>
      </c>
    </row>
    <row r="311" spans="1:15" ht="228" x14ac:dyDescent="0.45">
      <c r="A311">
        <v>7459635</v>
      </c>
      <c r="B311">
        <v>0</v>
      </c>
      <c r="C311" t="s">
        <v>751</v>
      </c>
      <c r="D311" s="1" t="s">
        <v>752</v>
      </c>
      <c r="E311">
        <v>1</v>
      </c>
      <c r="F311" s="1" t="str">
        <f>MID(D311,FIND("sanci",D311),50)</f>
        <v>sanciones previstas en estas bases de licitaci&amp;oac</v>
      </c>
      <c r="G311" s="1" t="e">
        <f>MID(D311,FIND("multa",D311),50)</f>
        <v>#VALUE!</v>
      </c>
      <c r="H311" s="1" t="e">
        <f>MID(D311,FIND("castigo",D311),50)</f>
        <v>#VALUE!</v>
      </c>
      <c r="I311" s="1" t="e">
        <f>MID(D311,FIND("punici",D311),50)</f>
        <v>#VALUE!</v>
      </c>
      <c r="J311" s="1" t="e">
        <f>MID(D311,FIND("escarmiento",D311),50)</f>
        <v>#VALUE!</v>
      </c>
      <c r="K311" s="1" t="e">
        <f>MID(D311,FIND("recargo",D311),50)</f>
        <v>#VALUE!</v>
      </c>
      <c r="L311" s="1" t="e">
        <f>MID(D311,FIND("gravamen",D311),50)</f>
        <v>#VALUE!</v>
      </c>
      <c r="M311" s="1" t="e">
        <f>MID(D311,FIND("amonesta",D311),50)</f>
        <v>#VALUE!</v>
      </c>
      <c r="N311" s="1" t="e">
        <f>MID(D311,FIND("correctivo",D311),50)</f>
        <v>#VALUE!</v>
      </c>
      <c r="O311" s="1" t="e">
        <f>MID(D311,FIND("imposici",D311),50)</f>
        <v>#VALUE!</v>
      </c>
    </row>
    <row r="312" spans="1:15" ht="228" x14ac:dyDescent="0.45">
      <c r="A312">
        <v>7791960</v>
      </c>
      <c r="B312">
        <v>0</v>
      </c>
      <c r="C312" t="s">
        <v>751</v>
      </c>
      <c r="D312" s="1" t="s">
        <v>752</v>
      </c>
      <c r="E312">
        <v>1</v>
      </c>
      <c r="F312" s="1" t="str">
        <f>MID(D312,FIND("sanci",D312),50)</f>
        <v>sanciones previstas en estas bases de licitaci&amp;oac</v>
      </c>
      <c r="G312" s="1" t="e">
        <f>MID(D312,FIND("multa",D312),50)</f>
        <v>#VALUE!</v>
      </c>
      <c r="H312" s="1" t="e">
        <f>MID(D312,FIND("castigo",D312),50)</f>
        <v>#VALUE!</v>
      </c>
      <c r="I312" s="1" t="e">
        <f>MID(D312,FIND("punici",D312),50)</f>
        <v>#VALUE!</v>
      </c>
      <c r="J312" s="1" t="e">
        <f>MID(D312,FIND("escarmiento",D312),50)</f>
        <v>#VALUE!</v>
      </c>
      <c r="K312" s="1" t="e">
        <f>MID(D312,FIND("recargo",D312),50)</f>
        <v>#VALUE!</v>
      </c>
      <c r="L312" s="1" t="e">
        <f>MID(D312,FIND("gravamen",D312),50)</f>
        <v>#VALUE!</v>
      </c>
      <c r="M312" s="1" t="e">
        <f>MID(D312,FIND("amonesta",D312),50)</f>
        <v>#VALUE!</v>
      </c>
      <c r="N312" s="1" t="e">
        <f>MID(D312,FIND("correctivo",D312),50)</f>
        <v>#VALUE!</v>
      </c>
      <c r="O312" s="1" t="e">
        <f>MID(D312,FIND("imposici",D312),50)</f>
        <v>#VALUE!</v>
      </c>
    </row>
    <row r="313" spans="1:15" ht="242.25" x14ac:dyDescent="0.45">
      <c r="A313">
        <v>7455447</v>
      </c>
      <c r="B313">
        <v>0</v>
      </c>
      <c r="C313" t="s">
        <v>804</v>
      </c>
      <c r="D313" s="1" t="s">
        <v>803</v>
      </c>
      <c r="E313">
        <v>1</v>
      </c>
      <c r="F313" s="1" t="e">
        <f>MID(D313,FIND("sanci",D313),50)</f>
        <v>#VALUE!</v>
      </c>
      <c r="G313" s="1" t="str">
        <f>MID(D313,FIND("multa",D313),50)</f>
        <v>multa por incumplimiento, la que se calcular&amp;aacut</v>
      </c>
      <c r="H313" s="1" t="e">
        <f>MID(D313,FIND("castigo",D313),50)</f>
        <v>#VALUE!</v>
      </c>
      <c r="I313" s="1" t="e">
        <f>MID(D313,FIND("punici",D313),50)</f>
        <v>#VALUE!</v>
      </c>
      <c r="J313" s="1" t="e">
        <f>MID(D313,FIND("escarmiento",D313),50)</f>
        <v>#VALUE!</v>
      </c>
      <c r="K313" s="1" t="e">
        <f>MID(D313,FIND("recargo",D313),50)</f>
        <v>#VALUE!</v>
      </c>
      <c r="L313" s="1" t="e">
        <f>MID(D313,FIND("gravamen",D313),50)</f>
        <v>#VALUE!</v>
      </c>
      <c r="M313" s="1" t="e">
        <f>MID(D313,FIND("amonesta",D313),50)</f>
        <v>#VALUE!</v>
      </c>
      <c r="N313" s="1" t="e">
        <f>MID(D313,FIND("correctivo",D313),50)</f>
        <v>#VALUE!</v>
      </c>
      <c r="O313" s="1" t="e">
        <f>MID(D313,FIND("imposici",D313),50)</f>
        <v>#VALUE!</v>
      </c>
    </row>
    <row r="314" spans="1:15" ht="228" x14ac:dyDescent="0.45">
      <c r="A314">
        <v>7708627</v>
      </c>
      <c r="B314">
        <v>0</v>
      </c>
      <c r="C314" t="s">
        <v>751</v>
      </c>
      <c r="D314" s="1" t="s">
        <v>752</v>
      </c>
      <c r="E314">
        <v>1</v>
      </c>
      <c r="F314" s="1" t="str">
        <f>MID(D314,FIND("sanci",D314),50)</f>
        <v>sanciones previstas en estas bases de licitaci&amp;oac</v>
      </c>
      <c r="G314" s="1" t="e">
        <f>MID(D314,FIND("multa",D314),50)</f>
        <v>#VALUE!</v>
      </c>
      <c r="H314" s="1" t="e">
        <f>MID(D314,FIND("castigo",D314),50)</f>
        <v>#VALUE!</v>
      </c>
      <c r="I314" s="1" t="e">
        <f>MID(D314,FIND("punici",D314),50)</f>
        <v>#VALUE!</v>
      </c>
      <c r="J314" s="1" t="e">
        <f>MID(D314,FIND("escarmiento",D314),50)</f>
        <v>#VALUE!</v>
      </c>
      <c r="K314" s="1" t="e">
        <f>MID(D314,FIND("recargo",D314),50)</f>
        <v>#VALUE!</v>
      </c>
      <c r="L314" s="1" t="e">
        <f>MID(D314,FIND("gravamen",D314),50)</f>
        <v>#VALUE!</v>
      </c>
      <c r="M314" s="1" t="e">
        <f>MID(D314,FIND("amonesta",D314),50)</f>
        <v>#VALUE!</v>
      </c>
      <c r="N314" s="1" t="e">
        <f>MID(D314,FIND("correctivo",D314),50)</f>
        <v>#VALUE!</v>
      </c>
      <c r="O314" s="1" t="e">
        <f>MID(D314,FIND("imposici",D314),50)</f>
        <v>#VALUE!</v>
      </c>
    </row>
    <row r="315" spans="1:15" ht="156.75" x14ac:dyDescent="0.45">
      <c r="A315">
        <v>8509624</v>
      </c>
      <c r="B315">
        <v>0</v>
      </c>
      <c r="C315" t="s">
        <v>802</v>
      </c>
      <c r="D315" s="1" t="s">
        <v>801</v>
      </c>
      <c r="E315">
        <v>1</v>
      </c>
      <c r="F315" s="1" t="str">
        <f>MID(D315,FIND("sanci",D315),50)</f>
        <v xml:space="preserve">sancionada en la forma dispuesta en este numeral, </v>
      </c>
      <c r="G315" s="1" t="str">
        <f>MID(D315,FIND("multa",D315),50)</f>
        <v>multas, las que se&amp;nbsp; aplicar&amp;aacute;n sin form</v>
      </c>
      <c r="H315" s="1" t="e">
        <f>MID(D315,FIND("castigo",D315),50)</f>
        <v>#VALUE!</v>
      </c>
      <c r="I315" s="1" t="e">
        <f>MID(D315,FIND("punici",D315),50)</f>
        <v>#VALUE!</v>
      </c>
      <c r="J315" s="1" t="e">
        <f>MID(D315,FIND("escarmiento",D315),50)</f>
        <v>#VALUE!</v>
      </c>
      <c r="K315" s="1" t="e">
        <f>MID(D315,FIND("recargo",D315),50)</f>
        <v>#VALUE!</v>
      </c>
      <c r="L315" s="1" t="e">
        <f>MID(D315,FIND("gravamen",D315),50)</f>
        <v>#VALUE!</v>
      </c>
      <c r="M315" s="1" t="e">
        <f>MID(D315,FIND("amonesta",D315),50)</f>
        <v>#VALUE!</v>
      </c>
      <c r="N315" s="1" t="e">
        <f>MID(D315,FIND("correctivo",D315),50)</f>
        <v>#VALUE!</v>
      </c>
      <c r="O315" s="1" t="e">
        <f>MID(D315,FIND("imposici",D315),50)</f>
        <v>#VALUE!</v>
      </c>
    </row>
    <row r="316" spans="1:15" ht="285" x14ac:dyDescent="0.45">
      <c r="A316">
        <v>8530665</v>
      </c>
      <c r="B316">
        <v>0</v>
      </c>
      <c r="C316" t="s">
        <v>751</v>
      </c>
      <c r="D316" s="1" t="s">
        <v>750</v>
      </c>
      <c r="E316">
        <v>1</v>
      </c>
      <c r="F316" s="1" t="str">
        <f>MID(D316,FIND("sanci",D316),50)</f>
        <v>sanciones previstas en estas bases de licitaci&amp;oac</v>
      </c>
      <c r="G316" s="1" t="e">
        <f>MID(D316,FIND("multa",D316),50)</f>
        <v>#VALUE!</v>
      </c>
      <c r="H316" s="1" t="e">
        <f>MID(D316,FIND("castigo",D316),50)</f>
        <v>#VALUE!</v>
      </c>
      <c r="I316" s="1" t="e">
        <f>MID(D316,FIND("punici",D316),50)</f>
        <v>#VALUE!</v>
      </c>
      <c r="J316" s="1" t="e">
        <f>MID(D316,FIND("escarmiento",D316),50)</f>
        <v>#VALUE!</v>
      </c>
      <c r="K316" s="1" t="e">
        <f>MID(D316,FIND("recargo",D316),50)</f>
        <v>#VALUE!</v>
      </c>
      <c r="L316" s="1" t="e">
        <f>MID(D316,FIND("gravamen",D316),50)</f>
        <v>#VALUE!</v>
      </c>
      <c r="M316" s="1" t="e">
        <f>MID(D316,FIND("amonesta",D316),50)</f>
        <v>#VALUE!</v>
      </c>
      <c r="N316" s="1" t="e">
        <f>MID(D316,FIND("correctivo",D316),50)</f>
        <v>#VALUE!</v>
      </c>
      <c r="O316" s="1" t="e">
        <f>MID(D316,FIND("imposici",D316),50)</f>
        <v>#VALUE!</v>
      </c>
    </row>
    <row r="317" spans="1:15" ht="228" x14ac:dyDescent="0.45">
      <c r="A317">
        <v>7852492</v>
      </c>
      <c r="B317">
        <v>0</v>
      </c>
      <c r="C317" t="s">
        <v>751</v>
      </c>
      <c r="D317" s="1" t="s">
        <v>753</v>
      </c>
      <c r="E317">
        <v>1</v>
      </c>
      <c r="F317" s="1" t="str">
        <f>MID(D317,FIND("sanci",D317),50)</f>
        <v>sanciones previstas en estas bases de licitaci&amp;oac</v>
      </c>
      <c r="G317" s="1" t="e">
        <f>MID(D317,FIND("multa",D317),50)</f>
        <v>#VALUE!</v>
      </c>
      <c r="H317" s="1" t="e">
        <f>MID(D317,FIND("castigo",D317),50)</f>
        <v>#VALUE!</v>
      </c>
      <c r="I317" s="1" t="e">
        <f>MID(D317,FIND("punici",D317),50)</f>
        <v>#VALUE!</v>
      </c>
      <c r="J317" s="1" t="e">
        <f>MID(D317,FIND("escarmiento",D317),50)</f>
        <v>#VALUE!</v>
      </c>
      <c r="K317" s="1" t="e">
        <f>MID(D317,FIND("recargo",D317),50)</f>
        <v>#VALUE!</v>
      </c>
      <c r="L317" s="1" t="e">
        <f>MID(D317,FIND("gravamen",D317),50)</f>
        <v>#VALUE!</v>
      </c>
      <c r="M317" s="1" t="e">
        <f>MID(D317,FIND("amonesta",D317),50)</f>
        <v>#VALUE!</v>
      </c>
      <c r="N317" s="1" t="e">
        <f>MID(D317,FIND("correctivo",D317),50)</f>
        <v>#VALUE!</v>
      </c>
      <c r="O317" s="1" t="e">
        <f>MID(D317,FIND("imposici",D317),50)</f>
        <v>#VALUE!</v>
      </c>
    </row>
    <row r="318" spans="1:15" ht="185.25" x14ac:dyDescent="0.45">
      <c r="A318">
        <v>8238923</v>
      </c>
      <c r="B318">
        <v>0</v>
      </c>
      <c r="C318" t="s">
        <v>800</v>
      </c>
      <c r="D318" s="1" t="s">
        <v>799</v>
      </c>
      <c r="E318">
        <v>1</v>
      </c>
      <c r="F318" s="1" t="e">
        <f>MID(D318,FIND("sanci",D318),50)</f>
        <v>#VALUE!</v>
      </c>
      <c r="G318" s="1" t="str">
        <f>MID(D318,FIND("multa",D318),50)</f>
        <v>multa (Ley de Presupuestos 2017, glosa 2, de las p</v>
      </c>
      <c r="H318" s="1" t="e">
        <f>MID(D318,FIND("castigo",D318),50)</f>
        <v>#VALUE!</v>
      </c>
      <c r="I318" s="1" t="e">
        <f>MID(D318,FIND("punici",D318),50)</f>
        <v>#VALUE!</v>
      </c>
      <c r="J318" s="1" t="e">
        <f>MID(D318,FIND("escarmiento",D318),50)</f>
        <v>#VALUE!</v>
      </c>
      <c r="K318" s="1" t="e">
        <f>MID(D318,FIND("recargo",D318),50)</f>
        <v>#VALUE!</v>
      </c>
      <c r="L318" s="1" t="e">
        <f>MID(D318,FIND("gravamen",D318),50)</f>
        <v>#VALUE!</v>
      </c>
      <c r="M318" s="1" t="e">
        <f>MID(D318,FIND("amonesta",D318),50)</f>
        <v>#VALUE!</v>
      </c>
      <c r="N318" s="1" t="e">
        <f>MID(D318,FIND("correctivo",D318),50)</f>
        <v>#VALUE!</v>
      </c>
      <c r="O318" s="1" t="e">
        <f>MID(D318,FIND("imposici",D318),50)</f>
        <v>#VALUE!</v>
      </c>
    </row>
    <row r="319" spans="1:15" ht="285" x14ac:dyDescent="0.45">
      <c r="A319">
        <v>8240474</v>
      </c>
      <c r="B319">
        <v>0</v>
      </c>
      <c r="C319" t="s">
        <v>751</v>
      </c>
      <c r="D319" s="1" t="s">
        <v>750</v>
      </c>
      <c r="E319">
        <v>1</v>
      </c>
      <c r="F319" s="1" t="str">
        <f>MID(D319,FIND("sanci",D319),50)</f>
        <v>sanciones previstas en estas bases de licitaci&amp;oac</v>
      </c>
      <c r="G319" s="1" t="e">
        <f>MID(D319,FIND("multa",D319),50)</f>
        <v>#VALUE!</v>
      </c>
      <c r="H319" s="1" t="e">
        <f>MID(D319,FIND("castigo",D319),50)</f>
        <v>#VALUE!</v>
      </c>
      <c r="I319" s="1" t="e">
        <f>MID(D319,FIND("punici",D319),50)</f>
        <v>#VALUE!</v>
      </c>
      <c r="J319" s="1" t="e">
        <f>MID(D319,FIND("escarmiento",D319),50)</f>
        <v>#VALUE!</v>
      </c>
      <c r="K319" s="1" t="e">
        <f>MID(D319,FIND("recargo",D319),50)</f>
        <v>#VALUE!</v>
      </c>
      <c r="L319" s="1" t="e">
        <f>MID(D319,FIND("gravamen",D319),50)</f>
        <v>#VALUE!</v>
      </c>
      <c r="M319" s="1" t="e">
        <f>MID(D319,FIND("amonesta",D319),50)</f>
        <v>#VALUE!</v>
      </c>
      <c r="N319" s="1" t="e">
        <f>MID(D319,FIND("correctivo",D319),50)</f>
        <v>#VALUE!</v>
      </c>
      <c r="O319" s="1" t="e">
        <f>MID(D319,FIND("imposici",D319),50)</f>
        <v>#VALUE!</v>
      </c>
    </row>
    <row r="320" spans="1:15" ht="285" x14ac:dyDescent="0.45">
      <c r="A320">
        <v>8472192</v>
      </c>
      <c r="B320">
        <v>0</v>
      </c>
      <c r="C320" t="s">
        <v>751</v>
      </c>
      <c r="D320" s="1" t="s">
        <v>750</v>
      </c>
      <c r="E320">
        <v>1</v>
      </c>
      <c r="F320" s="1" t="str">
        <f>MID(D320,FIND("sanci",D320),50)</f>
        <v>sanciones previstas en estas bases de licitaci&amp;oac</v>
      </c>
      <c r="G320" s="1" t="e">
        <f>MID(D320,FIND("multa",D320),50)</f>
        <v>#VALUE!</v>
      </c>
      <c r="H320" s="1" t="e">
        <f>MID(D320,FIND("castigo",D320),50)</f>
        <v>#VALUE!</v>
      </c>
      <c r="I320" s="1" t="e">
        <f>MID(D320,FIND("punici",D320),50)</f>
        <v>#VALUE!</v>
      </c>
      <c r="J320" s="1" t="e">
        <f>MID(D320,FIND("escarmiento",D320),50)</f>
        <v>#VALUE!</v>
      </c>
      <c r="K320" s="1" t="e">
        <f>MID(D320,FIND("recargo",D320),50)</f>
        <v>#VALUE!</v>
      </c>
      <c r="L320" s="1" t="e">
        <f>MID(D320,FIND("gravamen",D320),50)</f>
        <v>#VALUE!</v>
      </c>
      <c r="M320" s="1" t="e">
        <f>MID(D320,FIND("amonesta",D320),50)</f>
        <v>#VALUE!</v>
      </c>
      <c r="N320" s="1" t="e">
        <f>MID(D320,FIND("correctivo",D320),50)</f>
        <v>#VALUE!</v>
      </c>
      <c r="O320" s="1" t="e">
        <f>MID(D320,FIND("imposici",D320),50)</f>
        <v>#VALUE!</v>
      </c>
    </row>
    <row r="321" spans="1:15" ht="242.25" x14ac:dyDescent="0.45">
      <c r="A321">
        <v>7849113</v>
      </c>
      <c r="B321">
        <v>0</v>
      </c>
      <c r="C321" t="s">
        <v>751</v>
      </c>
      <c r="D321" s="1" t="s">
        <v>798</v>
      </c>
      <c r="E321">
        <v>1</v>
      </c>
      <c r="F321" s="1" t="str">
        <f>MID(D321,FIND("sanci",D321),50)</f>
        <v>sanciones previstas en estas bases de licitaci&amp;oac</v>
      </c>
      <c r="G321" s="1" t="e">
        <f>MID(D321,FIND("multa",D321),50)</f>
        <v>#VALUE!</v>
      </c>
      <c r="H321" s="1" t="e">
        <f>MID(D321,FIND("castigo",D321),50)</f>
        <v>#VALUE!</v>
      </c>
      <c r="I321" s="1" t="e">
        <f>MID(D321,FIND("punici",D321),50)</f>
        <v>#VALUE!</v>
      </c>
      <c r="J321" s="1" t="e">
        <f>MID(D321,FIND("escarmiento",D321),50)</f>
        <v>#VALUE!</v>
      </c>
      <c r="K321" s="1" t="e">
        <f>MID(D321,FIND("recargo",D321),50)</f>
        <v>#VALUE!</v>
      </c>
      <c r="L321" s="1" t="e">
        <f>MID(D321,FIND("gravamen",D321),50)</f>
        <v>#VALUE!</v>
      </c>
      <c r="M321" s="1" t="e">
        <f>MID(D321,FIND("amonesta",D321),50)</f>
        <v>#VALUE!</v>
      </c>
      <c r="N321" s="1" t="e">
        <f>MID(D321,FIND("correctivo",D321),50)</f>
        <v>#VALUE!</v>
      </c>
      <c r="O321" s="1" t="e">
        <f>MID(D321,FIND("imposici",D321),50)</f>
        <v>#VALUE!</v>
      </c>
    </row>
    <row r="322" spans="1:15" ht="213.75" x14ac:dyDescent="0.45">
      <c r="A322">
        <v>7680418</v>
      </c>
      <c r="B322">
        <v>0</v>
      </c>
      <c r="C322" t="s">
        <v>797</v>
      </c>
      <c r="D322" s="1" t="s">
        <v>796</v>
      </c>
      <c r="E322">
        <v>1</v>
      </c>
      <c r="F322" s="1" t="str">
        <f>MID(D322,FIND("sanci",D322),50)</f>
        <v xml:space="preserve">sanciones previstas en estas bases de licitación, </v>
      </c>
      <c r="G322" s="1" t="e">
        <f>MID(D322,FIND("multa",D322),50)</f>
        <v>#VALUE!</v>
      </c>
      <c r="H322" s="1" t="e">
        <f>MID(D322,FIND("castigo",D322),50)</f>
        <v>#VALUE!</v>
      </c>
      <c r="I322" s="1" t="e">
        <f>MID(D322,FIND("punici",D322),50)</f>
        <v>#VALUE!</v>
      </c>
      <c r="J322" s="1" t="e">
        <f>MID(D322,FIND("escarmiento",D322),50)</f>
        <v>#VALUE!</v>
      </c>
      <c r="K322" s="1" t="e">
        <f>MID(D322,FIND("recargo",D322),50)</f>
        <v>#VALUE!</v>
      </c>
      <c r="L322" s="1" t="e">
        <f>MID(D322,FIND("gravamen",D322),50)</f>
        <v>#VALUE!</v>
      </c>
      <c r="M322" s="1" t="e">
        <f>MID(D322,FIND("amonesta",D322),50)</f>
        <v>#VALUE!</v>
      </c>
      <c r="N322" s="1" t="e">
        <f>MID(D322,FIND("correctivo",D322),50)</f>
        <v>#VALUE!</v>
      </c>
      <c r="O322" s="1" t="e">
        <f>MID(D322,FIND("imposici",D322),50)</f>
        <v>#VALUE!</v>
      </c>
    </row>
    <row r="323" spans="1:15" ht="409.5" x14ac:dyDescent="0.45">
      <c r="A323">
        <v>8196845</v>
      </c>
      <c r="B323">
        <v>0</v>
      </c>
      <c r="C323" t="s">
        <v>795</v>
      </c>
      <c r="D323" s="1" t="s">
        <v>794</v>
      </c>
      <c r="E323">
        <v>1</v>
      </c>
      <c r="F323" s="1" t="e">
        <f>MID(D323,FIND("sanci",D323),50)</f>
        <v>#VALUE!</v>
      </c>
      <c r="G323" s="1" t="str">
        <f>MID(D323,FIND("multa",D323),50)</f>
        <v>multa equivalente al 5 ‰ (cinco por mil) del monto</v>
      </c>
      <c r="H323" s="1" t="e">
        <f>MID(D323,FIND("castigo",D323),50)</f>
        <v>#VALUE!</v>
      </c>
      <c r="I323" s="1" t="e">
        <f>MID(D323,FIND("punici",D323),50)</f>
        <v>#VALUE!</v>
      </c>
      <c r="J323" s="1" t="e">
        <f>MID(D323,FIND("escarmiento",D323),50)</f>
        <v>#VALUE!</v>
      </c>
      <c r="K323" s="1" t="e">
        <f>MID(D323,FIND("recargo",D323),50)</f>
        <v>#VALUE!</v>
      </c>
      <c r="L323" s="1" t="e">
        <f>MID(D323,FIND("gravamen",D323),50)</f>
        <v>#VALUE!</v>
      </c>
      <c r="M323" s="1" t="e">
        <f>MID(D323,FIND("amonesta",D323),50)</f>
        <v>#VALUE!</v>
      </c>
      <c r="N323" s="1" t="e">
        <f>MID(D323,FIND("correctivo",D323),50)</f>
        <v>#VALUE!</v>
      </c>
      <c r="O323" s="1" t="e">
        <f>MID(D323,FIND("imposici",D323),50)</f>
        <v>#VALUE!</v>
      </c>
    </row>
    <row r="324" spans="1:15" ht="42.75" x14ac:dyDescent="0.45">
      <c r="A324">
        <v>8229893</v>
      </c>
      <c r="B324">
        <v>0</v>
      </c>
      <c r="C324" t="s">
        <v>793</v>
      </c>
      <c r="D324" s="1" t="s">
        <v>792</v>
      </c>
      <c r="E324">
        <v>1</v>
      </c>
      <c r="F324" s="1" t="str">
        <f>MID(D324,FIND("sanci",D324),50)</f>
        <v>sanciones en caso necesario-	Realizar el control d</v>
      </c>
      <c r="G324" s="1" t="str">
        <f>MID(D324,FIND("multa",D324),50)</f>
        <v>multas-	Conocer y aplicar la tabla de multas y san</v>
      </c>
      <c r="H324" s="1" t="e">
        <f>MID(D324,FIND("castigo",D324),50)</f>
        <v>#VALUE!</v>
      </c>
      <c r="I324" s="1" t="e">
        <f>MID(D324,FIND("punici",D324),50)</f>
        <v>#VALUE!</v>
      </c>
      <c r="J324" s="1" t="e">
        <f>MID(D324,FIND("escarmiento",D324),50)</f>
        <v>#VALUE!</v>
      </c>
      <c r="K324" s="1" t="e">
        <f>MID(D324,FIND("recargo",D324),50)</f>
        <v>#VALUE!</v>
      </c>
      <c r="L324" s="1" t="e">
        <f>MID(D324,FIND("gravamen",D324),50)</f>
        <v>#VALUE!</v>
      </c>
      <c r="M324" s="1" t="e">
        <f>MID(D324,FIND("amonesta",D324),50)</f>
        <v>#VALUE!</v>
      </c>
      <c r="N324" s="1" t="e">
        <f>MID(D324,FIND("correctivo",D324),50)</f>
        <v>#VALUE!</v>
      </c>
      <c r="O324" s="1" t="e">
        <f>MID(D324,FIND("imposici",D324),50)</f>
        <v>#VALUE!</v>
      </c>
    </row>
    <row r="325" spans="1:15" ht="285" x14ac:dyDescent="0.45">
      <c r="A325">
        <v>8157487</v>
      </c>
      <c r="B325">
        <v>0</v>
      </c>
      <c r="C325" t="s">
        <v>751</v>
      </c>
      <c r="D325" s="1" t="s">
        <v>750</v>
      </c>
      <c r="E325">
        <v>1</v>
      </c>
      <c r="F325" s="1" t="str">
        <f>MID(D325,FIND("sanci",D325),50)</f>
        <v>sanciones previstas en estas bases de licitaci&amp;oac</v>
      </c>
      <c r="G325" s="1" t="e">
        <f>MID(D325,FIND("multa",D325),50)</f>
        <v>#VALUE!</v>
      </c>
      <c r="H325" s="1" t="e">
        <f>MID(D325,FIND("castigo",D325),50)</f>
        <v>#VALUE!</v>
      </c>
      <c r="I325" s="1" t="e">
        <f>MID(D325,FIND("punici",D325),50)</f>
        <v>#VALUE!</v>
      </c>
      <c r="J325" s="1" t="e">
        <f>MID(D325,FIND("escarmiento",D325),50)</f>
        <v>#VALUE!</v>
      </c>
      <c r="K325" s="1" t="e">
        <f>MID(D325,FIND("recargo",D325),50)</f>
        <v>#VALUE!</v>
      </c>
      <c r="L325" s="1" t="e">
        <f>MID(D325,FIND("gravamen",D325),50)</f>
        <v>#VALUE!</v>
      </c>
      <c r="M325" s="1" t="e">
        <f>MID(D325,FIND("amonesta",D325),50)</f>
        <v>#VALUE!</v>
      </c>
      <c r="N325" s="1" t="e">
        <f>MID(D325,FIND("correctivo",D325),50)</f>
        <v>#VALUE!</v>
      </c>
      <c r="O325" s="1" t="e">
        <f>MID(D325,FIND("imposici",D325),50)</f>
        <v>#VALUE!</v>
      </c>
    </row>
    <row r="326" spans="1:15" ht="213.75" x14ac:dyDescent="0.45">
      <c r="A326">
        <v>8332680</v>
      </c>
      <c r="B326">
        <v>0</v>
      </c>
      <c r="C326" t="s">
        <v>751</v>
      </c>
      <c r="D326" s="1" t="s">
        <v>791</v>
      </c>
      <c r="E326">
        <v>1</v>
      </c>
      <c r="F326" s="1" t="str">
        <f>MID(D326,FIND("sanci",D326),50)</f>
        <v>sanciones previstas en estas bases de licitaci&amp;oac</v>
      </c>
      <c r="G326" s="1" t="e">
        <f>MID(D326,FIND("multa",D326),50)</f>
        <v>#VALUE!</v>
      </c>
      <c r="H326" s="1" t="e">
        <f>MID(D326,FIND("castigo",D326),50)</f>
        <v>#VALUE!</v>
      </c>
      <c r="I326" s="1" t="e">
        <f>MID(D326,FIND("punici",D326),50)</f>
        <v>#VALUE!</v>
      </c>
      <c r="J326" s="1" t="e">
        <f>MID(D326,FIND("escarmiento",D326),50)</f>
        <v>#VALUE!</v>
      </c>
      <c r="K326" s="1" t="e">
        <f>MID(D326,FIND("recargo",D326),50)</f>
        <v>#VALUE!</v>
      </c>
      <c r="L326" s="1" t="e">
        <f>MID(D326,FIND("gravamen",D326),50)</f>
        <v>#VALUE!</v>
      </c>
      <c r="M326" s="1" t="e">
        <f>MID(D326,FIND("amonesta",D326),50)</f>
        <v>#VALUE!</v>
      </c>
      <c r="N326" s="1" t="e">
        <f>MID(D326,FIND("correctivo",D326),50)</f>
        <v>#VALUE!</v>
      </c>
      <c r="O326" s="1" t="e">
        <f>MID(D326,FIND("imposici",D326),50)</f>
        <v>#VALUE!</v>
      </c>
    </row>
    <row r="327" spans="1:15" ht="228" x14ac:dyDescent="0.45">
      <c r="A327">
        <v>7995496</v>
      </c>
      <c r="B327">
        <v>0</v>
      </c>
      <c r="C327" t="s">
        <v>751</v>
      </c>
      <c r="D327" s="1" t="s">
        <v>752</v>
      </c>
      <c r="E327">
        <v>1</v>
      </c>
      <c r="F327" s="1" t="str">
        <f>MID(D327,FIND("sanci",D327),50)</f>
        <v>sanciones previstas en estas bases de licitaci&amp;oac</v>
      </c>
      <c r="G327" s="1" t="e">
        <f>MID(D327,FIND("multa",D327),50)</f>
        <v>#VALUE!</v>
      </c>
      <c r="H327" s="1" t="e">
        <f>MID(D327,FIND("castigo",D327),50)</f>
        <v>#VALUE!</v>
      </c>
      <c r="I327" s="1" t="e">
        <f>MID(D327,FIND("punici",D327),50)</f>
        <v>#VALUE!</v>
      </c>
      <c r="J327" s="1" t="e">
        <f>MID(D327,FIND("escarmiento",D327),50)</f>
        <v>#VALUE!</v>
      </c>
      <c r="K327" s="1" t="e">
        <f>MID(D327,FIND("recargo",D327),50)</f>
        <v>#VALUE!</v>
      </c>
      <c r="L327" s="1" t="e">
        <f>MID(D327,FIND("gravamen",D327),50)</f>
        <v>#VALUE!</v>
      </c>
      <c r="M327" s="1" t="e">
        <f>MID(D327,FIND("amonesta",D327),50)</f>
        <v>#VALUE!</v>
      </c>
      <c r="N327" s="1" t="e">
        <f>MID(D327,FIND("correctivo",D327),50)</f>
        <v>#VALUE!</v>
      </c>
      <c r="O327" s="1" t="e">
        <f>MID(D327,FIND("imposici",D327),50)</f>
        <v>#VALUE!</v>
      </c>
    </row>
    <row r="328" spans="1:15" ht="228" x14ac:dyDescent="0.45">
      <c r="A328">
        <v>8020156</v>
      </c>
      <c r="B328">
        <v>0</v>
      </c>
      <c r="C328" t="s">
        <v>751</v>
      </c>
      <c r="D328" s="1" t="s">
        <v>752</v>
      </c>
      <c r="E328">
        <v>1</v>
      </c>
      <c r="F328" s="1" t="str">
        <f>MID(D328,FIND("sanci",D328),50)</f>
        <v>sanciones previstas en estas bases de licitaci&amp;oac</v>
      </c>
      <c r="G328" s="1" t="e">
        <f>MID(D328,FIND("multa",D328),50)</f>
        <v>#VALUE!</v>
      </c>
      <c r="H328" s="1" t="e">
        <f>MID(D328,FIND("castigo",D328),50)</f>
        <v>#VALUE!</v>
      </c>
      <c r="I328" s="1" t="e">
        <f>MID(D328,FIND("punici",D328),50)</f>
        <v>#VALUE!</v>
      </c>
      <c r="J328" s="1" t="e">
        <f>MID(D328,FIND("escarmiento",D328),50)</f>
        <v>#VALUE!</v>
      </c>
      <c r="K328" s="1" t="e">
        <f>MID(D328,FIND("recargo",D328),50)</f>
        <v>#VALUE!</v>
      </c>
      <c r="L328" s="1" t="e">
        <f>MID(D328,FIND("gravamen",D328),50)</f>
        <v>#VALUE!</v>
      </c>
      <c r="M328" s="1" t="e">
        <f>MID(D328,FIND("amonesta",D328),50)</f>
        <v>#VALUE!</v>
      </c>
      <c r="N328" s="1" t="e">
        <f>MID(D328,FIND("correctivo",D328),50)</f>
        <v>#VALUE!</v>
      </c>
      <c r="O328" s="1" t="e">
        <f>MID(D328,FIND("imposici",D328),50)</f>
        <v>#VALUE!</v>
      </c>
    </row>
    <row r="329" spans="1:15" ht="85.5" x14ac:dyDescent="0.45">
      <c r="A329">
        <v>8634151</v>
      </c>
      <c r="B329">
        <v>0</v>
      </c>
      <c r="C329" t="s">
        <v>790</v>
      </c>
      <c r="D329" s="1" t="s">
        <v>789</v>
      </c>
      <c r="E329">
        <v>1</v>
      </c>
      <c r="F329" s="1" t="e">
        <f>MID(D329,FIND("sanci",D329),50)</f>
        <v>#VALUE!</v>
      </c>
      <c r="G329" s="1" t="str">
        <f>MID(D329,FIND("multa",D329),50)</f>
        <v>multas a que hubiere lugar. Para los fines indicad</v>
      </c>
      <c r="H329" s="1" t="e">
        <f>MID(D329,FIND("castigo",D329),50)</f>
        <v>#VALUE!</v>
      </c>
      <c r="I329" s="1" t="e">
        <f>MID(D329,FIND("punici",D329),50)</f>
        <v>#VALUE!</v>
      </c>
      <c r="J329" s="1" t="e">
        <f>MID(D329,FIND("escarmiento",D329),50)</f>
        <v>#VALUE!</v>
      </c>
      <c r="K329" s="1" t="e">
        <f>MID(D329,FIND("recargo",D329),50)</f>
        <v>#VALUE!</v>
      </c>
      <c r="L329" s="1" t="e">
        <f>MID(D329,FIND("gravamen",D329),50)</f>
        <v>#VALUE!</v>
      </c>
      <c r="M329" s="1" t="e">
        <f>MID(D329,FIND("amonesta",D329),50)</f>
        <v>#VALUE!</v>
      </c>
      <c r="N329" s="1" t="e">
        <f>MID(D329,FIND("correctivo",D329),50)</f>
        <v>#VALUE!</v>
      </c>
      <c r="O329" s="1" t="e">
        <f>MID(D329,FIND("imposici",D329),50)</f>
        <v>#VALUE!</v>
      </c>
    </row>
    <row r="330" spans="1:15" ht="228" x14ac:dyDescent="0.45">
      <c r="A330">
        <v>7331502</v>
      </c>
      <c r="B330">
        <v>0</v>
      </c>
      <c r="C330" t="s">
        <v>751</v>
      </c>
      <c r="D330" s="1" t="s">
        <v>752</v>
      </c>
      <c r="E330">
        <v>1</v>
      </c>
      <c r="F330" s="1" t="str">
        <f>MID(D330,FIND("sanci",D330),50)</f>
        <v>sanciones previstas en estas bases de licitaci&amp;oac</v>
      </c>
      <c r="G330" s="1" t="e">
        <f>MID(D330,FIND("multa",D330),50)</f>
        <v>#VALUE!</v>
      </c>
      <c r="H330" s="1" t="e">
        <f>MID(D330,FIND("castigo",D330),50)</f>
        <v>#VALUE!</v>
      </c>
      <c r="I330" s="1" t="e">
        <f>MID(D330,FIND("punici",D330),50)</f>
        <v>#VALUE!</v>
      </c>
      <c r="J330" s="1" t="e">
        <f>MID(D330,FIND("escarmiento",D330),50)</f>
        <v>#VALUE!</v>
      </c>
      <c r="K330" s="1" t="e">
        <f>MID(D330,FIND("recargo",D330),50)</f>
        <v>#VALUE!</v>
      </c>
      <c r="L330" s="1" t="e">
        <f>MID(D330,FIND("gravamen",D330),50)</f>
        <v>#VALUE!</v>
      </c>
      <c r="M330" s="1" t="e">
        <f>MID(D330,FIND("amonesta",D330),50)</f>
        <v>#VALUE!</v>
      </c>
      <c r="N330" s="1" t="e">
        <f>MID(D330,FIND("correctivo",D330),50)</f>
        <v>#VALUE!</v>
      </c>
      <c r="O330" s="1" t="e">
        <f>MID(D330,FIND("imposici",D330),50)</f>
        <v>#VALUE!</v>
      </c>
    </row>
    <row r="331" spans="1:15" ht="228" x14ac:dyDescent="0.45">
      <c r="A331">
        <v>8061688</v>
      </c>
      <c r="B331">
        <v>0</v>
      </c>
      <c r="C331" t="s">
        <v>751</v>
      </c>
      <c r="D331" s="1" t="s">
        <v>753</v>
      </c>
      <c r="E331">
        <v>1</v>
      </c>
      <c r="F331" s="1" t="str">
        <f>MID(D331,FIND("sanci",D331),50)</f>
        <v>sanciones previstas en estas bases de licitaci&amp;oac</v>
      </c>
      <c r="G331" s="1" t="e">
        <f>MID(D331,FIND("multa",D331),50)</f>
        <v>#VALUE!</v>
      </c>
      <c r="H331" s="1" t="e">
        <f>MID(D331,FIND("castigo",D331),50)</f>
        <v>#VALUE!</v>
      </c>
      <c r="I331" s="1" t="e">
        <f>MID(D331,FIND("punici",D331),50)</f>
        <v>#VALUE!</v>
      </c>
      <c r="J331" s="1" t="e">
        <f>MID(D331,FIND("escarmiento",D331),50)</f>
        <v>#VALUE!</v>
      </c>
      <c r="K331" s="1" t="e">
        <f>MID(D331,FIND("recargo",D331),50)</f>
        <v>#VALUE!</v>
      </c>
      <c r="L331" s="1" t="e">
        <f>MID(D331,FIND("gravamen",D331),50)</f>
        <v>#VALUE!</v>
      </c>
      <c r="M331" s="1" t="e">
        <f>MID(D331,FIND("amonesta",D331),50)</f>
        <v>#VALUE!</v>
      </c>
      <c r="N331" s="1" t="e">
        <f>MID(D331,FIND("correctivo",D331),50)</f>
        <v>#VALUE!</v>
      </c>
      <c r="O331" s="1" t="e">
        <f>MID(D331,FIND("imposici",D331),50)</f>
        <v>#VALUE!</v>
      </c>
    </row>
    <row r="332" spans="1:15" ht="285" x14ac:dyDescent="0.45">
      <c r="A332">
        <v>8305906</v>
      </c>
      <c r="B332">
        <v>0</v>
      </c>
      <c r="C332" t="s">
        <v>751</v>
      </c>
      <c r="D332" s="1" t="s">
        <v>750</v>
      </c>
      <c r="E332">
        <v>1</v>
      </c>
      <c r="F332" s="1" t="str">
        <f>MID(D332,FIND("sanci",D332),50)</f>
        <v>sanciones previstas en estas bases de licitaci&amp;oac</v>
      </c>
      <c r="G332" s="1" t="e">
        <f>MID(D332,FIND("multa",D332),50)</f>
        <v>#VALUE!</v>
      </c>
      <c r="H332" s="1" t="e">
        <f>MID(D332,FIND("castigo",D332),50)</f>
        <v>#VALUE!</v>
      </c>
      <c r="I332" s="1" t="e">
        <f>MID(D332,FIND("punici",D332),50)</f>
        <v>#VALUE!</v>
      </c>
      <c r="J332" s="1" t="e">
        <f>MID(D332,FIND("escarmiento",D332),50)</f>
        <v>#VALUE!</v>
      </c>
      <c r="K332" s="1" t="e">
        <f>MID(D332,FIND("recargo",D332),50)</f>
        <v>#VALUE!</v>
      </c>
      <c r="L332" s="1" t="e">
        <f>MID(D332,FIND("gravamen",D332),50)</f>
        <v>#VALUE!</v>
      </c>
      <c r="M332" s="1" t="e">
        <f>MID(D332,FIND("amonesta",D332),50)</f>
        <v>#VALUE!</v>
      </c>
      <c r="N332" s="1" t="e">
        <f>MID(D332,FIND("correctivo",D332),50)</f>
        <v>#VALUE!</v>
      </c>
      <c r="O332" s="1" t="e">
        <f>MID(D332,FIND("imposici",D332),50)</f>
        <v>#VALUE!</v>
      </c>
    </row>
    <row r="333" spans="1:15" ht="228" x14ac:dyDescent="0.45">
      <c r="A333">
        <v>7393911</v>
      </c>
      <c r="B333">
        <v>0</v>
      </c>
      <c r="C333" t="s">
        <v>751</v>
      </c>
      <c r="D333" s="1" t="s">
        <v>753</v>
      </c>
      <c r="E333">
        <v>1</v>
      </c>
      <c r="F333" s="1" t="str">
        <f>MID(D333,FIND("sanci",D333),50)</f>
        <v>sanciones previstas en estas bases de licitaci&amp;oac</v>
      </c>
      <c r="G333" s="1" t="e">
        <f>MID(D333,FIND("multa",D333),50)</f>
        <v>#VALUE!</v>
      </c>
      <c r="H333" s="1" t="e">
        <f>MID(D333,FIND("castigo",D333),50)</f>
        <v>#VALUE!</v>
      </c>
      <c r="I333" s="1" t="e">
        <f>MID(D333,FIND("punici",D333),50)</f>
        <v>#VALUE!</v>
      </c>
      <c r="J333" s="1" t="e">
        <f>MID(D333,FIND("escarmiento",D333),50)</f>
        <v>#VALUE!</v>
      </c>
      <c r="K333" s="1" t="e">
        <f>MID(D333,FIND("recargo",D333),50)</f>
        <v>#VALUE!</v>
      </c>
      <c r="L333" s="1" t="e">
        <f>MID(D333,FIND("gravamen",D333),50)</f>
        <v>#VALUE!</v>
      </c>
      <c r="M333" s="1" t="e">
        <f>MID(D333,FIND("amonesta",D333),50)</f>
        <v>#VALUE!</v>
      </c>
      <c r="N333" s="1" t="e">
        <f>MID(D333,FIND("correctivo",D333),50)</f>
        <v>#VALUE!</v>
      </c>
      <c r="O333" s="1" t="e">
        <f>MID(D333,FIND("imposici",D333),50)</f>
        <v>#VALUE!</v>
      </c>
    </row>
    <row r="334" spans="1:15" ht="285" x14ac:dyDescent="0.45">
      <c r="A334">
        <v>8236837</v>
      </c>
      <c r="B334">
        <v>0</v>
      </c>
      <c r="C334" t="s">
        <v>751</v>
      </c>
      <c r="D334" s="1" t="s">
        <v>750</v>
      </c>
      <c r="E334">
        <v>1</v>
      </c>
      <c r="F334" s="1" t="str">
        <f>MID(D334,FIND("sanci",D334),50)</f>
        <v>sanciones previstas en estas bases de licitaci&amp;oac</v>
      </c>
      <c r="G334" s="1" t="e">
        <f>MID(D334,FIND("multa",D334),50)</f>
        <v>#VALUE!</v>
      </c>
      <c r="H334" s="1" t="e">
        <f>MID(D334,FIND("castigo",D334),50)</f>
        <v>#VALUE!</v>
      </c>
      <c r="I334" s="1" t="e">
        <f>MID(D334,FIND("punici",D334),50)</f>
        <v>#VALUE!</v>
      </c>
      <c r="J334" s="1" t="e">
        <f>MID(D334,FIND("escarmiento",D334),50)</f>
        <v>#VALUE!</v>
      </c>
      <c r="K334" s="1" t="e">
        <f>MID(D334,FIND("recargo",D334),50)</f>
        <v>#VALUE!</v>
      </c>
      <c r="L334" s="1" t="e">
        <f>MID(D334,FIND("gravamen",D334),50)</f>
        <v>#VALUE!</v>
      </c>
      <c r="M334" s="1" t="e">
        <f>MID(D334,FIND("amonesta",D334),50)</f>
        <v>#VALUE!</v>
      </c>
      <c r="N334" s="1" t="e">
        <f>MID(D334,FIND("correctivo",D334),50)</f>
        <v>#VALUE!</v>
      </c>
      <c r="O334" s="1" t="e">
        <f>MID(D334,FIND("imposici",D334),50)</f>
        <v>#VALUE!</v>
      </c>
    </row>
    <row r="335" spans="1:15" ht="228" x14ac:dyDescent="0.45">
      <c r="A335">
        <v>7656441</v>
      </c>
      <c r="B335">
        <v>0</v>
      </c>
      <c r="C335" t="s">
        <v>751</v>
      </c>
      <c r="D335" s="1" t="s">
        <v>752</v>
      </c>
      <c r="E335">
        <v>1</v>
      </c>
      <c r="F335" s="1" t="str">
        <f>MID(D335,FIND("sanci",D335),50)</f>
        <v>sanciones previstas en estas bases de licitaci&amp;oac</v>
      </c>
      <c r="G335" s="1" t="e">
        <f>MID(D335,FIND("multa",D335),50)</f>
        <v>#VALUE!</v>
      </c>
      <c r="H335" s="1" t="e">
        <f>MID(D335,FIND("castigo",D335),50)</f>
        <v>#VALUE!</v>
      </c>
      <c r="I335" s="1" t="e">
        <f>MID(D335,FIND("punici",D335),50)</f>
        <v>#VALUE!</v>
      </c>
      <c r="J335" s="1" t="e">
        <f>MID(D335,FIND("escarmiento",D335),50)</f>
        <v>#VALUE!</v>
      </c>
      <c r="K335" s="1" t="e">
        <f>MID(D335,FIND("recargo",D335),50)</f>
        <v>#VALUE!</v>
      </c>
      <c r="L335" s="1" t="e">
        <f>MID(D335,FIND("gravamen",D335),50)</f>
        <v>#VALUE!</v>
      </c>
      <c r="M335" s="1" t="e">
        <f>MID(D335,FIND("amonesta",D335),50)</f>
        <v>#VALUE!</v>
      </c>
      <c r="N335" s="1" t="e">
        <f>MID(D335,FIND("correctivo",D335),50)</f>
        <v>#VALUE!</v>
      </c>
      <c r="O335" s="1" t="e">
        <f>MID(D335,FIND("imposici",D335),50)</f>
        <v>#VALUE!</v>
      </c>
    </row>
    <row r="336" spans="1:15" ht="213.75" x14ac:dyDescent="0.45">
      <c r="A336">
        <v>8000788</v>
      </c>
      <c r="B336">
        <v>0</v>
      </c>
      <c r="C336" t="s">
        <v>788</v>
      </c>
      <c r="D336" s="1" t="s">
        <v>787</v>
      </c>
      <c r="E336">
        <v>2</v>
      </c>
      <c r="F336" s="1" t="e">
        <f>MID(D336,FIND("sanci",D336),50)</f>
        <v>#VALUE!</v>
      </c>
      <c r="G336" s="1" t="e">
        <f>MID(D336,FIND("multa",D336),50)</f>
        <v>#VALUE!</v>
      </c>
      <c r="H336" s="1" t="e">
        <f>MID(D336,FIND("castigo",D336),50)</f>
        <v>#VALUE!</v>
      </c>
      <c r="I336" s="1" t="e">
        <f>MID(D336,FIND("punici",D336),50)</f>
        <v>#VALUE!</v>
      </c>
      <c r="J336" s="1" t="e">
        <f>MID(D336,FIND("escarmiento",D336),50)</f>
        <v>#VALUE!</v>
      </c>
      <c r="K336" s="1" t="e">
        <f>MID(D336,FIND("recargo",D336),50)</f>
        <v>#VALUE!</v>
      </c>
      <c r="L336" s="1" t="e">
        <f>MID(D336,FIND("gravamen",D336),50)</f>
        <v>#VALUE!</v>
      </c>
      <c r="M336" s="1" t="e">
        <f>MID(D336,FIND("amonesta",D336),50)</f>
        <v>#VALUE!</v>
      </c>
      <c r="N336" s="1" t="e">
        <f>MID(D336,FIND("correctivo",D336),50)</f>
        <v>#VALUE!</v>
      </c>
      <c r="O336" s="1" t="e">
        <f>MID(D336,FIND("imposici",D336),50)</f>
        <v>#VALUE!</v>
      </c>
    </row>
    <row r="337" spans="1:15" ht="85.5" x14ac:dyDescent="0.45">
      <c r="A337">
        <v>7828037</v>
      </c>
      <c r="B337">
        <v>0</v>
      </c>
      <c r="C337" t="s">
        <v>786</v>
      </c>
      <c r="D337" s="1" t="s">
        <v>785</v>
      </c>
      <c r="E337">
        <v>1</v>
      </c>
      <c r="F337" s="1" t="e">
        <f>MID(D337,FIND("sanci",D337),50)</f>
        <v>#VALUE!</v>
      </c>
      <c r="G337" s="1" t="str">
        <f>MID(D337,FIND("multa",D337),50)</f>
        <v xml:space="preserve">multasUna vez subsanadas las observaciones dentro </v>
      </c>
      <c r="H337" s="1" t="e">
        <f>MID(D337,FIND("castigo",D337),50)</f>
        <v>#VALUE!</v>
      </c>
      <c r="I337" s="1" t="e">
        <f>MID(D337,FIND("punici",D337),50)</f>
        <v>#VALUE!</v>
      </c>
      <c r="J337" s="1" t="e">
        <f>MID(D337,FIND("escarmiento",D337),50)</f>
        <v>#VALUE!</v>
      </c>
      <c r="K337" s="1" t="e">
        <f>MID(D337,FIND("recargo",D337),50)</f>
        <v>#VALUE!</v>
      </c>
      <c r="L337" s="1" t="e">
        <f>MID(D337,FIND("gravamen",D337),50)</f>
        <v>#VALUE!</v>
      </c>
      <c r="M337" s="1" t="e">
        <f>MID(D337,FIND("amonesta",D337),50)</f>
        <v>#VALUE!</v>
      </c>
      <c r="N337" s="1" t="e">
        <f>MID(D337,FIND("correctivo",D337),50)</f>
        <v>#VALUE!</v>
      </c>
      <c r="O337" s="1" t="e">
        <f>MID(D337,FIND("imposici",D337),50)</f>
        <v>#VALUE!</v>
      </c>
    </row>
    <row r="338" spans="1:15" ht="285" x14ac:dyDescent="0.45">
      <c r="A338">
        <v>8508273</v>
      </c>
      <c r="B338">
        <v>0</v>
      </c>
      <c r="C338" t="s">
        <v>751</v>
      </c>
      <c r="D338" s="1" t="s">
        <v>750</v>
      </c>
      <c r="E338">
        <v>1</v>
      </c>
      <c r="F338" s="1" t="str">
        <f>MID(D338,FIND("sanci",D338),50)</f>
        <v>sanciones previstas en estas bases de licitaci&amp;oac</v>
      </c>
      <c r="G338" s="1" t="e">
        <f>MID(D338,FIND("multa",D338),50)</f>
        <v>#VALUE!</v>
      </c>
      <c r="H338" s="1" t="e">
        <f>MID(D338,FIND("castigo",D338),50)</f>
        <v>#VALUE!</v>
      </c>
      <c r="I338" s="1" t="e">
        <f>MID(D338,FIND("punici",D338),50)</f>
        <v>#VALUE!</v>
      </c>
      <c r="J338" s="1" t="e">
        <f>MID(D338,FIND("escarmiento",D338),50)</f>
        <v>#VALUE!</v>
      </c>
      <c r="K338" s="1" t="e">
        <f>MID(D338,FIND("recargo",D338),50)</f>
        <v>#VALUE!</v>
      </c>
      <c r="L338" s="1" t="e">
        <f>MID(D338,FIND("gravamen",D338),50)</f>
        <v>#VALUE!</v>
      </c>
      <c r="M338" s="1" t="e">
        <f>MID(D338,FIND("amonesta",D338),50)</f>
        <v>#VALUE!</v>
      </c>
      <c r="N338" s="1" t="e">
        <f>MID(D338,FIND("correctivo",D338),50)</f>
        <v>#VALUE!</v>
      </c>
      <c r="O338" s="1" t="e">
        <f>MID(D338,FIND("imposici",D338),50)</f>
        <v>#VALUE!</v>
      </c>
    </row>
    <row r="339" spans="1:15" ht="285" x14ac:dyDescent="0.45">
      <c r="A339">
        <v>8304303</v>
      </c>
      <c r="B339">
        <v>0</v>
      </c>
      <c r="C339" t="s">
        <v>751</v>
      </c>
      <c r="D339" s="1" t="s">
        <v>784</v>
      </c>
      <c r="E339">
        <v>1</v>
      </c>
      <c r="F339" s="1" t="str">
        <f>MID(D339,FIND("sanci",D339),50)</f>
        <v>sanciones previstas en estas bases de licitaci&amp;oac</v>
      </c>
      <c r="G339" s="1" t="e">
        <f>MID(D339,FIND("multa",D339),50)</f>
        <v>#VALUE!</v>
      </c>
      <c r="H339" s="1" t="e">
        <f>MID(D339,FIND("castigo",D339),50)</f>
        <v>#VALUE!</v>
      </c>
      <c r="I339" s="1" t="e">
        <f>MID(D339,FIND("punici",D339),50)</f>
        <v>#VALUE!</v>
      </c>
      <c r="J339" s="1" t="e">
        <f>MID(D339,FIND("escarmiento",D339),50)</f>
        <v>#VALUE!</v>
      </c>
      <c r="K339" s="1" t="e">
        <f>MID(D339,FIND("recargo",D339),50)</f>
        <v>#VALUE!</v>
      </c>
      <c r="L339" s="1" t="e">
        <f>MID(D339,FIND("gravamen",D339),50)</f>
        <v>#VALUE!</v>
      </c>
      <c r="M339" s="1" t="e">
        <f>MID(D339,FIND("amonesta",D339),50)</f>
        <v>#VALUE!</v>
      </c>
      <c r="N339" s="1" t="e">
        <f>MID(D339,FIND("correctivo",D339),50)</f>
        <v>#VALUE!</v>
      </c>
      <c r="O339" s="1" t="e">
        <f>MID(D339,FIND("imposici",D339),50)</f>
        <v>#VALUE!</v>
      </c>
    </row>
    <row r="340" spans="1:15" ht="199.5" x14ac:dyDescent="0.45">
      <c r="A340">
        <v>8036744</v>
      </c>
      <c r="B340">
        <v>0</v>
      </c>
      <c r="C340" t="s">
        <v>783</v>
      </c>
      <c r="D340" s="1" t="s">
        <v>782</v>
      </c>
      <c r="E340">
        <v>2</v>
      </c>
      <c r="F340" s="1" t="e">
        <f>MID(D340,FIND("sanci",D340),50)</f>
        <v>#VALUE!</v>
      </c>
      <c r="G340" s="1" t="e">
        <f>MID(D340,FIND("multa",D340),50)</f>
        <v>#VALUE!</v>
      </c>
      <c r="H340" s="1" t="e">
        <f>MID(D340,FIND("castigo",D340),50)</f>
        <v>#VALUE!</v>
      </c>
      <c r="I340" s="1" t="e">
        <f>MID(D340,FIND("punici",D340),50)</f>
        <v>#VALUE!</v>
      </c>
      <c r="J340" s="1" t="e">
        <f>MID(D340,FIND("escarmiento",D340),50)</f>
        <v>#VALUE!</v>
      </c>
      <c r="K340" s="1" t="e">
        <f>MID(D340,FIND("recargo",D340),50)</f>
        <v>#VALUE!</v>
      </c>
      <c r="L340" s="1" t="e">
        <f>MID(D340,FIND("gravamen",D340),50)</f>
        <v>#VALUE!</v>
      </c>
      <c r="M340" s="1" t="e">
        <f>MID(D340,FIND("amonesta",D340),50)</f>
        <v>#VALUE!</v>
      </c>
      <c r="N340" s="1" t="e">
        <f>MID(D340,FIND("correctivo",D340),50)</f>
        <v>#VALUE!</v>
      </c>
      <c r="O340" s="1" t="e">
        <f>MID(D340,FIND("imposici",D340),50)</f>
        <v>#VALUE!</v>
      </c>
    </row>
    <row r="341" spans="1:15" ht="57" x14ac:dyDescent="0.45">
      <c r="A341">
        <v>7486705</v>
      </c>
      <c r="B341">
        <v>0</v>
      </c>
      <c r="C341" t="s">
        <v>781</v>
      </c>
      <c r="D341" s="1" t="s">
        <v>780</v>
      </c>
      <c r="E341">
        <v>2</v>
      </c>
      <c r="F341" s="1" t="e">
        <f>MID(D341,FIND("sanci",D341),50)</f>
        <v>#VALUE!</v>
      </c>
      <c r="G341" s="1" t="e">
        <f>MID(D341,FIND("multa",D341),50)</f>
        <v>#VALUE!</v>
      </c>
      <c r="H341" s="1" t="e">
        <f>MID(D341,FIND("castigo",D341),50)</f>
        <v>#VALUE!</v>
      </c>
      <c r="I341" s="1" t="e">
        <f>MID(D341,FIND("punici",D341),50)</f>
        <v>#VALUE!</v>
      </c>
      <c r="J341" s="1" t="e">
        <f>MID(D341,FIND("escarmiento",D341),50)</f>
        <v>#VALUE!</v>
      </c>
      <c r="K341" s="1" t="e">
        <f>MID(D341,FIND("recargo",D341),50)</f>
        <v>#VALUE!</v>
      </c>
      <c r="L341" s="1" t="e">
        <f>MID(D341,FIND("gravamen",D341),50)</f>
        <v>#VALUE!</v>
      </c>
      <c r="M341" s="1" t="e">
        <f>MID(D341,FIND("amonesta",D341),50)</f>
        <v>#VALUE!</v>
      </c>
      <c r="N341" s="1" t="e">
        <f>MID(D341,FIND("correctivo",D341),50)</f>
        <v>#VALUE!</v>
      </c>
      <c r="O341" s="1" t="e">
        <f>MID(D341,FIND("imposici",D341),50)</f>
        <v>#VALUE!</v>
      </c>
    </row>
    <row r="342" spans="1:15" ht="242.25" x14ac:dyDescent="0.45">
      <c r="A342">
        <v>7784137</v>
      </c>
      <c r="B342">
        <v>0</v>
      </c>
      <c r="C342" t="s">
        <v>751</v>
      </c>
      <c r="D342" s="1" t="s">
        <v>779</v>
      </c>
      <c r="E342">
        <v>1</v>
      </c>
      <c r="F342" s="1" t="str">
        <f>MID(D342,FIND("sanci",D342),50)</f>
        <v>sanciones previstas en estas bases de licitaci&amp;oac</v>
      </c>
      <c r="G342" s="1" t="e">
        <f>MID(D342,FIND("multa",D342),50)</f>
        <v>#VALUE!</v>
      </c>
      <c r="H342" s="1" t="e">
        <f>MID(D342,FIND("castigo",D342),50)</f>
        <v>#VALUE!</v>
      </c>
      <c r="I342" s="1" t="e">
        <f>MID(D342,FIND("punici",D342),50)</f>
        <v>#VALUE!</v>
      </c>
      <c r="J342" s="1" t="e">
        <f>MID(D342,FIND("escarmiento",D342),50)</f>
        <v>#VALUE!</v>
      </c>
      <c r="K342" s="1" t="e">
        <f>MID(D342,FIND("recargo",D342),50)</f>
        <v>#VALUE!</v>
      </c>
      <c r="L342" s="1" t="e">
        <f>MID(D342,FIND("gravamen",D342),50)</f>
        <v>#VALUE!</v>
      </c>
      <c r="M342" s="1" t="e">
        <f>MID(D342,FIND("amonesta",D342),50)</f>
        <v>#VALUE!</v>
      </c>
      <c r="N342" s="1" t="e">
        <f>MID(D342,FIND("correctivo",D342),50)</f>
        <v>#VALUE!</v>
      </c>
      <c r="O342" s="1" t="e">
        <f>MID(D342,FIND("imposici",D342),50)</f>
        <v>#VALUE!</v>
      </c>
    </row>
    <row r="343" spans="1:15" ht="342" x14ac:dyDescent="0.45">
      <c r="A343">
        <v>7401812</v>
      </c>
      <c r="B343">
        <v>0</v>
      </c>
      <c r="C343" t="s">
        <v>751</v>
      </c>
      <c r="D343" s="1" t="s">
        <v>778</v>
      </c>
      <c r="E343">
        <v>1</v>
      </c>
      <c r="F343" s="1" t="str">
        <f>MID(D343,FIND("sanci",D343),50)</f>
        <v>sanciones previstas en estas bases de licitaci&amp;oac</v>
      </c>
      <c r="G343" s="1" t="e">
        <f>MID(D343,FIND("multa",D343),50)</f>
        <v>#VALUE!</v>
      </c>
      <c r="H343" s="1" t="e">
        <f>MID(D343,FIND("castigo",D343),50)</f>
        <v>#VALUE!</v>
      </c>
      <c r="I343" s="1" t="e">
        <f>MID(D343,FIND("punici",D343),50)</f>
        <v>#VALUE!</v>
      </c>
      <c r="J343" s="1" t="e">
        <f>MID(D343,FIND("escarmiento",D343),50)</f>
        <v>#VALUE!</v>
      </c>
      <c r="K343" s="1" t="e">
        <f>MID(D343,FIND("recargo",D343),50)</f>
        <v>#VALUE!</v>
      </c>
      <c r="L343" s="1" t="e">
        <f>MID(D343,FIND("gravamen",D343),50)</f>
        <v>#VALUE!</v>
      </c>
      <c r="M343" s="1" t="e">
        <f>MID(D343,FIND("amonesta",D343),50)</f>
        <v>#VALUE!</v>
      </c>
      <c r="N343" s="1" t="e">
        <f>MID(D343,FIND("correctivo",D343),50)</f>
        <v>#VALUE!</v>
      </c>
      <c r="O343" s="1" t="e">
        <f>MID(D343,FIND("imposici",D343),50)</f>
        <v>#VALUE!</v>
      </c>
    </row>
    <row r="344" spans="1:15" ht="285" x14ac:dyDescent="0.45">
      <c r="A344">
        <v>8280848</v>
      </c>
      <c r="B344">
        <v>0</v>
      </c>
      <c r="C344" t="s">
        <v>751</v>
      </c>
      <c r="D344" s="1" t="s">
        <v>750</v>
      </c>
      <c r="E344">
        <v>1</v>
      </c>
      <c r="F344" s="1" t="str">
        <f>MID(D344,FIND("sanci",D344),50)</f>
        <v>sanciones previstas en estas bases de licitaci&amp;oac</v>
      </c>
      <c r="G344" s="1" t="e">
        <f>MID(D344,FIND("multa",D344),50)</f>
        <v>#VALUE!</v>
      </c>
      <c r="H344" s="1" t="e">
        <f>MID(D344,FIND("castigo",D344),50)</f>
        <v>#VALUE!</v>
      </c>
      <c r="I344" s="1" t="e">
        <f>MID(D344,FIND("punici",D344),50)</f>
        <v>#VALUE!</v>
      </c>
      <c r="J344" s="1" t="e">
        <f>MID(D344,FIND("escarmiento",D344),50)</f>
        <v>#VALUE!</v>
      </c>
      <c r="K344" s="1" t="e">
        <f>MID(D344,FIND("recargo",D344),50)</f>
        <v>#VALUE!</v>
      </c>
      <c r="L344" s="1" t="e">
        <f>MID(D344,FIND("gravamen",D344),50)</f>
        <v>#VALUE!</v>
      </c>
      <c r="M344" s="1" t="e">
        <f>MID(D344,FIND("amonesta",D344),50)</f>
        <v>#VALUE!</v>
      </c>
      <c r="N344" s="1" t="e">
        <f>MID(D344,FIND("correctivo",D344),50)</f>
        <v>#VALUE!</v>
      </c>
      <c r="O344" s="1" t="e">
        <f>MID(D344,FIND("imposici",D344),50)</f>
        <v>#VALUE!</v>
      </c>
    </row>
    <row r="345" spans="1:15" ht="228" x14ac:dyDescent="0.45">
      <c r="A345">
        <v>8029221</v>
      </c>
      <c r="B345">
        <v>0</v>
      </c>
      <c r="C345" t="s">
        <v>751</v>
      </c>
      <c r="D345" s="1" t="s">
        <v>752</v>
      </c>
      <c r="E345">
        <v>1</v>
      </c>
      <c r="F345" s="1" t="str">
        <f>MID(D345,FIND("sanci",D345),50)</f>
        <v>sanciones previstas en estas bases de licitaci&amp;oac</v>
      </c>
      <c r="G345" s="1" t="e">
        <f>MID(D345,FIND("multa",D345),50)</f>
        <v>#VALUE!</v>
      </c>
      <c r="H345" s="1" t="e">
        <f>MID(D345,FIND("castigo",D345),50)</f>
        <v>#VALUE!</v>
      </c>
      <c r="I345" s="1" t="e">
        <f>MID(D345,FIND("punici",D345),50)</f>
        <v>#VALUE!</v>
      </c>
      <c r="J345" s="1" t="e">
        <f>MID(D345,FIND("escarmiento",D345),50)</f>
        <v>#VALUE!</v>
      </c>
      <c r="K345" s="1" t="e">
        <f>MID(D345,FIND("recargo",D345),50)</f>
        <v>#VALUE!</v>
      </c>
      <c r="L345" s="1" t="e">
        <f>MID(D345,FIND("gravamen",D345),50)</f>
        <v>#VALUE!</v>
      </c>
      <c r="M345" s="1" t="e">
        <f>MID(D345,FIND("amonesta",D345),50)</f>
        <v>#VALUE!</v>
      </c>
      <c r="N345" s="1" t="e">
        <f>MID(D345,FIND("correctivo",D345),50)</f>
        <v>#VALUE!</v>
      </c>
      <c r="O345" s="1" t="e">
        <f>MID(D345,FIND("imposici",D345),50)</f>
        <v>#VALUE!</v>
      </c>
    </row>
    <row r="346" spans="1:15" ht="228" x14ac:dyDescent="0.45">
      <c r="A346">
        <v>7645301</v>
      </c>
      <c r="B346">
        <v>0</v>
      </c>
      <c r="C346" t="s">
        <v>751</v>
      </c>
      <c r="D346" s="1" t="s">
        <v>752</v>
      </c>
      <c r="E346">
        <v>1</v>
      </c>
      <c r="F346" s="1" t="str">
        <f>MID(D346,FIND("sanci",D346),50)</f>
        <v>sanciones previstas en estas bases de licitaci&amp;oac</v>
      </c>
      <c r="G346" s="1" t="e">
        <f>MID(D346,FIND("multa",D346),50)</f>
        <v>#VALUE!</v>
      </c>
      <c r="H346" s="1" t="e">
        <f>MID(D346,FIND("castigo",D346),50)</f>
        <v>#VALUE!</v>
      </c>
      <c r="I346" s="1" t="e">
        <f>MID(D346,FIND("punici",D346),50)</f>
        <v>#VALUE!</v>
      </c>
      <c r="J346" s="1" t="e">
        <f>MID(D346,FIND("escarmiento",D346),50)</f>
        <v>#VALUE!</v>
      </c>
      <c r="K346" s="1" t="e">
        <f>MID(D346,FIND("recargo",D346),50)</f>
        <v>#VALUE!</v>
      </c>
      <c r="L346" s="1" t="e">
        <f>MID(D346,FIND("gravamen",D346),50)</f>
        <v>#VALUE!</v>
      </c>
      <c r="M346" s="1" t="e">
        <f>MID(D346,FIND("amonesta",D346),50)</f>
        <v>#VALUE!</v>
      </c>
      <c r="N346" s="1" t="e">
        <f>MID(D346,FIND("correctivo",D346),50)</f>
        <v>#VALUE!</v>
      </c>
      <c r="O346" s="1" t="e">
        <f>MID(D346,FIND("imposici",D346),50)</f>
        <v>#VALUE!</v>
      </c>
    </row>
    <row r="347" spans="1:15" ht="228" x14ac:dyDescent="0.45">
      <c r="A347">
        <v>7856871</v>
      </c>
      <c r="B347">
        <v>0</v>
      </c>
      <c r="C347" t="s">
        <v>751</v>
      </c>
      <c r="D347" s="1" t="s">
        <v>753</v>
      </c>
      <c r="E347">
        <v>1</v>
      </c>
      <c r="F347" s="1" t="str">
        <f>MID(D347,FIND("sanci",D347),50)</f>
        <v>sanciones previstas en estas bases de licitaci&amp;oac</v>
      </c>
      <c r="G347" s="1" t="e">
        <f>MID(D347,FIND("multa",D347),50)</f>
        <v>#VALUE!</v>
      </c>
      <c r="H347" s="1" t="e">
        <f>MID(D347,FIND("castigo",D347),50)</f>
        <v>#VALUE!</v>
      </c>
      <c r="I347" s="1" t="e">
        <f>MID(D347,FIND("punici",D347),50)</f>
        <v>#VALUE!</v>
      </c>
      <c r="J347" s="1" t="e">
        <f>MID(D347,FIND("escarmiento",D347),50)</f>
        <v>#VALUE!</v>
      </c>
      <c r="K347" s="1" t="e">
        <f>MID(D347,FIND("recargo",D347),50)</f>
        <v>#VALUE!</v>
      </c>
      <c r="L347" s="1" t="e">
        <f>MID(D347,FIND("gravamen",D347),50)</f>
        <v>#VALUE!</v>
      </c>
      <c r="M347" s="1" t="e">
        <f>MID(D347,FIND("amonesta",D347),50)</f>
        <v>#VALUE!</v>
      </c>
      <c r="N347" s="1" t="e">
        <f>MID(D347,FIND("correctivo",D347),50)</f>
        <v>#VALUE!</v>
      </c>
      <c r="O347" s="1" t="e">
        <f>MID(D347,FIND("imposici",D347),50)</f>
        <v>#VALUE!</v>
      </c>
    </row>
    <row r="348" spans="1:15" ht="228" x14ac:dyDescent="0.45">
      <c r="A348">
        <v>8041402</v>
      </c>
      <c r="B348">
        <v>0</v>
      </c>
      <c r="C348" t="s">
        <v>751</v>
      </c>
      <c r="D348" s="1" t="s">
        <v>753</v>
      </c>
      <c r="E348">
        <v>1</v>
      </c>
      <c r="F348" s="1" t="str">
        <f>MID(D348,FIND("sanci",D348),50)</f>
        <v>sanciones previstas en estas bases de licitaci&amp;oac</v>
      </c>
      <c r="G348" s="1" t="e">
        <f>MID(D348,FIND("multa",D348),50)</f>
        <v>#VALUE!</v>
      </c>
      <c r="H348" s="1" t="e">
        <f>MID(D348,FIND("castigo",D348),50)</f>
        <v>#VALUE!</v>
      </c>
      <c r="I348" s="1" t="e">
        <f>MID(D348,FIND("punici",D348),50)</f>
        <v>#VALUE!</v>
      </c>
      <c r="J348" s="1" t="e">
        <f>MID(D348,FIND("escarmiento",D348),50)</f>
        <v>#VALUE!</v>
      </c>
      <c r="K348" s="1" t="e">
        <f>MID(D348,FIND("recargo",D348),50)</f>
        <v>#VALUE!</v>
      </c>
      <c r="L348" s="1" t="e">
        <f>MID(D348,FIND("gravamen",D348),50)</f>
        <v>#VALUE!</v>
      </c>
      <c r="M348" s="1" t="e">
        <f>MID(D348,FIND("amonesta",D348),50)</f>
        <v>#VALUE!</v>
      </c>
      <c r="N348" s="1" t="e">
        <f>MID(D348,FIND("correctivo",D348),50)</f>
        <v>#VALUE!</v>
      </c>
      <c r="O348" s="1" t="e">
        <f>MID(D348,FIND("imposici",D348),50)</f>
        <v>#VALUE!</v>
      </c>
    </row>
    <row r="349" spans="1:15" ht="57" x14ac:dyDescent="0.45">
      <c r="A349">
        <v>7943406</v>
      </c>
      <c r="B349">
        <v>0</v>
      </c>
      <c r="C349" t="s">
        <v>777</v>
      </c>
      <c r="D349" s="1" t="s">
        <v>776</v>
      </c>
      <c r="E349">
        <v>2</v>
      </c>
      <c r="F349" s="1" t="e">
        <f>MID(D349,FIND("sanci",D349),50)</f>
        <v>#VALUE!</v>
      </c>
      <c r="G349" s="1" t="e">
        <f>MID(D349,FIND("multa",D349),50)</f>
        <v>#VALUE!</v>
      </c>
      <c r="H349" s="1" t="e">
        <f>MID(D349,FIND("castigo",D349),50)</f>
        <v>#VALUE!</v>
      </c>
      <c r="I349" s="1" t="e">
        <f>MID(D349,FIND("punici",D349),50)</f>
        <v>#VALUE!</v>
      </c>
      <c r="J349" s="1" t="e">
        <f>MID(D349,FIND("escarmiento",D349),50)</f>
        <v>#VALUE!</v>
      </c>
      <c r="K349" s="1" t="e">
        <f>MID(D349,FIND("recargo",D349),50)</f>
        <v>#VALUE!</v>
      </c>
      <c r="L349" s="1" t="e">
        <f>MID(D349,FIND("gravamen",D349),50)</f>
        <v>#VALUE!</v>
      </c>
      <c r="M349" s="1" t="e">
        <f>MID(D349,FIND("amonesta",D349),50)</f>
        <v>#VALUE!</v>
      </c>
      <c r="N349" s="1" t="e">
        <f>MID(D349,FIND("correctivo",D349),50)</f>
        <v>#VALUE!</v>
      </c>
      <c r="O349" s="1" t="e">
        <f>MID(D349,FIND("imposici",D349),50)</f>
        <v>#VALUE!</v>
      </c>
    </row>
    <row r="350" spans="1:15" ht="409.5" x14ac:dyDescent="0.45">
      <c r="A350">
        <v>8121971</v>
      </c>
      <c r="B350">
        <v>0</v>
      </c>
      <c r="C350" t="s">
        <v>775</v>
      </c>
      <c r="D350" s="1" t="s">
        <v>774</v>
      </c>
      <c r="E350">
        <v>2</v>
      </c>
      <c r="F350" s="1" t="e">
        <f>MID(D350,FIND("sanci",D350),50)</f>
        <v>#VALUE!</v>
      </c>
      <c r="G350" s="1" t="e">
        <f>MID(D350,FIND("multa",D350),50)</f>
        <v>#VALUE!</v>
      </c>
      <c r="H350" s="1" t="e">
        <f>MID(D350,FIND("castigo",D350),50)</f>
        <v>#VALUE!</v>
      </c>
      <c r="I350" s="1" t="e">
        <f>MID(D350,FIND("punici",D350),50)</f>
        <v>#VALUE!</v>
      </c>
      <c r="J350" s="1" t="e">
        <f>MID(D350,FIND("escarmiento",D350),50)</f>
        <v>#VALUE!</v>
      </c>
      <c r="K350" s="1" t="e">
        <f>MID(D350,FIND("recargo",D350),50)</f>
        <v>#VALUE!</v>
      </c>
      <c r="L350" s="1" t="e">
        <f>MID(D350,FIND("gravamen",D350),50)</f>
        <v>#VALUE!</v>
      </c>
      <c r="M350" s="1" t="e">
        <f>MID(D350,FIND("amonesta",D350),50)</f>
        <v>#VALUE!</v>
      </c>
      <c r="N350" s="1" t="e">
        <f>MID(D350,FIND("correctivo",D350),50)</f>
        <v>#VALUE!</v>
      </c>
      <c r="O350" s="1" t="e">
        <f>MID(D350,FIND("imposici",D350),50)</f>
        <v>#VALUE!</v>
      </c>
    </row>
    <row r="351" spans="1:15" ht="228" x14ac:dyDescent="0.45">
      <c r="A351">
        <v>7815474</v>
      </c>
      <c r="B351">
        <v>0</v>
      </c>
      <c r="C351" t="s">
        <v>751</v>
      </c>
      <c r="D351" s="1" t="s">
        <v>753</v>
      </c>
      <c r="E351">
        <v>1</v>
      </c>
      <c r="F351" s="1" t="str">
        <f>MID(D351,FIND("sanci",D351),50)</f>
        <v>sanciones previstas en estas bases de licitaci&amp;oac</v>
      </c>
      <c r="G351" s="1" t="e">
        <f>MID(D351,FIND("multa",D351),50)</f>
        <v>#VALUE!</v>
      </c>
      <c r="H351" s="1" t="e">
        <f>MID(D351,FIND("castigo",D351),50)</f>
        <v>#VALUE!</v>
      </c>
      <c r="I351" s="1" t="e">
        <f>MID(D351,FIND("punici",D351),50)</f>
        <v>#VALUE!</v>
      </c>
      <c r="J351" s="1" t="e">
        <f>MID(D351,FIND("escarmiento",D351),50)</f>
        <v>#VALUE!</v>
      </c>
      <c r="K351" s="1" t="e">
        <f>MID(D351,FIND("recargo",D351),50)</f>
        <v>#VALUE!</v>
      </c>
      <c r="L351" s="1" t="e">
        <f>MID(D351,FIND("gravamen",D351),50)</f>
        <v>#VALUE!</v>
      </c>
      <c r="M351" s="1" t="e">
        <f>MID(D351,FIND("amonesta",D351),50)</f>
        <v>#VALUE!</v>
      </c>
      <c r="N351" s="1" t="e">
        <f>MID(D351,FIND("correctivo",D351),50)</f>
        <v>#VALUE!</v>
      </c>
      <c r="O351" s="1" t="e">
        <f>MID(D351,FIND("imposici",D351),50)</f>
        <v>#VALUE!</v>
      </c>
    </row>
    <row r="352" spans="1:15" ht="213.75" x14ac:dyDescent="0.45">
      <c r="A352">
        <v>8091109</v>
      </c>
      <c r="B352">
        <v>0</v>
      </c>
      <c r="C352" t="s">
        <v>751</v>
      </c>
      <c r="D352" s="1" t="s">
        <v>773</v>
      </c>
      <c r="E352">
        <v>1</v>
      </c>
      <c r="F352" s="1" t="str">
        <f>MID(D352,FIND("sanci",D352),50)</f>
        <v xml:space="preserve">sanciones previstas en estas bases de licitación, </v>
      </c>
      <c r="G352" s="1" t="e">
        <f>MID(D352,FIND("multa",D352),50)</f>
        <v>#VALUE!</v>
      </c>
      <c r="H352" s="1" t="e">
        <f>MID(D352,FIND("castigo",D352),50)</f>
        <v>#VALUE!</v>
      </c>
      <c r="I352" s="1" t="e">
        <f>MID(D352,FIND("punici",D352),50)</f>
        <v>#VALUE!</v>
      </c>
      <c r="J352" s="1" t="e">
        <f>MID(D352,FIND("escarmiento",D352),50)</f>
        <v>#VALUE!</v>
      </c>
      <c r="K352" s="1" t="e">
        <f>MID(D352,FIND("recargo",D352),50)</f>
        <v>#VALUE!</v>
      </c>
      <c r="L352" s="1" t="e">
        <f>MID(D352,FIND("gravamen",D352),50)</f>
        <v>#VALUE!</v>
      </c>
      <c r="M352" s="1" t="e">
        <f>MID(D352,FIND("amonesta",D352),50)</f>
        <v>#VALUE!</v>
      </c>
      <c r="N352" s="1" t="e">
        <f>MID(D352,FIND("correctivo",D352),50)</f>
        <v>#VALUE!</v>
      </c>
      <c r="O352" s="1" t="e">
        <f>MID(D352,FIND("imposici",D352),50)</f>
        <v>#VALUE!</v>
      </c>
    </row>
    <row r="353" spans="1:15" ht="285" x14ac:dyDescent="0.45">
      <c r="A353">
        <v>7434856</v>
      </c>
      <c r="B353">
        <v>0</v>
      </c>
      <c r="C353" t="s">
        <v>751</v>
      </c>
      <c r="D353" s="1" t="s">
        <v>772</v>
      </c>
      <c r="E353">
        <v>1</v>
      </c>
      <c r="F353" s="1" t="str">
        <f>MID(D353,FIND("sanci",D353),50)</f>
        <v>sanciones previstas en estas bases de licitaci&amp;oac</v>
      </c>
      <c r="G353" s="1" t="e">
        <f>MID(D353,FIND("multa",D353),50)</f>
        <v>#VALUE!</v>
      </c>
      <c r="H353" s="1" t="e">
        <f>MID(D353,FIND("castigo",D353),50)</f>
        <v>#VALUE!</v>
      </c>
      <c r="I353" s="1" t="e">
        <f>MID(D353,FIND("punici",D353),50)</f>
        <v>#VALUE!</v>
      </c>
      <c r="J353" s="1" t="e">
        <f>MID(D353,FIND("escarmiento",D353),50)</f>
        <v>#VALUE!</v>
      </c>
      <c r="K353" s="1" t="e">
        <f>MID(D353,FIND("recargo",D353),50)</f>
        <v>#VALUE!</v>
      </c>
      <c r="L353" s="1" t="e">
        <f>MID(D353,FIND("gravamen",D353),50)</f>
        <v>#VALUE!</v>
      </c>
      <c r="M353" s="1" t="e">
        <f>MID(D353,FIND("amonesta",D353),50)</f>
        <v>#VALUE!</v>
      </c>
      <c r="N353" s="1" t="e">
        <f>MID(D353,FIND("correctivo",D353),50)</f>
        <v>#VALUE!</v>
      </c>
      <c r="O353" s="1" t="e">
        <f>MID(D353,FIND("imposici",D353),50)</f>
        <v>#VALUE!</v>
      </c>
    </row>
    <row r="354" spans="1:15" ht="228" x14ac:dyDescent="0.45">
      <c r="A354">
        <v>8217160</v>
      </c>
      <c r="B354">
        <v>0</v>
      </c>
      <c r="C354" t="s">
        <v>751</v>
      </c>
      <c r="D354" s="1" t="s">
        <v>752</v>
      </c>
      <c r="E354">
        <v>1</v>
      </c>
      <c r="F354" s="1" t="str">
        <f>MID(D354,FIND("sanci",D354),50)</f>
        <v>sanciones previstas en estas bases de licitaci&amp;oac</v>
      </c>
      <c r="G354" s="1" t="e">
        <f>MID(D354,FIND("multa",D354),50)</f>
        <v>#VALUE!</v>
      </c>
      <c r="H354" s="1" t="e">
        <f>MID(D354,FIND("castigo",D354),50)</f>
        <v>#VALUE!</v>
      </c>
      <c r="I354" s="1" t="e">
        <f>MID(D354,FIND("punici",D354),50)</f>
        <v>#VALUE!</v>
      </c>
      <c r="J354" s="1" t="e">
        <f>MID(D354,FIND("escarmiento",D354),50)</f>
        <v>#VALUE!</v>
      </c>
      <c r="K354" s="1" t="e">
        <f>MID(D354,FIND("recargo",D354),50)</f>
        <v>#VALUE!</v>
      </c>
      <c r="L354" s="1" t="e">
        <f>MID(D354,FIND("gravamen",D354),50)</f>
        <v>#VALUE!</v>
      </c>
      <c r="M354" s="1" t="e">
        <f>MID(D354,FIND("amonesta",D354),50)</f>
        <v>#VALUE!</v>
      </c>
      <c r="N354" s="1" t="e">
        <f>MID(D354,FIND("correctivo",D354),50)</f>
        <v>#VALUE!</v>
      </c>
      <c r="O354" s="1" t="e">
        <f>MID(D354,FIND("imposici",D354),50)</f>
        <v>#VALUE!</v>
      </c>
    </row>
    <row r="355" spans="1:15" ht="270.75" x14ac:dyDescent="0.45">
      <c r="A355">
        <v>7963960</v>
      </c>
      <c r="B355">
        <v>0</v>
      </c>
      <c r="C355" t="s">
        <v>751</v>
      </c>
      <c r="D355" s="1" t="s">
        <v>771</v>
      </c>
      <c r="E355">
        <v>1</v>
      </c>
      <c r="F355" s="1" t="str">
        <f>MID(D355,FIND("sanci",D355),50)</f>
        <v>sanciones previstas en estas bases de licitaci&amp;oac</v>
      </c>
      <c r="G355" s="1" t="e">
        <f>MID(D355,FIND("multa",D355),50)</f>
        <v>#VALUE!</v>
      </c>
      <c r="H355" s="1" t="e">
        <f>MID(D355,FIND("castigo",D355),50)</f>
        <v>#VALUE!</v>
      </c>
      <c r="I355" s="1" t="e">
        <f>MID(D355,FIND("punici",D355),50)</f>
        <v>#VALUE!</v>
      </c>
      <c r="J355" s="1" t="e">
        <f>MID(D355,FIND("escarmiento",D355),50)</f>
        <v>#VALUE!</v>
      </c>
      <c r="K355" s="1" t="e">
        <f>MID(D355,FIND("recargo",D355),50)</f>
        <v>#VALUE!</v>
      </c>
      <c r="L355" s="1" t="e">
        <f>MID(D355,FIND("gravamen",D355),50)</f>
        <v>#VALUE!</v>
      </c>
      <c r="M355" s="1" t="e">
        <f>MID(D355,FIND("amonesta",D355),50)</f>
        <v>#VALUE!</v>
      </c>
      <c r="N355" s="1" t="e">
        <f>MID(D355,FIND("correctivo",D355),50)</f>
        <v>#VALUE!</v>
      </c>
      <c r="O355" s="1" t="e">
        <f>MID(D355,FIND("imposici",D355),50)</f>
        <v>#VALUE!</v>
      </c>
    </row>
    <row r="356" spans="1:15" ht="228" x14ac:dyDescent="0.45">
      <c r="A356">
        <v>7753773</v>
      </c>
      <c r="B356">
        <v>0</v>
      </c>
      <c r="C356" t="s">
        <v>751</v>
      </c>
      <c r="D356" s="1" t="s">
        <v>752</v>
      </c>
      <c r="E356">
        <v>1</v>
      </c>
      <c r="F356" s="1" t="str">
        <f>MID(D356,FIND("sanci",D356),50)</f>
        <v>sanciones previstas en estas bases de licitaci&amp;oac</v>
      </c>
      <c r="G356" s="1" t="e">
        <f>MID(D356,FIND("multa",D356),50)</f>
        <v>#VALUE!</v>
      </c>
      <c r="H356" s="1" t="e">
        <f>MID(D356,FIND("castigo",D356),50)</f>
        <v>#VALUE!</v>
      </c>
      <c r="I356" s="1" t="e">
        <f>MID(D356,FIND("punici",D356),50)</f>
        <v>#VALUE!</v>
      </c>
      <c r="J356" s="1" t="e">
        <f>MID(D356,FIND("escarmiento",D356),50)</f>
        <v>#VALUE!</v>
      </c>
      <c r="K356" s="1" t="e">
        <f>MID(D356,FIND("recargo",D356),50)</f>
        <v>#VALUE!</v>
      </c>
      <c r="L356" s="1" t="e">
        <f>MID(D356,FIND("gravamen",D356),50)</f>
        <v>#VALUE!</v>
      </c>
      <c r="M356" s="1" t="e">
        <f>MID(D356,FIND("amonesta",D356),50)</f>
        <v>#VALUE!</v>
      </c>
      <c r="N356" s="1" t="e">
        <f>MID(D356,FIND("correctivo",D356),50)</f>
        <v>#VALUE!</v>
      </c>
      <c r="O356" s="1" t="e">
        <f>MID(D356,FIND("imposici",D356),50)</f>
        <v>#VALUE!</v>
      </c>
    </row>
    <row r="357" spans="1:15" ht="199.5" x14ac:dyDescent="0.45">
      <c r="A357">
        <v>8077283</v>
      </c>
      <c r="B357">
        <v>0</v>
      </c>
      <c r="C357" t="s">
        <v>770</v>
      </c>
      <c r="D357" s="1" t="s">
        <v>769</v>
      </c>
      <c r="E357">
        <v>1</v>
      </c>
      <c r="F357" s="1" t="e">
        <f>MID(D357,FIND("sanci",D357),50)</f>
        <v>#VALUE!</v>
      </c>
      <c r="G357" s="1" t="str">
        <f>MID(D357,FIND("multa",D357),50)</f>
        <v>multado por el acto administrativo  correspondient</v>
      </c>
      <c r="H357" s="1" t="e">
        <f>MID(D357,FIND("castigo",D357),50)</f>
        <v>#VALUE!</v>
      </c>
      <c r="I357" s="1" t="e">
        <f>MID(D357,FIND("punici",D357),50)</f>
        <v>#VALUE!</v>
      </c>
      <c r="J357" s="1" t="e">
        <f>MID(D357,FIND("escarmiento",D357),50)</f>
        <v>#VALUE!</v>
      </c>
      <c r="K357" s="1" t="e">
        <f>MID(D357,FIND("recargo",D357),50)</f>
        <v>#VALUE!</v>
      </c>
      <c r="L357" s="1" t="e">
        <f>MID(D357,FIND("gravamen",D357),50)</f>
        <v>#VALUE!</v>
      </c>
      <c r="M357" s="1" t="e">
        <f>MID(D357,FIND("amonesta",D357),50)</f>
        <v>#VALUE!</v>
      </c>
      <c r="N357" s="1" t="e">
        <f>MID(D357,FIND("correctivo",D357),50)</f>
        <v>#VALUE!</v>
      </c>
      <c r="O357" s="1" t="e">
        <f>MID(D357,FIND("imposici",D357),50)</f>
        <v>#VALUE!</v>
      </c>
    </row>
    <row r="358" spans="1:15" ht="156.75" x14ac:dyDescent="0.45">
      <c r="A358">
        <v>8016595</v>
      </c>
      <c r="B358">
        <v>0</v>
      </c>
      <c r="C358" t="s">
        <v>768</v>
      </c>
      <c r="D358" s="1" t="s">
        <v>767</v>
      </c>
      <c r="E358">
        <v>1</v>
      </c>
      <c r="F358" s="1" t="e">
        <f>MID(D358,FIND("sanci",D358),50)</f>
        <v>#VALUE!</v>
      </c>
      <c r="G358" s="1" t="str">
        <f>MID(D358,FIND("multa",D358),50)</f>
        <v>multas por retraso en la entrega deproducto.&lt;/span</v>
      </c>
      <c r="H358" s="1" t="e">
        <f>MID(D358,FIND("castigo",D358),50)</f>
        <v>#VALUE!</v>
      </c>
      <c r="I358" s="1" t="e">
        <f>MID(D358,FIND("punici",D358),50)</f>
        <v>#VALUE!</v>
      </c>
      <c r="J358" s="1" t="e">
        <f>MID(D358,FIND("escarmiento",D358),50)</f>
        <v>#VALUE!</v>
      </c>
      <c r="K358" s="1" t="e">
        <f>MID(D358,FIND("recargo",D358),50)</f>
        <v>#VALUE!</v>
      </c>
      <c r="L358" s="1" t="e">
        <f>MID(D358,FIND("gravamen",D358),50)</f>
        <v>#VALUE!</v>
      </c>
      <c r="M358" s="1" t="e">
        <f>MID(D358,FIND("amonesta",D358),50)</f>
        <v>#VALUE!</v>
      </c>
      <c r="N358" s="1" t="e">
        <f>MID(D358,FIND("correctivo",D358),50)</f>
        <v>#VALUE!</v>
      </c>
      <c r="O358" s="1" t="e">
        <f>MID(D358,FIND("imposici",D358),50)</f>
        <v>#VALUE!</v>
      </c>
    </row>
    <row r="359" spans="1:15" ht="228" x14ac:dyDescent="0.45">
      <c r="A359">
        <v>7583412</v>
      </c>
      <c r="B359">
        <v>0</v>
      </c>
      <c r="C359" t="s">
        <v>751</v>
      </c>
      <c r="D359" s="1" t="s">
        <v>753</v>
      </c>
      <c r="E359">
        <v>1</v>
      </c>
      <c r="F359" s="1" t="str">
        <f>MID(D359,FIND("sanci",D359),50)</f>
        <v>sanciones previstas en estas bases de licitaci&amp;oac</v>
      </c>
      <c r="G359" s="1" t="e">
        <f>MID(D359,FIND("multa",D359),50)</f>
        <v>#VALUE!</v>
      </c>
      <c r="H359" s="1" t="e">
        <f>MID(D359,FIND("castigo",D359),50)</f>
        <v>#VALUE!</v>
      </c>
      <c r="I359" s="1" t="e">
        <f>MID(D359,FIND("punici",D359),50)</f>
        <v>#VALUE!</v>
      </c>
      <c r="J359" s="1" t="e">
        <f>MID(D359,FIND("escarmiento",D359),50)</f>
        <v>#VALUE!</v>
      </c>
      <c r="K359" s="1" t="e">
        <f>MID(D359,FIND("recargo",D359),50)</f>
        <v>#VALUE!</v>
      </c>
      <c r="L359" s="1" t="e">
        <f>MID(D359,FIND("gravamen",D359),50)</f>
        <v>#VALUE!</v>
      </c>
      <c r="M359" s="1" t="e">
        <f>MID(D359,FIND("amonesta",D359),50)</f>
        <v>#VALUE!</v>
      </c>
      <c r="N359" s="1" t="e">
        <f>MID(D359,FIND("correctivo",D359),50)</f>
        <v>#VALUE!</v>
      </c>
      <c r="O359" s="1" t="e">
        <f>MID(D359,FIND("imposici",D359),50)</f>
        <v>#VALUE!</v>
      </c>
    </row>
    <row r="360" spans="1:15" ht="285" x14ac:dyDescent="0.45">
      <c r="A360">
        <v>8316304</v>
      </c>
      <c r="B360">
        <v>0</v>
      </c>
      <c r="C360" t="s">
        <v>751</v>
      </c>
      <c r="D360" s="1" t="s">
        <v>750</v>
      </c>
      <c r="E360">
        <v>1</v>
      </c>
      <c r="F360" s="1" t="str">
        <f>MID(D360,FIND("sanci",D360),50)</f>
        <v>sanciones previstas en estas bases de licitaci&amp;oac</v>
      </c>
      <c r="G360" s="1" t="e">
        <f>MID(D360,FIND("multa",D360),50)</f>
        <v>#VALUE!</v>
      </c>
      <c r="H360" s="1" t="e">
        <f>MID(D360,FIND("castigo",D360),50)</f>
        <v>#VALUE!</v>
      </c>
      <c r="I360" s="1" t="e">
        <f>MID(D360,FIND("punici",D360),50)</f>
        <v>#VALUE!</v>
      </c>
      <c r="J360" s="1" t="e">
        <f>MID(D360,FIND("escarmiento",D360),50)</f>
        <v>#VALUE!</v>
      </c>
      <c r="K360" s="1" t="e">
        <f>MID(D360,FIND("recargo",D360),50)</f>
        <v>#VALUE!</v>
      </c>
      <c r="L360" s="1" t="e">
        <f>MID(D360,FIND("gravamen",D360),50)</f>
        <v>#VALUE!</v>
      </c>
      <c r="M360" s="1" t="e">
        <f>MID(D360,FIND("amonesta",D360),50)</f>
        <v>#VALUE!</v>
      </c>
      <c r="N360" s="1" t="e">
        <f>MID(D360,FIND("correctivo",D360),50)</f>
        <v>#VALUE!</v>
      </c>
      <c r="O360" s="1" t="e">
        <f>MID(D360,FIND("imposici",D360),50)</f>
        <v>#VALUE!</v>
      </c>
    </row>
    <row r="361" spans="1:15" ht="228" x14ac:dyDescent="0.45">
      <c r="A361">
        <v>7493349</v>
      </c>
      <c r="B361">
        <v>0</v>
      </c>
      <c r="C361" t="s">
        <v>751</v>
      </c>
      <c r="D361" s="1" t="s">
        <v>753</v>
      </c>
      <c r="E361">
        <v>1</v>
      </c>
      <c r="F361" s="1" t="str">
        <f>MID(D361,FIND("sanci",D361),50)</f>
        <v>sanciones previstas en estas bases de licitaci&amp;oac</v>
      </c>
      <c r="G361" s="1" t="e">
        <f>MID(D361,FIND("multa",D361),50)</f>
        <v>#VALUE!</v>
      </c>
      <c r="H361" s="1" t="e">
        <f>MID(D361,FIND("castigo",D361),50)</f>
        <v>#VALUE!</v>
      </c>
      <c r="I361" s="1" t="e">
        <f>MID(D361,FIND("punici",D361),50)</f>
        <v>#VALUE!</v>
      </c>
      <c r="J361" s="1" t="e">
        <f>MID(D361,FIND("escarmiento",D361),50)</f>
        <v>#VALUE!</v>
      </c>
      <c r="K361" s="1" t="e">
        <f>MID(D361,FIND("recargo",D361),50)</f>
        <v>#VALUE!</v>
      </c>
      <c r="L361" s="1" t="e">
        <f>MID(D361,FIND("gravamen",D361),50)</f>
        <v>#VALUE!</v>
      </c>
      <c r="M361" s="1" t="e">
        <f>MID(D361,FIND("amonesta",D361),50)</f>
        <v>#VALUE!</v>
      </c>
      <c r="N361" s="1" t="e">
        <f>MID(D361,FIND("correctivo",D361),50)</f>
        <v>#VALUE!</v>
      </c>
      <c r="O361" s="1" t="e">
        <f>MID(D361,FIND("imposici",D361),50)</f>
        <v>#VALUE!</v>
      </c>
    </row>
    <row r="362" spans="1:15" ht="114" x14ac:dyDescent="0.45">
      <c r="A362">
        <v>8180970</v>
      </c>
      <c r="B362">
        <v>0</v>
      </c>
      <c r="C362" t="s">
        <v>766</v>
      </c>
      <c r="D362" s="1" t="s">
        <v>765</v>
      </c>
      <c r="E362">
        <v>1</v>
      </c>
      <c r="F362" s="1" t="e">
        <f>MID(D362,FIND("sanci",D362),50)</f>
        <v>#VALUE!</v>
      </c>
      <c r="G362" s="1" t="str">
        <f>MID(D362,FIND("multa",D362),50)</f>
        <v xml:space="preserve">multa por atraso.La solicitud de prórroga, deberá </v>
      </c>
      <c r="H362" s="1" t="e">
        <f>MID(D362,FIND("castigo",D362),50)</f>
        <v>#VALUE!</v>
      </c>
      <c r="I362" s="1" t="e">
        <f>MID(D362,FIND("punici",D362),50)</f>
        <v>#VALUE!</v>
      </c>
      <c r="J362" s="1" t="e">
        <f>MID(D362,FIND("escarmiento",D362),50)</f>
        <v>#VALUE!</v>
      </c>
      <c r="K362" s="1" t="e">
        <f>MID(D362,FIND("recargo",D362),50)</f>
        <v>#VALUE!</v>
      </c>
      <c r="L362" s="1" t="e">
        <f>MID(D362,FIND("gravamen",D362),50)</f>
        <v>#VALUE!</v>
      </c>
      <c r="M362" s="1" t="e">
        <f>MID(D362,FIND("amonesta",D362),50)</f>
        <v>#VALUE!</v>
      </c>
      <c r="N362" s="1" t="e">
        <f>MID(D362,FIND("correctivo",D362),50)</f>
        <v>#VALUE!</v>
      </c>
      <c r="O362" s="1" t="e">
        <f>MID(D362,FIND("imposici",D362),50)</f>
        <v>#VALUE!</v>
      </c>
    </row>
    <row r="363" spans="1:15" ht="99.75" x14ac:dyDescent="0.45">
      <c r="A363">
        <v>7610263</v>
      </c>
      <c r="B363">
        <v>0</v>
      </c>
      <c r="C363" t="s">
        <v>764</v>
      </c>
      <c r="D363" s="1" t="s">
        <v>763</v>
      </c>
      <c r="E363">
        <v>1</v>
      </c>
      <c r="F363" s="1" t="e">
        <f>MID(D363,FIND("sanci",D363),50)</f>
        <v>#VALUE!</v>
      </c>
      <c r="G363" s="1" t="str">
        <f>MID(D363,FIND("multa",D363),50)</f>
        <v>multas, y por las siguientes causales: 1. No cumpl</v>
      </c>
      <c r="H363" s="1" t="e">
        <f>MID(D363,FIND("castigo",D363),50)</f>
        <v>#VALUE!</v>
      </c>
      <c r="I363" s="1" t="e">
        <f>MID(D363,FIND("punici",D363),50)</f>
        <v>#VALUE!</v>
      </c>
      <c r="J363" s="1" t="e">
        <f>MID(D363,FIND("escarmiento",D363),50)</f>
        <v>#VALUE!</v>
      </c>
      <c r="K363" s="1" t="e">
        <f>MID(D363,FIND("recargo",D363),50)</f>
        <v>#VALUE!</v>
      </c>
      <c r="L363" s="1" t="e">
        <f>MID(D363,FIND("gravamen",D363),50)</f>
        <v>#VALUE!</v>
      </c>
      <c r="M363" s="1" t="e">
        <f>MID(D363,FIND("amonesta",D363),50)</f>
        <v>#VALUE!</v>
      </c>
      <c r="N363" s="1" t="e">
        <f>MID(D363,FIND("correctivo",D363),50)</f>
        <v>#VALUE!</v>
      </c>
      <c r="O363" s="1" t="e">
        <f>MID(D363,FIND("imposici",D363),50)</f>
        <v>#VALUE!</v>
      </c>
    </row>
    <row r="364" spans="1:15" ht="228" x14ac:dyDescent="0.45">
      <c r="A364">
        <v>7871333</v>
      </c>
      <c r="B364">
        <v>0</v>
      </c>
      <c r="C364" t="s">
        <v>751</v>
      </c>
      <c r="D364" s="1" t="s">
        <v>753</v>
      </c>
      <c r="E364">
        <v>1</v>
      </c>
      <c r="F364" s="1" t="str">
        <f>MID(D364,FIND("sanci",D364),50)</f>
        <v>sanciones previstas en estas bases de licitaci&amp;oac</v>
      </c>
      <c r="G364" s="1" t="e">
        <f>MID(D364,FIND("multa",D364),50)</f>
        <v>#VALUE!</v>
      </c>
      <c r="H364" s="1" t="e">
        <f>MID(D364,FIND("castigo",D364),50)</f>
        <v>#VALUE!</v>
      </c>
      <c r="I364" s="1" t="e">
        <f>MID(D364,FIND("punici",D364),50)</f>
        <v>#VALUE!</v>
      </c>
      <c r="J364" s="1" t="e">
        <f>MID(D364,FIND("escarmiento",D364),50)</f>
        <v>#VALUE!</v>
      </c>
      <c r="K364" s="1" t="e">
        <f>MID(D364,FIND("recargo",D364),50)</f>
        <v>#VALUE!</v>
      </c>
      <c r="L364" s="1" t="e">
        <f>MID(D364,FIND("gravamen",D364),50)</f>
        <v>#VALUE!</v>
      </c>
      <c r="M364" s="1" t="e">
        <f>MID(D364,FIND("amonesta",D364),50)</f>
        <v>#VALUE!</v>
      </c>
      <c r="N364" s="1" t="e">
        <f>MID(D364,FIND("correctivo",D364),50)</f>
        <v>#VALUE!</v>
      </c>
      <c r="O364" s="1" t="e">
        <f>MID(D364,FIND("imposici",D364),50)</f>
        <v>#VALUE!</v>
      </c>
    </row>
    <row r="365" spans="1:15" ht="42.75" x14ac:dyDescent="0.45">
      <c r="A365">
        <v>7681855</v>
      </c>
      <c r="B365">
        <v>0</v>
      </c>
      <c r="C365" t="s">
        <v>762</v>
      </c>
      <c r="D365" s="1" t="s">
        <v>761</v>
      </c>
      <c r="E365">
        <v>1</v>
      </c>
      <c r="F365" s="1" t="e">
        <f>MID(D365,FIND("sanci",D365),50)</f>
        <v>#VALUE!</v>
      </c>
      <c r="G365" s="1" t="str">
        <f>MID(D365,FIND("multa",D365),50)</f>
        <v>multas pendientes del Contratista.</v>
      </c>
      <c r="H365" s="1" t="e">
        <f>MID(D365,FIND("castigo",D365),50)</f>
        <v>#VALUE!</v>
      </c>
      <c r="I365" s="1" t="e">
        <f>MID(D365,FIND("punici",D365),50)</f>
        <v>#VALUE!</v>
      </c>
      <c r="J365" s="1" t="e">
        <f>MID(D365,FIND("escarmiento",D365),50)</f>
        <v>#VALUE!</v>
      </c>
      <c r="K365" s="1" t="e">
        <f>MID(D365,FIND("recargo",D365),50)</f>
        <v>#VALUE!</v>
      </c>
      <c r="L365" s="1" t="e">
        <f>MID(D365,FIND("gravamen",D365),50)</f>
        <v>#VALUE!</v>
      </c>
      <c r="M365" s="1" t="e">
        <f>MID(D365,FIND("amonesta",D365),50)</f>
        <v>#VALUE!</v>
      </c>
      <c r="N365" s="1" t="e">
        <f>MID(D365,FIND("correctivo",D365),50)</f>
        <v>#VALUE!</v>
      </c>
      <c r="O365" s="1" t="e">
        <f>MID(D365,FIND("imposici",D365),50)</f>
        <v>#VALUE!</v>
      </c>
    </row>
    <row r="366" spans="1:15" ht="228" x14ac:dyDescent="0.45">
      <c r="A366">
        <v>8338042</v>
      </c>
      <c r="B366">
        <v>0</v>
      </c>
      <c r="C366" t="s">
        <v>751</v>
      </c>
      <c r="D366" s="1" t="s">
        <v>753</v>
      </c>
      <c r="E366">
        <v>1</v>
      </c>
      <c r="F366" s="1" t="str">
        <f>MID(D366,FIND("sanci",D366),50)</f>
        <v>sanciones previstas en estas bases de licitaci&amp;oac</v>
      </c>
      <c r="G366" s="1" t="e">
        <f>MID(D366,FIND("multa",D366),50)</f>
        <v>#VALUE!</v>
      </c>
      <c r="H366" s="1" t="e">
        <f>MID(D366,FIND("castigo",D366),50)</f>
        <v>#VALUE!</v>
      </c>
      <c r="I366" s="1" t="e">
        <f>MID(D366,FIND("punici",D366),50)</f>
        <v>#VALUE!</v>
      </c>
      <c r="J366" s="1" t="e">
        <f>MID(D366,FIND("escarmiento",D366),50)</f>
        <v>#VALUE!</v>
      </c>
      <c r="K366" s="1" t="e">
        <f>MID(D366,FIND("recargo",D366),50)</f>
        <v>#VALUE!</v>
      </c>
      <c r="L366" s="1" t="e">
        <f>MID(D366,FIND("gravamen",D366),50)</f>
        <v>#VALUE!</v>
      </c>
      <c r="M366" s="1" t="e">
        <f>MID(D366,FIND("amonesta",D366),50)</f>
        <v>#VALUE!</v>
      </c>
      <c r="N366" s="1" t="e">
        <f>MID(D366,FIND("correctivo",D366),50)</f>
        <v>#VALUE!</v>
      </c>
      <c r="O366" s="1" t="e">
        <f>MID(D366,FIND("imposici",D366),50)</f>
        <v>#VALUE!</v>
      </c>
    </row>
    <row r="367" spans="1:15" ht="228" x14ac:dyDescent="0.45">
      <c r="A367">
        <v>7967332</v>
      </c>
      <c r="B367">
        <v>0</v>
      </c>
      <c r="C367" t="s">
        <v>751</v>
      </c>
      <c r="D367" s="1" t="s">
        <v>753</v>
      </c>
      <c r="E367">
        <v>1</v>
      </c>
      <c r="F367" s="1" t="str">
        <f>MID(D367,FIND("sanci",D367),50)</f>
        <v>sanciones previstas en estas bases de licitaci&amp;oac</v>
      </c>
      <c r="G367" s="1" t="e">
        <f>MID(D367,FIND("multa",D367),50)</f>
        <v>#VALUE!</v>
      </c>
      <c r="H367" s="1" t="e">
        <f>MID(D367,FIND("castigo",D367),50)</f>
        <v>#VALUE!</v>
      </c>
      <c r="I367" s="1" t="e">
        <f>MID(D367,FIND("punici",D367),50)</f>
        <v>#VALUE!</v>
      </c>
      <c r="J367" s="1" t="e">
        <f>MID(D367,FIND("escarmiento",D367),50)</f>
        <v>#VALUE!</v>
      </c>
      <c r="K367" s="1" t="e">
        <f>MID(D367,FIND("recargo",D367),50)</f>
        <v>#VALUE!</v>
      </c>
      <c r="L367" s="1" t="e">
        <f>MID(D367,FIND("gravamen",D367),50)</f>
        <v>#VALUE!</v>
      </c>
      <c r="M367" s="1" t="e">
        <f>MID(D367,FIND("amonesta",D367),50)</f>
        <v>#VALUE!</v>
      </c>
      <c r="N367" s="1" t="e">
        <f>MID(D367,FIND("correctivo",D367),50)</f>
        <v>#VALUE!</v>
      </c>
      <c r="O367" s="1" t="e">
        <f>MID(D367,FIND("imposici",D367),50)</f>
        <v>#VALUE!</v>
      </c>
    </row>
    <row r="368" spans="1:15" ht="228" x14ac:dyDescent="0.45">
      <c r="A368">
        <v>7844596</v>
      </c>
      <c r="B368">
        <v>0</v>
      </c>
      <c r="C368" t="s">
        <v>751</v>
      </c>
      <c r="D368" s="1" t="s">
        <v>753</v>
      </c>
      <c r="E368">
        <v>1</v>
      </c>
      <c r="F368" s="1" t="str">
        <f>MID(D368,FIND("sanci",D368),50)</f>
        <v>sanciones previstas en estas bases de licitaci&amp;oac</v>
      </c>
      <c r="G368" s="1" t="e">
        <f>MID(D368,FIND("multa",D368),50)</f>
        <v>#VALUE!</v>
      </c>
      <c r="H368" s="1" t="e">
        <f>MID(D368,FIND("castigo",D368),50)</f>
        <v>#VALUE!</v>
      </c>
      <c r="I368" s="1" t="e">
        <f>MID(D368,FIND("punici",D368),50)</f>
        <v>#VALUE!</v>
      </c>
      <c r="J368" s="1" t="e">
        <f>MID(D368,FIND("escarmiento",D368),50)</f>
        <v>#VALUE!</v>
      </c>
      <c r="K368" s="1" t="e">
        <f>MID(D368,FIND("recargo",D368),50)</f>
        <v>#VALUE!</v>
      </c>
      <c r="L368" s="1" t="e">
        <f>MID(D368,FIND("gravamen",D368),50)</f>
        <v>#VALUE!</v>
      </c>
      <c r="M368" s="1" t="e">
        <f>MID(D368,FIND("amonesta",D368),50)</f>
        <v>#VALUE!</v>
      </c>
      <c r="N368" s="1" t="e">
        <f>MID(D368,FIND("correctivo",D368),50)</f>
        <v>#VALUE!</v>
      </c>
      <c r="O368" s="1" t="e">
        <f>MID(D368,FIND("imposici",D368),50)</f>
        <v>#VALUE!</v>
      </c>
    </row>
    <row r="369" spans="1:15" ht="228" x14ac:dyDescent="0.45">
      <c r="A369">
        <v>7923415</v>
      </c>
      <c r="B369">
        <v>0</v>
      </c>
      <c r="C369" t="s">
        <v>751</v>
      </c>
      <c r="D369" s="1" t="s">
        <v>752</v>
      </c>
      <c r="E369">
        <v>1</v>
      </c>
      <c r="F369" s="1" t="str">
        <f>MID(D369,FIND("sanci",D369),50)</f>
        <v>sanciones previstas en estas bases de licitaci&amp;oac</v>
      </c>
      <c r="G369" s="1" t="e">
        <f>MID(D369,FIND("multa",D369),50)</f>
        <v>#VALUE!</v>
      </c>
      <c r="H369" s="1" t="e">
        <f>MID(D369,FIND("castigo",D369),50)</f>
        <v>#VALUE!</v>
      </c>
      <c r="I369" s="1" t="e">
        <f>MID(D369,FIND("punici",D369),50)</f>
        <v>#VALUE!</v>
      </c>
      <c r="J369" s="1" t="e">
        <f>MID(D369,FIND("escarmiento",D369),50)</f>
        <v>#VALUE!</v>
      </c>
      <c r="K369" s="1" t="e">
        <f>MID(D369,FIND("recargo",D369),50)</f>
        <v>#VALUE!</v>
      </c>
      <c r="L369" s="1" t="e">
        <f>MID(D369,FIND("gravamen",D369),50)</f>
        <v>#VALUE!</v>
      </c>
      <c r="M369" s="1" t="e">
        <f>MID(D369,FIND("amonesta",D369),50)</f>
        <v>#VALUE!</v>
      </c>
      <c r="N369" s="1" t="e">
        <f>MID(D369,FIND("correctivo",D369),50)</f>
        <v>#VALUE!</v>
      </c>
      <c r="O369" s="1" t="e">
        <f>MID(D369,FIND("imposici",D369),50)</f>
        <v>#VALUE!</v>
      </c>
    </row>
    <row r="370" spans="1:15" ht="256.5" x14ac:dyDescent="0.45">
      <c r="A370">
        <v>7518930</v>
      </c>
      <c r="B370">
        <v>0</v>
      </c>
      <c r="C370" t="s">
        <v>751</v>
      </c>
      <c r="D370" s="1" t="s">
        <v>760</v>
      </c>
      <c r="E370">
        <v>1</v>
      </c>
      <c r="F370" s="1" t="str">
        <f>MID(D370,FIND("sanci",D370),50)</f>
        <v>sanciones previstas en estas bases de licitaci&amp;oac</v>
      </c>
      <c r="G370" s="1" t="e">
        <f>MID(D370,FIND("multa",D370),50)</f>
        <v>#VALUE!</v>
      </c>
      <c r="H370" s="1" t="e">
        <f>MID(D370,FIND("castigo",D370),50)</f>
        <v>#VALUE!</v>
      </c>
      <c r="I370" s="1" t="e">
        <f>MID(D370,FIND("punici",D370),50)</f>
        <v>#VALUE!</v>
      </c>
      <c r="J370" s="1" t="e">
        <f>MID(D370,FIND("escarmiento",D370),50)</f>
        <v>#VALUE!</v>
      </c>
      <c r="K370" s="1" t="e">
        <f>MID(D370,FIND("recargo",D370),50)</f>
        <v>#VALUE!</v>
      </c>
      <c r="L370" s="1" t="e">
        <f>MID(D370,FIND("gravamen",D370),50)</f>
        <v>#VALUE!</v>
      </c>
      <c r="M370" s="1" t="e">
        <f>MID(D370,FIND("amonesta",D370),50)</f>
        <v>#VALUE!</v>
      </c>
      <c r="N370" s="1" t="e">
        <f>MID(D370,FIND("correctivo",D370),50)</f>
        <v>#VALUE!</v>
      </c>
      <c r="O370" s="1" t="e">
        <f>MID(D370,FIND("imposici",D370),50)</f>
        <v>#VALUE!</v>
      </c>
    </row>
    <row r="371" spans="1:15" ht="285" x14ac:dyDescent="0.45">
      <c r="A371">
        <v>8256959</v>
      </c>
      <c r="B371">
        <v>0</v>
      </c>
      <c r="C371" t="s">
        <v>751</v>
      </c>
      <c r="D371" s="1" t="s">
        <v>750</v>
      </c>
      <c r="E371">
        <v>1</v>
      </c>
      <c r="F371" s="1" t="str">
        <f>MID(D371,FIND("sanci",D371),50)</f>
        <v>sanciones previstas en estas bases de licitaci&amp;oac</v>
      </c>
      <c r="G371" s="1" t="e">
        <f>MID(D371,FIND("multa",D371),50)</f>
        <v>#VALUE!</v>
      </c>
      <c r="H371" s="1" t="e">
        <f>MID(D371,FIND("castigo",D371),50)</f>
        <v>#VALUE!</v>
      </c>
      <c r="I371" s="1" t="e">
        <f>MID(D371,FIND("punici",D371),50)</f>
        <v>#VALUE!</v>
      </c>
      <c r="J371" s="1" t="e">
        <f>MID(D371,FIND("escarmiento",D371),50)</f>
        <v>#VALUE!</v>
      </c>
      <c r="K371" s="1" t="e">
        <f>MID(D371,FIND("recargo",D371),50)</f>
        <v>#VALUE!</v>
      </c>
      <c r="L371" s="1" t="e">
        <f>MID(D371,FIND("gravamen",D371),50)</f>
        <v>#VALUE!</v>
      </c>
      <c r="M371" s="1" t="e">
        <f>MID(D371,FIND("amonesta",D371),50)</f>
        <v>#VALUE!</v>
      </c>
      <c r="N371" s="1" t="e">
        <f>MID(D371,FIND("correctivo",D371),50)</f>
        <v>#VALUE!</v>
      </c>
      <c r="O371" s="1" t="e">
        <f>MID(D371,FIND("imposici",D371),50)</f>
        <v>#VALUE!</v>
      </c>
    </row>
    <row r="372" spans="1:15" ht="228" x14ac:dyDescent="0.45">
      <c r="A372">
        <v>7811931</v>
      </c>
      <c r="B372">
        <v>0</v>
      </c>
      <c r="C372" t="s">
        <v>751</v>
      </c>
      <c r="D372" s="1" t="s">
        <v>752</v>
      </c>
      <c r="E372">
        <v>1</v>
      </c>
      <c r="F372" s="1" t="str">
        <f>MID(D372,FIND("sanci",D372),50)</f>
        <v>sanciones previstas en estas bases de licitaci&amp;oac</v>
      </c>
      <c r="G372" s="1" t="e">
        <f>MID(D372,FIND("multa",D372),50)</f>
        <v>#VALUE!</v>
      </c>
      <c r="H372" s="1" t="e">
        <f>MID(D372,FIND("castigo",D372),50)</f>
        <v>#VALUE!</v>
      </c>
      <c r="I372" s="1" t="e">
        <f>MID(D372,FIND("punici",D372),50)</f>
        <v>#VALUE!</v>
      </c>
      <c r="J372" s="1" t="e">
        <f>MID(D372,FIND("escarmiento",D372),50)</f>
        <v>#VALUE!</v>
      </c>
      <c r="K372" s="1" t="e">
        <f>MID(D372,FIND("recargo",D372),50)</f>
        <v>#VALUE!</v>
      </c>
      <c r="L372" s="1" t="e">
        <f>MID(D372,FIND("gravamen",D372),50)</f>
        <v>#VALUE!</v>
      </c>
      <c r="M372" s="1" t="e">
        <f>MID(D372,FIND("amonesta",D372),50)</f>
        <v>#VALUE!</v>
      </c>
      <c r="N372" s="1" t="e">
        <f>MID(D372,FIND("correctivo",D372),50)</f>
        <v>#VALUE!</v>
      </c>
      <c r="O372" s="1" t="e">
        <f>MID(D372,FIND("imposici",D372),50)</f>
        <v>#VALUE!</v>
      </c>
    </row>
    <row r="373" spans="1:15" ht="99.75" x14ac:dyDescent="0.45">
      <c r="A373">
        <v>8183698</v>
      </c>
      <c r="B373">
        <v>0</v>
      </c>
      <c r="C373" t="s">
        <v>759</v>
      </c>
      <c r="D373" s="1" t="s">
        <v>758</v>
      </c>
      <c r="E373">
        <v>1</v>
      </c>
      <c r="F373" s="1" t="e">
        <f>MID(D373,FIND("sanci",D373),50)</f>
        <v>#VALUE!</v>
      </c>
      <c r="G373" s="1" t="e">
        <f>MID(D373,FIND("multa",D373),50)</f>
        <v>#VALUE!</v>
      </c>
      <c r="H373" s="1" t="e">
        <f>MID(D373,FIND("castigo",D373),50)</f>
        <v>#VALUE!</v>
      </c>
      <c r="I373" s="1" t="e">
        <f>MID(D373,FIND("punici",D373),50)</f>
        <v>#VALUE!</v>
      </c>
      <c r="J373" s="1" t="e">
        <f>MID(D373,FIND("escarmiento",D373),50)</f>
        <v>#VALUE!</v>
      </c>
      <c r="K373" s="1" t="e">
        <f>MID(D373,FIND("recargo",D373),50)</f>
        <v>#VALUE!</v>
      </c>
      <c r="L373" s="1" t="e">
        <f>MID(D373,FIND("gravamen",D373),50)</f>
        <v>#VALUE!</v>
      </c>
      <c r="M373" s="1" t="e">
        <f>MID(D373,FIND("amonesta",D373),50)</f>
        <v>#VALUE!</v>
      </c>
      <c r="N373" s="1" t="e">
        <f>MID(D373,FIND("correctivo",D373),50)</f>
        <v>#VALUE!</v>
      </c>
      <c r="O373" s="1" t="str">
        <f>MID(D373,FIND("imposici",D373),50)</f>
        <v>imposiciones, y dem&amp;aacute;s antecedentes que sean</v>
      </c>
    </row>
    <row r="374" spans="1:15" ht="228" x14ac:dyDescent="0.45">
      <c r="A374">
        <v>7699189</v>
      </c>
      <c r="B374">
        <v>0</v>
      </c>
      <c r="C374" t="s">
        <v>751</v>
      </c>
      <c r="D374" s="1" t="s">
        <v>753</v>
      </c>
      <c r="E374" t="s">
        <v>747</v>
      </c>
      <c r="F374" s="1" t="str">
        <f>MID(D374,FIND("sanci",D374),50)</f>
        <v>sanciones previstas en estas bases de licitaci&amp;oac</v>
      </c>
      <c r="G374" s="1" t="e">
        <f>MID(D374,FIND("multa",D374),50)</f>
        <v>#VALUE!</v>
      </c>
      <c r="H374" s="1" t="e">
        <f>MID(D374,FIND("castigo",D374),50)</f>
        <v>#VALUE!</v>
      </c>
      <c r="I374" s="1" t="e">
        <f>MID(D374,FIND("punici",D374),50)</f>
        <v>#VALUE!</v>
      </c>
      <c r="J374" s="1" t="e">
        <f>MID(D374,FIND("escarmiento",D374),50)</f>
        <v>#VALUE!</v>
      </c>
      <c r="K374" s="1" t="e">
        <f>MID(D374,FIND("recargo",D374),50)</f>
        <v>#VALUE!</v>
      </c>
      <c r="L374" s="1" t="e">
        <f>MID(D374,FIND("gravamen",D374),50)</f>
        <v>#VALUE!</v>
      </c>
      <c r="M374" s="1" t="e">
        <f>MID(D374,FIND("amonesta",D374),50)</f>
        <v>#VALUE!</v>
      </c>
      <c r="N374" s="1" t="e">
        <f>MID(D374,FIND("correctivo",D374),50)</f>
        <v>#VALUE!</v>
      </c>
      <c r="O374" s="1" t="e">
        <f>MID(D374,FIND("imposici",D374),50)</f>
        <v>#VALUE!</v>
      </c>
    </row>
    <row r="375" spans="1:15" ht="28.5" x14ac:dyDescent="0.45">
      <c r="A375">
        <v>7603238</v>
      </c>
      <c r="B375">
        <v>0</v>
      </c>
      <c r="C375" t="s">
        <v>757</v>
      </c>
      <c r="D375" s="1" t="s">
        <v>756</v>
      </c>
      <c r="E375" t="s">
        <v>747</v>
      </c>
      <c r="F375" s="1" t="e">
        <f>MID(D375,FIND("sanci",D375),50)</f>
        <v>#VALUE!</v>
      </c>
      <c r="G375" s="1" t="str">
        <f>MID(D375,FIND("multa",D375),50)</f>
        <v>multas, será calculado en valores netos y se aplic</v>
      </c>
      <c r="H375" s="1" t="e">
        <f>MID(D375,FIND("castigo",D375),50)</f>
        <v>#VALUE!</v>
      </c>
      <c r="I375" s="1" t="e">
        <f>MID(D375,FIND("punici",D375),50)</f>
        <v>#VALUE!</v>
      </c>
      <c r="J375" s="1" t="e">
        <f>MID(D375,FIND("escarmiento",D375),50)</f>
        <v>#VALUE!</v>
      </c>
      <c r="K375" s="1" t="e">
        <f>MID(D375,FIND("recargo",D375),50)</f>
        <v>#VALUE!</v>
      </c>
      <c r="L375" s="1" t="e">
        <f>MID(D375,FIND("gravamen",D375),50)</f>
        <v>#VALUE!</v>
      </c>
      <c r="M375" s="1" t="e">
        <f>MID(D375,FIND("amonesta",D375),50)</f>
        <v>#VALUE!</v>
      </c>
      <c r="N375" s="1" t="e">
        <f>MID(D375,FIND("correctivo",D375),50)</f>
        <v>#VALUE!</v>
      </c>
      <c r="O375" s="1" t="e">
        <f>MID(D375,FIND("imposici",D375),50)</f>
        <v>#VALUE!</v>
      </c>
    </row>
    <row r="376" spans="1:15" ht="171" x14ac:dyDescent="0.45">
      <c r="A376">
        <v>8619512</v>
      </c>
      <c r="B376">
        <v>0</v>
      </c>
      <c r="C376" t="s">
        <v>755</v>
      </c>
      <c r="D376" s="1" t="s">
        <v>754</v>
      </c>
      <c r="E376" t="s">
        <v>747</v>
      </c>
      <c r="F376" s="1" t="str">
        <f>MID(D376,FIND("sanci",D376),50)</f>
        <v>sanciones pendientes)         	100 pts		No present</v>
      </c>
      <c r="G376" s="1" t="str">
        <f>MID(D376,FIND("multa",D376),50)</f>
        <v xml:space="preserve">multas u otras sanciones pendientes)         	100 </v>
      </c>
      <c r="H376" s="1" t="e">
        <f>MID(D376,FIND("castigo",D376),50)</f>
        <v>#VALUE!</v>
      </c>
      <c r="I376" s="1" t="e">
        <f>MID(D376,FIND("punici",D376),50)</f>
        <v>#VALUE!</v>
      </c>
      <c r="J376" s="1" t="e">
        <f>MID(D376,FIND("escarmiento",D376),50)</f>
        <v>#VALUE!</v>
      </c>
      <c r="K376" s="1" t="e">
        <f>MID(D376,FIND("recargo",D376),50)</f>
        <v>#VALUE!</v>
      </c>
      <c r="L376" s="1" t="e">
        <f>MID(D376,FIND("gravamen",D376),50)</f>
        <v>#VALUE!</v>
      </c>
      <c r="M376" s="1" t="e">
        <f>MID(D376,FIND("amonesta",D376),50)</f>
        <v>#VALUE!</v>
      </c>
      <c r="N376" s="1" t="e">
        <f>MID(D376,FIND("correctivo",D376),50)</f>
        <v>#VALUE!</v>
      </c>
      <c r="O376" s="1" t="e">
        <f>MID(D376,FIND("imposici",D376),50)</f>
        <v>#VALUE!</v>
      </c>
    </row>
    <row r="377" spans="1:15" ht="228" x14ac:dyDescent="0.45">
      <c r="A377">
        <v>7324936</v>
      </c>
      <c r="B377">
        <v>0</v>
      </c>
      <c r="C377" t="s">
        <v>751</v>
      </c>
      <c r="D377" s="1" t="s">
        <v>752</v>
      </c>
      <c r="E377" t="s">
        <v>747</v>
      </c>
      <c r="F377" s="1" t="str">
        <f>MID(D377,FIND("sanci",D377),50)</f>
        <v>sanciones previstas en estas bases de licitaci&amp;oac</v>
      </c>
      <c r="G377" s="1" t="e">
        <f>MID(D377,FIND("multa",D377),50)</f>
        <v>#VALUE!</v>
      </c>
      <c r="H377" s="1" t="e">
        <f>MID(D377,FIND("castigo",D377),50)</f>
        <v>#VALUE!</v>
      </c>
      <c r="I377" s="1" t="e">
        <f>MID(D377,FIND("punici",D377),50)</f>
        <v>#VALUE!</v>
      </c>
      <c r="J377" s="1" t="e">
        <f>MID(D377,FIND("escarmiento",D377),50)</f>
        <v>#VALUE!</v>
      </c>
      <c r="K377" s="1" t="e">
        <f>MID(D377,FIND("recargo",D377),50)</f>
        <v>#VALUE!</v>
      </c>
      <c r="L377" s="1" t="e">
        <f>MID(D377,FIND("gravamen",D377),50)</f>
        <v>#VALUE!</v>
      </c>
      <c r="M377" s="1" t="e">
        <f>MID(D377,FIND("amonesta",D377),50)</f>
        <v>#VALUE!</v>
      </c>
      <c r="N377" s="1" t="e">
        <f>MID(D377,FIND("correctivo",D377),50)</f>
        <v>#VALUE!</v>
      </c>
      <c r="O377" s="1" t="e">
        <f>MID(D377,FIND("imposici",D377),50)</f>
        <v>#VALUE!</v>
      </c>
    </row>
    <row r="378" spans="1:15" ht="228" x14ac:dyDescent="0.45">
      <c r="A378">
        <v>7721756</v>
      </c>
      <c r="B378">
        <v>0</v>
      </c>
      <c r="C378" t="s">
        <v>751</v>
      </c>
      <c r="D378" s="1" t="s">
        <v>752</v>
      </c>
      <c r="E378" t="s">
        <v>747</v>
      </c>
      <c r="F378" s="1" t="str">
        <f>MID(D378,FIND("sanci",D378),50)</f>
        <v>sanciones previstas en estas bases de licitaci&amp;oac</v>
      </c>
      <c r="G378" s="1" t="e">
        <f>MID(D378,FIND("multa",D378),50)</f>
        <v>#VALUE!</v>
      </c>
      <c r="H378" s="1" t="e">
        <f>MID(D378,FIND("castigo",D378),50)</f>
        <v>#VALUE!</v>
      </c>
      <c r="I378" s="1" t="e">
        <f>MID(D378,FIND("punici",D378),50)</f>
        <v>#VALUE!</v>
      </c>
      <c r="J378" s="1" t="e">
        <f>MID(D378,FIND("escarmiento",D378),50)</f>
        <v>#VALUE!</v>
      </c>
      <c r="K378" s="1" t="e">
        <f>MID(D378,FIND("recargo",D378),50)</f>
        <v>#VALUE!</v>
      </c>
      <c r="L378" s="1" t="e">
        <f>MID(D378,FIND("gravamen",D378),50)</f>
        <v>#VALUE!</v>
      </c>
      <c r="M378" s="1" t="e">
        <f>MID(D378,FIND("amonesta",D378),50)</f>
        <v>#VALUE!</v>
      </c>
      <c r="N378" s="1" t="e">
        <f>MID(D378,FIND("correctivo",D378),50)</f>
        <v>#VALUE!</v>
      </c>
      <c r="O378" s="1" t="e">
        <f>MID(D378,FIND("imposici",D378),50)</f>
        <v>#VALUE!</v>
      </c>
    </row>
    <row r="379" spans="1:15" ht="228" x14ac:dyDescent="0.45">
      <c r="A379">
        <v>7968584</v>
      </c>
      <c r="B379">
        <v>0</v>
      </c>
      <c r="C379" t="s">
        <v>751</v>
      </c>
      <c r="D379" s="1" t="s">
        <v>753</v>
      </c>
      <c r="E379" t="s">
        <v>747</v>
      </c>
      <c r="F379" s="1" t="str">
        <f>MID(D379,FIND("sanci",D379),50)</f>
        <v>sanciones previstas en estas bases de licitaci&amp;oac</v>
      </c>
      <c r="G379" s="1" t="e">
        <f>MID(D379,FIND("multa",D379),50)</f>
        <v>#VALUE!</v>
      </c>
      <c r="H379" s="1" t="e">
        <f>MID(D379,FIND("castigo",D379),50)</f>
        <v>#VALUE!</v>
      </c>
      <c r="I379" s="1" t="e">
        <f>MID(D379,FIND("punici",D379),50)</f>
        <v>#VALUE!</v>
      </c>
      <c r="J379" s="1" t="e">
        <f>MID(D379,FIND("escarmiento",D379),50)</f>
        <v>#VALUE!</v>
      </c>
      <c r="K379" s="1" t="e">
        <f>MID(D379,FIND("recargo",D379),50)</f>
        <v>#VALUE!</v>
      </c>
      <c r="L379" s="1" t="e">
        <f>MID(D379,FIND("gravamen",D379),50)</f>
        <v>#VALUE!</v>
      </c>
      <c r="M379" s="1" t="e">
        <f>MID(D379,FIND("amonesta",D379),50)</f>
        <v>#VALUE!</v>
      </c>
      <c r="N379" s="1" t="e">
        <f>MID(D379,FIND("correctivo",D379),50)</f>
        <v>#VALUE!</v>
      </c>
      <c r="O379" s="1" t="e">
        <f>MID(D379,FIND("imposici",D379),50)</f>
        <v>#VALUE!</v>
      </c>
    </row>
    <row r="380" spans="1:15" ht="228" x14ac:dyDescent="0.45">
      <c r="A380">
        <v>7602646</v>
      </c>
      <c r="B380">
        <v>0</v>
      </c>
      <c r="C380" t="s">
        <v>751</v>
      </c>
      <c r="D380" s="1" t="s">
        <v>753</v>
      </c>
      <c r="E380" t="s">
        <v>747</v>
      </c>
      <c r="F380" s="1" t="str">
        <f>MID(D380,FIND("sanci",D380),50)</f>
        <v>sanciones previstas en estas bases de licitaci&amp;oac</v>
      </c>
      <c r="G380" s="1" t="e">
        <f>MID(D380,FIND("multa",D380),50)</f>
        <v>#VALUE!</v>
      </c>
      <c r="H380" s="1" t="e">
        <f>MID(D380,FIND("castigo",D380),50)</f>
        <v>#VALUE!</v>
      </c>
      <c r="I380" s="1" t="e">
        <f>MID(D380,FIND("punici",D380),50)</f>
        <v>#VALUE!</v>
      </c>
      <c r="J380" s="1" t="e">
        <f>MID(D380,FIND("escarmiento",D380),50)</f>
        <v>#VALUE!</v>
      </c>
      <c r="K380" s="1" t="e">
        <f>MID(D380,FIND("recargo",D380),50)</f>
        <v>#VALUE!</v>
      </c>
      <c r="L380" s="1" t="e">
        <f>MID(D380,FIND("gravamen",D380),50)</f>
        <v>#VALUE!</v>
      </c>
      <c r="M380" s="1" t="e">
        <f>MID(D380,FIND("amonesta",D380),50)</f>
        <v>#VALUE!</v>
      </c>
      <c r="N380" s="1" t="e">
        <f>MID(D380,FIND("correctivo",D380),50)</f>
        <v>#VALUE!</v>
      </c>
      <c r="O380" s="1" t="e">
        <f>MID(D380,FIND("imposici",D380),50)</f>
        <v>#VALUE!</v>
      </c>
    </row>
    <row r="381" spans="1:15" ht="228" x14ac:dyDescent="0.45">
      <c r="A381">
        <v>7523489</v>
      </c>
      <c r="B381">
        <v>0</v>
      </c>
      <c r="C381" t="s">
        <v>751</v>
      </c>
      <c r="D381" s="1" t="s">
        <v>753</v>
      </c>
      <c r="E381" t="s">
        <v>747</v>
      </c>
      <c r="F381" s="1" t="str">
        <f>MID(D381,FIND("sanci",D381),50)</f>
        <v>sanciones previstas en estas bases de licitaci&amp;oac</v>
      </c>
      <c r="G381" s="1" t="e">
        <f>MID(D381,FIND("multa",D381),50)</f>
        <v>#VALUE!</v>
      </c>
      <c r="H381" s="1" t="e">
        <f>MID(D381,FIND("castigo",D381),50)</f>
        <v>#VALUE!</v>
      </c>
      <c r="I381" s="1" t="e">
        <f>MID(D381,FIND("punici",D381),50)</f>
        <v>#VALUE!</v>
      </c>
      <c r="J381" s="1" t="e">
        <f>MID(D381,FIND("escarmiento",D381),50)</f>
        <v>#VALUE!</v>
      </c>
      <c r="K381" s="1" t="e">
        <f>MID(D381,FIND("recargo",D381),50)</f>
        <v>#VALUE!</v>
      </c>
      <c r="L381" s="1" t="e">
        <f>MID(D381,FIND("gravamen",D381),50)</f>
        <v>#VALUE!</v>
      </c>
      <c r="M381" s="1" t="e">
        <f>MID(D381,FIND("amonesta",D381),50)</f>
        <v>#VALUE!</v>
      </c>
      <c r="N381" s="1" t="e">
        <f>MID(D381,FIND("correctivo",D381),50)</f>
        <v>#VALUE!</v>
      </c>
      <c r="O381" s="1" t="e">
        <f>MID(D381,FIND("imposici",D381),50)</f>
        <v>#VALUE!</v>
      </c>
    </row>
    <row r="382" spans="1:15" ht="228" x14ac:dyDescent="0.45">
      <c r="A382">
        <v>7457875</v>
      </c>
      <c r="B382">
        <v>0</v>
      </c>
      <c r="C382" t="s">
        <v>751</v>
      </c>
      <c r="D382" s="1" t="s">
        <v>752</v>
      </c>
      <c r="E382" t="s">
        <v>747</v>
      </c>
      <c r="F382" s="1" t="str">
        <f>MID(D382,FIND("sanci",D382),50)</f>
        <v>sanciones previstas en estas bases de licitaci&amp;oac</v>
      </c>
      <c r="G382" s="1" t="e">
        <f>MID(D382,FIND("multa",D382),50)</f>
        <v>#VALUE!</v>
      </c>
      <c r="H382" s="1" t="e">
        <f>MID(D382,FIND("castigo",D382),50)</f>
        <v>#VALUE!</v>
      </c>
      <c r="I382" s="1" t="e">
        <f>MID(D382,FIND("punici",D382),50)</f>
        <v>#VALUE!</v>
      </c>
      <c r="J382" s="1" t="e">
        <f>MID(D382,FIND("escarmiento",D382),50)</f>
        <v>#VALUE!</v>
      </c>
      <c r="K382" s="1" t="e">
        <f>MID(D382,FIND("recargo",D382),50)</f>
        <v>#VALUE!</v>
      </c>
      <c r="L382" s="1" t="e">
        <f>MID(D382,FIND("gravamen",D382),50)</f>
        <v>#VALUE!</v>
      </c>
      <c r="M382" s="1" t="e">
        <f>MID(D382,FIND("amonesta",D382),50)</f>
        <v>#VALUE!</v>
      </c>
      <c r="N382" s="1" t="e">
        <f>MID(D382,FIND("correctivo",D382),50)</f>
        <v>#VALUE!</v>
      </c>
      <c r="O382" s="1" t="e">
        <f>MID(D382,FIND("imposici",D382),50)</f>
        <v>#VALUE!</v>
      </c>
    </row>
    <row r="383" spans="1:15" ht="285" x14ac:dyDescent="0.45">
      <c r="A383">
        <v>8381736</v>
      </c>
      <c r="B383">
        <v>0</v>
      </c>
      <c r="C383" t="s">
        <v>751</v>
      </c>
      <c r="D383" s="1" t="s">
        <v>750</v>
      </c>
      <c r="E383" t="s">
        <v>747</v>
      </c>
      <c r="F383" s="1" t="str">
        <f>MID(D383,FIND("sanci",D383),50)</f>
        <v>sanciones previstas en estas bases de licitaci&amp;oac</v>
      </c>
      <c r="G383" s="1" t="e">
        <f>MID(D383,FIND("multa",D383),50)</f>
        <v>#VALUE!</v>
      </c>
      <c r="H383" s="1" t="e">
        <f>MID(D383,FIND("castigo",D383),50)</f>
        <v>#VALUE!</v>
      </c>
      <c r="I383" s="1" t="e">
        <f>MID(D383,FIND("punici",D383),50)</f>
        <v>#VALUE!</v>
      </c>
      <c r="J383" s="1" t="e">
        <f>MID(D383,FIND("escarmiento",D383),50)</f>
        <v>#VALUE!</v>
      </c>
      <c r="K383" s="1" t="e">
        <f>MID(D383,FIND("recargo",D383),50)</f>
        <v>#VALUE!</v>
      </c>
      <c r="L383" s="1" t="e">
        <f>MID(D383,FIND("gravamen",D383),50)</f>
        <v>#VALUE!</v>
      </c>
      <c r="M383" s="1" t="e">
        <f>MID(D383,FIND("amonesta",D383),50)</f>
        <v>#VALUE!</v>
      </c>
      <c r="N383" s="1" t="e">
        <f>MID(D383,FIND("correctivo",D383),50)</f>
        <v>#VALUE!</v>
      </c>
      <c r="O383" s="1" t="e">
        <f>MID(D383,FIND("imposici",D383),50)</f>
        <v>#VALUE!</v>
      </c>
    </row>
    <row r="384" spans="1:15" ht="128.25" x14ac:dyDescent="0.45">
      <c r="A384">
        <v>7980954</v>
      </c>
      <c r="B384">
        <v>0</v>
      </c>
      <c r="C384" t="s">
        <v>749</v>
      </c>
      <c r="D384" s="1" t="s">
        <v>748</v>
      </c>
      <c r="E384" t="s">
        <v>747</v>
      </c>
      <c r="F384" s="1" t="e">
        <f>MID(D384,FIND("sanci",D384),50)</f>
        <v>#VALUE!</v>
      </c>
      <c r="G384" s="1" t="str">
        <f>MID(D384,FIND("multa",D384),50)</f>
        <v>multas a que hubiere lugar por atraso en los tiemp</v>
      </c>
      <c r="H384" s="1" t="e">
        <f>MID(D384,FIND("castigo",D384),50)</f>
        <v>#VALUE!</v>
      </c>
      <c r="I384" s="1" t="e">
        <f>MID(D384,FIND("punici",D384),50)</f>
        <v>#VALUE!</v>
      </c>
      <c r="J384" s="1" t="e">
        <f>MID(D384,FIND("escarmiento",D384),50)</f>
        <v>#VALUE!</v>
      </c>
      <c r="K384" s="1" t="e">
        <f>MID(D384,FIND("recargo",D384),50)</f>
        <v>#VALUE!</v>
      </c>
      <c r="L384" s="1" t="e">
        <f>MID(D384,FIND("gravamen",D384),50)</f>
        <v>#VALUE!</v>
      </c>
      <c r="M384" s="1" t="e">
        <f>MID(D384,FIND("amonesta",D384),50)</f>
        <v>#VALUE!</v>
      </c>
      <c r="N384" s="1" t="e">
        <f>MID(D384,FIND("correctivo",D384),50)</f>
        <v>#VALUE!</v>
      </c>
      <c r="O384" s="1" t="e">
        <f>MID(D384,FIND("imposici",D384),50)</f>
        <v>#VALUE!</v>
      </c>
    </row>
  </sheetData>
  <autoFilter ref="A1:O1" xr:uid="{E6CE1DB5-3880-4B2C-A355-DD791899AD0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
  <sheetViews>
    <sheetView tabSelected="1" workbookViewId="0">
      <selection activeCell="J2" sqref="J2"/>
    </sheetView>
  </sheetViews>
  <sheetFormatPr baseColWidth="10" defaultRowHeight="14.25" x14ac:dyDescent="0.45"/>
  <cols>
    <col min="1" max="1" width="15.3984375" customWidth="1"/>
    <col min="4" max="4" width="18.3984375" customWidth="1"/>
    <col min="5" max="5" width="11.86328125" bestFit="1" customWidth="1"/>
  </cols>
  <sheetData>
    <row r="1" spans="1:10" x14ac:dyDescent="0.45">
      <c r="A1" t="s">
        <v>738</v>
      </c>
      <c r="B1">
        <f>+COUNTIF(temp_falsopositivo!E2:E384,1)</f>
        <v>0</v>
      </c>
      <c r="D1" t="s">
        <v>746</v>
      </c>
      <c r="E1">
        <f>+COUNTIF(temp_falsonegativo!E2:E384,2)</f>
        <v>30</v>
      </c>
    </row>
    <row r="2" spans="1:10" x14ac:dyDescent="0.45">
      <c r="A2" t="s">
        <v>739</v>
      </c>
      <c r="B2">
        <f>+COUNTIF(temp_falsopositivo!E2:E385,2)</f>
        <v>383</v>
      </c>
      <c r="D2" t="s">
        <v>739</v>
      </c>
      <c r="E2">
        <f>+COUNTIF(temp_falsonegativo!E2:E384,1)</f>
        <v>341</v>
      </c>
      <c r="J2" s="3"/>
    </row>
    <row r="3" spans="1:10" x14ac:dyDescent="0.45">
      <c r="A3" t="s">
        <v>740</v>
      </c>
      <c r="B3" s="2">
        <f>+B1/SUM(B1:B2)</f>
        <v>0</v>
      </c>
      <c r="D3" t="s">
        <v>740</v>
      </c>
      <c r="E3" s="2">
        <f>+E1/SUM(E1:E2)</f>
        <v>8.0862533692722366E-2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F1:O40"/>
  <sheetViews>
    <sheetView workbookViewId="0">
      <selection activeCell="F40" sqref="F40:O40"/>
    </sheetView>
  </sheetViews>
  <sheetFormatPr baseColWidth="10" defaultRowHeight="14.25" x14ac:dyDescent="0.45"/>
  <cols>
    <col min="13" max="13" width="11.86328125" bestFit="1" customWidth="1"/>
  </cols>
  <sheetData>
    <row r="1" spans="12:15" x14ac:dyDescent="0.45">
      <c r="L1" t="s">
        <v>741</v>
      </c>
    </row>
    <row r="2" spans="12:15" x14ac:dyDescent="0.45">
      <c r="L2" t="s">
        <v>724</v>
      </c>
      <c r="M2">
        <v>1.96</v>
      </c>
      <c r="N2" t="s">
        <v>732</v>
      </c>
      <c r="O2">
        <f>+M2*M2*M3*M4*M5</f>
        <v>450448.72879999998</v>
      </c>
    </row>
    <row r="3" spans="12:15" x14ac:dyDescent="0.45">
      <c r="L3" t="s">
        <v>725</v>
      </c>
      <c r="M3">
        <v>0.5</v>
      </c>
      <c r="N3" t="s">
        <v>733</v>
      </c>
      <c r="O3">
        <f>+((M5-1)*M6*M6)+(M2*M2*M3*M4)</f>
        <v>1173.5129000000002</v>
      </c>
    </row>
    <row r="4" spans="12:15" x14ac:dyDescent="0.45">
      <c r="L4" t="s">
        <v>726</v>
      </c>
      <c r="M4">
        <v>0.5</v>
      </c>
      <c r="N4" t="s">
        <v>734</v>
      </c>
      <c r="O4">
        <f>+O2/O3</f>
        <v>383.84642282159825</v>
      </c>
    </row>
    <row r="5" spans="12:15" x14ac:dyDescent="0.45">
      <c r="L5" t="s">
        <v>727</v>
      </c>
      <c r="M5">
        <v>469022</v>
      </c>
    </row>
    <row r="6" spans="12:15" x14ac:dyDescent="0.45">
      <c r="L6" t="s">
        <v>728</v>
      </c>
      <c r="M6">
        <v>0.05</v>
      </c>
    </row>
    <row r="11" spans="12:15" x14ac:dyDescent="0.45">
      <c r="L11" t="s">
        <v>742</v>
      </c>
    </row>
    <row r="12" spans="12:15" x14ac:dyDescent="0.45">
      <c r="L12" t="s">
        <v>724</v>
      </c>
      <c r="M12">
        <v>1.96</v>
      </c>
      <c r="N12" t="s">
        <v>732</v>
      </c>
      <c r="O12">
        <f>+M12*M12*M13*M14*M15</f>
        <v>667694.09</v>
      </c>
    </row>
    <row r="13" spans="12:15" x14ac:dyDescent="0.45">
      <c r="L13" t="s">
        <v>725</v>
      </c>
      <c r="M13">
        <v>0.5</v>
      </c>
      <c r="N13" t="s">
        <v>733</v>
      </c>
      <c r="O13">
        <f>+((M15-1)*M16*M16)+(M12*M12*M13*M14)</f>
        <v>1739.0204000000003</v>
      </c>
    </row>
    <row r="14" spans="12:15" x14ac:dyDescent="0.45">
      <c r="L14" t="s">
        <v>726</v>
      </c>
      <c r="M14">
        <v>0.5</v>
      </c>
      <c r="N14" t="s">
        <v>734</v>
      </c>
      <c r="O14">
        <f>+O12/O13</f>
        <v>383.94839416489873</v>
      </c>
    </row>
    <row r="15" spans="12:15" x14ac:dyDescent="0.45">
      <c r="L15" t="s">
        <v>727</v>
      </c>
      <c r="M15">
        <v>695225</v>
      </c>
    </row>
    <row r="16" spans="12:15" x14ac:dyDescent="0.45">
      <c r="L16" t="s">
        <v>728</v>
      </c>
      <c r="M16">
        <v>0.05</v>
      </c>
    </row>
    <row r="40" spans="6:15" x14ac:dyDescent="0.45">
      <c r="F40" t="e">
        <f>MID(D40,FIND("sanci",D40),50)</f>
        <v>#VALUE!</v>
      </c>
      <c r="G40" t="e">
        <f>MID(D40,FIND("multa",D40),50)</f>
        <v>#VALUE!</v>
      </c>
      <c r="H40" t="e">
        <f>MID(D40,FIND("castigo",D40),50)</f>
        <v>#VALUE!</v>
      </c>
      <c r="I40" t="e">
        <f>MID(D40,FIND("punici",D40),50)</f>
        <v>#VALUE!</v>
      </c>
      <c r="J40" t="e">
        <f>MID(D40,FIND("escarmiento",D40),50)</f>
        <v>#VALUE!</v>
      </c>
      <c r="K40" t="e">
        <f>MID(D40,FIND("recargo",D40),50)</f>
        <v>#VALUE!</v>
      </c>
      <c r="L40" t="e">
        <f>MID(D40,FIND("gravamen",D40),50)</f>
        <v>#VALUE!</v>
      </c>
      <c r="M40" t="e">
        <f>MID(D40,FIND("amonesta",D40),50)</f>
        <v>#VALUE!</v>
      </c>
      <c r="N40" t="e">
        <f t="shared" ref="N40" si="0">MID(D40,FIND("correctivo",D40),50)</f>
        <v>#VALUE!</v>
      </c>
      <c r="O40" t="e">
        <f t="shared" ref="O40" si="1">MID(D40,FIND("imposici",D40),50)</f>
        <v>#VALUE!</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69"/>
  <sheetViews>
    <sheetView topLeftCell="A361" workbookViewId="0">
      <selection activeCell="E344" sqref="E344"/>
    </sheetView>
  </sheetViews>
  <sheetFormatPr baseColWidth="10" defaultRowHeight="14.25" x14ac:dyDescent="0.45"/>
  <cols>
    <col min="4" max="4" width="255.59765625" style="1" customWidth="1"/>
  </cols>
  <sheetData>
    <row r="1" spans="1:5" x14ac:dyDescent="0.45">
      <c r="A1" t="s">
        <v>731</v>
      </c>
      <c r="B1" t="s">
        <v>0</v>
      </c>
      <c r="C1" t="s">
        <v>1</v>
      </c>
      <c r="D1" s="1" t="s">
        <v>2</v>
      </c>
      <c r="E1" t="s">
        <v>729</v>
      </c>
    </row>
    <row r="2" spans="1:5" ht="85.5" x14ac:dyDescent="0.45">
      <c r="A2">
        <v>1.2355909033867629E-4</v>
      </c>
      <c r="B2">
        <v>7689565</v>
      </c>
      <c r="C2" t="s">
        <v>114</v>
      </c>
      <c r="D2" s="1" t="s">
        <v>115</v>
      </c>
      <c r="E2" t="s">
        <v>730</v>
      </c>
    </row>
    <row r="3" spans="1:5" ht="71.25" x14ac:dyDescent="0.45">
      <c r="A3">
        <v>1.4763954162078097E-4</v>
      </c>
      <c r="B3">
        <v>7824378</v>
      </c>
      <c r="C3" t="s">
        <v>722</v>
      </c>
      <c r="D3" s="1" t="s">
        <v>723</v>
      </c>
      <c r="E3" t="s">
        <v>730</v>
      </c>
    </row>
    <row r="4" spans="1:5" ht="85.5" x14ac:dyDescent="0.45">
      <c r="A4">
        <v>1.678667455633498E-4</v>
      </c>
      <c r="B4">
        <v>7676427</v>
      </c>
      <c r="C4" t="s">
        <v>596</v>
      </c>
      <c r="D4" s="1" t="s">
        <v>287</v>
      </c>
      <c r="E4" t="s">
        <v>730</v>
      </c>
    </row>
    <row r="5" spans="1:5" ht="114" x14ac:dyDescent="0.45">
      <c r="A5">
        <v>1.9823095823345849E-4</v>
      </c>
      <c r="B5">
        <v>8593613</v>
      </c>
      <c r="C5" t="s">
        <v>369</v>
      </c>
      <c r="D5" s="1" t="s">
        <v>370</v>
      </c>
      <c r="E5" t="s">
        <v>730</v>
      </c>
    </row>
    <row r="6" spans="1:5" x14ac:dyDescent="0.45">
      <c r="A6">
        <v>3.6043939901342359E-4</v>
      </c>
      <c r="B6">
        <v>7945086</v>
      </c>
      <c r="C6" t="s">
        <v>97</v>
      </c>
      <c r="D6" s="1" t="s">
        <v>98</v>
      </c>
      <c r="E6" t="s">
        <v>730</v>
      </c>
    </row>
    <row r="7" spans="1:5" x14ac:dyDescent="0.45">
      <c r="A7">
        <v>4.4840109563293318E-4</v>
      </c>
      <c r="B7">
        <v>8291650</v>
      </c>
      <c r="C7" t="s">
        <v>171</v>
      </c>
      <c r="D7" s="1" t="s">
        <v>172</v>
      </c>
      <c r="E7" t="s">
        <v>730</v>
      </c>
    </row>
    <row r="8" spans="1:5" ht="256.5" x14ac:dyDescent="0.45">
      <c r="A8">
        <v>5.2703171092371992E-4</v>
      </c>
      <c r="B8">
        <v>7648540</v>
      </c>
      <c r="C8" t="s">
        <v>451</v>
      </c>
      <c r="D8" s="1" t="s">
        <v>452</v>
      </c>
      <c r="E8" t="s">
        <v>730</v>
      </c>
    </row>
    <row r="9" spans="1:5" ht="99.75" x14ac:dyDescent="0.45">
      <c r="A9">
        <v>7.6464169434764528E-4</v>
      </c>
      <c r="B9">
        <v>7328763</v>
      </c>
      <c r="C9" t="s">
        <v>122</v>
      </c>
      <c r="D9" s="1" t="s">
        <v>123</v>
      </c>
      <c r="E9" t="s">
        <v>730</v>
      </c>
    </row>
    <row r="10" spans="1:5" x14ac:dyDescent="0.45">
      <c r="A10">
        <v>9.7103052638092269E-4</v>
      </c>
      <c r="B10">
        <v>8165942</v>
      </c>
      <c r="C10" t="s">
        <v>719</v>
      </c>
      <c r="D10" s="1" t="s">
        <v>720</v>
      </c>
      <c r="E10" t="s">
        <v>730</v>
      </c>
    </row>
    <row r="11" spans="1:5" ht="57" x14ac:dyDescent="0.45">
      <c r="A11">
        <v>1.2258997768275215E-3</v>
      </c>
      <c r="B11">
        <v>7846936</v>
      </c>
      <c r="C11" t="s">
        <v>682</v>
      </c>
      <c r="D11" s="1" t="s">
        <v>105</v>
      </c>
      <c r="E11" t="s">
        <v>730</v>
      </c>
    </row>
    <row r="12" spans="1:5" ht="42.75" x14ac:dyDescent="0.45">
      <c r="A12">
        <v>1.3142766319991228E-3</v>
      </c>
      <c r="B12">
        <v>7583757</v>
      </c>
      <c r="C12" t="s">
        <v>133</v>
      </c>
      <c r="D12" s="1" t="s">
        <v>134</v>
      </c>
      <c r="E12" t="s">
        <v>730</v>
      </c>
    </row>
    <row r="13" spans="1:5" ht="156.75" x14ac:dyDescent="0.45">
      <c r="A13">
        <v>1.3203907289529582E-3</v>
      </c>
      <c r="B13">
        <v>7791280</v>
      </c>
      <c r="C13" t="s">
        <v>382</v>
      </c>
      <c r="D13" s="1" t="s">
        <v>383</v>
      </c>
      <c r="E13" t="s">
        <v>730</v>
      </c>
    </row>
    <row r="14" spans="1:5" ht="42.75" x14ac:dyDescent="0.45">
      <c r="A14">
        <v>1.5686253759976676E-3</v>
      </c>
      <c r="B14">
        <v>8184137</v>
      </c>
      <c r="C14" t="s">
        <v>646</v>
      </c>
      <c r="D14" s="1" t="s">
        <v>647</v>
      </c>
      <c r="E14" t="s">
        <v>730</v>
      </c>
    </row>
    <row r="15" spans="1:5" ht="85.5" x14ac:dyDescent="0.45">
      <c r="A15">
        <v>1.9178270568807054E-3</v>
      </c>
      <c r="B15">
        <v>7659904</v>
      </c>
      <c r="C15" t="s">
        <v>412</v>
      </c>
      <c r="D15" s="1" t="s">
        <v>218</v>
      </c>
      <c r="E15" t="s">
        <v>730</v>
      </c>
    </row>
    <row r="16" spans="1:5" ht="57" x14ac:dyDescent="0.45">
      <c r="A16">
        <v>2.0285775027801822E-3</v>
      </c>
      <c r="B16">
        <v>7349764</v>
      </c>
      <c r="C16" t="s">
        <v>453</v>
      </c>
      <c r="D16" s="1" t="s">
        <v>116</v>
      </c>
      <c r="E16" t="s">
        <v>730</v>
      </c>
    </row>
    <row r="17" spans="1:5" x14ac:dyDescent="0.45">
      <c r="A17">
        <v>2.0538569033435872E-3</v>
      </c>
      <c r="B17">
        <v>8476539</v>
      </c>
      <c r="C17" t="s">
        <v>713</v>
      </c>
      <c r="D17" s="1" t="s">
        <v>714</v>
      </c>
      <c r="E17" t="s">
        <v>730</v>
      </c>
    </row>
    <row r="18" spans="1:5" ht="57" x14ac:dyDescent="0.45">
      <c r="A18">
        <v>2.3055312506032877E-3</v>
      </c>
      <c r="B18">
        <v>8410407</v>
      </c>
      <c r="C18" t="s">
        <v>364</v>
      </c>
      <c r="D18" s="1" t="s">
        <v>365</v>
      </c>
      <c r="E18" t="s">
        <v>730</v>
      </c>
    </row>
    <row r="19" spans="1:5" ht="171" x14ac:dyDescent="0.45">
      <c r="A19">
        <v>2.3055980536508258E-3</v>
      </c>
      <c r="B19">
        <v>7855397</v>
      </c>
      <c r="C19" t="s">
        <v>468</v>
      </c>
      <c r="D19" s="1" t="s">
        <v>469</v>
      </c>
      <c r="E19" t="s">
        <v>730</v>
      </c>
    </row>
    <row r="20" spans="1:5" ht="57" x14ac:dyDescent="0.45">
      <c r="A20">
        <v>2.52990494431371E-3</v>
      </c>
      <c r="B20">
        <v>8465587</v>
      </c>
      <c r="C20" t="s">
        <v>678</v>
      </c>
      <c r="D20" s="1" t="s">
        <v>597</v>
      </c>
      <c r="E20" t="s">
        <v>730</v>
      </c>
    </row>
    <row r="21" spans="1:5" x14ac:dyDescent="0.45">
      <c r="A21">
        <v>2.7680218805855583E-3</v>
      </c>
      <c r="B21">
        <v>7431851</v>
      </c>
      <c r="C21" t="s">
        <v>344</v>
      </c>
      <c r="D21" s="1" t="s">
        <v>345</v>
      </c>
      <c r="E21" t="s">
        <v>730</v>
      </c>
    </row>
    <row r="22" spans="1:5" ht="57" x14ac:dyDescent="0.45">
      <c r="A22">
        <v>2.9712592224011569E-3</v>
      </c>
      <c r="B22">
        <v>8204859</v>
      </c>
      <c r="C22" t="s">
        <v>502</v>
      </c>
      <c r="D22" s="1" t="s">
        <v>483</v>
      </c>
      <c r="E22" t="s">
        <v>730</v>
      </c>
    </row>
    <row r="23" spans="1:5" ht="57" x14ac:dyDescent="0.45">
      <c r="A23">
        <v>3.0074146427784276E-3</v>
      </c>
      <c r="B23">
        <v>7929099</v>
      </c>
      <c r="C23" t="s">
        <v>526</v>
      </c>
      <c r="D23" s="1" t="s">
        <v>349</v>
      </c>
      <c r="E23" t="s">
        <v>730</v>
      </c>
    </row>
    <row r="24" spans="1:5" ht="99.75" x14ac:dyDescent="0.45">
      <c r="A24">
        <v>3.2185635191828155E-3</v>
      </c>
      <c r="B24">
        <v>8468805</v>
      </c>
      <c r="C24" t="s">
        <v>691</v>
      </c>
      <c r="D24" s="1" t="s">
        <v>600</v>
      </c>
      <c r="E24" t="s">
        <v>730</v>
      </c>
    </row>
    <row r="25" spans="1:5" ht="28.5" x14ac:dyDescent="0.45">
      <c r="A25">
        <v>3.3004913877771047E-3</v>
      </c>
      <c r="B25">
        <v>8457151</v>
      </c>
      <c r="C25" t="s">
        <v>368</v>
      </c>
      <c r="D25" s="1" t="s">
        <v>322</v>
      </c>
      <c r="E25" t="s">
        <v>730</v>
      </c>
    </row>
    <row r="26" spans="1:5" ht="42.75" x14ac:dyDescent="0.45">
      <c r="A26">
        <v>3.3361528989264144E-3</v>
      </c>
      <c r="B26">
        <v>7380806</v>
      </c>
      <c r="C26" t="s">
        <v>17</v>
      </c>
      <c r="D26" s="1" t="s">
        <v>18</v>
      </c>
      <c r="E26" t="s">
        <v>730</v>
      </c>
    </row>
    <row r="27" spans="1:5" x14ac:dyDescent="0.45">
      <c r="A27">
        <v>3.4598882678520404E-3</v>
      </c>
      <c r="B27">
        <v>8169577</v>
      </c>
      <c r="C27" t="s">
        <v>562</v>
      </c>
      <c r="D27" s="1" t="s">
        <v>49</v>
      </c>
      <c r="E27" t="s">
        <v>730</v>
      </c>
    </row>
    <row r="28" spans="1:5" x14ac:dyDescent="0.45">
      <c r="A28">
        <v>3.4806620572592761E-3</v>
      </c>
      <c r="B28">
        <v>7299025</v>
      </c>
      <c r="C28" t="s">
        <v>11</v>
      </c>
      <c r="D28" s="1" t="s">
        <v>12</v>
      </c>
      <c r="E28" t="s">
        <v>730</v>
      </c>
    </row>
    <row r="29" spans="1:5" ht="171" x14ac:dyDescent="0.45">
      <c r="A29">
        <v>3.4881358416212205E-3</v>
      </c>
      <c r="B29">
        <v>7464409</v>
      </c>
      <c r="C29" t="s">
        <v>195</v>
      </c>
      <c r="D29" s="1" t="s">
        <v>196</v>
      </c>
      <c r="E29" t="s">
        <v>730</v>
      </c>
    </row>
    <row r="30" spans="1:5" ht="71.25" x14ac:dyDescent="0.45">
      <c r="A30">
        <v>3.5553597513351409E-3</v>
      </c>
      <c r="B30">
        <v>8231840</v>
      </c>
      <c r="C30" t="s">
        <v>689</v>
      </c>
      <c r="D30" s="1" t="s">
        <v>690</v>
      </c>
      <c r="E30" t="s">
        <v>730</v>
      </c>
    </row>
    <row r="31" spans="1:5" ht="85.5" x14ac:dyDescent="0.45">
      <c r="A31">
        <v>3.5751198563594988E-3</v>
      </c>
      <c r="B31">
        <v>8520958</v>
      </c>
      <c r="C31" t="s">
        <v>679</v>
      </c>
      <c r="D31" s="1" t="s">
        <v>680</v>
      </c>
      <c r="E31" t="s">
        <v>730</v>
      </c>
    </row>
    <row r="32" spans="1:5" ht="114" x14ac:dyDescent="0.45">
      <c r="A32">
        <v>3.578759365011841E-3</v>
      </c>
      <c r="B32">
        <v>8093515</v>
      </c>
      <c r="C32" t="s">
        <v>438</v>
      </c>
      <c r="D32" s="1" t="s">
        <v>439</v>
      </c>
      <c r="E32" t="s">
        <v>730</v>
      </c>
    </row>
    <row r="33" spans="1:5" ht="128.25" x14ac:dyDescent="0.45">
      <c r="A33">
        <v>3.5863226973062989E-3</v>
      </c>
      <c r="B33">
        <v>8586312</v>
      </c>
      <c r="C33" t="s">
        <v>554</v>
      </c>
      <c r="D33" s="1" t="s">
        <v>555</v>
      </c>
      <c r="E33" t="s">
        <v>730</v>
      </c>
    </row>
    <row r="34" spans="1:5" x14ac:dyDescent="0.45">
      <c r="A34">
        <v>3.8028656203735745E-3</v>
      </c>
      <c r="B34">
        <v>7845933</v>
      </c>
      <c r="C34" t="s">
        <v>612</v>
      </c>
      <c r="D34" s="1" t="s">
        <v>613</v>
      </c>
      <c r="E34" t="s">
        <v>730</v>
      </c>
    </row>
    <row r="35" spans="1:5" ht="28.5" x14ac:dyDescent="0.45">
      <c r="A35">
        <v>3.831750299310821E-3</v>
      </c>
      <c r="B35">
        <v>7872034</v>
      </c>
      <c r="C35" t="s">
        <v>184</v>
      </c>
      <c r="D35" s="1" t="s">
        <v>185</v>
      </c>
      <c r="E35" t="s">
        <v>730</v>
      </c>
    </row>
    <row r="36" spans="1:5" ht="57" x14ac:dyDescent="0.45">
      <c r="A36">
        <v>3.8673216025792989E-3</v>
      </c>
      <c r="B36">
        <v>7419112</v>
      </c>
      <c r="C36" t="s">
        <v>426</v>
      </c>
      <c r="D36" s="1" t="s">
        <v>67</v>
      </c>
      <c r="E36" t="s">
        <v>730</v>
      </c>
    </row>
    <row r="37" spans="1:5" x14ac:dyDescent="0.45">
      <c r="A37">
        <v>3.9139839314958902E-3</v>
      </c>
      <c r="B37">
        <v>8033557</v>
      </c>
      <c r="C37" t="s">
        <v>545</v>
      </c>
      <c r="D37" s="1" t="s">
        <v>546</v>
      </c>
      <c r="E37" t="s">
        <v>730</v>
      </c>
    </row>
    <row r="38" spans="1:5" ht="71.25" x14ac:dyDescent="0.45">
      <c r="A38">
        <v>3.9937108261683951E-3</v>
      </c>
      <c r="B38">
        <v>7660071</v>
      </c>
      <c r="C38" t="s">
        <v>192</v>
      </c>
      <c r="D38" s="1" t="s">
        <v>193</v>
      </c>
      <c r="E38" t="s">
        <v>730</v>
      </c>
    </row>
    <row r="39" spans="1:5" ht="99.75" x14ac:dyDescent="0.45">
      <c r="A39">
        <v>4.0339280069433547E-3</v>
      </c>
      <c r="B39">
        <v>7687257</v>
      </c>
      <c r="C39" t="s">
        <v>42</v>
      </c>
      <c r="D39" s="1" t="s">
        <v>43</v>
      </c>
      <c r="E39" t="s">
        <v>730</v>
      </c>
    </row>
    <row r="40" spans="1:5" ht="85.5" x14ac:dyDescent="0.45">
      <c r="A40">
        <v>4.2026999219404448E-3</v>
      </c>
      <c r="B40">
        <v>7679790</v>
      </c>
      <c r="C40" t="s">
        <v>240</v>
      </c>
      <c r="D40" s="1" t="s">
        <v>13</v>
      </c>
      <c r="E40" t="s">
        <v>730</v>
      </c>
    </row>
    <row r="41" spans="1:5" ht="42.75" x14ac:dyDescent="0.45">
      <c r="A41">
        <v>4.2636164821373557E-3</v>
      </c>
      <c r="B41">
        <v>7753794</v>
      </c>
      <c r="C41" t="s">
        <v>288</v>
      </c>
      <c r="D41" s="1" t="s">
        <v>212</v>
      </c>
      <c r="E41" t="s">
        <v>730</v>
      </c>
    </row>
    <row r="42" spans="1:5" x14ac:dyDescent="0.45">
      <c r="A42">
        <v>4.3902431357499827E-3</v>
      </c>
      <c r="B42">
        <v>7900637</v>
      </c>
      <c r="C42" t="s">
        <v>582</v>
      </c>
      <c r="D42" s="1" t="s">
        <v>583</v>
      </c>
      <c r="E42" t="s">
        <v>730</v>
      </c>
    </row>
    <row r="43" spans="1:5" ht="185.25" x14ac:dyDescent="0.45">
      <c r="A43">
        <v>4.4056798315138535E-3</v>
      </c>
      <c r="B43">
        <v>8587002</v>
      </c>
      <c r="C43" t="s">
        <v>380</v>
      </c>
      <c r="D43" s="1" t="s">
        <v>381</v>
      </c>
      <c r="E43" t="s">
        <v>735</v>
      </c>
    </row>
    <row r="44" spans="1:5" ht="142.5" x14ac:dyDescent="0.45">
      <c r="A44">
        <v>4.5390827930203992E-3</v>
      </c>
      <c r="B44">
        <v>7336520</v>
      </c>
      <c r="C44" t="s">
        <v>456</v>
      </c>
      <c r="D44" s="1" t="s">
        <v>457</v>
      </c>
      <c r="E44" t="s">
        <v>735</v>
      </c>
    </row>
    <row r="45" spans="1:5" ht="71.25" x14ac:dyDescent="0.45">
      <c r="A45">
        <v>4.5979110240271792E-3</v>
      </c>
      <c r="B45">
        <v>8342766</v>
      </c>
      <c r="C45" t="s">
        <v>317</v>
      </c>
      <c r="D45" s="1" t="s">
        <v>318</v>
      </c>
      <c r="E45" t="s">
        <v>730</v>
      </c>
    </row>
    <row r="46" spans="1:5" ht="57" x14ac:dyDescent="0.45">
      <c r="A46">
        <v>4.8435531799179143E-3</v>
      </c>
      <c r="B46">
        <v>7841495</v>
      </c>
      <c r="C46" t="s">
        <v>512</v>
      </c>
      <c r="D46" s="1" t="s">
        <v>33</v>
      </c>
      <c r="E46" t="s">
        <v>730</v>
      </c>
    </row>
    <row r="47" spans="1:5" x14ac:dyDescent="0.45">
      <c r="A47">
        <v>5.3490583039511597E-3</v>
      </c>
      <c r="B47">
        <v>8263804</v>
      </c>
      <c r="C47" t="s">
        <v>692</v>
      </c>
      <c r="D47" s="1" t="s">
        <v>28</v>
      </c>
      <c r="E47" t="s">
        <v>730</v>
      </c>
    </row>
    <row r="48" spans="1:5" ht="114" x14ac:dyDescent="0.45">
      <c r="A48">
        <v>5.4830918273851559E-3</v>
      </c>
      <c r="B48">
        <v>8580179</v>
      </c>
      <c r="C48" t="s">
        <v>474</v>
      </c>
      <c r="D48" s="1" t="s">
        <v>475</v>
      </c>
      <c r="E48" t="s">
        <v>730</v>
      </c>
    </row>
    <row r="49" spans="1:5" ht="99.75" x14ac:dyDescent="0.45">
      <c r="A49">
        <v>5.5021833974266965E-3</v>
      </c>
      <c r="B49">
        <v>7353969</v>
      </c>
      <c r="C49" t="s">
        <v>616</v>
      </c>
      <c r="D49" s="1" t="s">
        <v>617</v>
      </c>
      <c r="E49" t="s">
        <v>730</v>
      </c>
    </row>
    <row r="50" spans="1:5" ht="185.25" x14ac:dyDescent="0.45">
      <c r="A50">
        <v>5.8284351605767393E-3</v>
      </c>
      <c r="B50">
        <v>8397789</v>
      </c>
      <c r="C50" t="s">
        <v>644</v>
      </c>
      <c r="D50" s="1" t="s">
        <v>645</v>
      </c>
      <c r="E50" t="s">
        <v>730</v>
      </c>
    </row>
    <row r="51" spans="1:5" ht="85.5" x14ac:dyDescent="0.45">
      <c r="A51">
        <v>6.0168095211857731E-3</v>
      </c>
      <c r="B51">
        <v>7915175</v>
      </c>
      <c r="C51" t="s">
        <v>309</v>
      </c>
      <c r="D51" s="1" t="s">
        <v>310</v>
      </c>
      <c r="E51" t="s">
        <v>730</v>
      </c>
    </row>
    <row r="52" spans="1:5" ht="128.25" x14ac:dyDescent="0.45">
      <c r="A52">
        <v>6.0231555614113086E-3</v>
      </c>
      <c r="B52">
        <v>8087535</v>
      </c>
      <c r="C52" t="s">
        <v>684</v>
      </c>
      <c r="D52" s="1" t="s">
        <v>528</v>
      </c>
      <c r="E52" t="s">
        <v>736</v>
      </c>
    </row>
    <row r="53" spans="1:5" ht="85.5" x14ac:dyDescent="0.45">
      <c r="A53">
        <v>6.1887704728429416E-3</v>
      </c>
      <c r="B53">
        <v>7858469</v>
      </c>
      <c r="C53" t="s">
        <v>479</v>
      </c>
      <c r="D53" s="1" t="s">
        <v>480</v>
      </c>
      <c r="E53" t="s">
        <v>730</v>
      </c>
    </row>
    <row r="54" spans="1:5" ht="42.75" x14ac:dyDescent="0.45">
      <c r="A54">
        <v>6.2100830382132433E-3</v>
      </c>
      <c r="B54">
        <v>7722858</v>
      </c>
      <c r="C54" t="s">
        <v>427</v>
      </c>
      <c r="D54" s="1" t="s">
        <v>428</v>
      </c>
      <c r="E54" t="s">
        <v>730</v>
      </c>
    </row>
    <row r="55" spans="1:5" ht="71.25" x14ac:dyDescent="0.45">
      <c r="A55">
        <v>6.494935530744872E-3</v>
      </c>
      <c r="B55">
        <v>8095677</v>
      </c>
      <c r="C55" t="s">
        <v>637</v>
      </c>
      <c r="D55" s="1" t="s">
        <v>638</v>
      </c>
      <c r="E55" t="s">
        <v>730</v>
      </c>
    </row>
    <row r="56" spans="1:5" ht="114" x14ac:dyDescent="0.45">
      <c r="A56">
        <v>6.5030920245527923E-3</v>
      </c>
      <c r="B56">
        <v>7816898</v>
      </c>
      <c r="C56" t="s">
        <v>338</v>
      </c>
      <c r="D56" s="1" t="s">
        <v>21</v>
      </c>
      <c r="E56" t="s">
        <v>730</v>
      </c>
    </row>
    <row r="57" spans="1:5" ht="85.5" x14ac:dyDescent="0.45">
      <c r="A57">
        <v>6.9536082618048001E-3</v>
      </c>
      <c r="B57">
        <v>8229810</v>
      </c>
      <c r="C57" t="s">
        <v>352</v>
      </c>
      <c r="D57" s="1" t="s">
        <v>353</v>
      </c>
      <c r="E57" t="s">
        <v>730</v>
      </c>
    </row>
    <row r="58" spans="1:5" ht="42.75" x14ac:dyDescent="0.45">
      <c r="A58">
        <v>7.1440819851521509E-3</v>
      </c>
      <c r="B58">
        <v>8445747</v>
      </c>
      <c r="C58" t="s">
        <v>232</v>
      </c>
      <c r="D58" s="1" t="s">
        <v>40</v>
      </c>
      <c r="E58" t="s">
        <v>730</v>
      </c>
    </row>
    <row r="59" spans="1:5" ht="199.5" x14ac:dyDescent="0.45">
      <c r="A59">
        <v>7.1665602625798908E-3</v>
      </c>
      <c r="B59">
        <v>7627152</v>
      </c>
      <c r="C59" t="s">
        <v>57</v>
      </c>
      <c r="D59" s="1" t="s">
        <v>58</v>
      </c>
      <c r="E59" t="s">
        <v>730</v>
      </c>
    </row>
    <row r="60" spans="1:5" x14ac:dyDescent="0.45">
      <c r="A60">
        <v>7.169025690297981E-3</v>
      </c>
      <c r="B60">
        <v>7307080</v>
      </c>
      <c r="C60" t="s">
        <v>377</v>
      </c>
      <c r="D60" s="1" t="s">
        <v>89</v>
      </c>
      <c r="E60" t="s">
        <v>730</v>
      </c>
    </row>
    <row r="61" spans="1:5" ht="142.5" x14ac:dyDescent="0.45">
      <c r="A61">
        <v>7.246489500398412E-3</v>
      </c>
      <c r="B61">
        <v>8594581</v>
      </c>
      <c r="C61" t="s">
        <v>673</v>
      </c>
      <c r="D61" s="1" t="s">
        <v>674</v>
      </c>
      <c r="E61" t="s">
        <v>730</v>
      </c>
    </row>
    <row r="62" spans="1:5" x14ac:dyDescent="0.45">
      <c r="A62">
        <v>7.4016370397206321E-3</v>
      </c>
      <c r="B62">
        <v>7512483</v>
      </c>
      <c r="C62" t="s">
        <v>423</v>
      </c>
      <c r="D62" s="1" t="s">
        <v>424</v>
      </c>
      <c r="E62" t="s">
        <v>730</v>
      </c>
    </row>
    <row r="63" spans="1:5" ht="57" x14ac:dyDescent="0.45">
      <c r="A63">
        <v>7.4577488220830546E-3</v>
      </c>
      <c r="B63">
        <v>8405973</v>
      </c>
      <c r="C63" t="s">
        <v>331</v>
      </c>
      <c r="D63" s="1" t="s">
        <v>332</v>
      </c>
      <c r="E63" t="s">
        <v>730</v>
      </c>
    </row>
    <row r="64" spans="1:5" ht="128.25" x14ac:dyDescent="0.45">
      <c r="A64">
        <v>7.8286131953902993E-3</v>
      </c>
      <c r="B64">
        <v>7359019</v>
      </c>
      <c r="C64" t="s">
        <v>374</v>
      </c>
      <c r="D64" s="1" t="s">
        <v>239</v>
      </c>
      <c r="E64" t="s">
        <v>730</v>
      </c>
    </row>
    <row r="65" spans="1:5" ht="85.5" x14ac:dyDescent="0.45">
      <c r="A65">
        <v>7.9301121482379111E-3</v>
      </c>
      <c r="B65">
        <v>7909427</v>
      </c>
      <c r="C65" t="s">
        <v>462</v>
      </c>
      <c r="D65" s="1" t="s">
        <v>463</v>
      </c>
      <c r="E65" t="s">
        <v>730</v>
      </c>
    </row>
    <row r="66" spans="1:5" ht="114" x14ac:dyDescent="0.45">
      <c r="A66">
        <v>7.969608403051831E-3</v>
      </c>
      <c r="B66">
        <v>7911591</v>
      </c>
      <c r="C66" t="s">
        <v>229</v>
      </c>
      <c r="D66" s="1" t="s">
        <v>158</v>
      </c>
      <c r="E66" t="s">
        <v>730</v>
      </c>
    </row>
    <row r="67" spans="1:5" ht="85.5" x14ac:dyDescent="0.45">
      <c r="A67">
        <v>8.1367461653311102E-3</v>
      </c>
      <c r="B67">
        <v>8464888</v>
      </c>
      <c r="C67" t="s">
        <v>570</v>
      </c>
      <c r="D67" s="1" t="s">
        <v>511</v>
      </c>
      <c r="E67" t="s">
        <v>730</v>
      </c>
    </row>
    <row r="68" spans="1:5" ht="71.25" x14ac:dyDescent="0.45">
      <c r="A68">
        <v>8.1802068664457162E-3</v>
      </c>
      <c r="B68">
        <v>8552632</v>
      </c>
      <c r="C68" t="s">
        <v>393</v>
      </c>
      <c r="D68" s="1" t="s">
        <v>182</v>
      </c>
      <c r="E68" t="s">
        <v>730</v>
      </c>
    </row>
    <row r="69" spans="1:5" ht="99.75" x14ac:dyDescent="0.45">
      <c r="A69">
        <v>8.5127809331925208E-3</v>
      </c>
      <c r="B69">
        <v>7878204</v>
      </c>
      <c r="C69" t="s">
        <v>648</v>
      </c>
      <c r="D69" s="1" t="s">
        <v>281</v>
      </c>
      <c r="E69" t="s">
        <v>730</v>
      </c>
    </row>
    <row r="70" spans="1:5" ht="128.25" x14ac:dyDescent="0.45">
      <c r="A70">
        <v>8.5678833160472978E-3</v>
      </c>
      <c r="B70">
        <v>8302383</v>
      </c>
      <c r="C70" t="s">
        <v>223</v>
      </c>
      <c r="D70" s="1" t="s">
        <v>224</v>
      </c>
      <c r="E70" t="s">
        <v>730</v>
      </c>
    </row>
    <row r="71" spans="1:5" ht="114" x14ac:dyDescent="0.45">
      <c r="A71">
        <v>8.5856172605652814E-3</v>
      </c>
      <c r="B71">
        <v>8329802</v>
      </c>
      <c r="C71" t="s">
        <v>643</v>
      </c>
      <c r="D71" s="1" t="s">
        <v>433</v>
      </c>
      <c r="E71" t="s">
        <v>730</v>
      </c>
    </row>
    <row r="72" spans="1:5" x14ac:dyDescent="0.45">
      <c r="A72">
        <v>8.9250867835301007E-3</v>
      </c>
      <c r="B72">
        <v>7729638</v>
      </c>
      <c r="C72" t="s">
        <v>669</v>
      </c>
      <c r="D72" s="1" t="s">
        <v>44</v>
      </c>
      <c r="E72" t="s">
        <v>730</v>
      </c>
    </row>
    <row r="73" spans="1:5" ht="57" x14ac:dyDescent="0.45">
      <c r="A73">
        <v>9.0179820565854385E-3</v>
      </c>
      <c r="B73">
        <v>8605368</v>
      </c>
      <c r="C73" t="s">
        <v>443</v>
      </c>
      <c r="D73" s="1" t="s">
        <v>444</v>
      </c>
      <c r="E73" t="s">
        <v>730</v>
      </c>
    </row>
    <row r="74" spans="1:5" ht="57" x14ac:dyDescent="0.45">
      <c r="A74">
        <v>9.0517793713033035E-3</v>
      </c>
      <c r="B74">
        <v>7541421</v>
      </c>
      <c r="C74" t="s">
        <v>165</v>
      </c>
      <c r="D74" s="1" t="s">
        <v>166</v>
      </c>
      <c r="E74" t="s">
        <v>730</v>
      </c>
    </row>
    <row r="75" spans="1:5" ht="171" x14ac:dyDescent="0.45">
      <c r="A75">
        <v>9.1881150439191428E-3</v>
      </c>
      <c r="B75">
        <v>8555534</v>
      </c>
      <c r="C75" t="s">
        <v>715</v>
      </c>
      <c r="D75" s="1" t="s">
        <v>716</v>
      </c>
      <c r="E75" t="s">
        <v>730</v>
      </c>
    </row>
    <row r="76" spans="1:5" ht="114" x14ac:dyDescent="0.45">
      <c r="A76">
        <v>9.332566989897817E-3</v>
      </c>
      <c r="B76">
        <v>7809207</v>
      </c>
      <c r="C76" t="s">
        <v>219</v>
      </c>
      <c r="D76" s="1" t="s">
        <v>220</v>
      </c>
      <c r="E76" t="s">
        <v>730</v>
      </c>
    </row>
    <row r="77" spans="1:5" ht="42.75" x14ac:dyDescent="0.45">
      <c r="A77">
        <v>9.5074645849125838E-3</v>
      </c>
      <c r="B77">
        <v>7795923</v>
      </c>
      <c r="C77" t="s">
        <v>346</v>
      </c>
      <c r="D77" s="1" t="s">
        <v>347</v>
      </c>
      <c r="E77" t="s">
        <v>730</v>
      </c>
    </row>
    <row r="78" spans="1:5" ht="85.5" x14ac:dyDescent="0.45">
      <c r="A78">
        <v>9.6340368017878708E-3</v>
      </c>
      <c r="B78">
        <v>8097808</v>
      </c>
      <c r="C78" t="s">
        <v>659</v>
      </c>
      <c r="D78" s="1" t="s">
        <v>139</v>
      </c>
      <c r="E78" t="s">
        <v>730</v>
      </c>
    </row>
    <row r="79" spans="1:5" ht="142.5" x14ac:dyDescent="0.45">
      <c r="A79">
        <v>1.0008722718531038E-2</v>
      </c>
      <c r="B79">
        <v>8627937</v>
      </c>
      <c r="C79" t="s">
        <v>506</v>
      </c>
      <c r="D79" s="1" t="s">
        <v>507</v>
      </c>
      <c r="E79" t="s">
        <v>730</v>
      </c>
    </row>
    <row r="80" spans="1:5" ht="28.5" x14ac:dyDescent="0.45">
      <c r="A80">
        <v>1.0037959754595316E-2</v>
      </c>
      <c r="B80">
        <v>8632871</v>
      </c>
      <c r="C80" t="s">
        <v>620</v>
      </c>
      <c r="D80" s="1" t="s">
        <v>621</v>
      </c>
      <c r="E80" t="s">
        <v>730</v>
      </c>
    </row>
    <row r="81" spans="1:5" ht="42.75" x14ac:dyDescent="0.45">
      <c r="A81">
        <v>1.0127320336691392E-2</v>
      </c>
      <c r="B81">
        <v>8432711</v>
      </c>
      <c r="C81" t="s">
        <v>513</v>
      </c>
      <c r="D81" s="1" t="s">
        <v>514</v>
      </c>
      <c r="E81" t="s">
        <v>730</v>
      </c>
    </row>
    <row r="82" spans="1:5" ht="71.25" x14ac:dyDescent="0.45">
      <c r="A82">
        <v>1.0227655969301308E-2</v>
      </c>
      <c r="B82">
        <v>7895214</v>
      </c>
      <c r="C82" t="s">
        <v>161</v>
      </c>
      <c r="D82" s="1" t="s">
        <v>162</v>
      </c>
      <c r="E82" t="s">
        <v>730</v>
      </c>
    </row>
    <row r="83" spans="1:5" x14ac:dyDescent="0.45">
      <c r="A83">
        <v>1.0388115222282779E-2</v>
      </c>
      <c r="B83">
        <v>7756505</v>
      </c>
      <c r="C83" t="s">
        <v>282</v>
      </c>
      <c r="D83" s="1" t="s">
        <v>283</v>
      </c>
      <c r="E83" t="s">
        <v>730</v>
      </c>
    </row>
    <row r="84" spans="1:5" ht="42.75" x14ac:dyDescent="0.45">
      <c r="A84">
        <v>1.0500848942569974E-2</v>
      </c>
      <c r="B84">
        <v>7480946</v>
      </c>
      <c r="C84" t="s">
        <v>473</v>
      </c>
      <c r="D84" s="1" t="s">
        <v>85</v>
      </c>
      <c r="E84" t="s">
        <v>730</v>
      </c>
    </row>
    <row r="85" spans="1:5" ht="28.5" x14ac:dyDescent="0.45">
      <c r="A85">
        <v>1.0526174258654097E-2</v>
      </c>
      <c r="B85">
        <v>7792839</v>
      </c>
      <c r="C85" t="s">
        <v>270</v>
      </c>
      <c r="D85" s="1" t="s">
        <v>271</v>
      </c>
      <c r="E85" t="s">
        <v>730</v>
      </c>
    </row>
    <row r="86" spans="1:5" ht="99.75" x14ac:dyDescent="0.45">
      <c r="A86">
        <v>1.0582657478726554E-2</v>
      </c>
      <c r="B86">
        <v>8062042</v>
      </c>
      <c r="C86" t="s">
        <v>210</v>
      </c>
      <c r="D86" s="1" t="s">
        <v>211</v>
      </c>
      <c r="E86" t="s">
        <v>730</v>
      </c>
    </row>
    <row r="87" spans="1:5" x14ac:dyDescent="0.45">
      <c r="A87">
        <v>1.074247598660516E-2</v>
      </c>
      <c r="B87">
        <v>7359632</v>
      </c>
      <c r="C87" t="s">
        <v>153</v>
      </c>
      <c r="D87" s="1" t="s">
        <v>154</v>
      </c>
      <c r="E87" t="s">
        <v>730</v>
      </c>
    </row>
    <row r="88" spans="1:5" ht="42.75" x14ac:dyDescent="0.45">
      <c r="A88">
        <v>1.0995959471805539E-2</v>
      </c>
      <c r="B88">
        <v>7709733</v>
      </c>
      <c r="C88" t="s">
        <v>108</v>
      </c>
      <c r="D88" s="1" t="s">
        <v>109</v>
      </c>
      <c r="E88" t="s">
        <v>730</v>
      </c>
    </row>
    <row r="89" spans="1:5" ht="99.75" x14ac:dyDescent="0.45">
      <c r="A89">
        <v>1.1224736403503632E-2</v>
      </c>
      <c r="B89">
        <v>8068907</v>
      </c>
      <c r="C89" t="s">
        <v>618</v>
      </c>
      <c r="D89" s="1" t="s">
        <v>619</v>
      </c>
      <c r="E89" t="s">
        <v>730</v>
      </c>
    </row>
    <row r="90" spans="1:5" ht="57" x14ac:dyDescent="0.45">
      <c r="A90">
        <v>1.1640075429741881E-2</v>
      </c>
      <c r="B90">
        <v>7618446</v>
      </c>
      <c r="C90" t="s">
        <v>400</v>
      </c>
      <c r="D90" s="1" t="s">
        <v>401</v>
      </c>
      <c r="E90" t="s">
        <v>730</v>
      </c>
    </row>
    <row r="91" spans="1:5" ht="71.25" x14ac:dyDescent="0.45">
      <c r="A91">
        <v>1.1732127566418171E-2</v>
      </c>
      <c r="B91">
        <v>7570698</v>
      </c>
      <c r="C91" t="s">
        <v>90</v>
      </c>
      <c r="D91" s="1" t="s">
        <v>91</v>
      </c>
      <c r="E91" t="s">
        <v>730</v>
      </c>
    </row>
    <row r="92" spans="1:5" ht="71.25" x14ac:dyDescent="0.45">
      <c r="A92">
        <v>1.1807041948532881E-2</v>
      </c>
      <c r="B92">
        <v>8187969</v>
      </c>
      <c r="C92" t="s">
        <v>519</v>
      </c>
      <c r="D92" s="1" t="s">
        <v>65</v>
      </c>
      <c r="E92" t="s">
        <v>730</v>
      </c>
    </row>
    <row r="93" spans="1:5" x14ac:dyDescent="0.45">
      <c r="A93">
        <v>1.2032055349165849E-2</v>
      </c>
      <c r="B93">
        <v>8025269</v>
      </c>
      <c r="C93" t="s">
        <v>305</v>
      </c>
      <c r="D93" s="1" t="s">
        <v>306</v>
      </c>
      <c r="E93" t="s">
        <v>730</v>
      </c>
    </row>
    <row r="94" spans="1:5" ht="228" x14ac:dyDescent="0.45">
      <c r="A94">
        <v>1.2152265757775282E-2</v>
      </c>
      <c r="B94">
        <v>8227156</v>
      </c>
      <c r="C94" t="s">
        <v>315</v>
      </c>
      <c r="D94" s="1" t="s">
        <v>103</v>
      </c>
      <c r="E94" t="s">
        <v>730</v>
      </c>
    </row>
    <row r="95" spans="1:5" ht="199.5" x14ac:dyDescent="0.45">
      <c r="A95">
        <v>1.2315867217593479E-2</v>
      </c>
      <c r="B95">
        <v>8088323</v>
      </c>
      <c r="C95" t="s">
        <v>221</v>
      </c>
      <c r="D95" s="1" t="s">
        <v>222</v>
      </c>
      <c r="E95" t="s">
        <v>730</v>
      </c>
    </row>
    <row r="96" spans="1:5" x14ac:dyDescent="0.45">
      <c r="A96">
        <v>1.2345516827888869E-2</v>
      </c>
      <c r="B96">
        <v>7308744</v>
      </c>
      <c r="C96" t="s">
        <v>628</v>
      </c>
      <c r="D96" s="1" t="s">
        <v>629</v>
      </c>
      <c r="E96" t="s">
        <v>730</v>
      </c>
    </row>
    <row r="97" spans="1:5" ht="85.5" x14ac:dyDescent="0.45">
      <c r="A97">
        <v>1.2677888491571587E-2</v>
      </c>
      <c r="B97">
        <v>7424267</v>
      </c>
      <c r="C97" t="s">
        <v>77</v>
      </c>
      <c r="D97" s="1" t="s">
        <v>78</v>
      </c>
      <c r="E97" t="s">
        <v>730</v>
      </c>
    </row>
    <row r="98" spans="1:5" x14ac:dyDescent="0.45">
      <c r="A98">
        <v>1.2697980259572472E-2</v>
      </c>
      <c r="B98">
        <v>7991889</v>
      </c>
      <c r="C98" t="s">
        <v>485</v>
      </c>
      <c r="D98" s="1" t="s">
        <v>323</v>
      </c>
      <c r="E98" t="s">
        <v>730</v>
      </c>
    </row>
    <row r="99" spans="1:5" ht="199.5" x14ac:dyDescent="0.45">
      <c r="A99">
        <v>1.2828454916412158E-2</v>
      </c>
      <c r="B99">
        <v>7760142</v>
      </c>
      <c r="C99" t="s">
        <v>688</v>
      </c>
      <c r="D99" s="1" t="s">
        <v>622</v>
      </c>
      <c r="E99" t="s">
        <v>730</v>
      </c>
    </row>
    <row r="100" spans="1:5" ht="171" x14ac:dyDescent="0.45">
      <c r="A100">
        <v>1.284644849480121E-2</v>
      </c>
      <c r="B100">
        <v>8012533</v>
      </c>
      <c r="C100" t="s">
        <v>178</v>
      </c>
      <c r="D100" s="1" t="s">
        <v>179</v>
      </c>
      <c r="E100" t="s">
        <v>730</v>
      </c>
    </row>
    <row r="101" spans="1:5" ht="57" x14ac:dyDescent="0.45">
      <c r="A101">
        <v>1.3007151654543025E-2</v>
      </c>
      <c r="B101">
        <v>8007763</v>
      </c>
      <c r="C101" t="s">
        <v>677</v>
      </c>
      <c r="D101" s="1" t="s">
        <v>33</v>
      </c>
      <c r="E101" t="s">
        <v>730</v>
      </c>
    </row>
    <row r="102" spans="1:5" x14ac:dyDescent="0.45">
      <c r="A102">
        <v>1.3058946713710995E-2</v>
      </c>
      <c r="B102">
        <v>7941589</v>
      </c>
      <c r="C102" t="s">
        <v>717</v>
      </c>
      <c r="D102" s="1" t="s">
        <v>718</v>
      </c>
      <c r="E102" t="s">
        <v>730</v>
      </c>
    </row>
    <row r="103" spans="1:5" ht="85.5" x14ac:dyDescent="0.45">
      <c r="A103">
        <v>1.3113489813055601E-2</v>
      </c>
      <c r="B103">
        <v>8157126</v>
      </c>
      <c r="C103" t="s">
        <v>567</v>
      </c>
      <c r="D103" s="1" t="s">
        <v>59</v>
      </c>
      <c r="E103" t="s">
        <v>730</v>
      </c>
    </row>
    <row r="104" spans="1:5" ht="71.25" x14ac:dyDescent="0.45">
      <c r="A104">
        <v>1.3185504700281458E-2</v>
      </c>
      <c r="B104">
        <v>8028305</v>
      </c>
      <c r="C104" t="s">
        <v>478</v>
      </c>
      <c r="D104" s="1" t="s">
        <v>65</v>
      </c>
      <c r="E104" t="s">
        <v>730</v>
      </c>
    </row>
    <row r="105" spans="1:5" ht="99.75" x14ac:dyDescent="0.45">
      <c r="A105">
        <v>1.3708280260678718E-2</v>
      </c>
      <c r="B105">
        <v>8089249</v>
      </c>
      <c r="C105" t="s">
        <v>515</v>
      </c>
      <c r="D105" s="1" t="s">
        <v>281</v>
      </c>
      <c r="E105" t="s">
        <v>730</v>
      </c>
    </row>
    <row r="106" spans="1:5" ht="99.75" x14ac:dyDescent="0.45">
      <c r="A106">
        <v>1.3733656327478028E-2</v>
      </c>
      <c r="B106">
        <v>7703080</v>
      </c>
      <c r="C106" t="s">
        <v>296</v>
      </c>
      <c r="D106" s="1" t="s">
        <v>297</v>
      </c>
      <c r="E106" t="s">
        <v>730</v>
      </c>
    </row>
    <row r="107" spans="1:5" ht="85.5" x14ac:dyDescent="0.45">
      <c r="A107">
        <v>1.3753455943511406E-2</v>
      </c>
      <c r="B107">
        <v>7820912</v>
      </c>
      <c r="C107" t="s">
        <v>227</v>
      </c>
      <c r="D107" s="1" t="s">
        <v>228</v>
      </c>
      <c r="E107" t="s">
        <v>730</v>
      </c>
    </row>
    <row r="108" spans="1:5" ht="409.5" x14ac:dyDescent="0.45">
      <c r="A108">
        <v>1.3753558282698086E-2</v>
      </c>
      <c r="B108">
        <v>7296008</v>
      </c>
      <c r="C108" t="s">
        <v>410</v>
      </c>
      <c r="D108" s="1" t="s">
        <v>411</v>
      </c>
      <c r="E108" t="s">
        <v>735</v>
      </c>
    </row>
    <row r="109" spans="1:5" ht="128.25" x14ac:dyDescent="0.45">
      <c r="A109">
        <v>1.4037896517834492E-2</v>
      </c>
      <c r="B109">
        <v>7940382</v>
      </c>
      <c r="C109" t="s">
        <v>527</v>
      </c>
      <c r="D109" s="1" t="s">
        <v>389</v>
      </c>
      <c r="E109" t="s">
        <v>730</v>
      </c>
    </row>
    <row r="110" spans="1:5" ht="57" x14ac:dyDescent="0.45">
      <c r="A110">
        <v>1.4152568728742709E-2</v>
      </c>
      <c r="B110">
        <v>7591676</v>
      </c>
      <c r="C110" t="s">
        <v>375</v>
      </c>
      <c r="D110" s="1" t="s">
        <v>376</v>
      </c>
      <c r="E110" t="s">
        <v>730</v>
      </c>
    </row>
    <row r="111" spans="1:5" ht="85.5" x14ac:dyDescent="0.45">
      <c r="A111">
        <v>1.4337560261244553E-2</v>
      </c>
      <c r="B111">
        <v>7909849</v>
      </c>
      <c r="C111" t="s">
        <v>656</v>
      </c>
      <c r="D111" s="1" t="s">
        <v>529</v>
      </c>
      <c r="E111" t="s">
        <v>730</v>
      </c>
    </row>
    <row r="112" spans="1:5" ht="85.5" x14ac:dyDescent="0.45">
      <c r="A112">
        <v>1.438634832882546E-2</v>
      </c>
      <c r="B112">
        <v>7302200</v>
      </c>
      <c r="C112" t="s">
        <v>36</v>
      </c>
      <c r="D112" s="1" t="s">
        <v>37</v>
      </c>
      <c r="E112" t="s">
        <v>730</v>
      </c>
    </row>
    <row r="113" spans="1:5" ht="42.75" x14ac:dyDescent="0.45">
      <c r="A113">
        <v>1.4470370093008778E-2</v>
      </c>
      <c r="B113">
        <v>8092078</v>
      </c>
      <c r="C113" t="s">
        <v>151</v>
      </c>
      <c r="D113" s="1" t="s">
        <v>152</v>
      </c>
      <c r="E113" t="s">
        <v>730</v>
      </c>
    </row>
    <row r="114" spans="1:5" x14ac:dyDescent="0.45">
      <c r="A114">
        <v>1.4638992270759932E-2</v>
      </c>
      <c r="B114">
        <v>8464592</v>
      </c>
      <c r="C114" t="s">
        <v>81</v>
      </c>
      <c r="D114" s="1" t="s">
        <v>82</v>
      </c>
      <c r="E114" t="s">
        <v>735</v>
      </c>
    </row>
    <row r="115" spans="1:5" ht="71.25" x14ac:dyDescent="0.45">
      <c r="A115">
        <v>1.4691519612388682E-2</v>
      </c>
      <c r="B115">
        <v>7393151</v>
      </c>
      <c r="C115" t="s">
        <v>342</v>
      </c>
      <c r="D115" s="1" t="s">
        <v>343</v>
      </c>
      <c r="E115" t="s">
        <v>730</v>
      </c>
    </row>
    <row r="116" spans="1:5" x14ac:dyDescent="0.45">
      <c r="A116">
        <v>1.506822539251973E-2</v>
      </c>
      <c r="B116">
        <v>7768976</v>
      </c>
      <c r="C116" t="s">
        <v>131</v>
      </c>
      <c r="D116" s="1" t="s">
        <v>132</v>
      </c>
      <c r="E116" t="s">
        <v>730</v>
      </c>
    </row>
    <row r="117" spans="1:5" ht="85.5" x14ac:dyDescent="0.45">
      <c r="A117">
        <v>1.5252786987204558E-2</v>
      </c>
      <c r="B117">
        <v>8362108</v>
      </c>
      <c r="C117" t="s">
        <v>660</v>
      </c>
      <c r="D117" s="1" t="s">
        <v>532</v>
      </c>
      <c r="E117" t="s">
        <v>730</v>
      </c>
    </row>
    <row r="118" spans="1:5" ht="114" x14ac:dyDescent="0.45">
      <c r="A118">
        <v>1.5293278767631979E-2</v>
      </c>
      <c r="B118">
        <v>8340349</v>
      </c>
      <c r="C118" t="s">
        <v>503</v>
      </c>
      <c r="D118" s="1" t="s">
        <v>94</v>
      </c>
      <c r="E118" t="s">
        <v>730</v>
      </c>
    </row>
    <row r="119" spans="1:5" x14ac:dyDescent="0.45">
      <c r="A119">
        <v>1.555104821254949E-2</v>
      </c>
      <c r="B119">
        <v>7776284</v>
      </c>
      <c r="C119" t="s">
        <v>413</v>
      </c>
      <c r="D119" s="1" t="s">
        <v>414</v>
      </c>
      <c r="E119" t="s">
        <v>730</v>
      </c>
    </row>
    <row r="120" spans="1:5" x14ac:dyDescent="0.45">
      <c r="A120">
        <v>1.5619661431642173E-2</v>
      </c>
      <c r="B120">
        <v>8249648</v>
      </c>
      <c r="C120" t="s">
        <v>560</v>
      </c>
      <c r="D120" s="1" t="s">
        <v>561</v>
      </c>
      <c r="E120" t="s">
        <v>730</v>
      </c>
    </row>
    <row r="121" spans="1:5" ht="99.75" x14ac:dyDescent="0.45">
      <c r="A121">
        <v>1.5625270045469764E-2</v>
      </c>
      <c r="B121">
        <v>8021904</v>
      </c>
      <c r="C121" t="s">
        <v>168</v>
      </c>
      <c r="D121" s="1" t="s">
        <v>169</v>
      </c>
      <c r="E121" t="s">
        <v>730</v>
      </c>
    </row>
    <row r="122" spans="1:5" ht="28.5" x14ac:dyDescent="0.45">
      <c r="A122">
        <v>1.5883404948398239E-2</v>
      </c>
      <c r="B122">
        <v>7332732</v>
      </c>
      <c r="C122" t="s">
        <v>394</v>
      </c>
      <c r="D122" s="1" t="s">
        <v>395</v>
      </c>
      <c r="E122" t="s">
        <v>730</v>
      </c>
    </row>
    <row r="123" spans="1:5" x14ac:dyDescent="0.45">
      <c r="A123">
        <v>1.5963109814299381E-2</v>
      </c>
      <c r="B123">
        <v>7357503</v>
      </c>
      <c r="C123" t="s">
        <v>79</v>
      </c>
      <c r="D123" s="1" t="s">
        <v>80</v>
      </c>
      <c r="E123" t="s">
        <v>730</v>
      </c>
    </row>
    <row r="124" spans="1:5" ht="128.25" x14ac:dyDescent="0.45">
      <c r="A124">
        <v>1.6203071813529202E-2</v>
      </c>
      <c r="B124">
        <v>8107105</v>
      </c>
      <c r="C124" t="s">
        <v>547</v>
      </c>
      <c r="D124" s="1" t="s">
        <v>194</v>
      </c>
      <c r="E124" t="s">
        <v>730</v>
      </c>
    </row>
    <row r="125" spans="1:5" ht="199.5" x14ac:dyDescent="0.45">
      <c r="A125">
        <v>1.6362625915320117E-2</v>
      </c>
      <c r="B125">
        <v>8496525</v>
      </c>
      <c r="C125" t="s">
        <v>702</v>
      </c>
      <c r="D125" s="1" t="s">
        <v>371</v>
      </c>
      <c r="E125" t="s">
        <v>730</v>
      </c>
    </row>
    <row r="126" spans="1:5" ht="270.75" x14ac:dyDescent="0.45">
      <c r="A126">
        <v>1.6367528498493877E-2</v>
      </c>
      <c r="B126">
        <v>7328527</v>
      </c>
      <c r="C126" t="s">
        <v>396</v>
      </c>
      <c r="D126" s="1" t="s">
        <v>397</v>
      </c>
      <c r="E126" t="s">
        <v>735</v>
      </c>
    </row>
    <row r="127" spans="1:5" ht="28.5" x14ac:dyDescent="0.45">
      <c r="A127">
        <v>1.6422396622125301E-2</v>
      </c>
      <c r="B127">
        <v>7383292</v>
      </c>
      <c r="C127" t="s">
        <v>608</v>
      </c>
      <c r="D127" s="1" t="s">
        <v>488</v>
      </c>
      <c r="E127" t="s">
        <v>730</v>
      </c>
    </row>
    <row r="128" spans="1:5" x14ac:dyDescent="0.45">
      <c r="A128">
        <v>1.6578111328614975E-2</v>
      </c>
      <c r="B128">
        <v>7562628</v>
      </c>
      <c r="C128" t="s">
        <v>489</v>
      </c>
      <c r="D128" s="1" t="s">
        <v>181</v>
      </c>
      <c r="E128" t="s">
        <v>730</v>
      </c>
    </row>
    <row r="129" spans="1:5" ht="85.5" x14ac:dyDescent="0.45">
      <c r="A129">
        <v>1.6601320971114775E-2</v>
      </c>
      <c r="B129">
        <v>8411748</v>
      </c>
      <c r="C129" t="s">
        <v>406</v>
      </c>
      <c r="D129" s="1" t="s">
        <v>407</v>
      </c>
      <c r="E129" t="s">
        <v>730</v>
      </c>
    </row>
    <row r="130" spans="1:5" ht="85.5" x14ac:dyDescent="0.45">
      <c r="A130">
        <v>1.6615946473707899E-2</v>
      </c>
      <c r="B130">
        <v>7324827</v>
      </c>
      <c r="C130" t="s">
        <v>233</v>
      </c>
      <c r="D130" s="1" t="s">
        <v>234</v>
      </c>
      <c r="E130" t="s">
        <v>730</v>
      </c>
    </row>
    <row r="131" spans="1:5" ht="114" x14ac:dyDescent="0.45">
      <c r="A131">
        <v>1.6681287375931997E-2</v>
      </c>
      <c r="B131">
        <v>7825357</v>
      </c>
      <c r="C131" t="s">
        <v>385</v>
      </c>
      <c r="D131" s="1" t="s">
        <v>148</v>
      </c>
      <c r="E131" t="s">
        <v>730</v>
      </c>
    </row>
    <row r="132" spans="1:5" x14ac:dyDescent="0.45">
      <c r="A132">
        <v>1.6948534733645326E-2</v>
      </c>
      <c r="B132">
        <v>7757704</v>
      </c>
      <c r="C132" t="s">
        <v>405</v>
      </c>
      <c r="D132" s="1" t="s">
        <v>34</v>
      </c>
      <c r="E132" t="s">
        <v>730</v>
      </c>
    </row>
    <row r="133" spans="1:5" ht="85.5" x14ac:dyDescent="0.45">
      <c r="A133">
        <v>1.6982244391833934E-2</v>
      </c>
      <c r="B133">
        <v>7675646</v>
      </c>
      <c r="C133" t="s">
        <v>649</v>
      </c>
      <c r="D133" s="1" t="s">
        <v>650</v>
      </c>
      <c r="E133" t="s">
        <v>730</v>
      </c>
    </row>
    <row r="134" spans="1:5" x14ac:dyDescent="0.45">
      <c r="A134">
        <v>1.7049032889201121E-2</v>
      </c>
      <c r="B134">
        <v>7357456</v>
      </c>
      <c r="C134" t="s">
        <v>398</v>
      </c>
      <c r="D134" s="1" t="s">
        <v>399</v>
      </c>
      <c r="E134" t="s">
        <v>730</v>
      </c>
    </row>
    <row r="135" spans="1:5" ht="156.75" x14ac:dyDescent="0.45">
      <c r="A135">
        <v>1.7098779597941371E-2</v>
      </c>
      <c r="B135">
        <v>8497172</v>
      </c>
      <c r="C135" t="s">
        <v>577</v>
      </c>
      <c r="D135" s="1" t="s">
        <v>578</v>
      </c>
      <c r="E135" t="s">
        <v>730</v>
      </c>
    </row>
    <row r="136" spans="1:5" x14ac:dyDescent="0.45">
      <c r="A136">
        <v>1.7126769830956179E-2</v>
      </c>
      <c r="B136">
        <v>8367393</v>
      </c>
      <c r="C136" t="s">
        <v>571</v>
      </c>
      <c r="D136" s="1" t="s">
        <v>572</v>
      </c>
      <c r="E136" t="s">
        <v>730</v>
      </c>
    </row>
    <row r="137" spans="1:5" ht="57" x14ac:dyDescent="0.45">
      <c r="A137">
        <v>1.7199793709271383E-2</v>
      </c>
      <c r="B137">
        <v>8489557</v>
      </c>
      <c r="C137" t="s">
        <v>254</v>
      </c>
      <c r="D137" s="1" t="s">
        <v>255</v>
      </c>
      <c r="E137" t="s">
        <v>730</v>
      </c>
    </row>
    <row r="138" spans="1:5" ht="85.5" x14ac:dyDescent="0.45">
      <c r="A138">
        <v>1.7217731473193165E-2</v>
      </c>
      <c r="B138">
        <v>7456654</v>
      </c>
      <c r="C138" t="s">
        <v>581</v>
      </c>
      <c r="D138" s="1" t="s">
        <v>262</v>
      </c>
      <c r="E138" t="s">
        <v>730</v>
      </c>
    </row>
    <row r="139" spans="1:5" ht="114" x14ac:dyDescent="0.45">
      <c r="A139">
        <v>1.7329452982106197E-2</v>
      </c>
      <c r="B139">
        <v>7870113</v>
      </c>
      <c r="C139" t="s">
        <v>654</v>
      </c>
      <c r="D139" s="1" t="s">
        <v>655</v>
      </c>
      <c r="E139" t="s">
        <v>730</v>
      </c>
    </row>
    <row r="140" spans="1:5" ht="171" x14ac:dyDescent="0.45">
      <c r="A140">
        <v>1.7334279476112546E-2</v>
      </c>
      <c r="B140">
        <v>7787722</v>
      </c>
      <c r="C140" t="s">
        <v>266</v>
      </c>
      <c r="D140" s="1" t="s">
        <v>267</v>
      </c>
      <c r="E140" t="s">
        <v>735</v>
      </c>
    </row>
    <row r="141" spans="1:5" ht="85.5" x14ac:dyDescent="0.45">
      <c r="A141">
        <v>1.7493237448327204E-2</v>
      </c>
      <c r="B141">
        <v>7776742</v>
      </c>
      <c r="C141" t="s">
        <v>653</v>
      </c>
      <c r="D141" s="1" t="s">
        <v>183</v>
      </c>
      <c r="E141" t="s">
        <v>730</v>
      </c>
    </row>
    <row r="142" spans="1:5" ht="171" x14ac:dyDescent="0.45">
      <c r="A142">
        <v>1.7808021522632611E-2</v>
      </c>
      <c r="B142">
        <v>7730478</v>
      </c>
      <c r="C142" t="s">
        <v>176</v>
      </c>
      <c r="D142" s="1" t="s">
        <v>177</v>
      </c>
      <c r="E142" t="s">
        <v>735</v>
      </c>
    </row>
    <row r="143" spans="1:5" ht="156.75" x14ac:dyDescent="0.45">
      <c r="A143">
        <v>1.8077154042999699E-2</v>
      </c>
      <c r="B143">
        <v>8023549</v>
      </c>
      <c r="C143" t="s">
        <v>354</v>
      </c>
      <c r="D143" s="1" t="s">
        <v>355</v>
      </c>
      <c r="E143" t="s">
        <v>730</v>
      </c>
    </row>
    <row r="144" spans="1:5" ht="71.25" x14ac:dyDescent="0.45">
      <c r="A144">
        <v>1.8083520480662751E-2</v>
      </c>
      <c r="B144">
        <v>7451446</v>
      </c>
      <c r="C144" t="s">
        <v>623</v>
      </c>
      <c r="D144" s="1" t="s">
        <v>624</v>
      </c>
      <c r="E144" t="s">
        <v>730</v>
      </c>
    </row>
    <row r="145" spans="1:5" x14ac:dyDescent="0.45">
      <c r="A145">
        <v>1.8305116914126063E-2</v>
      </c>
      <c r="B145">
        <v>7486742</v>
      </c>
      <c r="C145" t="s">
        <v>75</v>
      </c>
      <c r="D145" s="1" t="s">
        <v>76</v>
      </c>
      <c r="E145" t="s">
        <v>730</v>
      </c>
    </row>
    <row r="146" spans="1:5" x14ac:dyDescent="0.45">
      <c r="A146">
        <v>1.8572193485547506E-2</v>
      </c>
      <c r="B146">
        <v>7358991</v>
      </c>
      <c r="C146" t="s">
        <v>106</v>
      </c>
      <c r="D146" s="1" t="s">
        <v>107</v>
      </c>
      <c r="E146" t="s">
        <v>730</v>
      </c>
    </row>
    <row r="147" spans="1:5" x14ac:dyDescent="0.45">
      <c r="A147">
        <v>1.8743411864346027E-2</v>
      </c>
      <c r="B147">
        <v>7337426</v>
      </c>
      <c r="C147" t="s">
        <v>25</v>
      </c>
      <c r="D147" s="1" t="s">
        <v>26</v>
      </c>
      <c r="E147" t="s">
        <v>730</v>
      </c>
    </row>
    <row r="148" spans="1:5" ht="128.25" x14ac:dyDescent="0.45">
      <c r="A148">
        <v>1.8791296502517318E-2</v>
      </c>
      <c r="B148">
        <v>7502986</v>
      </c>
      <c r="C148" t="s">
        <v>68</v>
      </c>
      <c r="D148" s="1" t="s">
        <v>69</v>
      </c>
      <c r="E148" t="s">
        <v>730</v>
      </c>
    </row>
    <row r="149" spans="1:5" ht="99.75" x14ac:dyDescent="0.45">
      <c r="A149">
        <v>1.8911792130372973E-2</v>
      </c>
      <c r="B149">
        <v>8165664</v>
      </c>
      <c r="C149" t="s">
        <v>707</v>
      </c>
      <c r="D149" s="1" t="s">
        <v>708</v>
      </c>
      <c r="E149" t="s">
        <v>730</v>
      </c>
    </row>
    <row r="150" spans="1:5" ht="285" x14ac:dyDescent="0.45">
      <c r="A150">
        <v>1.9096594961206637E-2</v>
      </c>
      <c r="B150">
        <v>8517857</v>
      </c>
      <c r="C150" t="s">
        <v>83</v>
      </c>
      <c r="D150" s="1" t="s">
        <v>84</v>
      </c>
      <c r="E150" t="s">
        <v>730</v>
      </c>
    </row>
    <row r="151" spans="1:5" ht="114" x14ac:dyDescent="0.45">
      <c r="A151">
        <v>1.9136819472554856E-2</v>
      </c>
      <c r="B151">
        <v>8558020</v>
      </c>
      <c r="C151" t="s">
        <v>464</v>
      </c>
      <c r="D151" s="1" t="s">
        <v>465</v>
      </c>
      <c r="E151" t="s">
        <v>730</v>
      </c>
    </row>
    <row r="152" spans="1:5" x14ac:dyDescent="0.45">
      <c r="A152">
        <v>1.914261379593396E-2</v>
      </c>
      <c r="B152">
        <v>8283429</v>
      </c>
      <c r="C152" t="s">
        <v>544</v>
      </c>
      <c r="D152" s="1" t="s">
        <v>206</v>
      </c>
      <c r="E152" t="s">
        <v>730</v>
      </c>
    </row>
    <row r="153" spans="1:5" ht="185.25" x14ac:dyDescent="0.45">
      <c r="A153">
        <v>1.9321048111555106E-2</v>
      </c>
      <c r="B153">
        <v>8345562</v>
      </c>
      <c r="C153" t="s">
        <v>711</v>
      </c>
      <c r="D153" s="1" t="s">
        <v>712</v>
      </c>
      <c r="E153" t="s">
        <v>730</v>
      </c>
    </row>
    <row r="154" spans="1:5" ht="213.75" x14ac:dyDescent="0.45">
      <c r="A154">
        <v>1.9324882382461328E-2</v>
      </c>
      <c r="B154">
        <v>8579532</v>
      </c>
      <c r="C154" t="s">
        <v>632</v>
      </c>
      <c r="D154" s="1" t="s">
        <v>633</v>
      </c>
      <c r="E154" t="s">
        <v>735</v>
      </c>
    </row>
    <row r="155" spans="1:5" ht="171" x14ac:dyDescent="0.45">
      <c r="A155">
        <v>1.9382532112417916E-2</v>
      </c>
      <c r="B155">
        <v>7783334</v>
      </c>
      <c r="C155" t="s">
        <v>587</v>
      </c>
      <c r="D155" s="1" t="s">
        <v>588</v>
      </c>
      <c r="E155" t="s">
        <v>730</v>
      </c>
    </row>
    <row r="156" spans="1:5" ht="114" x14ac:dyDescent="0.45">
      <c r="A156">
        <v>1.9495990570971067E-2</v>
      </c>
      <c r="B156">
        <v>7823216</v>
      </c>
      <c r="C156" t="s">
        <v>303</v>
      </c>
      <c r="D156" s="1" t="s">
        <v>304</v>
      </c>
      <c r="E156" t="s">
        <v>730</v>
      </c>
    </row>
    <row r="157" spans="1:5" ht="85.5" x14ac:dyDescent="0.45">
      <c r="A157">
        <v>1.9615119739181508E-2</v>
      </c>
      <c r="B157">
        <v>7575613</v>
      </c>
      <c r="C157" t="s">
        <v>92</v>
      </c>
      <c r="D157" s="1" t="s">
        <v>93</v>
      </c>
      <c r="E157" t="s">
        <v>730</v>
      </c>
    </row>
    <row r="158" spans="1:5" x14ac:dyDescent="0.45">
      <c r="A158">
        <v>1.9799988113910594E-2</v>
      </c>
      <c r="B158">
        <v>8435925</v>
      </c>
      <c r="C158" t="s">
        <v>260</v>
      </c>
      <c r="D158" s="1" t="s">
        <v>261</v>
      </c>
      <c r="E158" t="s">
        <v>730</v>
      </c>
    </row>
    <row r="159" spans="1:5" ht="242.25" x14ac:dyDescent="0.45">
      <c r="A159">
        <v>2.0020850778606492E-2</v>
      </c>
      <c r="B159">
        <v>8415281</v>
      </c>
      <c r="C159" t="s">
        <v>311</v>
      </c>
      <c r="D159" s="1" t="s">
        <v>312</v>
      </c>
      <c r="E159" t="s">
        <v>730</v>
      </c>
    </row>
    <row r="160" spans="1:5" ht="142.5" x14ac:dyDescent="0.45">
      <c r="A160">
        <v>2.0151060297745271E-2</v>
      </c>
      <c r="B160">
        <v>7387686</v>
      </c>
      <c r="C160" t="s">
        <v>117</v>
      </c>
      <c r="D160" s="1" t="s">
        <v>118</v>
      </c>
      <c r="E160" t="s">
        <v>730</v>
      </c>
    </row>
    <row r="161" spans="1:5" ht="242.25" x14ac:dyDescent="0.45">
      <c r="A161">
        <v>2.0220778064997891E-2</v>
      </c>
      <c r="B161">
        <v>8495703</v>
      </c>
      <c r="C161" t="s">
        <v>445</v>
      </c>
      <c r="D161" s="1" t="s">
        <v>446</v>
      </c>
      <c r="E161" t="s">
        <v>730</v>
      </c>
    </row>
    <row r="162" spans="1:5" ht="85.5" x14ac:dyDescent="0.45">
      <c r="A162">
        <v>2.0472377265254749E-2</v>
      </c>
      <c r="B162">
        <v>7571177</v>
      </c>
      <c r="C162" t="s">
        <v>641</v>
      </c>
      <c r="D162" s="1" t="s">
        <v>642</v>
      </c>
      <c r="E162" t="s">
        <v>730</v>
      </c>
    </row>
    <row r="163" spans="1:5" ht="71.25" x14ac:dyDescent="0.45">
      <c r="A163">
        <v>2.096990194487558E-2</v>
      </c>
      <c r="B163">
        <v>8622349</v>
      </c>
      <c r="C163" t="s">
        <v>272</v>
      </c>
      <c r="D163" s="1" t="s">
        <v>273</v>
      </c>
      <c r="E163" t="s">
        <v>730</v>
      </c>
    </row>
    <row r="164" spans="1:5" ht="99.75" x14ac:dyDescent="0.45">
      <c r="A164">
        <v>2.1009898330916155E-2</v>
      </c>
      <c r="B164">
        <v>8389719</v>
      </c>
      <c r="C164" t="s">
        <v>698</v>
      </c>
      <c r="D164" s="1" t="s">
        <v>378</v>
      </c>
      <c r="E164" t="s">
        <v>730</v>
      </c>
    </row>
    <row r="165" spans="1:5" ht="256.5" x14ac:dyDescent="0.45">
      <c r="A165">
        <v>2.1055097344196305E-2</v>
      </c>
      <c r="B165">
        <v>8581679</v>
      </c>
      <c r="C165" t="s">
        <v>366</v>
      </c>
      <c r="D165" s="1" t="s">
        <v>367</v>
      </c>
      <c r="E165" t="s">
        <v>730</v>
      </c>
    </row>
    <row r="166" spans="1:5" ht="71.25" x14ac:dyDescent="0.45">
      <c r="A166">
        <v>2.1105439686812333E-2</v>
      </c>
      <c r="B166">
        <v>7985153</v>
      </c>
      <c r="C166" t="s">
        <v>149</v>
      </c>
      <c r="D166" s="1" t="s">
        <v>150</v>
      </c>
      <c r="E166" t="s">
        <v>730</v>
      </c>
    </row>
    <row r="167" spans="1:5" ht="28.5" x14ac:dyDescent="0.45">
      <c r="A167">
        <v>2.1131369278900469E-2</v>
      </c>
      <c r="B167">
        <v>7879465</v>
      </c>
      <c r="C167" t="s">
        <v>431</v>
      </c>
      <c r="D167" s="1" t="s">
        <v>432</v>
      </c>
      <c r="E167" t="s">
        <v>730</v>
      </c>
    </row>
    <row r="168" spans="1:5" ht="114" x14ac:dyDescent="0.45">
      <c r="A168">
        <v>2.1153158838083219E-2</v>
      </c>
      <c r="B168">
        <v>8306051</v>
      </c>
      <c r="C168" t="s">
        <v>558</v>
      </c>
      <c r="D168" s="1" t="s">
        <v>559</v>
      </c>
      <c r="E168" t="s">
        <v>730</v>
      </c>
    </row>
    <row r="169" spans="1:5" ht="57" x14ac:dyDescent="0.45">
      <c r="A169">
        <v>2.1441678751013438E-2</v>
      </c>
      <c r="B169">
        <v>7550459</v>
      </c>
      <c r="C169" t="s">
        <v>264</v>
      </c>
      <c r="D169" s="1" t="s">
        <v>265</v>
      </c>
      <c r="E169" t="s">
        <v>730</v>
      </c>
    </row>
    <row r="170" spans="1:5" ht="85.5" x14ac:dyDescent="0.45">
      <c r="A170">
        <v>2.1590042171297896E-2</v>
      </c>
      <c r="B170">
        <v>8196228</v>
      </c>
      <c r="C170" t="s">
        <v>217</v>
      </c>
      <c r="D170" s="1" t="s">
        <v>248</v>
      </c>
      <c r="E170" t="s">
        <v>735</v>
      </c>
    </row>
    <row r="171" spans="1:5" x14ac:dyDescent="0.45">
      <c r="A171">
        <v>2.1608769300571429E-2</v>
      </c>
      <c r="B171">
        <v>7354449</v>
      </c>
      <c r="C171" t="s">
        <v>121</v>
      </c>
      <c r="D171" s="1" t="s">
        <v>111</v>
      </c>
      <c r="E171" t="s">
        <v>730</v>
      </c>
    </row>
    <row r="172" spans="1:5" ht="42.75" x14ac:dyDescent="0.45">
      <c r="A172">
        <v>2.1614567363958836E-2</v>
      </c>
      <c r="B172">
        <v>8158324</v>
      </c>
      <c r="C172" t="s">
        <v>495</v>
      </c>
      <c r="D172" s="1" t="s">
        <v>496</v>
      </c>
      <c r="E172" t="s">
        <v>730</v>
      </c>
    </row>
    <row r="173" spans="1:5" ht="128.25" x14ac:dyDescent="0.45">
      <c r="A173">
        <v>2.1637067445248626E-2</v>
      </c>
      <c r="B173">
        <v>8201914</v>
      </c>
      <c r="C173" t="s">
        <v>316</v>
      </c>
      <c r="D173" s="1" t="s">
        <v>213</v>
      </c>
      <c r="E173" t="s">
        <v>730</v>
      </c>
    </row>
    <row r="174" spans="1:5" ht="114" x14ac:dyDescent="0.45">
      <c r="A174">
        <v>2.168040094699375E-2</v>
      </c>
      <c r="B174">
        <v>7829174</v>
      </c>
      <c r="C174" t="s">
        <v>156</v>
      </c>
      <c r="D174" s="1" t="s">
        <v>157</v>
      </c>
      <c r="E174" t="s">
        <v>730</v>
      </c>
    </row>
    <row r="175" spans="1:5" x14ac:dyDescent="0.45">
      <c r="A175">
        <v>2.1711626702906162E-2</v>
      </c>
      <c r="B175">
        <v>8354090</v>
      </c>
      <c r="C175" t="s">
        <v>510</v>
      </c>
      <c r="D175" s="1" t="s">
        <v>188</v>
      </c>
      <c r="E175" t="s">
        <v>730</v>
      </c>
    </row>
    <row r="176" spans="1:5" ht="85.5" x14ac:dyDescent="0.45">
      <c r="A176">
        <v>2.1726122129741787E-2</v>
      </c>
      <c r="B176">
        <v>7432996</v>
      </c>
      <c r="C176" t="s">
        <v>112</v>
      </c>
      <c r="D176" s="1" t="s">
        <v>61</v>
      </c>
      <c r="E176" t="s">
        <v>730</v>
      </c>
    </row>
    <row r="177" spans="1:5" ht="85.5" x14ac:dyDescent="0.45">
      <c r="A177">
        <v>2.1781916114384292E-2</v>
      </c>
      <c r="B177">
        <v>8096983</v>
      </c>
      <c r="C177" t="s">
        <v>573</v>
      </c>
      <c r="D177" s="1" t="s">
        <v>231</v>
      </c>
      <c r="E177" t="s">
        <v>730</v>
      </c>
    </row>
    <row r="178" spans="1:5" ht="28.5" x14ac:dyDescent="0.45">
      <c r="A178">
        <v>2.2266430721707642E-2</v>
      </c>
      <c r="B178">
        <v>7340177</v>
      </c>
      <c r="C178" t="s">
        <v>7</v>
      </c>
      <c r="D178" s="1" t="s">
        <v>8</v>
      </c>
      <c r="E178" t="s">
        <v>730</v>
      </c>
    </row>
    <row r="179" spans="1:5" ht="71.25" x14ac:dyDescent="0.45">
      <c r="A179">
        <v>2.2446172680142373E-2</v>
      </c>
      <c r="B179">
        <v>8174756</v>
      </c>
      <c r="C179" t="s">
        <v>298</v>
      </c>
      <c r="D179" s="1" t="s">
        <v>299</v>
      </c>
      <c r="E179" t="s">
        <v>730</v>
      </c>
    </row>
    <row r="180" spans="1:5" ht="42.75" x14ac:dyDescent="0.45">
      <c r="A180">
        <v>2.2574515726087485E-2</v>
      </c>
      <c r="B180">
        <v>7887288</v>
      </c>
      <c r="C180" t="s">
        <v>518</v>
      </c>
      <c r="D180" s="1" t="s">
        <v>138</v>
      </c>
      <c r="E180" t="s">
        <v>730</v>
      </c>
    </row>
    <row r="181" spans="1:5" ht="71.25" x14ac:dyDescent="0.45">
      <c r="A181">
        <v>2.2673469975876048E-2</v>
      </c>
      <c r="B181">
        <v>8422576</v>
      </c>
      <c r="C181" t="s">
        <v>429</v>
      </c>
      <c r="D181" s="1" t="s">
        <v>430</v>
      </c>
      <c r="E181" t="s">
        <v>730</v>
      </c>
    </row>
    <row r="182" spans="1:5" ht="99.75" x14ac:dyDescent="0.45">
      <c r="A182">
        <v>2.2684866299189532E-2</v>
      </c>
      <c r="B182">
        <v>8613826</v>
      </c>
      <c r="C182" t="s">
        <v>681</v>
      </c>
      <c r="D182" s="1" t="s">
        <v>604</v>
      </c>
      <c r="E182" t="s">
        <v>730</v>
      </c>
    </row>
    <row r="183" spans="1:5" ht="28.5" x14ac:dyDescent="0.45">
      <c r="A183">
        <v>2.2846947171090148E-2</v>
      </c>
      <c r="B183">
        <v>8242422</v>
      </c>
      <c r="C183" t="s">
        <v>538</v>
      </c>
      <c r="D183" s="1" t="s">
        <v>539</v>
      </c>
      <c r="E183" t="s">
        <v>730</v>
      </c>
    </row>
    <row r="184" spans="1:5" ht="28.5" x14ac:dyDescent="0.45">
      <c r="A184">
        <v>2.2859985713574282E-2</v>
      </c>
      <c r="B184">
        <v>7737230</v>
      </c>
      <c r="C184" t="s">
        <v>550</v>
      </c>
      <c r="D184" s="1" t="s">
        <v>48</v>
      </c>
      <c r="E184" t="s">
        <v>730</v>
      </c>
    </row>
    <row r="185" spans="1:5" ht="99.75" x14ac:dyDescent="0.45">
      <c r="A185">
        <v>2.2872209446808345E-2</v>
      </c>
      <c r="B185">
        <v>8515881</v>
      </c>
      <c r="C185" t="s">
        <v>685</v>
      </c>
      <c r="D185" s="1" t="s">
        <v>686</v>
      </c>
      <c r="E185" t="s">
        <v>730</v>
      </c>
    </row>
    <row r="186" spans="1:5" ht="185.25" x14ac:dyDescent="0.45">
      <c r="A186">
        <v>2.2873874908522329E-2</v>
      </c>
      <c r="B186">
        <v>8417840</v>
      </c>
      <c r="C186" t="s">
        <v>466</v>
      </c>
      <c r="D186" s="1" t="s">
        <v>467</v>
      </c>
      <c r="E186" t="s">
        <v>730</v>
      </c>
    </row>
    <row r="187" spans="1:5" ht="57" x14ac:dyDescent="0.45">
      <c r="A187">
        <v>2.2964873804648733E-2</v>
      </c>
      <c r="B187">
        <v>7733118</v>
      </c>
      <c r="C187" t="s">
        <v>687</v>
      </c>
      <c r="D187" s="1" t="s">
        <v>384</v>
      </c>
      <c r="E187" t="s">
        <v>730</v>
      </c>
    </row>
    <row r="188" spans="1:5" ht="71.25" x14ac:dyDescent="0.45">
      <c r="A188">
        <v>2.3230075003362161E-2</v>
      </c>
      <c r="B188">
        <v>8146142</v>
      </c>
      <c r="C188" t="s">
        <v>313</v>
      </c>
      <c r="D188" s="1" t="s">
        <v>314</v>
      </c>
      <c r="E188" t="s">
        <v>730</v>
      </c>
    </row>
    <row r="189" spans="1:5" x14ac:dyDescent="0.45">
      <c r="A189">
        <v>2.3297429456418217E-2</v>
      </c>
      <c r="B189">
        <v>8632861</v>
      </c>
      <c r="C189" t="s">
        <v>605</v>
      </c>
      <c r="D189" s="1" t="s">
        <v>425</v>
      </c>
      <c r="E189" t="s">
        <v>730</v>
      </c>
    </row>
    <row r="190" spans="1:5" ht="28.5" x14ac:dyDescent="0.45">
      <c r="A190">
        <v>2.3357396344025672E-2</v>
      </c>
      <c r="B190">
        <v>8114798</v>
      </c>
      <c r="C190" t="s">
        <v>548</v>
      </c>
      <c r="D190" s="1" t="s">
        <v>549</v>
      </c>
      <c r="E190" t="s">
        <v>737</v>
      </c>
    </row>
    <row r="191" spans="1:5" ht="213.75" x14ac:dyDescent="0.45">
      <c r="A191">
        <v>2.3365972535751234E-2</v>
      </c>
      <c r="B191">
        <v>7455078</v>
      </c>
      <c r="C191" t="s">
        <v>235</v>
      </c>
      <c r="D191" s="1" t="s">
        <v>236</v>
      </c>
      <c r="E191" t="s">
        <v>730</v>
      </c>
    </row>
    <row r="192" spans="1:5" ht="99.75" x14ac:dyDescent="0.45">
      <c r="A192">
        <v>2.3645550576627206E-2</v>
      </c>
      <c r="B192">
        <v>7519456</v>
      </c>
      <c r="C192" t="s">
        <v>279</v>
      </c>
      <c r="D192" s="1" t="s">
        <v>280</v>
      </c>
      <c r="E192" t="s">
        <v>730</v>
      </c>
    </row>
    <row r="193" spans="1:5" ht="28.5" x14ac:dyDescent="0.45">
      <c r="A193">
        <v>2.3789369129973537E-2</v>
      </c>
      <c r="B193">
        <v>7580193</v>
      </c>
      <c r="C193" t="s">
        <v>263</v>
      </c>
      <c r="D193" s="1" t="s">
        <v>66</v>
      </c>
      <c r="E193" t="s">
        <v>730</v>
      </c>
    </row>
    <row r="194" spans="1:5" ht="85.5" x14ac:dyDescent="0.45">
      <c r="A194">
        <v>2.3832763841746707E-2</v>
      </c>
      <c r="B194">
        <v>8640176</v>
      </c>
      <c r="C194" t="s">
        <v>634</v>
      </c>
      <c r="D194" s="1" t="s">
        <v>635</v>
      </c>
      <c r="E194" t="s">
        <v>730</v>
      </c>
    </row>
    <row r="195" spans="1:5" x14ac:dyDescent="0.45">
      <c r="A195">
        <v>2.3868427946477255E-2</v>
      </c>
      <c r="B195">
        <v>7973139</v>
      </c>
      <c r="C195" t="s">
        <v>46</v>
      </c>
      <c r="D195" s="1" t="s">
        <v>47</v>
      </c>
      <c r="E195" t="s">
        <v>730</v>
      </c>
    </row>
    <row r="196" spans="1:5" ht="99.75" x14ac:dyDescent="0.45">
      <c r="A196">
        <v>2.3930106592625622E-2</v>
      </c>
      <c r="B196">
        <v>8451308</v>
      </c>
      <c r="C196" t="s">
        <v>589</v>
      </c>
      <c r="D196" s="1" t="s">
        <v>590</v>
      </c>
      <c r="E196" t="s">
        <v>730</v>
      </c>
    </row>
    <row r="197" spans="1:5" x14ac:dyDescent="0.45">
      <c r="A197">
        <v>2.4126458881335244E-2</v>
      </c>
      <c r="B197">
        <v>8083809</v>
      </c>
      <c r="C197" t="s">
        <v>579</v>
      </c>
      <c r="D197" s="1" t="s">
        <v>29</v>
      </c>
      <c r="E197" t="s">
        <v>730</v>
      </c>
    </row>
    <row r="198" spans="1:5" x14ac:dyDescent="0.45">
      <c r="A198">
        <v>2.4129560617559553E-2</v>
      </c>
      <c r="B198">
        <v>8302943</v>
      </c>
      <c r="C198" t="s">
        <v>250</v>
      </c>
      <c r="D198" s="1" t="s">
        <v>251</v>
      </c>
      <c r="E198" t="s">
        <v>730</v>
      </c>
    </row>
    <row r="199" spans="1:5" ht="156.75" x14ac:dyDescent="0.45">
      <c r="A199">
        <v>2.4181435356018577E-2</v>
      </c>
      <c r="B199">
        <v>7757861</v>
      </c>
      <c r="C199" t="s">
        <v>126</v>
      </c>
      <c r="D199" s="1" t="s">
        <v>127</v>
      </c>
      <c r="E199" t="s">
        <v>730</v>
      </c>
    </row>
    <row r="200" spans="1:5" ht="71.25" x14ac:dyDescent="0.45">
      <c r="A200">
        <v>2.4343672609098088E-2</v>
      </c>
      <c r="B200">
        <v>7302997</v>
      </c>
      <c r="C200" t="s">
        <v>408</v>
      </c>
      <c r="D200" s="1" t="s">
        <v>409</v>
      </c>
      <c r="E200" t="s">
        <v>730</v>
      </c>
    </row>
    <row r="201" spans="1:5" ht="128.25" x14ac:dyDescent="0.45">
      <c r="A201">
        <v>2.4366047442968219E-2</v>
      </c>
      <c r="B201">
        <v>8271688</v>
      </c>
      <c r="C201" t="s">
        <v>663</v>
      </c>
      <c r="D201" s="1" t="s">
        <v>664</v>
      </c>
      <c r="E201" t="s">
        <v>730</v>
      </c>
    </row>
    <row r="202" spans="1:5" ht="57" x14ac:dyDescent="0.45">
      <c r="A202">
        <v>2.4558088990654481E-2</v>
      </c>
      <c r="B202">
        <v>7675299</v>
      </c>
      <c r="C202" t="s">
        <v>163</v>
      </c>
      <c r="D202" s="1" t="s">
        <v>164</v>
      </c>
      <c r="E202" t="s">
        <v>730</v>
      </c>
    </row>
    <row r="203" spans="1:5" x14ac:dyDescent="0.45">
      <c r="A203">
        <v>2.4753674432101969E-2</v>
      </c>
      <c r="B203">
        <v>8149455</v>
      </c>
      <c r="C203" t="s">
        <v>498</v>
      </c>
      <c r="D203" s="1" t="s">
        <v>74</v>
      </c>
      <c r="E203" t="s">
        <v>730</v>
      </c>
    </row>
    <row r="204" spans="1:5" ht="71.25" x14ac:dyDescent="0.45">
      <c r="A204">
        <v>2.4779929159160385E-2</v>
      </c>
      <c r="B204">
        <v>8218107</v>
      </c>
      <c r="C204" t="s">
        <v>520</v>
      </c>
      <c r="D204" s="1" t="s">
        <v>521</v>
      </c>
      <c r="E204" t="s">
        <v>730</v>
      </c>
    </row>
    <row r="205" spans="1:5" ht="57" x14ac:dyDescent="0.45">
      <c r="A205">
        <v>2.4918577340081516E-2</v>
      </c>
      <c r="B205">
        <v>7697773</v>
      </c>
      <c r="C205" t="s">
        <v>402</v>
      </c>
      <c r="D205" s="1" t="s">
        <v>86</v>
      </c>
      <c r="E205" t="s">
        <v>730</v>
      </c>
    </row>
    <row r="206" spans="1:5" ht="99.75" x14ac:dyDescent="0.45">
      <c r="A206">
        <v>2.5014711226071684E-2</v>
      </c>
      <c r="B206">
        <v>8432915</v>
      </c>
      <c r="C206" t="s">
        <v>585</v>
      </c>
      <c r="D206" s="1" t="s">
        <v>586</v>
      </c>
      <c r="E206" t="s">
        <v>730</v>
      </c>
    </row>
    <row r="207" spans="1:5" x14ac:dyDescent="0.45">
      <c r="A207">
        <v>2.5584991843096483E-2</v>
      </c>
      <c r="B207">
        <v>7638529</v>
      </c>
      <c r="C207" t="s">
        <v>136</v>
      </c>
      <c r="D207" s="1" t="s">
        <v>137</v>
      </c>
      <c r="E207" t="s">
        <v>730</v>
      </c>
    </row>
    <row r="208" spans="1:5" ht="71.25" x14ac:dyDescent="0.45">
      <c r="A208">
        <v>2.5808485717594642E-2</v>
      </c>
      <c r="B208">
        <v>8099423</v>
      </c>
      <c r="C208" t="s">
        <v>356</v>
      </c>
      <c r="D208" s="1" t="s">
        <v>330</v>
      </c>
      <c r="E208" t="s">
        <v>730</v>
      </c>
    </row>
    <row r="209" spans="1:5" ht="85.5" x14ac:dyDescent="0.45">
      <c r="A209">
        <v>2.581792423531426E-2</v>
      </c>
      <c r="B209">
        <v>7754652</v>
      </c>
      <c r="C209" t="s">
        <v>471</v>
      </c>
      <c r="D209" s="1" t="s">
        <v>472</v>
      </c>
      <c r="E209" t="s">
        <v>730</v>
      </c>
    </row>
    <row r="210" spans="1:5" x14ac:dyDescent="0.45">
      <c r="A210">
        <v>2.5909988276479945E-2</v>
      </c>
      <c r="B210">
        <v>7794424</v>
      </c>
      <c r="C210" t="s">
        <v>563</v>
      </c>
      <c r="D210" s="1" t="s">
        <v>35</v>
      </c>
      <c r="E210" t="s">
        <v>730</v>
      </c>
    </row>
    <row r="211" spans="1:5" x14ac:dyDescent="0.45">
      <c r="A211">
        <v>2.6078600594157897E-2</v>
      </c>
      <c r="B211">
        <v>7360211</v>
      </c>
      <c r="C211" t="s">
        <v>19</v>
      </c>
      <c r="D211" s="1" t="s">
        <v>20</v>
      </c>
      <c r="E211" t="s">
        <v>730</v>
      </c>
    </row>
    <row r="212" spans="1:5" ht="57" x14ac:dyDescent="0.45">
      <c r="A212">
        <v>2.6081865336155752E-2</v>
      </c>
      <c r="B212">
        <v>8342332</v>
      </c>
      <c r="C212" t="s">
        <v>667</v>
      </c>
      <c r="D212" s="1" t="s">
        <v>668</v>
      </c>
      <c r="E212" t="s">
        <v>730</v>
      </c>
    </row>
    <row r="213" spans="1:5" ht="85.5" x14ac:dyDescent="0.45">
      <c r="A213">
        <v>2.6463055444219341E-2</v>
      </c>
      <c r="B213">
        <v>8359602</v>
      </c>
      <c r="C213" t="s">
        <v>484</v>
      </c>
      <c r="D213" s="1" t="s">
        <v>482</v>
      </c>
      <c r="E213" t="s">
        <v>730</v>
      </c>
    </row>
    <row r="214" spans="1:5" ht="85.5" x14ac:dyDescent="0.45">
      <c r="A214">
        <v>2.6504920672653642E-2</v>
      </c>
      <c r="B214">
        <v>8076035</v>
      </c>
      <c r="C214" t="s">
        <v>144</v>
      </c>
      <c r="D214" s="1" t="s">
        <v>145</v>
      </c>
      <c r="E214" t="s">
        <v>730</v>
      </c>
    </row>
    <row r="215" spans="1:5" ht="42.75" x14ac:dyDescent="0.45">
      <c r="A215">
        <v>2.6555094764831977E-2</v>
      </c>
      <c r="B215">
        <v>8068362</v>
      </c>
      <c r="C215" t="s">
        <v>307</v>
      </c>
      <c r="D215" s="1" t="s">
        <v>30</v>
      </c>
      <c r="E215" t="s">
        <v>730</v>
      </c>
    </row>
    <row r="216" spans="1:5" x14ac:dyDescent="0.45">
      <c r="A216">
        <v>2.6664428093423287E-2</v>
      </c>
      <c r="B216">
        <v>7484067</v>
      </c>
      <c r="C216" t="s">
        <v>447</v>
      </c>
      <c r="D216" s="1" t="s">
        <v>448</v>
      </c>
      <c r="E216" t="s">
        <v>730</v>
      </c>
    </row>
    <row r="217" spans="1:5" ht="71.25" x14ac:dyDescent="0.45">
      <c r="A217">
        <v>2.6755651845260742E-2</v>
      </c>
      <c r="B217">
        <v>7514667</v>
      </c>
      <c r="C217" t="s">
        <v>87</v>
      </c>
      <c r="D217" s="1" t="s">
        <v>88</v>
      </c>
      <c r="E217" t="s">
        <v>730</v>
      </c>
    </row>
    <row r="218" spans="1:5" ht="85.5" x14ac:dyDescent="0.45">
      <c r="A218">
        <v>2.7039385513094372E-2</v>
      </c>
      <c r="B218">
        <v>7574048</v>
      </c>
      <c r="C218" t="s">
        <v>100</v>
      </c>
      <c r="D218" s="1" t="s">
        <v>41</v>
      </c>
      <c r="E218" t="s">
        <v>730</v>
      </c>
    </row>
    <row r="219" spans="1:5" ht="28.5" x14ac:dyDescent="0.45">
      <c r="A219">
        <v>2.7263847792088902E-2</v>
      </c>
      <c r="B219">
        <v>7483588</v>
      </c>
      <c r="C219" t="s">
        <v>186</v>
      </c>
      <c r="D219" s="1" t="s">
        <v>187</v>
      </c>
      <c r="E219" t="s">
        <v>730</v>
      </c>
    </row>
    <row r="220" spans="1:5" ht="85.5" x14ac:dyDescent="0.45">
      <c r="A220">
        <v>2.7274749651669206E-2</v>
      </c>
      <c r="B220">
        <v>8318789</v>
      </c>
      <c r="C220" t="s">
        <v>146</v>
      </c>
      <c r="D220" s="1" t="s">
        <v>147</v>
      </c>
      <c r="E220" t="s">
        <v>730</v>
      </c>
    </row>
    <row r="221" spans="1:5" ht="185.25" x14ac:dyDescent="0.45">
      <c r="A221">
        <v>2.7830078327345631E-2</v>
      </c>
      <c r="B221">
        <v>8131575</v>
      </c>
      <c r="C221" t="s">
        <v>497</v>
      </c>
      <c r="D221" s="1" t="s">
        <v>499</v>
      </c>
      <c r="E221" t="s">
        <v>735</v>
      </c>
    </row>
    <row r="222" spans="1:5" ht="57" x14ac:dyDescent="0.45">
      <c r="A222">
        <v>2.789386096569979E-2</v>
      </c>
      <c r="B222">
        <v>7992399</v>
      </c>
      <c r="C222" t="s">
        <v>594</v>
      </c>
      <c r="D222" s="1" t="s">
        <v>595</v>
      </c>
      <c r="E222" t="s">
        <v>730</v>
      </c>
    </row>
    <row r="223" spans="1:5" ht="156.75" x14ac:dyDescent="0.45">
      <c r="A223">
        <v>2.7901268835111459E-2</v>
      </c>
      <c r="B223">
        <v>8609943</v>
      </c>
      <c r="C223" t="s">
        <v>705</v>
      </c>
      <c r="D223" s="1" t="s">
        <v>706</v>
      </c>
      <c r="E223" t="s">
        <v>730</v>
      </c>
    </row>
    <row r="224" spans="1:5" x14ac:dyDescent="0.45">
      <c r="A224">
        <v>2.7957828718263023E-2</v>
      </c>
      <c r="B224">
        <v>7955729</v>
      </c>
      <c r="C224" t="s">
        <v>516</v>
      </c>
      <c r="D224" s="1" t="s">
        <v>517</v>
      </c>
      <c r="E224" t="s">
        <v>730</v>
      </c>
    </row>
    <row r="225" spans="1:5" ht="128.25" x14ac:dyDescent="0.45">
      <c r="A225">
        <v>2.8052456627825295E-2</v>
      </c>
      <c r="B225">
        <v>7757281</v>
      </c>
      <c r="C225" t="s">
        <v>639</v>
      </c>
      <c r="D225" s="1" t="s">
        <v>640</v>
      </c>
      <c r="E225" t="s">
        <v>730</v>
      </c>
    </row>
    <row r="226" spans="1:5" ht="28.5" x14ac:dyDescent="0.45">
      <c r="A226">
        <v>2.8155820177509394E-2</v>
      </c>
      <c r="B226">
        <v>8494875</v>
      </c>
      <c r="C226" t="s">
        <v>244</v>
      </c>
      <c r="D226" s="1" t="s">
        <v>245</v>
      </c>
      <c r="E226" t="s">
        <v>735</v>
      </c>
    </row>
    <row r="227" spans="1:5" ht="85.5" x14ac:dyDescent="0.45">
      <c r="A227">
        <v>2.8405849852817688E-2</v>
      </c>
      <c r="B227">
        <v>8133241</v>
      </c>
      <c r="C227" t="s">
        <v>703</v>
      </c>
      <c r="D227" s="1" t="s">
        <v>704</v>
      </c>
      <c r="E227" t="s">
        <v>730</v>
      </c>
    </row>
    <row r="228" spans="1:5" ht="85.5" x14ac:dyDescent="0.45">
      <c r="A228">
        <v>2.852418699340431E-2</v>
      </c>
      <c r="B228">
        <v>7578122</v>
      </c>
      <c r="C228" t="s">
        <v>53</v>
      </c>
      <c r="D228" s="1" t="s">
        <v>54</v>
      </c>
      <c r="E228" t="s">
        <v>730</v>
      </c>
    </row>
    <row r="229" spans="1:5" ht="171" x14ac:dyDescent="0.45">
      <c r="A229">
        <v>2.8577888868123069E-2</v>
      </c>
      <c r="B229">
        <v>7733265</v>
      </c>
      <c r="C229" t="s">
        <v>291</v>
      </c>
      <c r="D229" s="1" t="s">
        <v>292</v>
      </c>
      <c r="E229" t="s">
        <v>730</v>
      </c>
    </row>
    <row r="230" spans="1:5" ht="99.75" x14ac:dyDescent="0.45">
      <c r="A230">
        <v>2.860623275050278E-2</v>
      </c>
      <c r="B230">
        <v>8400751</v>
      </c>
      <c r="C230" t="s">
        <v>564</v>
      </c>
      <c r="D230" s="1" t="s">
        <v>565</v>
      </c>
      <c r="E230" t="s">
        <v>730</v>
      </c>
    </row>
    <row r="231" spans="1:5" ht="85.5" x14ac:dyDescent="0.45">
      <c r="A231">
        <v>2.8616076976373583E-2</v>
      </c>
      <c r="B231">
        <v>8562504</v>
      </c>
      <c r="C231" t="s">
        <v>675</v>
      </c>
      <c r="D231" s="1" t="s">
        <v>676</v>
      </c>
      <c r="E231" t="s">
        <v>730</v>
      </c>
    </row>
    <row r="232" spans="1:5" x14ac:dyDescent="0.45">
      <c r="A232">
        <v>2.8797249010041548E-2</v>
      </c>
      <c r="B232">
        <v>7466124</v>
      </c>
      <c r="C232" t="s">
        <v>197</v>
      </c>
      <c r="D232" s="1" t="s">
        <v>198</v>
      </c>
      <c r="E232" t="s">
        <v>730</v>
      </c>
    </row>
    <row r="233" spans="1:5" ht="57" x14ac:dyDescent="0.45">
      <c r="A233">
        <v>2.8922087496508042E-2</v>
      </c>
      <c r="B233">
        <v>7534827</v>
      </c>
      <c r="C233" t="s">
        <v>4</v>
      </c>
      <c r="D233" s="1" t="s">
        <v>5</v>
      </c>
      <c r="E233" t="s">
        <v>730</v>
      </c>
    </row>
    <row r="234" spans="1:5" ht="213.75" x14ac:dyDescent="0.45">
      <c r="A234">
        <v>2.8956812889830097E-2</v>
      </c>
      <c r="B234">
        <v>8319379</v>
      </c>
      <c r="C234" t="s">
        <v>333</v>
      </c>
      <c r="D234" s="1" t="s">
        <v>334</v>
      </c>
      <c r="E234" t="s">
        <v>730</v>
      </c>
    </row>
    <row r="235" spans="1:5" x14ac:dyDescent="0.45">
      <c r="A235">
        <v>2.8972984462596441E-2</v>
      </c>
      <c r="B235">
        <v>8586087</v>
      </c>
      <c r="C235" t="s">
        <v>553</v>
      </c>
      <c r="D235" s="1" t="s">
        <v>28</v>
      </c>
      <c r="E235" t="s">
        <v>730</v>
      </c>
    </row>
    <row r="236" spans="1:5" ht="85.5" x14ac:dyDescent="0.45">
      <c r="A236">
        <v>2.9009764097857937E-2</v>
      </c>
      <c r="B236">
        <v>7753792</v>
      </c>
      <c r="C236" t="s">
        <v>274</v>
      </c>
      <c r="D236" s="1" t="s">
        <v>275</v>
      </c>
      <c r="E236" t="s">
        <v>730</v>
      </c>
    </row>
    <row r="237" spans="1:5" ht="409.5" x14ac:dyDescent="0.45">
      <c r="A237">
        <v>2.9110637264099348E-2</v>
      </c>
      <c r="B237">
        <v>7883559</v>
      </c>
      <c r="C237" t="s">
        <v>284</v>
      </c>
      <c r="D237" s="1" t="s">
        <v>285</v>
      </c>
      <c r="E237" t="s">
        <v>730</v>
      </c>
    </row>
    <row r="238" spans="1:5" x14ac:dyDescent="0.45">
      <c r="A238">
        <v>2.913859844220934E-2</v>
      </c>
      <c r="B238">
        <v>7940102</v>
      </c>
      <c r="C238" t="s">
        <v>486</v>
      </c>
      <c r="D238" s="1" t="s">
        <v>487</v>
      </c>
      <c r="E238" t="s">
        <v>730</v>
      </c>
    </row>
    <row r="239" spans="1:5" ht="28.5" x14ac:dyDescent="0.45">
      <c r="A239">
        <v>2.9480646155907064E-2</v>
      </c>
      <c r="B239">
        <v>7431406</v>
      </c>
      <c r="C239" t="s">
        <v>403</v>
      </c>
      <c r="D239" s="1" t="s">
        <v>404</v>
      </c>
      <c r="E239" t="s">
        <v>730</v>
      </c>
    </row>
    <row r="240" spans="1:5" x14ac:dyDescent="0.45">
      <c r="A240">
        <v>2.9626062717181156E-2</v>
      </c>
      <c r="B240">
        <v>7755927</v>
      </c>
      <c r="C240" t="s">
        <v>95</v>
      </c>
      <c r="D240" s="1" t="s">
        <v>96</v>
      </c>
      <c r="E240" t="s">
        <v>730</v>
      </c>
    </row>
    <row r="241" spans="1:5" ht="142.5" x14ac:dyDescent="0.45">
      <c r="A241">
        <v>2.9720784468093564E-2</v>
      </c>
      <c r="B241">
        <v>8085402</v>
      </c>
      <c r="C241" t="s">
        <v>308</v>
      </c>
      <c r="D241" s="1" t="s">
        <v>225</v>
      </c>
      <c r="E241" t="s">
        <v>730</v>
      </c>
    </row>
    <row r="242" spans="1:5" ht="99.75" x14ac:dyDescent="0.45">
      <c r="A242">
        <v>2.9723502694074755E-2</v>
      </c>
      <c r="B242">
        <v>7387360</v>
      </c>
      <c r="C242" t="s">
        <v>390</v>
      </c>
      <c r="D242" s="1" t="s">
        <v>391</v>
      </c>
      <c r="E242" t="s">
        <v>730</v>
      </c>
    </row>
    <row r="243" spans="1:5" ht="85.5" x14ac:dyDescent="0.45">
      <c r="A243">
        <v>2.97329437907915E-2</v>
      </c>
      <c r="B243">
        <v>8462000</v>
      </c>
      <c r="C243" t="s">
        <v>542</v>
      </c>
      <c r="D243" s="1" t="s">
        <v>543</v>
      </c>
      <c r="E243" t="s">
        <v>730</v>
      </c>
    </row>
    <row r="244" spans="1:5" ht="114" x14ac:dyDescent="0.45">
      <c r="A244">
        <v>2.9991055881091078E-2</v>
      </c>
      <c r="B244">
        <v>8007707</v>
      </c>
      <c r="C244" t="s">
        <v>454</v>
      </c>
      <c r="D244" s="1" t="s">
        <v>455</v>
      </c>
      <c r="E244" t="s">
        <v>730</v>
      </c>
    </row>
    <row r="245" spans="1:5" x14ac:dyDescent="0.45">
      <c r="A245">
        <v>3.0087596123459681E-2</v>
      </c>
      <c r="B245">
        <v>8617788</v>
      </c>
      <c r="C245" t="s">
        <v>476</v>
      </c>
      <c r="D245" s="1" t="s">
        <v>477</v>
      </c>
      <c r="E245" t="s">
        <v>730</v>
      </c>
    </row>
    <row r="246" spans="1:5" ht="156.75" x14ac:dyDescent="0.45">
      <c r="A246">
        <v>3.0279781977115672E-2</v>
      </c>
      <c r="B246">
        <v>8454224</v>
      </c>
      <c r="C246" t="s">
        <v>416</v>
      </c>
      <c r="D246" s="1" t="s">
        <v>417</v>
      </c>
      <c r="E246" t="s">
        <v>735</v>
      </c>
    </row>
    <row r="247" spans="1:5" ht="85.5" x14ac:dyDescent="0.45">
      <c r="A247">
        <v>3.0358135969260513E-2</v>
      </c>
      <c r="B247">
        <v>7633617</v>
      </c>
      <c r="C247" t="s">
        <v>584</v>
      </c>
      <c r="D247" s="1" t="s">
        <v>461</v>
      </c>
      <c r="E247" t="s">
        <v>730</v>
      </c>
    </row>
    <row r="248" spans="1:5" ht="85.5" x14ac:dyDescent="0.45">
      <c r="A248">
        <v>3.0373687051293397E-2</v>
      </c>
      <c r="B248">
        <v>7507916</v>
      </c>
      <c r="C248" t="s">
        <v>449</v>
      </c>
      <c r="D248" s="1" t="s">
        <v>450</v>
      </c>
      <c r="E248" t="s">
        <v>730</v>
      </c>
    </row>
    <row r="249" spans="1:5" ht="128.25" x14ac:dyDescent="0.45">
      <c r="A249">
        <v>3.052235909314438E-2</v>
      </c>
      <c r="B249">
        <v>8626779</v>
      </c>
      <c r="C249" t="s">
        <v>458</v>
      </c>
      <c r="D249" s="1" t="s">
        <v>207</v>
      </c>
      <c r="E249" t="s">
        <v>730</v>
      </c>
    </row>
    <row r="250" spans="1:5" ht="71.25" x14ac:dyDescent="0.45">
      <c r="A250">
        <v>3.0589994569705348E-2</v>
      </c>
      <c r="B250">
        <v>8390288</v>
      </c>
      <c r="C250" t="s">
        <v>540</v>
      </c>
      <c r="D250" s="1" t="s">
        <v>541</v>
      </c>
      <c r="E250" t="s">
        <v>730</v>
      </c>
    </row>
    <row r="251" spans="1:5" ht="128.25" x14ac:dyDescent="0.45">
      <c r="A251">
        <v>3.0615715375613917E-2</v>
      </c>
      <c r="B251">
        <v>7466717</v>
      </c>
      <c r="C251" t="s">
        <v>203</v>
      </c>
      <c r="D251" s="1" t="s">
        <v>204</v>
      </c>
      <c r="E251" t="s">
        <v>730</v>
      </c>
    </row>
    <row r="252" spans="1:5" ht="99.75" x14ac:dyDescent="0.45">
      <c r="A252">
        <v>3.0762772972718122E-2</v>
      </c>
      <c r="B252">
        <v>8151182</v>
      </c>
      <c r="C252" t="s">
        <v>665</v>
      </c>
      <c r="D252" s="1" t="s">
        <v>442</v>
      </c>
      <c r="E252" t="s">
        <v>730</v>
      </c>
    </row>
    <row r="253" spans="1:5" x14ac:dyDescent="0.45">
      <c r="A253">
        <v>3.0779601325297445E-2</v>
      </c>
      <c r="B253">
        <v>8108012</v>
      </c>
      <c r="C253" t="s">
        <v>252</v>
      </c>
      <c r="D253" s="1" t="s">
        <v>253</v>
      </c>
      <c r="E253" t="s">
        <v>730</v>
      </c>
    </row>
    <row r="254" spans="1:5" ht="99.75" x14ac:dyDescent="0.45">
      <c r="A254">
        <v>3.0896722086218631E-2</v>
      </c>
      <c r="B254">
        <v>8603932</v>
      </c>
      <c r="C254" t="s">
        <v>388</v>
      </c>
      <c r="D254" s="1" t="s">
        <v>141</v>
      </c>
      <c r="E254" t="s">
        <v>730</v>
      </c>
    </row>
    <row r="255" spans="1:5" ht="85.5" x14ac:dyDescent="0.45">
      <c r="A255">
        <v>3.1149745113861149E-2</v>
      </c>
      <c r="B255">
        <v>7578036</v>
      </c>
      <c r="C255" t="s">
        <v>258</v>
      </c>
      <c r="D255" s="1" t="s">
        <v>259</v>
      </c>
      <c r="E255" t="s">
        <v>730</v>
      </c>
    </row>
    <row r="256" spans="1:5" x14ac:dyDescent="0.45">
      <c r="A256">
        <v>3.128412536162628E-2</v>
      </c>
      <c r="B256">
        <v>7615034</v>
      </c>
      <c r="C256" t="s">
        <v>130</v>
      </c>
      <c r="D256" s="1" t="s">
        <v>24</v>
      </c>
      <c r="E256" t="s">
        <v>730</v>
      </c>
    </row>
    <row r="257" spans="1:5" ht="71.25" x14ac:dyDescent="0.45">
      <c r="A257">
        <v>3.1435134441635482E-2</v>
      </c>
      <c r="B257">
        <v>8388692</v>
      </c>
      <c r="C257" t="s">
        <v>593</v>
      </c>
      <c r="D257" s="1" t="s">
        <v>295</v>
      </c>
      <c r="E257" t="s">
        <v>730</v>
      </c>
    </row>
    <row r="258" spans="1:5" ht="85.5" x14ac:dyDescent="0.45">
      <c r="A258">
        <v>3.1573132460208431E-2</v>
      </c>
      <c r="B258">
        <v>8201628</v>
      </c>
      <c r="C258" t="s">
        <v>350</v>
      </c>
      <c r="D258" s="1" t="s">
        <v>351</v>
      </c>
      <c r="E258" t="s">
        <v>730</v>
      </c>
    </row>
    <row r="259" spans="1:5" ht="409.5" x14ac:dyDescent="0.45">
      <c r="A259">
        <v>3.1698794962986554E-2</v>
      </c>
      <c r="B259">
        <v>8249962</v>
      </c>
      <c r="C259" t="s">
        <v>523</v>
      </c>
      <c r="D259" s="1" t="s">
        <v>524</v>
      </c>
      <c r="E259" t="s">
        <v>730</v>
      </c>
    </row>
    <row r="260" spans="1:5" ht="99.75" x14ac:dyDescent="0.45">
      <c r="A260">
        <v>3.1749975076264092E-2</v>
      </c>
      <c r="B260">
        <v>7818976</v>
      </c>
      <c r="C260" t="s">
        <v>670</v>
      </c>
      <c r="D260" s="1" t="s">
        <v>99</v>
      </c>
      <c r="E260" t="s">
        <v>730</v>
      </c>
    </row>
    <row r="261" spans="1:5" ht="42.75" x14ac:dyDescent="0.45">
      <c r="A261">
        <v>3.177723295871715E-2</v>
      </c>
      <c r="B261">
        <v>7345606</v>
      </c>
      <c r="C261" t="s">
        <v>70</v>
      </c>
      <c r="D261" s="1" t="s">
        <v>71</v>
      </c>
      <c r="E261" t="s">
        <v>730</v>
      </c>
    </row>
    <row r="262" spans="1:5" ht="114" x14ac:dyDescent="0.45">
      <c r="A262">
        <v>3.1896280939866628E-2</v>
      </c>
      <c r="B262">
        <v>8209482</v>
      </c>
      <c r="C262" t="s">
        <v>348</v>
      </c>
      <c r="D262" s="1" t="s">
        <v>226</v>
      </c>
      <c r="E262" t="s">
        <v>730</v>
      </c>
    </row>
    <row r="263" spans="1:5" ht="199.5" x14ac:dyDescent="0.45">
      <c r="A263">
        <v>3.1995710850372006E-2</v>
      </c>
      <c r="B263">
        <v>7494262</v>
      </c>
      <c r="C263" t="s">
        <v>63</v>
      </c>
      <c r="D263" s="1" t="s">
        <v>64</v>
      </c>
      <c r="E263" t="s">
        <v>730</v>
      </c>
    </row>
    <row r="264" spans="1:5" ht="42.75" x14ac:dyDescent="0.45">
      <c r="A264">
        <v>3.2410595883650029E-2</v>
      </c>
      <c r="B264">
        <v>8390290</v>
      </c>
      <c r="C264" t="s">
        <v>610</v>
      </c>
      <c r="D264" s="1" t="s">
        <v>611</v>
      </c>
      <c r="E264" t="s">
        <v>730</v>
      </c>
    </row>
    <row r="265" spans="1:5" ht="114" x14ac:dyDescent="0.45">
      <c r="A265">
        <v>3.2748445693356887E-2</v>
      </c>
      <c r="B265">
        <v>7462354</v>
      </c>
      <c r="C265" t="s">
        <v>580</v>
      </c>
      <c r="D265" s="1" t="s">
        <v>23</v>
      </c>
      <c r="E265" t="s">
        <v>730</v>
      </c>
    </row>
    <row r="266" spans="1:5" x14ac:dyDescent="0.45">
      <c r="A266">
        <v>3.27639755086091E-2</v>
      </c>
      <c r="B266">
        <v>8070476</v>
      </c>
      <c r="C266" t="s">
        <v>420</v>
      </c>
      <c r="D266" s="1" t="s">
        <v>421</v>
      </c>
      <c r="E266" t="s">
        <v>730</v>
      </c>
    </row>
    <row r="267" spans="1:5" x14ac:dyDescent="0.45">
      <c r="A267">
        <v>3.2810722790956204E-2</v>
      </c>
      <c r="B267">
        <v>8238923</v>
      </c>
      <c r="C267" t="s">
        <v>568</v>
      </c>
      <c r="D267" s="1" t="s">
        <v>569</v>
      </c>
      <c r="E267" t="s">
        <v>730</v>
      </c>
    </row>
    <row r="268" spans="1:5" ht="213.75" x14ac:dyDescent="0.45">
      <c r="A268">
        <v>3.2944653492023135E-2</v>
      </c>
      <c r="B268">
        <v>8019159</v>
      </c>
      <c r="C268" t="s">
        <v>671</v>
      </c>
      <c r="D268" s="1" t="s">
        <v>672</v>
      </c>
      <c r="E268" t="s">
        <v>730</v>
      </c>
    </row>
    <row r="269" spans="1:5" ht="99.75" x14ac:dyDescent="0.45">
      <c r="A269">
        <v>3.3261703261531883E-2</v>
      </c>
      <c r="B269">
        <v>8624685</v>
      </c>
      <c r="C269" t="s">
        <v>603</v>
      </c>
      <c r="D269" s="1" t="s">
        <v>604</v>
      </c>
      <c r="E269" t="s">
        <v>730</v>
      </c>
    </row>
    <row r="270" spans="1:5" x14ac:dyDescent="0.45">
      <c r="A270">
        <v>3.331910727328169E-2</v>
      </c>
      <c r="B270">
        <v>8110204</v>
      </c>
      <c r="C270" t="s">
        <v>362</v>
      </c>
      <c r="D270" s="1" t="s">
        <v>363</v>
      </c>
      <c r="E270" t="s">
        <v>730</v>
      </c>
    </row>
    <row r="271" spans="1:5" ht="99.75" x14ac:dyDescent="0.45">
      <c r="A271">
        <v>3.3330645612463572E-2</v>
      </c>
      <c r="B271">
        <v>7475371</v>
      </c>
      <c r="C271" t="s">
        <v>625</v>
      </c>
      <c r="D271" s="1" t="s">
        <v>626</v>
      </c>
      <c r="E271" t="s">
        <v>730</v>
      </c>
    </row>
    <row r="272" spans="1:5" x14ac:dyDescent="0.45">
      <c r="A272">
        <v>3.3390307774631367E-2</v>
      </c>
      <c r="B272">
        <v>8089839</v>
      </c>
      <c r="C272" t="s">
        <v>159</v>
      </c>
      <c r="D272" s="1" t="s">
        <v>160</v>
      </c>
      <c r="E272" t="s">
        <v>730</v>
      </c>
    </row>
    <row r="273" spans="1:5" ht="99.75" x14ac:dyDescent="0.45">
      <c r="A273">
        <v>3.3494398629523636E-2</v>
      </c>
      <c r="B273">
        <v>8402527</v>
      </c>
      <c r="C273" t="s">
        <v>533</v>
      </c>
      <c r="D273" s="1" t="s">
        <v>230</v>
      </c>
      <c r="E273" t="s">
        <v>730</v>
      </c>
    </row>
    <row r="274" spans="1:5" ht="171" x14ac:dyDescent="0.45">
      <c r="A274">
        <v>3.3554223087452928E-2</v>
      </c>
      <c r="B274">
        <v>8457483</v>
      </c>
      <c r="C274" t="s">
        <v>246</v>
      </c>
      <c r="D274" s="1" t="s">
        <v>247</v>
      </c>
      <c r="E274" t="s">
        <v>735</v>
      </c>
    </row>
    <row r="275" spans="1:5" ht="28.5" x14ac:dyDescent="0.45">
      <c r="A275">
        <v>3.3625167624262708E-2</v>
      </c>
      <c r="B275">
        <v>7551663</v>
      </c>
      <c r="C275" t="s">
        <v>102</v>
      </c>
      <c r="D275" s="1" t="s">
        <v>66</v>
      </c>
      <c r="E275" t="s">
        <v>730</v>
      </c>
    </row>
    <row r="276" spans="1:5" ht="57" x14ac:dyDescent="0.45">
      <c r="A276">
        <v>3.3662374598590228E-2</v>
      </c>
      <c r="B276">
        <v>8111446</v>
      </c>
      <c r="C276" t="s">
        <v>215</v>
      </c>
      <c r="D276" s="1" t="s">
        <v>216</v>
      </c>
      <c r="E276" t="s">
        <v>730</v>
      </c>
    </row>
    <row r="277" spans="1:5" x14ac:dyDescent="0.45">
      <c r="A277">
        <v>3.3675215413872528E-2</v>
      </c>
      <c r="B277">
        <v>7988875</v>
      </c>
      <c r="C277" t="s">
        <v>418</v>
      </c>
      <c r="D277" s="1" t="s">
        <v>419</v>
      </c>
      <c r="E277" t="s">
        <v>730</v>
      </c>
    </row>
    <row r="278" spans="1:5" ht="142.5" x14ac:dyDescent="0.45">
      <c r="A278">
        <v>3.3829544438949699E-2</v>
      </c>
      <c r="B278">
        <v>7865672</v>
      </c>
      <c r="C278" t="s">
        <v>551</v>
      </c>
      <c r="D278" s="1" t="s">
        <v>552</v>
      </c>
      <c r="E278" t="s">
        <v>730</v>
      </c>
    </row>
    <row r="279" spans="1:5" ht="28.5" x14ac:dyDescent="0.45">
      <c r="A279">
        <v>3.3964791428775731E-2</v>
      </c>
      <c r="B279">
        <v>7957927</v>
      </c>
      <c r="C279" t="s">
        <v>392</v>
      </c>
      <c r="D279" s="1" t="s">
        <v>337</v>
      </c>
      <c r="E279" t="s">
        <v>730</v>
      </c>
    </row>
    <row r="280" spans="1:5" x14ac:dyDescent="0.45">
      <c r="A280">
        <v>3.4002035925273622E-2</v>
      </c>
      <c r="B280">
        <v>8054681</v>
      </c>
      <c r="C280" t="s">
        <v>170</v>
      </c>
      <c r="D280" s="1" t="s">
        <v>27</v>
      </c>
      <c r="E280" t="s">
        <v>730</v>
      </c>
    </row>
    <row r="281" spans="1:5" x14ac:dyDescent="0.45">
      <c r="A281">
        <v>3.4184086509019274E-2</v>
      </c>
      <c r="B281">
        <v>7337518</v>
      </c>
      <c r="C281" t="s">
        <v>14</v>
      </c>
      <c r="D281" s="1" t="s">
        <v>6</v>
      </c>
      <c r="E281" t="s">
        <v>730</v>
      </c>
    </row>
    <row r="282" spans="1:5" ht="71.25" x14ac:dyDescent="0.45">
      <c r="A282">
        <v>3.4290175771120146E-2</v>
      </c>
      <c r="B282">
        <v>7397009</v>
      </c>
      <c r="C282" t="s">
        <v>15</v>
      </c>
      <c r="D282" s="1" t="s">
        <v>16</v>
      </c>
      <c r="E282" t="s">
        <v>730</v>
      </c>
    </row>
    <row r="283" spans="1:5" ht="71.25" x14ac:dyDescent="0.45">
      <c r="A283">
        <v>3.4401254420837302E-2</v>
      </c>
      <c r="B283">
        <v>7313443</v>
      </c>
      <c r="C283" t="s">
        <v>50</v>
      </c>
      <c r="D283" s="1" t="s">
        <v>51</v>
      </c>
      <c r="E283" t="s">
        <v>730</v>
      </c>
    </row>
    <row r="284" spans="1:5" x14ac:dyDescent="0.45">
      <c r="A284">
        <v>3.4427243063314794E-2</v>
      </c>
      <c r="B284">
        <v>7628995</v>
      </c>
      <c r="C284" t="s">
        <v>276</v>
      </c>
      <c r="D284" s="1" t="s">
        <v>277</v>
      </c>
      <c r="E284" t="s">
        <v>730</v>
      </c>
    </row>
    <row r="285" spans="1:5" ht="114" x14ac:dyDescent="0.45">
      <c r="A285">
        <v>3.4523470188618344E-2</v>
      </c>
      <c r="B285">
        <v>7750197</v>
      </c>
      <c r="C285" t="s">
        <v>651</v>
      </c>
      <c r="D285" s="1" t="s">
        <v>652</v>
      </c>
      <c r="E285" t="s">
        <v>730</v>
      </c>
    </row>
    <row r="286" spans="1:5" ht="99.75" x14ac:dyDescent="0.45">
      <c r="A286">
        <v>3.4655109602374057E-2</v>
      </c>
      <c r="B286">
        <v>8399833</v>
      </c>
      <c r="C286" t="s">
        <v>434</v>
      </c>
      <c r="D286" s="1" t="s">
        <v>435</v>
      </c>
      <c r="E286" t="s">
        <v>730</v>
      </c>
    </row>
    <row r="287" spans="1:5" ht="42.75" x14ac:dyDescent="0.45">
      <c r="A287">
        <v>3.4679163623581255E-2</v>
      </c>
      <c r="B287">
        <v>7382957</v>
      </c>
      <c r="C287" t="s">
        <v>341</v>
      </c>
      <c r="D287" s="1" t="s">
        <v>38</v>
      </c>
      <c r="E287" t="s">
        <v>730</v>
      </c>
    </row>
    <row r="288" spans="1:5" ht="71.25" x14ac:dyDescent="0.45">
      <c r="A288">
        <v>3.4755465684825793E-2</v>
      </c>
      <c r="B288">
        <v>7917406</v>
      </c>
      <c r="C288" t="s">
        <v>241</v>
      </c>
      <c r="D288" s="1" t="s">
        <v>110</v>
      </c>
      <c r="E288" t="s">
        <v>730</v>
      </c>
    </row>
    <row r="289" spans="1:5" ht="99.75" x14ac:dyDescent="0.45">
      <c r="A289">
        <v>3.4940978031239744E-2</v>
      </c>
      <c r="B289">
        <v>8453105</v>
      </c>
      <c r="C289" t="s">
        <v>530</v>
      </c>
      <c r="D289" s="1" t="s">
        <v>531</v>
      </c>
      <c r="E289" t="s">
        <v>730</v>
      </c>
    </row>
    <row r="290" spans="1:5" ht="114" x14ac:dyDescent="0.45">
      <c r="A290">
        <v>3.4997446052788983E-2</v>
      </c>
      <c r="B290">
        <v>7693665</v>
      </c>
      <c r="C290" t="s">
        <v>268</v>
      </c>
      <c r="D290" s="1" t="s">
        <v>269</v>
      </c>
      <c r="E290" t="s">
        <v>730</v>
      </c>
    </row>
    <row r="291" spans="1:5" ht="71.25" x14ac:dyDescent="0.45">
      <c r="A291">
        <v>3.50273439230957E-2</v>
      </c>
      <c r="B291">
        <v>7955982</v>
      </c>
      <c r="C291" t="s">
        <v>357</v>
      </c>
      <c r="D291" s="1" t="s">
        <v>358</v>
      </c>
      <c r="E291" t="s">
        <v>730</v>
      </c>
    </row>
    <row r="292" spans="1:5" ht="42.75" x14ac:dyDescent="0.45">
      <c r="A292">
        <v>3.5142688898435193E-2</v>
      </c>
      <c r="B292">
        <v>7937576</v>
      </c>
      <c r="C292" t="s">
        <v>630</v>
      </c>
      <c r="D292" s="1" t="s">
        <v>631</v>
      </c>
      <c r="E292" t="s">
        <v>730</v>
      </c>
    </row>
    <row r="293" spans="1:5" ht="71.25" x14ac:dyDescent="0.45">
      <c r="A293">
        <v>3.5197839157074973E-2</v>
      </c>
      <c r="B293">
        <v>7624428</v>
      </c>
      <c r="C293" t="s">
        <v>335</v>
      </c>
      <c r="D293" s="1" t="s">
        <v>336</v>
      </c>
      <c r="E293" t="s">
        <v>730</v>
      </c>
    </row>
    <row r="294" spans="1:5" ht="57" x14ac:dyDescent="0.45">
      <c r="A294">
        <v>3.5225610995075263E-2</v>
      </c>
      <c r="B294">
        <v>7439633</v>
      </c>
      <c r="C294" t="s">
        <v>601</v>
      </c>
      <c r="D294" s="1" t="s">
        <v>602</v>
      </c>
      <c r="E294" t="s">
        <v>730</v>
      </c>
    </row>
    <row r="295" spans="1:5" ht="114" x14ac:dyDescent="0.45">
      <c r="A295">
        <v>3.5228106942026494E-2</v>
      </c>
      <c r="B295">
        <v>8536950</v>
      </c>
      <c r="C295" t="s">
        <v>699</v>
      </c>
      <c r="D295" s="1" t="s">
        <v>607</v>
      </c>
      <c r="E295" t="s">
        <v>730</v>
      </c>
    </row>
    <row r="296" spans="1:5" x14ac:dyDescent="0.45">
      <c r="A296">
        <v>3.5308993706581249E-2</v>
      </c>
      <c r="B296">
        <v>8329672</v>
      </c>
      <c r="C296" t="s">
        <v>591</v>
      </c>
      <c r="D296" s="1" t="s">
        <v>592</v>
      </c>
      <c r="E296" t="s">
        <v>730</v>
      </c>
    </row>
    <row r="297" spans="1:5" x14ac:dyDescent="0.45">
      <c r="A297">
        <v>3.5645564771716765E-2</v>
      </c>
      <c r="B297">
        <v>7804240</v>
      </c>
      <c r="C297" t="s">
        <v>293</v>
      </c>
      <c r="D297" s="1" t="s">
        <v>294</v>
      </c>
      <c r="E297" t="s">
        <v>730</v>
      </c>
    </row>
    <row r="298" spans="1:5" ht="42.75" x14ac:dyDescent="0.45">
      <c r="A298">
        <v>3.5716810191376624E-2</v>
      </c>
      <c r="B298">
        <v>8261023</v>
      </c>
      <c r="C298" t="s">
        <v>694</v>
      </c>
      <c r="D298" s="1" t="s">
        <v>40</v>
      </c>
      <c r="E298" t="s">
        <v>735</v>
      </c>
    </row>
    <row r="299" spans="1:5" ht="114" x14ac:dyDescent="0.45">
      <c r="A299">
        <v>3.5743427708182285E-2</v>
      </c>
      <c r="B299">
        <v>7443502</v>
      </c>
      <c r="C299" t="s">
        <v>22</v>
      </c>
      <c r="D299" s="1" t="s">
        <v>9</v>
      </c>
      <c r="E299" t="s">
        <v>730</v>
      </c>
    </row>
    <row r="300" spans="1:5" ht="71.25" x14ac:dyDescent="0.45">
      <c r="A300">
        <v>3.5787319352042712E-2</v>
      </c>
      <c r="B300">
        <v>8583678</v>
      </c>
      <c r="C300" t="s">
        <v>657</v>
      </c>
      <c r="D300" s="1" t="s">
        <v>658</v>
      </c>
      <c r="E300" t="s">
        <v>730</v>
      </c>
    </row>
    <row r="301" spans="1:5" ht="114" x14ac:dyDescent="0.45">
      <c r="A301">
        <v>3.5801914658088574E-2</v>
      </c>
      <c r="B301">
        <v>8547804</v>
      </c>
      <c r="C301" t="s">
        <v>119</v>
      </c>
      <c r="D301" s="1" t="s">
        <v>120</v>
      </c>
      <c r="E301" t="s">
        <v>730</v>
      </c>
    </row>
    <row r="302" spans="1:5" ht="99.75" x14ac:dyDescent="0.45">
      <c r="A302">
        <v>3.5943708640196248E-2</v>
      </c>
      <c r="B302">
        <v>8076135</v>
      </c>
      <c r="C302" t="s">
        <v>695</v>
      </c>
      <c r="D302" s="1" t="s">
        <v>230</v>
      </c>
      <c r="E302" t="s">
        <v>730</v>
      </c>
    </row>
    <row r="303" spans="1:5" ht="28.5" x14ac:dyDescent="0.45">
      <c r="A303">
        <v>3.598660979896362E-2</v>
      </c>
      <c r="B303">
        <v>7495753</v>
      </c>
      <c r="C303" t="s">
        <v>500</v>
      </c>
      <c r="D303" s="1" t="s">
        <v>415</v>
      </c>
      <c r="E303" t="s">
        <v>730</v>
      </c>
    </row>
    <row r="304" spans="1:5" x14ac:dyDescent="0.45">
      <c r="A304">
        <v>3.6052560558795466E-2</v>
      </c>
      <c r="B304">
        <v>7608085</v>
      </c>
      <c r="C304" t="s">
        <v>493</v>
      </c>
      <c r="D304" s="1" t="s">
        <v>494</v>
      </c>
      <c r="E304" t="s">
        <v>730</v>
      </c>
    </row>
    <row r="305" spans="1:5" ht="71.25" x14ac:dyDescent="0.45">
      <c r="A305">
        <v>3.6190418726121831E-2</v>
      </c>
      <c r="B305">
        <v>7437693</v>
      </c>
      <c r="C305" t="s">
        <v>189</v>
      </c>
      <c r="D305" s="1" t="s">
        <v>190</v>
      </c>
      <c r="E305" t="s">
        <v>730</v>
      </c>
    </row>
    <row r="306" spans="1:5" x14ac:dyDescent="0.45">
      <c r="A306">
        <v>3.6268510704795975E-2</v>
      </c>
      <c r="B306">
        <v>8456045</v>
      </c>
      <c r="C306" t="s">
        <v>205</v>
      </c>
      <c r="D306" s="1" t="s">
        <v>206</v>
      </c>
      <c r="E306" t="s">
        <v>730</v>
      </c>
    </row>
    <row r="307" spans="1:5" ht="199.5" x14ac:dyDescent="0.45">
      <c r="A307">
        <v>3.6489112632261733E-2</v>
      </c>
      <c r="B307">
        <v>8175263</v>
      </c>
      <c r="C307" t="s">
        <v>481</v>
      </c>
      <c r="D307" s="1" t="s">
        <v>214</v>
      </c>
      <c r="E307" t="s">
        <v>730</v>
      </c>
    </row>
    <row r="308" spans="1:5" ht="85.5" x14ac:dyDescent="0.45">
      <c r="A308">
        <v>3.6626218178414716E-2</v>
      </c>
      <c r="B308">
        <v>7800066</v>
      </c>
      <c r="C308" t="s">
        <v>574</v>
      </c>
      <c r="D308" s="1" t="s">
        <v>575</v>
      </c>
      <c r="E308" t="s">
        <v>730</v>
      </c>
    </row>
    <row r="309" spans="1:5" ht="99.75" x14ac:dyDescent="0.45">
      <c r="A309">
        <v>3.6870470496455643E-2</v>
      </c>
      <c r="B309">
        <v>7893975</v>
      </c>
      <c r="C309" t="s">
        <v>614</v>
      </c>
      <c r="D309" s="1" t="s">
        <v>615</v>
      </c>
      <c r="E309" t="s">
        <v>730</v>
      </c>
    </row>
    <row r="310" spans="1:5" ht="99.75" x14ac:dyDescent="0.45">
      <c r="A310">
        <v>3.6984399658875344E-2</v>
      </c>
      <c r="B310">
        <v>7608420</v>
      </c>
      <c r="C310" t="s">
        <v>459</v>
      </c>
      <c r="D310" s="1" t="s">
        <v>460</v>
      </c>
      <c r="E310" t="s">
        <v>730</v>
      </c>
    </row>
    <row r="311" spans="1:5" ht="128.25" x14ac:dyDescent="0.45">
      <c r="A311">
        <v>3.7011257113013785E-2</v>
      </c>
      <c r="B311">
        <v>8354060</v>
      </c>
      <c r="C311" t="s">
        <v>359</v>
      </c>
      <c r="D311" s="1" t="s">
        <v>360</v>
      </c>
      <c r="E311" t="s">
        <v>730</v>
      </c>
    </row>
    <row r="312" spans="1:5" ht="71.25" x14ac:dyDescent="0.45">
      <c r="A312">
        <v>3.7054395205803003E-2</v>
      </c>
      <c r="B312">
        <v>8199680</v>
      </c>
      <c r="C312" t="s">
        <v>301</v>
      </c>
      <c r="D312" s="1" t="s">
        <v>300</v>
      </c>
      <c r="E312" t="s">
        <v>730</v>
      </c>
    </row>
    <row r="313" spans="1:5" ht="85.5" x14ac:dyDescent="0.45">
      <c r="A313">
        <v>3.7113997198060189E-2</v>
      </c>
      <c r="B313">
        <v>8168388</v>
      </c>
      <c r="C313" t="s">
        <v>242</v>
      </c>
      <c r="D313" s="1" t="s">
        <v>243</v>
      </c>
      <c r="E313" t="s">
        <v>730</v>
      </c>
    </row>
    <row r="314" spans="1:5" ht="57" x14ac:dyDescent="0.45">
      <c r="A314">
        <v>3.7121418084051006E-2</v>
      </c>
      <c r="B314">
        <v>8472820</v>
      </c>
      <c r="C314" t="s">
        <v>709</v>
      </c>
      <c r="D314" s="1" t="s">
        <v>140</v>
      </c>
      <c r="E314" t="s">
        <v>730</v>
      </c>
    </row>
    <row r="315" spans="1:5" ht="28.5" x14ac:dyDescent="0.45">
      <c r="A315">
        <v>3.71558848134661E-2</v>
      </c>
      <c r="B315">
        <v>7328209</v>
      </c>
      <c r="C315" t="s">
        <v>721</v>
      </c>
      <c r="D315" s="1" t="s">
        <v>302</v>
      </c>
      <c r="E315" t="s">
        <v>730</v>
      </c>
    </row>
    <row r="316" spans="1:5" ht="28.5" x14ac:dyDescent="0.45">
      <c r="A316">
        <v>3.7274820418262133E-2</v>
      </c>
      <c r="B316">
        <v>7594797</v>
      </c>
      <c r="C316" t="s">
        <v>501</v>
      </c>
      <c r="D316" s="1" t="s">
        <v>10</v>
      </c>
      <c r="E316" t="s">
        <v>730</v>
      </c>
    </row>
    <row r="317" spans="1:5" ht="57" x14ac:dyDescent="0.45">
      <c r="A317">
        <v>3.7405242041435471E-2</v>
      </c>
      <c r="B317">
        <v>8295472</v>
      </c>
      <c r="C317" t="s">
        <v>696</v>
      </c>
      <c r="D317" s="1" t="s">
        <v>697</v>
      </c>
      <c r="E317" t="s">
        <v>730</v>
      </c>
    </row>
    <row r="318" spans="1:5" x14ac:dyDescent="0.45">
      <c r="A318">
        <v>3.7443490552493963E-2</v>
      </c>
      <c r="B318">
        <v>8476846</v>
      </c>
      <c r="C318" t="s">
        <v>286</v>
      </c>
      <c r="D318" s="1" t="s">
        <v>82</v>
      </c>
      <c r="E318" t="s">
        <v>735</v>
      </c>
    </row>
    <row r="319" spans="1:5" ht="142.5" x14ac:dyDescent="0.45">
      <c r="A319">
        <v>3.7650905007595381E-2</v>
      </c>
      <c r="B319">
        <v>7815964</v>
      </c>
      <c r="C319" t="s">
        <v>128</v>
      </c>
      <c r="D319" s="1" t="s">
        <v>129</v>
      </c>
      <c r="E319" t="s">
        <v>730</v>
      </c>
    </row>
    <row r="320" spans="1:5" ht="114" x14ac:dyDescent="0.45">
      <c r="A320">
        <v>3.7868748152212195E-2</v>
      </c>
      <c r="B320">
        <v>7449256</v>
      </c>
      <c r="C320" t="s">
        <v>155</v>
      </c>
      <c r="D320" s="1" t="s">
        <v>45</v>
      </c>
      <c r="E320" t="s">
        <v>730</v>
      </c>
    </row>
    <row r="321" spans="1:5" ht="85.5" x14ac:dyDescent="0.45">
      <c r="A321">
        <v>3.8325702609587564E-2</v>
      </c>
      <c r="B321">
        <v>8367861</v>
      </c>
      <c r="C321" t="s">
        <v>508</v>
      </c>
      <c r="D321" s="1" t="s">
        <v>509</v>
      </c>
      <c r="E321" t="s">
        <v>730</v>
      </c>
    </row>
    <row r="322" spans="1:5" x14ac:dyDescent="0.45">
      <c r="A322">
        <v>3.848315796388968E-2</v>
      </c>
      <c r="B322">
        <v>7588026</v>
      </c>
      <c r="C322" t="s">
        <v>180</v>
      </c>
      <c r="D322" s="1" t="s">
        <v>181</v>
      </c>
      <c r="E322" t="s">
        <v>730</v>
      </c>
    </row>
    <row r="323" spans="1:5" ht="99.75" x14ac:dyDescent="0.45">
      <c r="A323">
        <v>3.8867845215975527E-2</v>
      </c>
      <c r="B323">
        <v>7872762</v>
      </c>
      <c r="C323" t="s">
        <v>289</v>
      </c>
      <c r="D323" s="1" t="s">
        <v>290</v>
      </c>
      <c r="E323" t="s">
        <v>730</v>
      </c>
    </row>
    <row r="324" spans="1:5" ht="42.75" x14ac:dyDescent="0.45">
      <c r="A324">
        <v>3.9031786256699674E-2</v>
      </c>
      <c r="B324">
        <v>7579723</v>
      </c>
      <c r="C324" t="s">
        <v>208</v>
      </c>
      <c r="D324" s="1" t="s">
        <v>209</v>
      </c>
      <c r="E324" t="s">
        <v>730</v>
      </c>
    </row>
    <row r="325" spans="1:5" x14ac:dyDescent="0.45">
      <c r="A325">
        <v>3.9112694687631566E-2</v>
      </c>
      <c r="B325">
        <v>8330710</v>
      </c>
      <c r="C325" t="s">
        <v>661</v>
      </c>
      <c r="D325" s="1" t="s">
        <v>662</v>
      </c>
      <c r="E325" t="s">
        <v>730</v>
      </c>
    </row>
    <row r="326" spans="1:5" x14ac:dyDescent="0.45">
      <c r="A326">
        <v>3.9220738140162692E-2</v>
      </c>
      <c r="B326">
        <v>7529702</v>
      </c>
      <c r="C326" t="s">
        <v>491</v>
      </c>
      <c r="D326" s="1" t="s">
        <v>492</v>
      </c>
      <c r="E326" t="s">
        <v>730</v>
      </c>
    </row>
    <row r="327" spans="1:5" ht="85.5" x14ac:dyDescent="0.45">
      <c r="A327">
        <v>3.968785446704437E-2</v>
      </c>
      <c r="B327">
        <v>7395149</v>
      </c>
      <c r="C327" t="s">
        <v>60</v>
      </c>
      <c r="D327" s="1" t="s">
        <v>61</v>
      </c>
      <c r="E327" t="s">
        <v>730</v>
      </c>
    </row>
    <row r="328" spans="1:5" x14ac:dyDescent="0.45">
      <c r="A328">
        <v>3.9822844923196099E-2</v>
      </c>
      <c r="B328">
        <v>8061698</v>
      </c>
      <c r="C328" t="s">
        <v>324</v>
      </c>
      <c r="D328" s="1" t="s">
        <v>325</v>
      </c>
      <c r="E328" t="s">
        <v>730</v>
      </c>
    </row>
    <row r="329" spans="1:5" ht="156.75" x14ac:dyDescent="0.45">
      <c r="A329">
        <v>3.9841509063963554E-2</v>
      </c>
      <c r="B329">
        <v>7871619</v>
      </c>
      <c r="C329" t="s">
        <v>339</v>
      </c>
      <c r="D329" s="1" t="s">
        <v>340</v>
      </c>
      <c r="E329" t="s">
        <v>730</v>
      </c>
    </row>
    <row r="330" spans="1:5" ht="28.5" x14ac:dyDescent="0.45">
      <c r="A330">
        <v>3.9845669615199197E-2</v>
      </c>
      <c r="B330">
        <v>8089821</v>
      </c>
      <c r="C330" t="s">
        <v>556</v>
      </c>
      <c r="D330" s="1" t="s">
        <v>557</v>
      </c>
      <c r="E330" t="s">
        <v>730</v>
      </c>
    </row>
    <row r="331" spans="1:5" ht="142.5" x14ac:dyDescent="0.45">
      <c r="A331">
        <v>3.9862863560986006E-2</v>
      </c>
      <c r="B331">
        <v>7604678</v>
      </c>
      <c r="C331" t="s">
        <v>328</v>
      </c>
      <c r="D331" s="1" t="s">
        <v>329</v>
      </c>
      <c r="E331" t="s">
        <v>730</v>
      </c>
    </row>
    <row r="332" spans="1:5" ht="28.5" x14ac:dyDescent="0.45">
      <c r="A332">
        <v>4.0039805232553571E-2</v>
      </c>
      <c r="B332">
        <v>8047963</v>
      </c>
      <c r="C332" t="s">
        <v>142</v>
      </c>
      <c r="D332" s="1" t="s">
        <v>143</v>
      </c>
      <c r="E332" t="s">
        <v>735</v>
      </c>
    </row>
    <row r="333" spans="1:5" x14ac:dyDescent="0.45">
      <c r="A333">
        <v>4.0042371646863306E-2</v>
      </c>
      <c r="B333">
        <v>7906443</v>
      </c>
      <c r="C333" t="s">
        <v>627</v>
      </c>
      <c r="D333" s="1" t="s">
        <v>592</v>
      </c>
      <c r="E333" t="s">
        <v>730</v>
      </c>
    </row>
    <row r="334" spans="1:5" ht="28.5" x14ac:dyDescent="0.45">
      <c r="A334">
        <v>4.0071412982897625E-2</v>
      </c>
      <c r="B334">
        <v>8456199</v>
      </c>
      <c r="C334" t="s">
        <v>700</v>
      </c>
      <c r="D334" s="1" t="s">
        <v>701</v>
      </c>
      <c r="E334" t="s">
        <v>730</v>
      </c>
    </row>
    <row r="335" spans="1:5" ht="128.25" x14ac:dyDescent="0.45">
      <c r="A335">
        <v>4.0123829467451522E-2</v>
      </c>
      <c r="B335">
        <v>7978112</v>
      </c>
      <c r="C335" t="s">
        <v>536</v>
      </c>
      <c r="D335" s="1" t="s">
        <v>537</v>
      </c>
      <c r="E335" t="s">
        <v>730</v>
      </c>
    </row>
    <row r="336" spans="1:5" x14ac:dyDescent="0.45">
      <c r="A336">
        <v>4.0252842777750208E-2</v>
      </c>
      <c r="B336">
        <v>7647151</v>
      </c>
      <c r="C336" t="s">
        <v>72</v>
      </c>
      <c r="D336" s="1" t="s">
        <v>73</v>
      </c>
      <c r="E336" t="s">
        <v>730</v>
      </c>
    </row>
    <row r="337" spans="1:5" ht="128.25" x14ac:dyDescent="0.45">
      <c r="A337">
        <v>4.04878260524828E-2</v>
      </c>
      <c r="B337">
        <v>7363416</v>
      </c>
      <c r="C337" t="s">
        <v>386</v>
      </c>
      <c r="D337" s="1" t="s">
        <v>387</v>
      </c>
      <c r="E337" t="s">
        <v>730</v>
      </c>
    </row>
    <row r="338" spans="1:5" ht="199.5" x14ac:dyDescent="0.45">
      <c r="A338">
        <v>4.0498383928978976E-2</v>
      </c>
      <c r="B338">
        <v>7999112</v>
      </c>
      <c r="C338" t="s">
        <v>683</v>
      </c>
      <c r="D338" s="1" t="s">
        <v>101</v>
      </c>
      <c r="E338" t="s">
        <v>730</v>
      </c>
    </row>
    <row r="339" spans="1:5" x14ac:dyDescent="0.45">
      <c r="A339">
        <v>4.0710785007221473E-2</v>
      </c>
      <c r="B339">
        <v>7441148</v>
      </c>
      <c r="C339" t="s">
        <v>278</v>
      </c>
      <c r="D339" s="1" t="s">
        <v>39</v>
      </c>
      <c r="E339" t="s">
        <v>730</v>
      </c>
    </row>
    <row r="340" spans="1:5" x14ac:dyDescent="0.45">
      <c r="A340">
        <v>4.0875460004666575E-2</v>
      </c>
      <c r="B340">
        <v>7394546</v>
      </c>
      <c r="C340" t="s">
        <v>52</v>
      </c>
      <c r="D340" s="1" t="s">
        <v>636</v>
      </c>
      <c r="E340" t="s">
        <v>730</v>
      </c>
    </row>
    <row r="341" spans="1:5" ht="99.75" x14ac:dyDescent="0.45">
      <c r="A341">
        <v>4.1095445931369934E-2</v>
      </c>
      <c r="B341">
        <v>7869018</v>
      </c>
      <c r="C341" t="s">
        <v>525</v>
      </c>
      <c r="D341" s="1" t="s">
        <v>281</v>
      </c>
      <c r="E341" t="s">
        <v>730</v>
      </c>
    </row>
    <row r="342" spans="1:5" ht="28.5" x14ac:dyDescent="0.45">
      <c r="A342">
        <v>4.1109631912208733E-2</v>
      </c>
      <c r="B342">
        <v>7354240</v>
      </c>
      <c r="C342" t="s">
        <v>422</v>
      </c>
      <c r="D342" s="1" t="s">
        <v>379</v>
      </c>
      <c r="E342" t="s">
        <v>730</v>
      </c>
    </row>
    <row r="343" spans="1:5" ht="28.5" x14ac:dyDescent="0.45">
      <c r="A343">
        <v>4.1221732794098465E-2</v>
      </c>
      <c r="B343">
        <v>7628294</v>
      </c>
      <c r="C343" t="s">
        <v>470</v>
      </c>
      <c r="D343" s="1" t="s">
        <v>135</v>
      </c>
      <c r="E343" t="s">
        <v>730</v>
      </c>
    </row>
    <row r="344" spans="1:5" ht="114" x14ac:dyDescent="0.45">
      <c r="A344">
        <v>4.1333476484617049E-2</v>
      </c>
      <c r="B344">
        <v>8364221</v>
      </c>
      <c r="C344" t="s">
        <v>666</v>
      </c>
      <c r="D344" s="1" t="s">
        <v>249</v>
      </c>
      <c r="E344" t="s">
        <v>730</v>
      </c>
    </row>
    <row r="345" spans="1:5" ht="57" x14ac:dyDescent="0.45">
      <c r="A345">
        <v>4.143453473722658E-2</v>
      </c>
      <c r="B345">
        <v>7419716</v>
      </c>
      <c r="C345" t="s">
        <v>256</v>
      </c>
      <c r="D345" s="1" t="s">
        <v>257</v>
      </c>
      <c r="E345" t="s">
        <v>730</v>
      </c>
    </row>
    <row r="346" spans="1:5" ht="128.25" x14ac:dyDescent="0.45">
      <c r="A346">
        <v>4.1477312934464772E-2</v>
      </c>
      <c r="B346">
        <v>8489042</v>
      </c>
      <c r="C346" t="s">
        <v>326</v>
      </c>
      <c r="D346" s="1" t="s">
        <v>327</v>
      </c>
      <c r="E346" t="s">
        <v>730</v>
      </c>
    </row>
    <row r="347" spans="1:5" ht="28.5" x14ac:dyDescent="0.45">
      <c r="A347">
        <v>4.1487739539494584E-2</v>
      </c>
      <c r="B347">
        <v>8301926</v>
      </c>
      <c r="C347" t="s">
        <v>576</v>
      </c>
      <c r="D347" s="1" t="s">
        <v>3</v>
      </c>
      <c r="E347" t="s">
        <v>730</v>
      </c>
    </row>
    <row r="348" spans="1:5" ht="128.25" x14ac:dyDescent="0.45">
      <c r="A348">
        <v>4.1541732998551684E-2</v>
      </c>
      <c r="B348">
        <v>7591114</v>
      </c>
      <c r="C348" t="s">
        <v>191</v>
      </c>
      <c r="D348" s="1" t="s">
        <v>69</v>
      </c>
      <c r="E348" t="s">
        <v>730</v>
      </c>
    </row>
    <row r="349" spans="1:5" ht="114" x14ac:dyDescent="0.45">
      <c r="A349">
        <v>4.1698913555161088E-2</v>
      </c>
      <c r="B349">
        <v>7444959</v>
      </c>
      <c r="C349" t="s">
        <v>490</v>
      </c>
      <c r="D349" s="1" t="s">
        <v>113</v>
      </c>
      <c r="E349" t="s">
        <v>730</v>
      </c>
    </row>
    <row r="350" spans="1:5" x14ac:dyDescent="0.45">
      <c r="A350">
        <v>4.1864943652601516E-2</v>
      </c>
      <c r="B350">
        <v>8039743</v>
      </c>
      <c r="C350" t="s">
        <v>201</v>
      </c>
      <c r="D350" s="1" t="s">
        <v>202</v>
      </c>
      <c r="E350" t="s">
        <v>730</v>
      </c>
    </row>
    <row r="351" spans="1:5" x14ac:dyDescent="0.45">
      <c r="A351">
        <v>4.1903050165187805E-2</v>
      </c>
      <c r="B351">
        <v>7867389</v>
      </c>
      <c r="C351" t="s">
        <v>124</v>
      </c>
      <c r="D351" s="1" t="s">
        <v>125</v>
      </c>
      <c r="E351" t="s">
        <v>730</v>
      </c>
    </row>
    <row r="352" spans="1:5" x14ac:dyDescent="0.45">
      <c r="A352">
        <v>4.2028759785612158E-2</v>
      </c>
      <c r="B352">
        <v>7965236</v>
      </c>
      <c r="C352" t="s">
        <v>598</v>
      </c>
      <c r="D352" s="1" t="s">
        <v>599</v>
      </c>
      <c r="E352" t="s">
        <v>730</v>
      </c>
    </row>
    <row r="353" spans="1:5" x14ac:dyDescent="0.45">
      <c r="A353">
        <v>4.2176908112488753E-2</v>
      </c>
      <c r="B353">
        <v>7943722</v>
      </c>
      <c r="C353" t="s">
        <v>320</v>
      </c>
      <c r="D353" s="1" t="s">
        <v>321</v>
      </c>
      <c r="E353" t="s">
        <v>730</v>
      </c>
    </row>
    <row r="354" spans="1:5" ht="114" x14ac:dyDescent="0.45">
      <c r="A354">
        <v>4.2225482372426959E-2</v>
      </c>
      <c r="B354">
        <v>8613257</v>
      </c>
      <c r="C354" t="s">
        <v>693</v>
      </c>
      <c r="D354" s="1" t="s">
        <v>175</v>
      </c>
      <c r="E354" t="s">
        <v>730</v>
      </c>
    </row>
    <row r="355" spans="1:5" ht="128.25" x14ac:dyDescent="0.45">
      <c r="A355">
        <v>4.2348752167176373E-2</v>
      </c>
      <c r="B355">
        <v>8415197</v>
      </c>
      <c r="C355" t="s">
        <v>534</v>
      </c>
      <c r="D355" s="1" t="s">
        <v>535</v>
      </c>
      <c r="E355" t="s">
        <v>730</v>
      </c>
    </row>
    <row r="356" spans="1:5" ht="57" x14ac:dyDescent="0.45">
      <c r="A356">
        <v>4.2510451853576159E-2</v>
      </c>
      <c r="B356">
        <v>8241196</v>
      </c>
      <c r="C356" t="s">
        <v>609</v>
      </c>
      <c r="D356" s="1" t="s">
        <v>361</v>
      </c>
      <c r="E356" t="s">
        <v>730</v>
      </c>
    </row>
    <row r="357" spans="1:5" ht="57" x14ac:dyDescent="0.45">
      <c r="A357">
        <v>4.2547515666374713E-2</v>
      </c>
      <c r="B357">
        <v>7294108</v>
      </c>
      <c r="C357" t="s">
        <v>372</v>
      </c>
      <c r="D357" s="1" t="s">
        <v>373</v>
      </c>
      <c r="E357" t="s">
        <v>730</v>
      </c>
    </row>
    <row r="358" spans="1:5" ht="85.5" x14ac:dyDescent="0.45">
      <c r="A358">
        <v>4.2556544925775985E-2</v>
      </c>
      <c r="B358">
        <v>7791123</v>
      </c>
      <c r="C358" t="s">
        <v>31</v>
      </c>
      <c r="D358" s="1" t="s">
        <v>32</v>
      </c>
      <c r="E358" t="s">
        <v>730</v>
      </c>
    </row>
    <row r="359" spans="1:5" ht="156.75" x14ac:dyDescent="0.45">
      <c r="A359">
        <v>4.2803634448396854E-2</v>
      </c>
      <c r="B359">
        <v>7505978</v>
      </c>
      <c r="C359" t="s">
        <v>199</v>
      </c>
      <c r="D359" s="1" t="s">
        <v>200</v>
      </c>
      <c r="E359" t="s">
        <v>730</v>
      </c>
    </row>
    <row r="360" spans="1:5" ht="128.25" x14ac:dyDescent="0.45">
      <c r="A360">
        <v>4.288317448268375E-2</v>
      </c>
      <c r="B360">
        <v>7534695</v>
      </c>
      <c r="C360" t="s">
        <v>173</v>
      </c>
      <c r="D360" s="1" t="s">
        <v>174</v>
      </c>
      <c r="E360" t="s">
        <v>730</v>
      </c>
    </row>
    <row r="361" spans="1:5" ht="85.5" x14ac:dyDescent="0.45">
      <c r="A361">
        <v>4.2990687061629229E-2</v>
      </c>
      <c r="B361">
        <v>8355206</v>
      </c>
      <c r="C361" t="s">
        <v>237</v>
      </c>
      <c r="D361" s="1" t="s">
        <v>238</v>
      </c>
      <c r="E361" t="s">
        <v>730</v>
      </c>
    </row>
    <row r="362" spans="1:5" ht="114" x14ac:dyDescent="0.45">
      <c r="A362">
        <v>4.3005519596738373E-2</v>
      </c>
      <c r="B362">
        <v>8081759</v>
      </c>
      <c r="C362" t="s">
        <v>319</v>
      </c>
      <c r="D362" s="1" t="s">
        <v>167</v>
      </c>
      <c r="E362" t="s">
        <v>730</v>
      </c>
    </row>
    <row r="363" spans="1:5" ht="42.75" x14ac:dyDescent="0.45">
      <c r="A363">
        <v>4.3141188060557445E-2</v>
      </c>
      <c r="B363">
        <v>7414241</v>
      </c>
      <c r="C363" t="s">
        <v>710</v>
      </c>
      <c r="D363" s="1" t="s">
        <v>522</v>
      </c>
      <c r="E363" t="s">
        <v>730</v>
      </c>
    </row>
    <row r="364" spans="1:5" ht="171" x14ac:dyDescent="0.45">
      <c r="A364">
        <v>4.3176640115142884E-2</v>
      </c>
      <c r="B364">
        <v>7301224</v>
      </c>
      <c r="C364" t="s">
        <v>104</v>
      </c>
      <c r="D364" s="1" t="s">
        <v>62</v>
      </c>
      <c r="E364" t="s">
        <v>730</v>
      </c>
    </row>
    <row r="365" spans="1:5" x14ac:dyDescent="0.45">
      <c r="A365">
        <v>4.3177413135592091E-2</v>
      </c>
      <c r="B365">
        <v>8555917</v>
      </c>
      <c r="C365" t="s">
        <v>436</v>
      </c>
      <c r="D365" s="1" t="s">
        <v>437</v>
      </c>
      <c r="E365" t="s">
        <v>730</v>
      </c>
    </row>
    <row r="366" spans="1:5" x14ac:dyDescent="0.45">
      <c r="A366">
        <v>4.3320397180742543E-2</v>
      </c>
      <c r="B366">
        <v>8498184</v>
      </c>
      <c r="C366" t="s">
        <v>504</v>
      </c>
      <c r="D366" s="1" t="s">
        <v>505</v>
      </c>
      <c r="E366" t="s">
        <v>730</v>
      </c>
    </row>
    <row r="367" spans="1:5" ht="85.5" x14ac:dyDescent="0.45">
      <c r="A367">
        <v>4.3425975678972661E-2</v>
      </c>
      <c r="B367">
        <v>8091261</v>
      </c>
      <c r="C367" t="s">
        <v>55</v>
      </c>
      <c r="D367" s="1" t="s">
        <v>56</v>
      </c>
      <c r="E367" t="s">
        <v>730</v>
      </c>
    </row>
    <row r="368" spans="1:5" ht="42.75" x14ac:dyDescent="0.45">
      <c r="A368">
        <v>4.3485521985180298E-2</v>
      </c>
      <c r="B368">
        <v>7520150</v>
      </c>
      <c r="C368" t="s">
        <v>440</v>
      </c>
      <c r="D368" s="1" t="s">
        <v>441</v>
      </c>
      <c r="E368" t="s">
        <v>730</v>
      </c>
    </row>
    <row r="369" spans="1:5" x14ac:dyDescent="0.45">
      <c r="A369">
        <v>4.3560551539187697E-2</v>
      </c>
      <c r="B369">
        <v>8523502</v>
      </c>
      <c r="C369" t="s">
        <v>606</v>
      </c>
      <c r="D369" s="1" t="s">
        <v>566</v>
      </c>
      <c r="E369" t="s">
        <v>730</v>
      </c>
    </row>
  </sheetData>
  <autoFilter ref="A1:E369" xr:uid="{00000000-0009-0000-0000-000002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temp_falsopositivo</vt:lpstr>
      <vt:lpstr>temp_falsonegativo</vt:lpstr>
      <vt:lpstr>Resumen</vt:lpstr>
      <vt:lpstr>Teoria</vt:lpstr>
      <vt:lpstr>FalsosPositivos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cp:lastModifiedBy>
  <dcterms:created xsi:type="dcterms:W3CDTF">2020-05-08T13:49:22Z</dcterms:created>
  <dcterms:modified xsi:type="dcterms:W3CDTF">2020-05-13T00:38:36Z</dcterms:modified>
</cp:coreProperties>
</file>