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ra2336\Desktop\Research\ICDE 2022\"/>
    </mc:Choice>
  </mc:AlternateContent>
  <xr:revisionPtr revIDLastSave="0" documentId="8_{F927D8DE-A8B1-49A8-9B2A-87E8BA65214C}" xr6:coauthVersionLast="47" xr6:coauthVersionMax="47" xr10:uidLastSave="{00000000-0000-0000-0000-000000000000}"/>
  <bookViews>
    <workbookView xWindow="-90" yWindow="-90" windowWidth="16380" windowHeight="10980" xr2:uid="{57B59EB0-7B85-404E-93F7-505FF29819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E13" i="1" s="1"/>
  <c r="E14" i="1" s="1"/>
  <c r="B10" i="1"/>
  <c r="C13" i="1" s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  <c r="I5" i="1" l="1"/>
  <c r="K5" i="1" s="1"/>
  <c r="O5" i="1" s="1"/>
  <c r="I2" i="1"/>
  <c r="K2" i="1" s="1"/>
  <c r="O2" i="1" s="1"/>
  <c r="I3" i="1"/>
  <c r="K3" i="1" s="1"/>
  <c r="O3" i="1" s="1"/>
  <c r="I4" i="1"/>
  <c r="K4" i="1" s="1"/>
  <c r="O4" i="1" s="1"/>
  <c r="I6" i="1"/>
  <c r="K6" i="1" s="1"/>
  <c r="O6" i="1" s="1"/>
  <c r="C14" i="1"/>
  <c r="B13" i="1"/>
  <c r="D13" i="1"/>
  <c r="D14" i="1" s="1"/>
  <c r="M5" i="1" l="1"/>
  <c r="B14" i="1"/>
  <c r="H5" i="1"/>
  <c r="H2" i="1"/>
  <c r="H4" i="1"/>
  <c r="H3" i="1"/>
  <c r="H6" i="1"/>
  <c r="M4" i="1"/>
  <c r="M3" i="1"/>
  <c r="M2" i="1"/>
  <c r="M6" i="1"/>
  <c r="L6" i="1" l="1"/>
  <c r="J6" i="1"/>
  <c r="N6" i="1" s="1"/>
  <c r="L3" i="1"/>
  <c r="J3" i="1"/>
  <c r="N3" i="1" s="1"/>
  <c r="J2" i="1"/>
  <c r="N2" i="1" s="1"/>
  <c r="L2" i="1"/>
  <c r="L5" i="1"/>
  <c r="J5" i="1"/>
  <c r="N5" i="1" s="1"/>
  <c r="L4" i="1"/>
  <c r="J4" i="1"/>
  <c r="N4" i="1" s="1"/>
</calcChain>
</file>

<file path=xl/sharedStrings.xml><?xml version="1.0" encoding="utf-8"?>
<sst xmlns="http://schemas.openxmlformats.org/spreadsheetml/2006/main" count="33" uniqueCount="30">
  <si>
    <t>Statistic</t>
  </si>
  <si>
    <t>Count</t>
  </si>
  <si>
    <t>Mean Age</t>
  </si>
  <si>
    <t>Sum of Age</t>
  </si>
  <si>
    <t>Random Number 1</t>
  </si>
  <si>
    <t>Random Number 2</t>
  </si>
  <si>
    <r>
      <t>Noise to be added to Count
(</t>
    </r>
    <r>
      <rPr>
        <sz val="11"/>
        <color theme="1"/>
        <rFont val="Symbol"/>
        <family val="1"/>
        <charset val="2"/>
      </rPr>
      <t>e</t>
    </r>
    <r>
      <rPr>
        <sz val="11"/>
        <color theme="1"/>
        <rFont val="Calibri"/>
        <family val="2"/>
        <scheme val="minor"/>
      </rPr>
      <t xml:space="preserve"> = 1)</t>
    </r>
  </si>
  <si>
    <r>
      <t>Noise to be added to Age 
(</t>
    </r>
    <r>
      <rPr>
        <sz val="11"/>
        <color theme="1"/>
        <rFont val="Symbol"/>
        <family val="1"/>
        <charset val="2"/>
      </rPr>
      <t>e</t>
    </r>
    <r>
      <rPr>
        <sz val="11"/>
        <color theme="1"/>
        <rFont val="Calibri"/>
        <family val="2"/>
        <scheme val="minor"/>
      </rPr>
      <t xml:space="preserve"> = 1)</t>
    </r>
  </si>
  <si>
    <r>
      <t>Noise to be added to Count
(</t>
    </r>
    <r>
      <rPr>
        <sz val="11"/>
        <color theme="1"/>
        <rFont val="Symbol"/>
        <family val="1"/>
        <charset val="2"/>
      </rPr>
      <t>e</t>
    </r>
    <r>
      <rPr>
        <sz val="11"/>
        <color theme="1"/>
        <rFont val="Calibri"/>
        <family val="2"/>
        <scheme val="minor"/>
      </rPr>
      <t xml:space="preserve"> = 10)</t>
    </r>
  </si>
  <si>
    <r>
      <t>Noise to be added to Age 
(</t>
    </r>
    <r>
      <rPr>
        <sz val="11"/>
        <color theme="1"/>
        <rFont val="Symbol"/>
        <family val="1"/>
        <charset val="2"/>
      </rPr>
      <t>e</t>
    </r>
    <r>
      <rPr>
        <sz val="11"/>
        <color theme="1"/>
        <rFont val="Calibri"/>
        <family val="2"/>
        <scheme val="minor"/>
      </rPr>
      <t xml:space="preserve"> = 10)</t>
    </r>
  </si>
  <si>
    <r>
      <t>Count Response (</t>
    </r>
    <r>
      <rPr>
        <sz val="11"/>
        <color theme="1"/>
        <rFont val="Symbol"/>
        <family val="1"/>
        <charset val="2"/>
      </rPr>
      <t>e</t>
    </r>
    <r>
      <rPr>
        <sz val="11"/>
        <color theme="1"/>
        <rFont val="Calibri"/>
        <family val="2"/>
        <scheme val="minor"/>
      </rPr>
      <t xml:space="preserve"> = 1)</t>
    </r>
  </si>
  <si>
    <r>
      <t>Age Response 
(</t>
    </r>
    <r>
      <rPr>
        <sz val="11"/>
        <color theme="1"/>
        <rFont val="Symbol"/>
        <family val="1"/>
        <charset val="2"/>
      </rPr>
      <t>e</t>
    </r>
    <r>
      <rPr>
        <sz val="11"/>
        <color theme="1"/>
        <rFont val="Calibri"/>
        <family val="2"/>
        <scheme val="minor"/>
      </rPr>
      <t xml:space="preserve"> = 1)</t>
    </r>
  </si>
  <si>
    <r>
      <t>Count Response
(</t>
    </r>
    <r>
      <rPr>
        <sz val="11"/>
        <color theme="1"/>
        <rFont val="Symbol"/>
        <family val="1"/>
        <charset val="2"/>
      </rPr>
      <t>e</t>
    </r>
    <r>
      <rPr>
        <sz val="11"/>
        <color theme="1"/>
        <rFont val="Calibri"/>
        <family val="2"/>
        <scheme val="minor"/>
      </rPr>
      <t xml:space="preserve"> = 10)</t>
    </r>
  </si>
  <si>
    <r>
      <t>Age Response
(</t>
    </r>
    <r>
      <rPr>
        <sz val="11"/>
        <color theme="1"/>
        <rFont val="Symbol"/>
        <family val="1"/>
        <charset val="2"/>
      </rPr>
      <t>e</t>
    </r>
    <r>
      <rPr>
        <sz val="11"/>
        <color theme="1"/>
        <rFont val="Calibri"/>
        <family val="2"/>
        <scheme val="minor"/>
      </rPr>
      <t xml:space="preserve"> = 10)</t>
    </r>
  </si>
  <si>
    <t>Total Population</t>
  </si>
  <si>
    <t>1A</t>
  </si>
  <si>
    <t>Female (F)</t>
  </si>
  <si>
    <t>2A</t>
  </si>
  <si>
    <t>Male (M)</t>
  </si>
  <si>
    <t>2B</t>
  </si>
  <si>
    <t>Black or African American (B)</t>
  </si>
  <si>
    <t>2C</t>
  </si>
  <si>
    <t>White (W)</t>
  </si>
  <si>
    <t>2D</t>
  </si>
  <si>
    <t>Overall Epsilon</t>
  </si>
  <si>
    <t>Epsilon per query</t>
  </si>
  <si>
    <t>Age</t>
  </si>
  <si>
    <t>Delta f</t>
  </si>
  <si>
    <t>b</t>
  </si>
  <si>
    <t>Noise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</si>
</sst>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 vertical="center"/>
    </xf>
    <xf numFmtId="167" fontId="0" fillId="0" borderId="2" xfId="0" applyNumberFormat="1" applyBorder="1" applyAlignment="1">
      <alignment horizontal="center" vertical="center"/>
    </xf>
    <xf numFmtId="167" fontId="0" fillId="0" borderId="3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E7442-4C07-4E31-992E-FF6943FA0F4B}">
  <dimension ref="A1:P15"/>
  <sheetViews>
    <sheetView tabSelected="1" workbookViewId="0"/>
  </sheetViews>
  <sheetFormatPr defaultRowHeight="14.75" x14ac:dyDescent="0.75"/>
  <cols>
    <col min="1" max="1" width="24.36328125" bestFit="1" customWidth="1"/>
    <col min="2" max="12" width="8.7265625" style="2"/>
    <col min="13" max="13" width="11.6328125" style="2" bestFit="1" customWidth="1"/>
    <col min="14" max="16" width="8.7265625" style="2"/>
  </cols>
  <sheetData>
    <row r="1" spans="1:15" ht="59" x14ac:dyDescent="0.7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75">
      <c r="A2" s="2" t="s">
        <v>14</v>
      </c>
      <c r="B2" s="2" t="s">
        <v>15</v>
      </c>
      <c r="C2" s="2">
        <v>7</v>
      </c>
      <c r="D2" s="2">
        <v>38</v>
      </c>
      <c r="E2" s="2">
        <f>D2*C2</f>
        <v>266</v>
      </c>
      <c r="F2" s="2">
        <f ca="1">RAND()</f>
        <v>0.30557475469660755</v>
      </c>
      <c r="G2" s="2">
        <f ca="1">RAND()</f>
        <v>0.33225269186387085</v>
      </c>
      <c r="H2" s="2">
        <f ca="1">-B$13*SIGN(F2-0.5)*LN(1-2*ABS(F2-0.5))</f>
        <v>-4.9241365351920532</v>
      </c>
      <c r="I2" s="2">
        <f ca="1">-C$13*SIGN(G2-0.5)*LN(1-2*ABS(G2-0.5))</f>
        <v>-506.8032506841065</v>
      </c>
      <c r="J2" s="2">
        <f ca="1">H2/10</f>
        <v>-0.4924136535192053</v>
      </c>
      <c r="K2" s="2">
        <f ca="1">I2/10</f>
        <v>-50.680325068410653</v>
      </c>
      <c r="L2" s="2">
        <f ca="1">IF($C2+H2&lt;0,0,ROUND($C2+H2,0))</f>
        <v>2</v>
      </c>
      <c r="M2" s="2">
        <f ca="1">ROUND(IF($E2+I2&lt;1,1,IF($E2+I2&gt;$C2*125,125,($E2+I2)/$C2)),1)</f>
        <v>1</v>
      </c>
      <c r="N2" s="2">
        <f ca="1">IF($C2+J2&lt;0,0,ROUND($C2+J2,0))</f>
        <v>7</v>
      </c>
      <c r="O2" s="2">
        <f ca="1">ROUND(IF($E2+K2&lt;1,1,IF($E2+K2&gt;$C2*125,125,($E2+K2)/$C2)),1)</f>
        <v>30.8</v>
      </c>
    </row>
    <row r="3" spans="1:15" x14ac:dyDescent="0.75">
      <c r="A3" s="2" t="s">
        <v>16</v>
      </c>
      <c r="B3" s="2" t="s">
        <v>17</v>
      </c>
      <c r="C3" s="2">
        <v>4</v>
      </c>
      <c r="D3" s="2">
        <v>33.5</v>
      </c>
      <c r="E3" s="2">
        <f t="shared" ref="E3:E6" si="0">D3*C3</f>
        <v>134</v>
      </c>
      <c r="F3" s="2">
        <f t="shared" ref="F3:G6" ca="1" si="1">RAND()</f>
        <v>0.65684707337449022</v>
      </c>
      <c r="G3" s="2">
        <f t="shared" ca="1" si="1"/>
        <v>0.44246670391042342</v>
      </c>
      <c r="H3" s="2">
        <f t="shared" ref="H3:I6" ca="1" si="2">-B$13*SIGN(F3-0.5)*LN(1-2*ABS(F3-0.5))</f>
        <v>3.7643190039778358</v>
      </c>
      <c r="I3" s="2">
        <f t="shared" ca="1" si="2"/>
        <v>-151.58117393476761</v>
      </c>
      <c r="J3" s="2">
        <f t="shared" ref="J3:K6" ca="1" si="3">H3/10</f>
        <v>0.37643190039778357</v>
      </c>
      <c r="K3" s="2">
        <f t="shared" ca="1" si="3"/>
        <v>-15.158117393476761</v>
      </c>
      <c r="L3" s="2">
        <f t="shared" ref="L3:L6" ca="1" si="4">IF($C3+H3&lt;0,0,ROUND($C3+H3,0))</f>
        <v>8</v>
      </c>
      <c r="M3" s="2">
        <f t="shared" ref="M3:M6" ca="1" si="5">ROUND(IF($E3+I3&lt;1,1,IF($E3+I3&gt;$C3*125,125,($E3+I3)/$C3)),1)</f>
        <v>1</v>
      </c>
      <c r="N3" s="2">
        <f t="shared" ref="N3:N6" ca="1" si="6">IF($C3+J3&lt;0,0,ROUND($C3+J3,0))</f>
        <v>4</v>
      </c>
      <c r="O3" s="2">
        <f t="shared" ref="O3:O6" ca="1" si="7">ROUND(IF($E3+K3&lt;1,1,IF($E3+K3&gt;$C3*125,125,($E3+K3)/$C3)),1)</f>
        <v>29.7</v>
      </c>
    </row>
    <row r="4" spans="1:15" x14ac:dyDescent="0.75">
      <c r="A4" s="2" t="s">
        <v>18</v>
      </c>
      <c r="B4" s="2" t="s">
        <v>19</v>
      </c>
      <c r="C4" s="2">
        <v>3</v>
      </c>
      <c r="D4" s="2">
        <v>44</v>
      </c>
      <c r="E4" s="2">
        <f t="shared" si="0"/>
        <v>132</v>
      </c>
      <c r="F4" s="2">
        <f t="shared" ca="1" si="1"/>
        <v>0.7562301175403654</v>
      </c>
      <c r="G4" s="2">
        <f t="shared" ca="1" si="1"/>
        <v>0.43455867488492772</v>
      </c>
      <c r="H4" s="2">
        <f t="shared" ca="1" si="2"/>
        <v>7.1838342280564298</v>
      </c>
      <c r="I4" s="2">
        <f t="shared" ca="1" si="2"/>
        <v>-173.94363229988195</v>
      </c>
      <c r="J4" s="2">
        <f t="shared" ca="1" si="3"/>
        <v>0.71838342280564293</v>
      </c>
      <c r="K4" s="2">
        <f t="shared" ca="1" si="3"/>
        <v>-17.394363229988194</v>
      </c>
      <c r="L4" s="2">
        <f t="shared" ca="1" si="4"/>
        <v>10</v>
      </c>
      <c r="M4" s="2">
        <f t="shared" ca="1" si="5"/>
        <v>1</v>
      </c>
      <c r="N4" s="2">
        <f t="shared" ca="1" si="6"/>
        <v>4</v>
      </c>
      <c r="O4" s="2">
        <f t="shared" ca="1" si="7"/>
        <v>38.200000000000003</v>
      </c>
    </row>
    <row r="5" spans="1:15" x14ac:dyDescent="0.75">
      <c r="A5" s="2" t="s">
        <v>20</v>
      </c>
      <c r="B5" s="2" t="s">
        <v>21</v>
      </c>
      <c r="C5" s="2">
        <v>4</v>
      </c>
      <c r="D5" s="2">
        <v>48.5</v>
      </c>
      <c r="E5" s="2">
        <f t="shared" si="0"/>
        <v>194</v>
      </c>
      <c r="F5" s="2">
        <f t="shared" ca="1" si="1"/>
        <v>0.52308309895495819</v>
      </c>
      <c r="G5" s="2">
        <f t="shared" ca="1" si="1"/>
        <v>0.6682813382170959</v>
      </c>
      <c r="H5" s="2">
        <f t="shared" ca="1" si="2"/>
        <v>0.47265834356076569</v>
      </c>
      <c r="I5" s="2">
        <f t="shared" ca="1" si="2"/>
        <v>508.79790734979599</v>
      </c>
      <c r="J5" s="2">
        <f t="shared" ca="1" si="3"/>
        <v>4.7265834356076571E-2</v>
      </c>
      <c r="K5" s="2">
        <f t="shared" ca="1" si="3"/>
        <v>50.879790734979601</v>
      </c>
      <c r="L5" s="2">
        <f t="shared" ca="1" si="4"/>
        <v>4</v>
      </c>
      <c r="M5" s="2">
        <f t="shared" ca="1" si="5"/>
        <v>125</v>
      </c>
      <c r="N5" s="2">
        <f t="shared" ca="1" si="6"/>
        <v>4</v>
      </c>
      <c r="O5" s="2">
        <f t="shared" ca="1" si="7"/>
        <v>61.2</v>
      </c>
    </row>
    <row r="6" spans="1:15" x14ac:dyDescent="0.75">
      <c r="A6" s="2" t="s">
        <v>22</v>
      </c>
      <c r="B6" s="2" t="s">
        <v>23</v>
      </c>
      <c r="C6" s="2">
        <v>3</v>
      </c>
      <c r="D6" s="2">
        <v>24</v>
      </c>
      <c r="E6" s="2">
        <f t="shared" si="0"/>
        <v>72</v>
      </c>
      <c r="F6" s="2">
        <f t="shared" ca="1" si="1"/>
        <v>0.77581469611185716</v>
      </c>
      <c r="G6" s="2">
        <f t="shared" ca="1" si="1"/>
        <v>0.93392507394824931</v>
      </c>
      <c r="H6" s="2">
        <f t="shared" ca="1" si="2"/>
        <v>8.0213513904879221</v>
      </c>
      <c r="I6" s="2">
        <f t="shared" ca="1" si="2"/>
        <v>2509.5352587900084</v>
      </c>
      <c r="J6" s="2">
        <f t="shared" ca="1" si="3"/>
        <v>0.80213513904879219</v>
      </c>
      <c r="K6" s="2">
        <f t="shared" ca="1" si="3"/>
        <v>250.95352587900084</v>
      </c>
      <c r="L6" s="2">
        <f t="shared" ca="1" si="4"/>
        <v>11</v>
      </c>
      <c r="M6" s="2">
        <f t="shared" ca="1" si="5"/>
        <v>125</v>
      </c>
      <c r="N6" s="2">
        <f t="shared" ca="1" si="6"/>
        <v>4</v>
      </c>
      <c r="O6" s="2">
        <f t="shared" ca="1" si="7"/>
        <v>107.7</v>
      </c>
    </row>
    <row r="9" spans="1:15" x14ac:dyDescent="0.75">
      <c r="A9" s="3" t="s">
        <v>24</v>
      </c>
      <c r="B9" s="4">
        <v>1</v>
      </c>
      <c r="C9" s="5"/>
      <c r="D9" s="4">
        <v>10</v>
      </c>
      <c r="E9" s="5"/>
    </row>
    <row r="10" spans="1:15" x14ac:dyDescent="0.75">
      <c r="A10" s="3" t="s">
        <v>25</v>
      </c>
      <c r="B10" s="4">
        <f>B9/10</f>
        <v>0.1</v>
      </c>
      <c r="C10" s="5"/>
      <c r="D10" s="9">
        <f>D9/10</f>
        <v>1</v>
      </c>
      <c r="E10" s="10"/>
    </row>
    <row r="11" spans="1:15" x14ac:dyDescent="0.75">
      <c r="A11" s="3"/>
      <c r="B11" s="6" t="s">
        <v>1</v>
      </c>
      <c r="C11" s="6" t="s">
        <v>26</v>
      </c>
      <c r="D11" s="6" t="s">
        <v>1</v>
      </c>
      <c r="E11" s="6" t="s">
        <v>26</v>
      </c>
    </row>
    <row r="12" spans="1:15" x14ac:dyDescent="0.75">
      <c r="A12" s="7" t="s">
        <v>27</v>
      </c>
      <c r="B12" s="6">
        <v>1</v>
      </c>
      <c r="C12" s="6">
        <v>124</v>
      </c>
      <c r="D12" s="6">
        <v>1</v>
      </c>
      <c r="E12" s="6">
        <v>124</v>
      </c>
    </row>
    <row r="13" spans="1:15" x14ac:dyDescent="0.75">
      <c r="A13" s="3" t="s">
        <v>28</v>
      </c>
      <c r="B13" s="6">
        <f>B12/$B$10</f>
        <v>10</v>
      </c>
      <c r="C13" s="6">
        <f>C12/$B$10</f>
        <v>1240</v>
      </c>
      <c r="D13" s="6">
        <f>D12/$D$10</f>
        <v>1</v>
      </c>
      <c r="E13" s="6">
        <f>E12/$D$10</f>
        <v>124</v>
      </c>
    </row>
    <row r="14" spans="1:15" x14ac:dyDescent="0.75">
      <c r="A14" s="3" t="s">
        <v>29</v>
      </c>
      <c r="B14" s="6">
        <f>2*B13^2</f>
        <v>200</v>
      </c>
      <c r="C14" s="6">
        <f t="shared" ref="C14:E14" si="8">2*C13^2</f>
        <v>3075200</v>
      </c>
      <c r="D14" s="6">
        <f t="shared" si="8"/>
        <v>2</v>
      </c>
      <c r="E14" s="6">
        <f t="shared" si="8"/>
        <v>30752</v>
      </c>
    </row>
    <row r="15" spans="1:15" x14ac:dyDescent="0.75">
      <c r="A15" s="8"/>
    </row>
  </sheetData>
  <mergeCells count="4">
    <mergeCell ref="B9:C9"/>
    <mergeCell ref="D9:E9"/>
    <mergeCell ref="B10:C10"/>
    <mergeCell ref="D10:E10"/>
  </mergeCells>
  <pageMargins left="0.7" right="0.7" top="0.75" bottom="0.75" header="0.3" footer="0.3"/>
  <ignoredErrors>
    <ignoredError sqref="M2:M6 N2:N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Muralidhar, Krish</dc:creator>
  <cp:lastModifiedBy>Muralidhar, Krish</cp:lastModifiedBy>
  <dcterms:created xsi:type="dcterms:W3CDTF">2021-11-16T18:39:55Z</dcterms:created>
  <dcterms:modified xsi:type="dcterms:W3CDTF">2021-11-16T18:44:24Z</dcterms:modified>
</cp:coreProperties>
</file>