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larn\OneDrive\Escritorio\FGS\Proyecto\"/>
    </mc:Choice>
  </mc:AlternateContent>
  <xr:revisionPtr revIDLastSave="0" documentId="13_ncr:1_{CE81193A-7067-443D-A799-3EA1135C2176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PResupuesto" sheetId="1" r:id="rId1"/>
    <sheet name="Relacion de Horas" sheetId="4" r:id="rId2"/>
    <sheet name="Hojja de configuraciones" sheetId="2" r:id="rId3"/>
    <sheet name="Fichas EQuipamient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4" l="1"/>
  <c r="G14" i="4"/>
  <c r="D8" i="4"/>
  <c r="E8" i="4"/>
  <c r="I8" i="4"/>
  <c r="K8" i="4" s="1"/>
  <c r="J8" i="4"/>
  <c r="J3" i="4"/>
  <c r="J4" i="4"/>
  <c r="J5" i="4"/>
  <c r="J6" i="4"/>
  <c r="J9" i="4"/>
  <c r="J7" i="4"/>
  <c r="J10" i="4"/>
  <c r="J11" i="4"/>
  <c r="J12" i="4"/>
  <c r="J13" i="4"/>
  <c r="I3" i="4"/>
  <c r="I4" i="4"/>
  <c r="I5" i="4"/>
  <c r="I6" i="4"/>
  <c r="I9" i="4"/>
  <c r="I7" i="4"/>
  <c r="I10" i="4"/>
  <c r="K10" i="4" s="1"/>
  <c r="I11" i="4"/>
  <c r="K11" i="4" s="1"/>
  <c r="I12" i="4"/>
  <c r="I13" i="4"/>
  <c r="J2" i="4"/>
  <c r="I2" i="4"/>
  <c r="C14" i="4"/>
  <c r="B14" i="4"/>
  <c r="E5" i="4"/>
  <c r="E6" i="4"/>
  <c r="E9" i="4"/>
  <c r="E7" i="4"/>
  <c r="E10" i="4"/>
  <c r="E11" i="4"/>
  <c r="E12" i="4"/>
  <c r="E13" i="4"/>
  <c r="D5" i="4"/>
  <c r="D6" i="4"/>
  <c r="D9" i="4"/>
  <c r="D7" i="4"/>
  <c r="D10" i="4"/>
  <c r="D11" i="4"/>
  <c r="D12" i="4"/>
  <c r="F12" i="4" s="1"/>
  <c r="D13" i="4"/>
  <c r="F13" i="4" s="1"/>
  <c r="E3" i="4"/>
  <c r="E4" i="4"/>
  <c r="D4" i="4"/>
  <c r="D3" i="4"/>
  <c r="E2" i="4"/>
  <c r="D2" i="4"/>
  <c r="F2" i="4" s="1"/>
  <c r="E9" i="1"/>
  <c r="E3" i="1"/>
  <c r="E5" i="1"/>
  <c r="E6" i="1"/>
  <c r="E7" i="1"/>
  <c r="E8" i="1"/>
  <c r="E10" i="1"/>
  <c r="E11" i="1"/>
  <c r="E12" i="1"/>
  <c r="E15" i="1"/>
  <c r="E16" i="1"/>
  <c r="E19" i="1"/>
  <c r="E20" i="1"/>
  <c r="E4" i="1"/>
  <c r="E17" i="1" l="1"/>
  <c r="E21" i="1"/>
  <c r="E22" i="1" s="1"/>
  <c r="E23" i="1" s="1"/>
  <c r="F8" i="4"/>
  <c r="F11" i="4"/>
  <c r="F10" i="4"/>
  <c r="F7" i="4"/>
  <c r="K2" i="4"/>
  <c r="K12" i="4"/>
  <c r="K13" i="4"/>
  <c r="F3" i="4"/>
  <c r="K9" i="4"/>
  <c r="F4" i="4"/>
  <c r="K7" i="4"/>
  <c r="K5" i="4"/>
  <c r="F9" i="4"/>
  <c r="F6" i="4"/>
  <c r="K4" i="4"/>
  <c r="K3" i="4"/>
  <c r="K6" i="4"/>
  <c r="F5" i="4"/>
  <c r="E13" i="1"/>
  <c r="E24" i="1" l="1"/>
</calcChain>
</file>

<file path=xl/sharedStrings.xml><?xml version="1.0" encoding="utf-8"?>
<sst xmlns="http://schemas.openxmlformats.org/spreadsheetml/2006/main" count="235" uniqueCount="135">
  <si>
    <t>Presupuesto</t>
  </si>
  <si>
    <t>Hardware</t>
  </si>
  <si>
    <t>Software</t>
  </si>
  <si>
    <t>Operarios</t>
  </si>
  <si>
    <t>Routers Mikrotic</t>
  </si>
  <si>
    <t>Switch Multicapa Mikrotic</t>
  </si>
  <si>
    <t>Switch Mikrotic</t>
  </si>
  <si>
    <t>Punto de Acceso</t>
  </si>
  <si>
    <t>Administrador de sistemas</t>
  </si>
  <si>
    <t>Servidor</t>
  </si>
  <si>
    <t>Precio Unitario</t>
  </si>
  <si>
    <t>Precio</t>
  </si>
  <si>
    <t>Total</t>
  </si>
  <si>
    <t>Cable Cat.6</t>
  </si>
  <si>
    <t>Clavijas Cat.6</t>
  </si>
  <si>
    <t>Placas de Pared</t>
  </si>
  <si>
    <t>Total + IVA</t>
  </si>
  <si>
    <t>IVA * 21%</t>
  </si>
  <si>
    <t>Tecnico de Redes</t>
  </si>
  <si>
    <t>Dispositivo</t>
  </si>
  <si>
    <t>Interfaz</t>
  </si>
  <si>
    <t>Patch Panel</t>
  </si>
  <si>
    <t>Armario "Rack"</t>
  </si>
  <si>
    <t>Modelo</t>
  </si>
  <si>
    <t>Version</t>
  </si>
  <si>
    <t>Aiten Data Rack Suelo 19"</t>
  </si>
  <si>
    <t>CRS328-24P</t>
  </si>
  <si>
    <t>CRS328-4C</t>
  </si>
  <si>
    <t>RB450G</t>
  </si>
  <si>
    <t>Aruba Instant On AP22</t>
  </si>
  <si>
    <t xml:space="preserve">Ubuntu Server </t>
  </si>
  <si>
    <t>Dell PowerEdge R350</t>
  </si>
  <si>
    <t>Tarea</t>
  </si>
  <si>
    <t>Administrador</t>
  </si>
  <si>
    <t>Tecnico</t>
  </si>
  <si>
    <t>$/h - Tecnico</t>
  </si>
  <si>
    <t>$/h - Admin</t>
  </si>
  <si>
    <t>Total Teorico</t>
  </si>
  <si>
    <t>Total Final</t>
  </si>
  <si>
    <t>Total Horas</t>
  </si>
  <si>
    <t>Dirección IP</t>
  </si>
  <si>
    <t>Máscara de subred</t>
  </si>
  <si>
    <t>Gateway por defecto</t>
  </si>
  <si>
    <t>Router 1</t>
  </si>
  <si>
    <t>LAN</t>
  </si>
  <si>
    <t>192.168.1.1</t>
  </si>
  <si>
    <t>255.255.255.0</t>
  </si>
  <si>
    <t>-</t>
  </si>
  <si>
    <t>Router 2</t>
  </si>
  <si>
    <t>192.168.1.2</t>
  </si>
  <si>
    <t>WAN</t>
  </si>
  <si>
    <t>x.x.x.x (pública)</t>
  </si>
  <si>
    <t>Máscara asignada</t>
  </si>
  <si>
    <t>Switch Multicapa 1</t>
  </si>
  <si>
    <t>VLAN 10 (ADM)</t>
  </si>
  <si>
    <t>192.168.10.1</t>
  </si>
  <si>
    <t>Switch Multicapa 2</t>
  </si>
  <si>
    <t>192.168.10.2</t>
  </si>
  <si>
    <t>VLAN 20 (CON)</t>
  </si>
  <si>
    <t>192.168.20.1</t>
  </si>
  <si>
    <t>192.168.20.2</t>
  </si>
  <si>
    <t>VLAN 30 (PROG)</t>
  </si>
  <si>
    <t>192.168.30.1</t>
  </si>
  <si>
    <t>192.168.30.2</t>
  </si>
  <si>
    <t>VLAN 40 (IT)</t>
  </si>
  <si>
    <t>192.168.40.1</t>
  </si>
  <si>
    <t>192.168.40.2</t>
  </si>
  <si>
    <t>Switch 1</t>
  </si>
  <si>
    <t>Troncal</t>
  </si>
  <si>
    <t>Switch 2</t>
  </si>
  <si>
    <t>Switch 3</t>
  </si>
  <si>
    <t>Switch 4</t>
  </si>
  <si>
    <t>Servidor DMZ</t>
  </si>
  <si>
    <t>192.168.50.1</t>
  </si>
  <si>
    <t>Servidor Interno</t>
  </si>
  <si>
    <t>192.168.1.10</t>
  </si>
  <si>
    <t>192.168.1.100</t>
  </si>
  <si>
    <t>Puerto</t>
  </si>
  <si>
    <t>Routers Mikrotik - RB450G</t>
  </si>
  <si>
    <t>Switch Multicapa Mikrotik - CRS328-4C</t>
  </si>
  <si>
    <t>Switch Mikrotik - CRS328-24P</t>
  </si>
  <si>
    <t>Punto de Acceso - Aruba Instant On AP22</t>
  </si>
  <si>
    <t>Servidor - Dell PowerEdge R350</t>
  </si>
  <si>
    <r>
      <t>CPU:</t>
    </r>
    <r>
      <rPr>
        <sz val="11"/>
        <color theme="1"/>
        <rFont val="Arial"/>
        <family val="2"/>
      </rPr>
      <t xml:space="preserve"> Atheros AR7161 680 MHz</t>
    </r>
  </si>
  <si>
    <r>
      <t>RAM:</t>
    </r>
    <r>
      <rPr>
        <sz val="11"/>
        <color theme="1"/>
        <rFont val="Arial"/>
        <family val="2"/>
      </rPr>
      <t xml:space="preserve"> 256 MB</t>
    </r>
  </si>
  <si>
    <r>
      <t>Almacenamiento:</t>
    </r>
    <r>
      <rPr>
        <sz val="11"/>
        <color theme="1"/>
        <rFont val="Arial"/>
        <family val="2"/>
      </rPr>
      <t xml:space="preserve"> 512 MB NAND</t>
    </r>
  </si>
  <si>
    <r>
      <t>Puertos Ethernet:</t>
    </r>
    <r>
      <rPr>
        <sz val="11"/>
        <color theme="1"/>
        <rFont val="Arial"/>
        <family val="2"/>
      </rPr>
      <t xml:space="preserve"> 5 puertos Gigabit Ethernet</t>
    </r>
  </si>
  <si>
    <r>
      <t>Sistema Operativo:</t>
    </r>
    <r>
      <rPr>
        <sz val="11"/>
        <color theme="1"/>
        <rFont val="Arial"/>
        <family val="2"/>
      </rPr>
      <t xml:space="preserve"> RouterOS, licencia nivel 5</t>
    </r>
  </si>
  <si>
    <r>
      <t>Dimensiones:</t>
    </r>
    <r>
      <rPr>
        <sz val="11"/>
        <color theme="1"/>
        <rFont val="Arial"/>
        <family val="2"/>
      </rPr>
      <t xml:space="preserve"> 90 x 115 mm</t>
    </r>
  </si>
  <si>
    <r>
      <t>Consumo de energía:</t>
    </r>
    <r>
      <rPr>
        <sz val="11"/>
        <color theme="1"/>
        <rFont val="Arial"/>
        <family val="2"/>
      </rPr>
      <t xml:space="preserve"> 10W máximo</t>
    </r>
  </si>
  <si>
    <r>
      <t>Características adicionales:</t>
    </r>
    <r>
      <rPr>
        <sz val="11"/>
        <color theme="1"/>
        <rFont val="Arial"/>
        <family val="2"/>
      </rPr>
      <t xml:space="preserve"> Firewall, VPN, Hotspot, QoS, VLAN, etc.</t>
    </r>
  </si>
  <si>
    <r>
      <t>Puertos Ethernet:</t>
    </r>
    <r>
      <rPr>
        <sz val="11"/>
        <color theme="1"/>
        <rFont val="Arial"/>
        <family val="2"/>
      </rPr>
      <t xml:space="preserve"> 24 puertos Gigabit Ethernet</t>
    </r>
  </si>
  <si>
    <r>
      <t>Puertos combinados:</t>
    </r>
    <r>
      <rPr>
        <sz val="11"/>
        <color theme="1"/>
        <rFont val="Arial"/>
        <family val="2"/>
      </rPr>
      <t xml:space="preserve"> 4 puertos combinados (Ethernet/SFP+)</t>
    </r>
  </si>
  <si>
    <r>
      <t>Capacidad de conmutación:</t>
    </r>
    <r>
      <rPr>
        <sz val="11"/>
        <color theme="1"/>
        <rFont val="Arial"/>
        <family val="2"/>
      </rPr>
      <t xml:space="preserve"> 64 Gbps</t>
    </r>
  </si>
  <si>
    <r>
      <t>Sistema Operativo:</t>
    </r>
    <r>
      <rPr>
        <sz val="11"/>
        <color theme="1"/>
        <rFont val="Arial"/>
        <family val="2"/>
      </rPr>
      <t xml:space="preserve"> RouterOS/SwOS (dual boot)</t>
    </r>
  </si>
  <si>
    <r>
      <t>RAM:</t>
    </r>
    <r>
      <rPr>
        <sz val="11"/>
        <color theme="1"/>
        <rFont val="Arial"/>
        <family val="2"/>
      </rPr>
      <t xml:space="preserve"> 512 MB</t>
    </r>
  </si>
  <si>
    <r>
      <t>Almacenamiento:</t>
    </r>
    <r>
      <rPr>
        <sz val="11"/>
        <color theme="1"/>
        <rFont val="Arial"/>
        <family val="2"/>
      </rPr>
      <t xml:space="preserve"> 16 MB flash</t>
    </r>
  </si>
  <si>
    <r>
      <t>Dimensiones:</t>
    </r>
    <r>
      <rPr>
        <sz val="11"/>
        <color theme="1"/>
        <rFont val="Arial"/>
        <family val="2"/>
      </rPr>
      <t xml:space="preserve"> 443 x 183 x 44 mm</t>
    </r>
  </si>
  <si>
    <r>
      <t>Fuente de alimentación:</t>
    </r>
    <r>
      <rPr>
        <sz val="11"/>
        <color theme="1"/>
        <rFont val="Arial"/>
        <family val="2"/>
      </rPr>
      <t xml:space="preserve"> 100-240V AC</t>
    </r>
  </si>
  <si>
    <r>
      <t>Características adicionales:</t>
    </r>
    <r>
      <rPr>
        <sz val="11"/>
        <color theme="1"/>
        <rFont val="Arial"/>
        <family val="2"/>
      </rPr>
      <t xml:space="preserve"> VLAN, QoS, ACL, etc.</t>
    </r>
  </si>
  <si>
    <r>
      <t>Puertos Ethernet:</t>
    </r>
    <r>
      <rPr>
        <sz val="11"/>
        <color theme="1"/>
        <rFont val="Arial"/>
        <family val="2"/>
      </rPr>
      <t xml:space="preserve"> 24 puertos Gigabit Ethernet con PoE (Power over Ethernet)</t>
    </r>
  </si>
  <si>
    <r>
      <t>Puertos SFP+:</t>
    </r>
    <r>
      <rPr>
        <sz val="11"/>
        <color theme="1"/>
        <rFont val="Arial"/>
        <family val="2"/>
      </rPr>
      <t xml:space="preserve"> 4 puertos SFP+</t>
    </r>
  </si>
  <si>
    <r>
      <t>Estándares inalámbricos:</t>
    </r>
    <r>
      <rPr>
        <sz val="11"/>
        <color theme="1"/>
        <rFont val="Arial"/>
        <family val="2"/>
      </rPr>
      <t xml:space="preserve"> Wi-Fi 6 (802.11ax)</t>
    </r>
  </si>
  <si>
    <r>
      <t>Frecuencias:</t>
    </r>
    <r>
      <rPr>
        <sz val="11"/>
        <color theme="1"/>
        <rFont val="Arial"/>
        <family val="2"/>
      </rPr>
      <t xml:space="preserve"> 2.4 GHz y 5 GHz</t>
    </r>
  </si>
  <si>
    <r>
      <t>Velocidad máxima:</t>
    </r>
    <r>
      <rPr>
        <sz val="11"/>
        <color theme="1"/>
        <rFont val="Arial"/>
        <family val="2"/>
      </rPr>
      <t xml:space="preserve"> Hasta 1.2 Gbps en 5 GHz y 574 Mbps en 2.4 GHz</t>
    </r>
  </si>
  <si>
    <r>
      <t>Antenas:</t>
    </r>
    <r>
      <rPr>
        <sz val="11"/>
        <color theme="1"/>
        <rFont val="Arial"/>
        <family val="2"/>
      </rPr>
      <t xml:space="preserve"> Internas omnidireccionales</t>
    </r>
  </si>
  <si>
    <r>
      <t>Puertos:</t>
    </r>
    <r>
      <rPr>
        <sz val="11"/>
        <color theme="1"/>
        <rFont val="Arial"/>
        <family val="2"/>
      </rPr>
      <t xml:space="preserve"> 1 puerto Gigabit Ethernet con PoE</t>
    </r>
  </si>
  <si>
    <r>
      <t>Seguridad:</t>
    </r>
    <r>
      <rPr>
        <sz val="11"/>
        <color theme="1"/>
        <rFont val="Arial"/>
        <family val="2"/>
      </rPr>
      <t xml:space="preserve"> WPA3, WPA2, AES, PSK, 802.1X</t>
    </r>
  </si>
  <si>
    <r>
      <t>Dimensiones:</t>
    </r>
    <r>
      <rPr>
        <sz val="11"/>
        <color theme="1"/>
        <rFont val="Arial"/>
        <family val="2"/>
      </rPr>
      <t xml:space="preserve"> 160 x 160 x 37 mm</t>
    </r>
  </si>
  <si>
    <r>
      <t>Peso:</t>
    </r>
    <r>
      <rPr>
        <sz val="11"/>
        <color theme="1"/>
        <rFont val="Arial"/>
        <family val="2"/>
      </rPr>
      <t xml:space="preserve"> 500 g</t>
    </r>
  </si>
  <si>
    <r>
      <t>Fuente de alimentación:</t>
    </r>
    <r>
      <rPr>
        <sz val="11"/>
        <color theme="1"/>
        <rFont val="Arial"/>
        <family val="2"/>
      </rPr>
      <t xml:space="preserve"> PoE o adaptador de corriente</t>
    </r>
  </si>
  <si>
    <r>
      <t>Características adicionales:</t>
    </r>
    <r>
      <rPr>
        <sz val="11"/>
        <color theme="1"/>
        <rFont val="Arial"/>
        <family val="2"/>
      </rPr>
      <t xml:space="preserve"> Captive portal, gestión en la nube, etc.</t>
    </r>
  </si>
  <si>
    <r>
      <t>Procesador:</t>
    </r>
    <r>
      <rPr>
        <sz val="11"/>
        <color theme="1"/>
        <rFont val="Arial"/>
        <family val="2"/>
      </rPr>
      <t xml:space="preserve"> Intel Xeon E-2300 series</t>
    </r>
  </si>
  <si>
    <r>
      <t>RAM:</t>
    </r>
    <r>
      <rPr>
        <sz val="11"/>
        <color theme="1"/>
        <rFont val="Arial"/>
        <family val="2"/>
      </rPr>
      <t xml:space="preserve"> Hasta 64 GB DDR4 ECC</t>
    </r>
  </si>
  <si>
    <r>
      <t>Almacenamiento:</t>
    </r>
    <r>
      <rPr>
        <sz val="11"/>
        <color theme="1"/>
        <rFont val="Arial"/>
        <family val="2"/>
      </rPr>
      <t xml:space="preserve"> Hasta 8 x 2.5" SAS/SATA o 4 x 3.5" SAS/SATA</t>
    </r>
  </si>
  <si>
    <r>
      <t>Controlador RAID:</t>
    </r>
    <r>
      <rPr>
        <sz val="11"/>
        <color theme="1"/>
        <rFont val="Arial"/>
        <family val="2"/>
      </rPr>
      <t xml:space="preserve"> PERC H730P, H330, o S140</t>
    </r>
  </si>
  <si>
    <r>
      <t>Puertos de red:</t>
    </r>
    <r>
      <rPr>
        <sz val="11"/>
        <color theme="1"/>
        <rFont val="Arial"/>
        <family val="2"/>
      </rPr>
      <t xml:space="preserve"> 2 x 1GbE LOM</t>
    </r>
  </si>
  <si>
    <r>
      <t>Fuente de alimentación:</t>
    </r>
    <r>
      <rPr>
        <sz val="11"/>
        <color theme="1"/>
        <rFont val="Arial"/>
        <family val="2"/>
      </rPr>
      <t xml:space="preserve"> Redundante 350W o 550W</t>
    </r>
  </si>
  <si>
    <r>
      <t>Dimensiones:</t>
    </r>
    <r>
      <rPr>
        <sz val="11"/>
        <color theme="1"/>
        <rFont val="Arial"/>
        <family val="2"/>
      </rPr>
      <t xml:space="preserve"> 434 x 495 x 42.8 mm</t>
    </r>
  </si>
  <si>
    <r>
      <t>Peso:</t>
    </r>
    <r>
      <rPr>
        <sz val="11"/>
        <color theme="1"/>
        <rFont val="Arial"/>
        <family val="2"/>
      </rPr>
      <t xml:space="preserve"> 14 kg</t>
    </r>
  </si>
  <si>
    <r>
      <t>Sistema Operativo:</t>
    </r>
    <r>
      <rPr>
        <sz val="11"/>
        <color theme="1"/>
        <rFont val="Arial"/>
        <family val="2"/>
      </rPr>
      <t xml:space="preserve"> Compatible con Windows Server, Linux, VMware ESXi</t>
    </r>
  </si>
  <si>
    <r>
      <t>Características adicionales:</t>
    </r>
    <r>
      <rPr>
        <sz val="11"/>
        <color theme="1"/>
        <rFont val="Arial"/>
        <family val="2"/>
      </rPr>
      <t xml:space="preserve"> iDRAC9 con Lifecycle Controller, soporte para virtualización, etc.</t>
    </r>
  </si>
  <si>
    <t>192.168.1.11</t>
  </si>
  <si>
    <t>192.168.1.3</t>
  </si>
  <si>
    <t>192.168.50.2</t>
  </si>
  <si>
    <t>192.168.50.3 - 4</t>
  </si>
  <si>
    <t>192.168.1.4</t>
  </si>
  <si>
    <t>192.168.1.5</t>
  </si>
  <si>
    <t>192.168.1.6</t>
  </si>
  <si>
    <t>192.168.1.7</t>
  </si>
  <si>
    <t>192.168.1.8</t>
  </si>
  <si>
    <t>192.168.1.9</t>
  </si>
  <si>
    <t>192.168.1.12</t>
  </si>
  <si>
    <t>192.168.1.13 - 14</t>
  </si>
  <si>
    <t>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</si>
</sst>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.5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44" fontId="0" fillId="0" borderId="1" xfId="1" applyFont="1" applyBorder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I19" sqref="I19"/>
    </sheetView>
  </sheetViews>
  <sheetFormatPr baseColWidth="10" defaultColWidth="9.140625" defaultRowHeight="15" x14ac:dyDescent="0.25"/>
  <cols>
    <col min="1" max="1" width="24.85546875" style="17" bestFit="1" customWidth="1"/>
    <col min="2" max="2" width="23.7109375" style="17" bestFit="1" customWidth="1"/>
    <col min="3" max="3" width="5.140625" style="17" bestFit="1" customWidth="1"/>
    <col min="4" max="4" width="14.140625" style="17" bestFit="1" customWidth="1"/>
    <col min="5" max="5" width="10.5703125" style="17" bestFit="1" customWidth="1"/>
    <col min="6" max="6" width="14.140625" style="17" bestFit="1" customWidth="1"/>
    <col min="7" max="16384" width="9.140625" style="17"/>
  </cols>
  <sheetData>
    <row r="1" spans="1:5" x14ac:dyDescent="0.25">
      <c r="A1" s="14" t="s">
        <v>0</v>
      </c>
      <c r="B1" s="15"/>
      <c r="C1" s="15"/>
      <c r="D1" s="15"/>
      <c r="E1" s="16"/>
    </row>
    <row r="2" spans="1:5" x14ac:dyDescent="0.25">
      <c r="A2" s="18" t="s">
        <v>1</v>
      </c>
      <c r="B2" s="18" t="s">
        <v>23</v>
      </c>
      <c r="C2" s="18" t="s">
        <v>134</v>
      </c>
      <c r="D2" s="19" t="s">
        <v>10</v>
      </c>
      <c r="E2" s="19" t="s">
        <v>11</v>
      </c>
    </row>
    <row r="3" spans="1:5" x14ac:dyDescent="0.25">
      <c r="A3" s="20" t="s">
        <v>22</v>
      </c>
      <c r="B3" s="20" t="s">
        <v>25</v>
      </c>
      <c r="C3" s="20">
        <v>1</v>
      </c>
      <c r="D3" s="21">
        <v>427</v>
      </c>
      <c r="E3" s="21">
        <f>$C3*$D3</f>
        <v>427</v>
      </c>
    </row>
    <row r="4" spans="1:5" x14ac:dyDescent="0.25">
      <c r="A4" s="20" t="s">
        <v>4</v>
      </c>
      <c r="B4" s="20" t="s">
        <v>28</v>
      </c>
      <c r="C4" s="20">
        <v>2</v>
      </c>
      <c r="D4" s="21">
        <v>120</v>
      </c>
      <c r="E4" s="21">
        <f>$C4*$D4</f>
        <v>240</v>
      </c>
    </row>
    <row r="5" spans="1:5" x14ac:dyDescent="0.25">
      <c r="A5" s="20" t="s">
        <v>5</v>
      </c>
      <c r="B5" s="20" t="s">
        <v>27</v>
      </c>
      <c r="C5" s="20">
        <v>2</v>
      </c>
      <c r="D5" s="21">
        <v>490</v>
      </c>
      <c r="E5" s="21">
        <f>$C5*$D5</f>
        <v>980</v>
      </c>
    </row>
    <row r="6" spans="1:5" x14ac:dyDescent="0.25">
      <c r="A6" s="20" t="s">
        <v>6</v>
      </c>
      <c r="B6" s="20" t="s">
        <v>26</v>
      </c>
      <c r="C6" s="20">
        <v>4</v>
      </c>
      <c r="D6" s="21">
        <v>450</v>
      </c>
      <c r="E6" s="21">
        <f>$C6*$D6</f>
        <v>1800</v>
      </c>
    </row>
    <row r="7" spans="1:5" x14ac:dyDescent="0.25">
      <c r="A7" s="20" t="s">
        <v>7</v>
      </c>
      <c r="B7" s="20" t="s">
        <v>29</v>
      </c>
      <c r="C7" s="20">
        <v>1</v>
      </c>
      <c r="D7" s="21">
        <v>160</v>
      </c>
      <c r="E7" s="21">
        <f>$C7*$D7</f>
        <v>160</v>
      </c>
    </row>
    <row r="8" spans="1:5" x14ac:dyDescent="0.25">
      <c r="A8" s="20" t="s">
        <v>9</v>
      </c>
      <c r="B8" s="20" t="s">
        <v>31</v>
      </c>
      <c r="C8" s="20">
        <v>2</v>
      </c>
      <c r="D8" s="21">
        <v>1699</v>
      </c>
      <c r="E8" s="21">
        <f>$C8*$D8</f>
        <v>3398</v>
      </c>
    </row>
    <row r="9" spans="1:5" x14ac:dyDescent="0.25">
      <c r="A9" s="20" t="s">
        <v>21</v>
      </c>
      <c r="B9" s="20"/>
      <c r="C9" s="20">
        <v>3</v>
      </c>
      <c r="D9" s="21">
        <v>90</v>
      </c>
      <c r="E9" s="21">
        <f>$C9*$D9</f>
        <v>270</v>
      </c>
    </row>
    <row r="10" spans="1:5" x14ac:dyDescent="0.25">
      <c r="A10" s="20" t="s">
        <v>13</v>
      </c>
      <c r="B10" s="20"/>
      <c r="C10" s="20">
        <v>300</v>
      </c>
      <c r="D10" s="21">
        <v>1.02</v>
      </c>
      <c r="E10" s="21">
        <f>$C10*$D10</f>
        <v>306</v>
      </c>
    </row>
    <row r="11" spans="1:5" x14ac:dyDescent="0.25">
      <c r="A11" s="20" t="s">
        <v>14</v>
      </c>
      <c r="B11" s="20"/>
      <c r="C11" s="20">
        <v>100</v>
      </c>
      <c r="D11" s="21">
        <v>0.75</v>
      </c>
      <c r="E11" s="21">
        <f>$C11*$D11</f>
        <v>75</v>
      </c>
    </row>
    <row r="12" spans="1:5" x14ac:dyDescent="0.25">
      <c r="A12" s="20" t="s">
        <v>15</v>
      </c>
      <c r="B12" s="20"/>
      <c r="C12" s="20">
        <v>12</v>
      </c>
      <c r="D12" s="21">
        <v>22</v>
      </c>
      <c r="E12" s="21">
        <f>$C12*$D12</f>
        <v>264</v>
      </c>
    </row>
    <row r="13" spans="1:5" x14ac:dyDescent="0.25">
      <c r="A13" s="20"/>
      <c r="B13" s="20"/>
      <c r="C13" s="20"/>
      <c r="D13" s="21"/>
      <c r="E13" s="21">
        <f>SUM(E3:E12)</f>
        <v>7920</v>
      </c>
    </row>
    <row r="14" spans="1:5" x14ac:dyDescent="0.25">
      <c r="A14" s="18" t="s">
        <v>2</v>
      </c>
      <c r="B14" s="18" t="s">
        <v>24</v>
      </c>
      <c r="C14" s="18"/>
      <c r="D14" s="18"/>
      <c r="E14" s="18"/>
    </row>
    <row r="15" spans="1:5" x14ac:dyDescent="0.25">
      <c r="A15" s="20" t="s">
        <v>30</v>
      </c>
      <c r="B15" s="20">
        <v>22.04</v>
      </c>
      <c r="C15" s="20">
        <v>2</v>
      </c>
      <c r="D15" s="21">
        <v>0</v>
      </c>
      <c r="E15" s="21">
        <f>$C15*$D15</f>
        <v>0</v>
      </c>
    </row>
    <row r="16" spans="1:5" x14ac:dyDescent="0.25">
      <c r="A16" s="20"/>
      <c r="B16" s="20"/>
      <c r="C16" s="20"/>
      <c r="D16" s="21">
        <v>0</v>
      </c>
      <c r="E16" s="21">
        <f>$C16*$D16</f>
        <v>0</v>
      </c>
    </row>
    <row r="17" spans="1:5" x14ac:dyDescent="0.25">
      <c r="A17" s="20"/>
      <c r="B17" s="20"/>
      <c r="C17" s="20"/>
      <c r="D17" s="21"/>
      <c r="E17" s="21">
        <f>SUM(E15:E16)</f>
        <v>0</v>
      </c>
    </row>
    <row r="18" spans="1:5" x14ac:dyDescent="0.25">
      <c r="A18" s="18" t="s">
        <v>3</v>
      </c>
      <c r="B18" s="18"/>
      <c r="C18" s="18"/>
      <c r="D18" s="18"/>
      <c r="E18" s="18"/>
    </row>
    <row r="19" spans="1:5" x14ac:dyDescent="0.25">
      <c r="A19" s="20" t="s">
        <v>8</v>
      </c>
      <c r="B19" s="20"/>
      <c r="C19" s="20">
        <v>43</v>
      </c>
      <c r="D19" s="21">
        <v>45</v>
      </c>
      <c r="E19" s="21">
        <f>$C19*$D19</f>
        <v>1935</v>
      </c>
    </row>
    <row r="20" spans="1:5" x14ac:dyDescent="0.25">
      <c r="A20" s="20" t="s">
        <v>18</v>
      </c>
      <c r="B20" s="20"/>
      <c r="C20" s="20">
        <v>67</v>
      </c>
      <c r="D20" s="21">
        <v>40</v>
      </c>
      <c r="E20" s="21">
        <f>$C20*$D20</f>
        <v>2680</v>
      </c>
    </row>
    <row r="21" spans="1:5" x14ac:dyDescent="0.25">
      <c r="A21" s="23"/>
      <c r="B21" s="29"/>
      <c r="C21" s="24"/>
      <c r="D21" s="21"/>
      <c r="E21" s="21">
        <f>SUM(E19:E20)</f>
        <v>4615</v>
      </c>
    </row>
    <row r="22" spans="1:5" x14ac:dyDescent="0.25">
      <c r="A22" s="25"/>
      <c r="B22" s="30"/>
      <c r="C22" s="26"/>
      <c r="D22" s="22" t="s">
        <v>12</v>
      </c>
      <c r="E22" s="21">
        <f>SUM(E13,E17,E21)</f>
        <v>12535</v>
      </c>
    </row>
    <row r="23" spans="1:5" x14ac:dyDescent="0.25">
      <c r="A23" s="25"/>
      <c r="B23" s="30"/>
      <c r="C23" s="26"/>
      <c r="D23" s="22" t="s">
        <v>17</v>
      </c>
      <c r="E23" s="21">
        <f>E22*0.21</f>
        <v>2632.35</v>
      </c>
    </row>
    <row r="24" spans="1:5" x14ac:dyDescent="0.25">
      <c r="A24" s="27"/>
      <c r="B24" s="31"/>
      <c r="C24" s="28"/>
      <c r="D24" s="22" t="s">
        <v>16</v>
      </c>
      <c r="E24" s="21">
        <f>E22+E23</f>
        <v>15167.35</v>
      </c>
    </row>
  </sheetData>
  <mergeCells count="2">
    <mergeCell ref="A1:E1"/>
    <mergeCell ref="A21:C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7337-B0F2-4C5F-8B3D-B755508F7F0F}">
  <dimension ref="A1:K14"/>
  <sheetViews>
    <sheetView workbookViewId="0">
      <selection activeCell="C11" sqref="C11"/>
    </sheetView>
  </sheetViews>
  <sheetFormatPr baseColWidth="10" defaultRowHeight="15" x14ac:dyDescent="0.25"/>
  <cols>
    <col min="2" max="2" width="13.7109375" bestFit="1" customWidth="1"/>
  </cols>
  <sheetData>
    <row r="1" spans="1:11" x14ac:dyDescent="0.25">
      <c r="A1" s="3" t="s">
        <v>32</v>
      </c>
      <c r="B1" s="3" t="s">
        <v>33</v>
      </c>
      <c r="C1" s="3" t="s">
        <v>34</v>
      </c>
      <c r="D1" s="3" t="s">
        <v>36</v>
      </c>
      <c r="E1" s="3" t="s">
        <v>35</v>
      </c>
      <c r="F1" s="3" t="s">
        <v>37</v>
      </c>
      <c r="G1" s="3" t="s">
        <v>33</v>
      </c>
      <c r="H1" s="3" t="s">
        <v>34</v>
      </c>
      <c r="I1" s="3" t="s">
        <v>36</v>
      </c>
      <c r="J1" s="3" t="s">
        <v>35</v>
      </c>
      <c r="K1" s="3" t="s">
        <v>38</v>
      </c>
    </row>
    <row r="2" spans="1:11" x14ac:dyDescent="0.25">
      <c r="A2" s="4">
        <v>1</v>
      </c>
      <c r="B2" s="5">
        <v>2</v>
      </c>
      <c r="C2" s="5">
        <v>0</v>
      </c>
      <c r="D2" s="6">
        <f>B2*45</f>
        <v>90</v>
      </c>
      <c r="E2" s="6">
        <f>C2*40</f>
        <v>0</v>
      </c>
      <c r="F2" s="6">
        <f>SUM(D2:E2)</f>
        <v>90</v>
      </c>
      <c r="G2" s="5">
        <v>3</v>
      </c>
      <c r="H2" s="5">
        <v>0</v>
      </c>
      <c r="I2" s="6">
        <f>G2*45</f>
        <v>135</v>
      </c>
      <c r="J2" s="6">
        <f>H2*40</f>
        <v>0</v>
      </c>
      <c r="K2" s="6">
        <f>SUM(I2:J2)</f>
        <v>135</v>
      </c>
    </row>
    <row r="3" spans="1:11" x14ac:dyDescent="0.25">
      <c r="A3" s="4">
        <v>2</v>
      </c>
      <c r="B3" s="5">
        <v>2</v>
      </c>
      <c r="C3" s="5">
        <v>2</v>
      </c>
      <c r="D3" s="6">
        <f>B3*45</f>
        <v>90</v>
      </c>
      <c r="E3" s="6">
        <f t="shared" ref="E3:E13" si="0">C3*40</f>
        <v>80</v>
      </c>
      <c r="F3" s="6">
        <f t="shared" ref="F3:F13" si="1">SUM(D3:E3)</f>
        <v>170</v>
      </c>
      <c r="G3" s="5">
        <v>3</v>
      </c>
      <c r="H3" s="5">
        <v>2</v>
      </c>
      <c r="I3" s="6">
        <f t="shared" ref="I3:I13" si="2">G3*45</f>
        <v>135</v>
      </c>
      <c r="J3" s="6">
        <f t="shared" ref="J3:J13" si="3">H3*40</f>
        <v>80</v>
      </c>
      <c r="K3" s="6">
        <f t="shared" ref="K3:K13" si="4">SUM(I3:J3)</f>
        <v>215</v>
      </c>
    </row>
    <row r="4" spans="1:11" x14ac:dyDescent="0.25">
      <c r="A4" s="4">
        <v>3</v>
      </c>
      <c r="B4" s="5">
        <v>2</v>
      </c>
      <c r="C4" s="5">
        <v>2</v>
      </c>
      <c r="D4" s="6">
        <f>B4*45</f>
        <v>90</v>
      </c>
      <c r="E4" s="6">
        <f t="shared" si="0"/>
        <v>80</v>
      </c>
      <c r="F4" s="6">
        <f t="shared" si="1"/>
        <v>170</v>
      </c>
      <c r="G4" s="5">
        <v>2</v>
      </c>
      <c r="H4" s="5">
        <v>2</v>
      </c>
      <c r="I4" s="6">
        <f t="shared" si="2"/>
        <v>90</v>
      </c>
      <c r="J4" s="6">
        <f t="shared" si="3"/>
        <v>80</v>
      </c>
      <c r="K4" s="6">
        <f t="shared" si="4"/>
        <v>170</v>
      </c>
    </row>
    <row r="5" spans="1:11" x14ac:dyDescent="0.25">
      <c r="A5" s="4">
        <v>4</v>
      </c>
      <c r="B5" s="5">
        <v>4</v>
      </c>
      <c r="C5" s="5">
        <v>28</v>
      </c>
      <c r="D5" s="6">
        <f t="shared" ref="D5:D13" si="5">B5*45</f>
        <v>180</v>
      </c>
      <c r="E5" s="6">
        <f t="shared" si="0"/>
        <v>1120</v>
      </c>
      <c r="F5" s="6">
        <f t="shared" si="1"/>
        <v>1300</v>
      </c>
      <c r="G5" s="5">
        <v>8</v>
      </c>
      <c r="H5" s="5">
        <v>32</v>
      </c>
      <c r="I5" s="6">
        <f t="shared" si="2"/>
        <v>360</v>
      </c>
      <c r="J5" s="6">
        <f t="shared" si="3"/>
        <v>1280</v>
      </c>
      <c r="K5" s="6">
        <f t="shared" si="4"/>
        <v>1640</v>
      </c>
    </row>
    <row r="6" spans="1:11" x14ac:dyDescent="0.25">
      <c r="A6" s="4">
        <v>5</v>
      </c>
      <c r="B6" s="5">
        <v>4</v>
      </c>
      <c r="C6" s="5">
        <v>0</v>
      </c>
      <c r="D6" s="6">
        <f t="shared" si="5"/>
        <v>180</v>
      </c>
      <c r="E6" s="6">
        <f t="shared" si="0"/>
        <v>0</v>
      </c>
      <c r="F6" s="6">
        <f t="shared" si="1"/>
        <v>180</v>
      </c>
      <c r="G6" s="5">
        <v>2</v>
      </c>
      <c r="H6" s="5">
        <v>0</v>
      </c>
      <c r="I6" s="6">
        <f t="shared" si="2"/>
        <v>90</v>
      </c>
      <c r="J6" s="6">
        <f t="shared" si="3"/>
        <v>0</v>
      </c>
      <c r="K6" s="6">
        <f t="shared" si="4"/>
        <v>90</v>
      </c>
    </row>
    <row r="7" spans="1:11" x14ac:dyDescent="0.25">
      <c r="A7" s="4">
        <v>6</v>
      </c>
      <c r="B7" s="5">
        <v>4</v>
      </c>
      <c r="C7" s="5">
        <v>4</v>
      </c>
      <c r="D7" s="6">
        <f>B7*45</f>
        <v>180</v>
      </c>
      <c r="E7" s="6">
        <f>C7*40</f>
        <v>160</v>
      </c>
      <c r="F7" s="6">
        <f>SUM(D7:E7)</f>
        <v>340</v>
      </c>
      <c r="G7" s="5"/>
      <c r="H7" s="5"/>
      <c r="I7" s="6">
        <f>G7*45</f>
        <v>0</v>
      </c>
      <c r="J7" s="6">
        <f>H7*40</f>
        <v>0</v>
      </c>
      <c r="K7" s="6">
        <f>SUM(I7:J7)</f>
        <v>0</v>
      </c>
    </row>
    <row r="8" spans="1:11" x14ac:dyDescent="0.25">
      <c r="A8" s="4">
        <v>7</v>
      </c>
      <c r="B8" s="5">
        <v>8</v>
      </c>
      <c r="C8" s="5"/>
      <c r="D8" s="6">
        <f t="shared" si="5"/>
        <v>360</v>
      </c>
      <c r="E8" s="6">
        <f t="shared" si="0"/>
        <v>0</v>
      </c>
      <c r="F8" s="6">
        <f t="shared" si="1"/>
        <v>360</v>
      </c>
      <c r="G8" s="5">
        <v>4</v>
      </c>
      <c r="H8" s="5"/>
      <c r="I8" s="6">
        <f t="shared" si="2"/>
        <v>180</v>
      </c>
      <c r="J8" s="6">
        <f t="shared" si="3"/>
        <v>0</v>
      </c>
      <c r="K8" s="6">
        <f t="shared" si="4"/>
        <v>180</v>
      </c>
    </row>
    <row r="9" spans="1:11" x14ac:dyDescent="0.25">
      <c r="A9" s="4">
        <v>8</v>
      </c>
      <c r="B9" s="5">
        <v>4</v>
      </c>
      <c r="C9" s="5">
        <v>4</v>
      </c>
      <c r="D9" s="6">
        <f t="shared" si="5"/>
        <v>180</v>
      </c>
      <c r="E9" s="6">
        <f t="shared" si="0"/>
        <v>160</v>
      </c>
      <c r="F9" s="6">
        <f t="shared" si="1"/>
        <v>340</v>
      </c>
      <c r="G9" s="5">
        <v>4</v>
      </c>
      <c r="H9" s="5">
        <v>4</v>
      </c>
      <c r="I9" s="6">
        <f t="shared" si="2"/>
        <v>180</v>
      </c>
      <c r="J9" s="6">
        <f t="shared" si="3"/>
        <v>160</v>
      </c>
      <c r="K9" s="6">
        <f t="shared" si="4"/>
        <v>340</v>
      </c>
    </row>
    <row r="10" spans="1:11" x14ac:dyDescent="0.25">
      <c r="A10" s="4">
        <v>9</v>
      </c>
      <c r="B10" s="5">
        <v>2</v>
      </c>
      <c r="C10" s="5">
        <v>0</v>
      </c>
      <c r="D10" s="6">
        <f t="shared" si="5"/>
        <v>90</v>
      </c>
      <c r="E10" s="6">
        <f t="shared" si="0"/>
        <v>0</v>
      </c>
      <c r="F10" s="6">
        <f t="shared" si="1"/>
        <v>90</v>
      </c>
      <c r="G10" s="5"/>
      <c r="H10" s="5"/>
      <c r="I10" s="6">
        <f t="shared" si="2"/>
        <v>0</v>
      </c>
      <c r="J10" s="6">
        <f t="shared" si="3"/>
        <v>0</v>
      </c>
      <c r="K10" s="6">
        <f t="shared" si="4"/>
        <v>0</v>
      </c>
    </row>
    <row r="11" spans="1:11" x14ac:dyDescent="0.25">
      <c r="A11" s="4">
        <v>10</v>
      </c>
      <c r="B11" s="5"/>
      <c r="C11" s="5">
        <v>16</v>
      </c>
      <c r="D11" s="6">
        <f t="shared" si="5"/>
        <v>0</v>
      </c>
      <c r="E11" s="6">
        <f t="shared" si="0"/>
        <v>640</v>
      </c>
      <c r="F11" s="6">
        <f t="shared" si="1"/>
        <v>640</v>
      </c>
      <c r="G11" s="5"/>
      <c r="H11" s="5"/>
      <c r="I11" s="6">
        <f t="shared" si="2"/>
        <v>0</v>
      </c>
      <c r="J11" s="6">
        <f t="shared" si="3"/>
        <v>0</v>
      </c>
      <c r="K11" s="6">
        <f t="shared" si="4"/>
        <v>0</v>
      </c>
    </row>
    <row r="12" spans="1:11" x14ac:dyDescent="0.25">
      <c r="A12" s="4">
        <v>11</v>
      </c>
      <c r="B12" s="5">
        <v>3</v>
      </c>
      <c r="C12" s="5">
        <v>3</v>
      </c>
      <c r="D12" s="6">
        <f t="shared" si="5"/>
        <v>135</v>
      </c>
      <c r="E12" s="6">
        <f t="shared" si="0"/>
        <v>120</v>
      </c>
      <c r="F12" s="6">
        <f t="shared" si="1"/>
        <v>255</v>
      </c>
      <c r="G12" s="5"/>
      <c r="H12" s="5"/>
      <c r="I12" s="6">
        <f t="shared" si="2"/>
        <v>0</v>
      </c>
      <c r="J12" s="6">
        <f t="shared" si="3"/>
        <v>0</v>
      </c>
      <c r="K12" s="6">
        <f t="shared" si="4"/>
        <v>0</v>
      </c>
    </row>
    <row r="13" spans="1:11" x14ac:dyDescent="0.25">
      <c r="A13" s="4">
        <v>12</v>
      </c>
      <c r="B13" s="5">
        <v>8</v>
      </c>
      <c r="C13" s="5">
        <v>8</v>
      </c>
      <c r="D13" s="6">
        <f t="shared" si="5"/>
        <v>360</v>
      </c>
      <c r="E13" s="6">
        <f t="shared" si="0"/>
        <v>320</v>
      </c>
      <c r="F13" s="6">
        <f t="shared" si="1"/>
        <v>680</v>
      </c>
      <c r="G13" s="5"/>
      <c r="H13" s="5"/>
      <c r="I13" s="6">
        <f t="shared" si="2"/>
        <v>0</v>
      </c>
      <c r="J13" s="6">
        <f t="shared" si="3"/>
        <v>0</v>
      </c>
      <c r="K13" s="6">
        <f t="shared" si="4"/>
        <v>0</v>
      </c>
    </row>
    <row r="14" spans="1:11" x14ac:dyDescent="0.25">
      <c r="A14" s="5" t="s">
        <v>39</v>
      </c>
      <c r="B14" s="5">
        <f>SUM(B2:B13)</f>
        <v>43</v>
      </c>
      <c r="C14" s="5">
        <f>SUM(C2:C13)</f>
        <v>67</v>
      </c>
      <c r="G14" s="5">
        <f>SUM(G2:G13)</f>
        <v>26</v>
      </c>
      <c r="H14" s="5">
        <f>SUM(H2:H13)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E790-F788-4576-85C6-DB929E1435DA}">
  <dimension ref="A1:F28"/>
  <sheetViews>
    <sheetView topLeftCell="A17" workbookViewId="0">
      <selection activeCell="I5" sqref="I5"/>
    </sheetView>
  </sheetViews>
  <sheetFormatPr baseColWidth="10" defaultColWidth="19.5703125" defaultRowHeight="15.75" customHeight="1" x14ac:dyDescent="0.25"/>
  <cols>
    <col min="1" max="1" width="14.140625" style="1" customWidth="1"/>
    <col min="2" max="4" width="19.5703125" style="1"/>
    <col min="5" max="5" width="14.42578125" style="1" customWidth="1"/>
    <col min="6" max="6" width="9.5703125" style="1" customWidth="1"/>
    <col min="7" max="16384" width="19.5703125" style="1"/>
  </cols>
  <sheetData>
    <row r="1" spans="1:6" ht="30" x14ac:dyDescent="0.25">
      <c r="A1" s="7" t="s">
        <v>19</v>
      </c>
      <c r="B1" s="7" t="s">
        <v>20</v>
      </c>
      <c r="C1" s="7" t="s">
        <v>40</v>
      </c>
      <c r="D1" s="7" t="s">
        <v>41</v>
      </c>
      <c r="E1" s="7" t="s">
        <v>42</v>
      </c>
      <c r="F1" s="7" t="s">
        <v>77</v>
      </c>
    </row>
    <row r="2" spans="1:6" ht="15.75" customHeight="1" x14ac:dyDescent="0.25">
      <c r="A2" s="12" t="s">
        <v>43</v>
      </c>
      <c r="B2" s="12" t="s">
        <v>44</v>
      </c>
      <c r="C2" s="12" t="s">
        <v>45</v>
      </c>
      <c r="D2" s="12" t="s">
        <v>46</v>
      </c>
      <c r="E2" s="12" t="s">
        <v>47</v>
      </c>
      <c r="F2" s="12">
        <v>6</v>
      </c>
    </row>
    <row r="3" spans="1:6" ht="15.75" customHeight="1" x14ac:dyDescent="0.25">
      <c r="A3" s="12" t="s">
        <v>43</v>
      </c>
      <c r="B3" s="12" t="s">
        <v>50</v>
      </c>
      <c r="C3" s="12" t="s">
        <v>51</v>
      </c>
      <c r="D3" s="12" t="s">
        <v>52</v>
      </c>
      <c r="E3" s="12" t="s">
        <v>47</v>
      </c>
      <c r="F3" s="12">
        <v>1</v>
      </c>
    </row>
    <row r="4" spans="1:6" ht="15.75" customHeight="1" x14ac:dyDescent="0.25">
      <c r="A4" s="12" t="s">
        <v>43</v>
      </c>
      <c r="B4" s="12" t="s">
        <v>53</v>
      </c>
      <c r="C4" s="12" t="s">
        <v>123</v>
      </c>
      <c r="D4" s="12" t="s">
        <v>46</v>
      </c>
      <c r="E4" s="12" t="s">
        <v>47</v>
      </c>
      <c r="F4" s="12">
        <v>2</v>
      </c>
    </row>
    <row r="5" spans="1:6" ht="15.75" customHeight="1" x14ac:dyDescent="0.25">
      <c r="A5" s="12" t="s">
        <v>43</v>
      </c>
      <c r="B5" s="12" t="s">
        <v>56</v>
      </c>
      <c r="C5" s="12" t="s">
        <v>126</v>
      </c>
      <c r="D5" s="12" t="s">
        <v>46</v>
      </c>
      <c r="E5" s="12" t="s">
        <v>47</v>
      </c>
      <c r="F5" s="12">
        <v>3</v>
      </c>
    </row>
    <row r="6" spans="1:6" ht="15.75" customHeight="1" x14ac:dyDescent="0.25">
      <c r="A6" s="12" t="s">
        <v>43</v>
      </c>
      <c r="B6" s="12" t="s">
        <v>74</v>
      </c>
      <c r="C6" s="12" t="s">
        <v>122</v>
      </c>
      <c r="D6" s="12" t="s">
        <v>46</v>
      </c>
      <c r="E6" s="12" t="s">
        <v>47</v>
      </c>
      <c r="F6" s="12">
        <v>4</v>
      </c>
    </row>
    <row r="7" spans="1:6" ht="15.75" customHeight="1" x14ac:dyDescent="0.25">
      <c r="A7" s="12" t="s">
        <v>43</v>
      </c>
      <c r="B7" s="12" t="s">
        <v>72</v>
      </c>
      <c r="C7" s="12" t="s">
        <v>73</v>
      </c>
      <c r="D7" s="13">
        <v>255255255248</v>
      </c>
      <c r="E7" s="12" t="s">
        <v>47</v>
      </c>
      <c r="F7" s="12">
        <v>5</v>
      </c>
    </row>
    <row r="8" spans="1:6" ht="15.75" customHeight="1" x14ac:dyDescent="0.25">
      <c r="A8" s="12" t="s">
        <v>48</v>
      </c>
      <c r="B8" s="12" t="s">
        <v>44</v>
      </c>
      <c r="C8" s="12" t="s">
        <v>49</v>
      </c>
      <c r="D8" s="12" t="s">
        <v>46</v>
      </c>
      <c r="E8" s="12" t="s">
        <v>47</v>
      </c>
      <c r="F8" s="12">
        <v>6</v>
      </c>
    </row>
    <row r="9" spans="1:6" ht="15.75" customHeight="1" x14ac:dyDescent="0.25">
      <c r="A9" s="12" t="s">
        <v>48</v>
      </c>
      <c r="B9" s="12" t="s">
        <v>50</v>
      </c>
      <c r="C9" s="12" t="s">
        <v>51</v>
      </c>
      <c r="D9" s="12" t="s">
        <v>52</v>
      </c>
      <c r="E9" s="12" t="s">
        <v>47</v>
      </c>
      <c r="F9" s="12">
        <v>1</v>
      </c>
    </row>
    <row r="10" spans="1:6" ht="15.75" customHeight="1" x14ac:dyDescent="0.25">
      <c r="A10" s="12" t="s">
        <v>48</v>
      </c>
      <c r="B10" s="12" t="s">
        <v>53</v>
      </c>
      <c r="C10" s="2" t="s">
        <v>127</v>
      </c>
      <c r="D10" s="12" t="s">
        <v>46</v>
      </c>
      <c r="E10" s="12" t="s">
        <v>47</v>
      </c>
      <c r="F10" s="12">
        <v>2</v>
      </c>
    </row>
    <row r="11" spans="1:6" ht="15.75" customHeight="1" x14ac:dyDescent="0.25">
      <c r="A11" s="12" t="s">
        <v>48</v>
      </c>
      <c r="B11" s="12" t="s">
        <v>56</v>
      </c>
      <c r="C11" s="2" t="s">
        <v>128</v>
      </c>
      <c r="D11" s="12" t="s">
        <v>46</v>
      </c>
      <c r="E11" s="12" t="s">
        <v>47</v>
      </c>
      <c r="F11" s="12">
        <v>3</v>
      </c>
    </row>
    <row r="12" spans="1:6" ht="15.75" customHeight="1" x14ac:dyDescent="0.25">
      <c r="A12" s="12" t="s">
        <v>48</v>
      </c>
      <c r="B12" s="12" t="s">
        <v>74</v>
      </c>
      <c r="C12" s="12" t="s">
        <v>132</v>
      </c>
      <c r="D12" s="12" t="s">
        <v>46</v>
      </c>
      <c r="E12" s="12" t="s">
        <v>47</v>
      </c>
      <c r="F12" s="12">
        <v>4</v>
      </c>
    </row>
    <row r="13" spans="1:6" ht="15.75" customHeight="1" x14ac:dyDescent="0.25">
      <c r="A13" s="12" t="s">
        <v>48</v>
      </c>
      <c r="B13" s="12" t="s">
        <v>72</v>
      </c>
      <c r="C13" s="12" t="s">
        <v>124</v>
      </c>
      <c r="D13" s="13">
        <v>255255255248</v>
      </c>
      <c r="E13" s="12" t="s">
        <v>47</v>
      </c>
      <c r="F13" s="12">
        <v>5</v>
      </c>
    </row>
    <row r="14" spans="1:6" ht="30" x14ac:dyDescent="0.25">
      <c r="A14" s="12" t="s">
        <v>53</v>
      </c>
      <c r="B14" s="12" t="s">
        <v>54</v>
      </c>
      <c r="C14" s="12" t="s">
        <v>55</v>
      </c>
      <c r="D14" s="12" t="s">
        <v>46</v>
      </c>
      <c r="E14" s="12" t="s">
        <v>45</v>
      </c>
      <c r="F14" s="12">
        <v>1</v>
      </c>
    </row>
    <row r="15" spans="1:6" ht="30" x14ac:dyDescent="0.25">
      <c r="A15" s="12" t="s">
        <v>56</v>
      </c>
      <c r="B15" s="12" t="s">
        <v>54</v>
      </c>
      <c r="C15" s="12" t="s">
        <v>57</v>
      </c>
      <c r="D15" s="12" t="s">
        <v>46</v>
      </c>
      <c r="E15" s="12" t="s">
        <v>49</v>
      </c>
      <c r="F15" s="12">
        <v>1</v>
      </c>
    </row>
    <row r="16" spans="1:6" ht="30" x14ac:dyDescent="0.25">
      <c r="A16" s="12" t="s">
        <v>53</v>
      </c>
      <c r="B16" s="12" t="s">
        <v>58</v>
      </c>
      <c r="C16" s="12" t="s">
        <v>59</v>
      </c>
      <c r="D16" s="12" t="s">
        <v>46</v>
      </c>
      <c r="E16" s="12" t="s">
        <v>45</v>
      </c>
      <c r="F16" s="12">
        <v>2</v>
      </c>
    </row>
    <row r="17" spans="1:6" ht="30" x14ac:dyDescent="0.25">
      <c r="A17" s="12" t="s">
        <v>56</v>
      </c>
      <c r="B17" s="12" t="s">
        <v>58</v>
      </c>
      <c r="C17" s="12" t="s">
        <v>60</v>
      </c>
      <c r="D17" s="12" t="s">
        <v>46</v>
      </c>
      <c r="E17" s="12" t="s">
        <v>49</v>
      </c>
      <c r="F17" s="12">
        <v>2</v>
      </c>
    </row>
    <row r="18" spans="1:6" ht="30" x14ac:dyDescent="0.25">
      <c r="A18" s="12" t="s">
        <v>53</v>
      </c>
      <c r="B18" s="12" t="s">
        <v>61</v>
      </c>
      <c r="C18" s="12" t="s">
        <v>62</v>
      </c>
      <c r="D18" s="12" t="s">
        <v>46</v>
      </c>
      <c r="E18" s="12" t="s">
        <v>45</v>
      </c>
      <c r="F18" s="12">
        <v>3</v>
      </c>
    </row>
    <row r="19" spans="1:6" ht="30" x14ac:dyDescent="0.25">
      <c r="A19" s="12" t="s">
        <v>56</v>
      </c>
      <c r="B19" s="12" t="s">
        <v>61</v>
      </c>
      <c r="C19" s="12" t="s">
        <v>63</v>
      </c>
      <c r="D19" s="12" t="s">
        <v>46</v>
      </c>
      <c r="E19" s="12" t="s">
        <v>49</v>
      </c>
      <c r="F19" s="12">
        <v>3</v>
      </c>
    </row>
    <row r="20" spans="1:6" ht="30" x14ac:dyDescent="0.25">
      <c r="A20" s="12" t="s">
        <v>53</v>
      </c>
      <c r="B20" s="12" t="s">
        <v>64</v>
      </c>
      <c r="C20" s="12" t="s">
        <v>65</v>
      </c>
      <c r="D20" s="12" t="s">
        <v>46</v>
      </c>
      <c r="E20" s="12" t="s">
        <v>45</v>
      </c>
      <c r="F20" s="12">
        <v>4</v>
      </c>
    </row>
    <row r="21" spans="1:6" ht="30" x14ac:dyDescent="0.25">
      <c r="A21" s="12" t="s">
        <v>56</v>
      </c>
      <c r="B21" s="12" t="s">
        <v>64</v>
      </c>
      <c r="C21" s="12" t="s">
        <v>66</v>
      </c>
      <c r="D21" s="12" t="s">
        <v>46</v>
      </c>
      <c r="E21" s="12" t="s">
        <v>49</v>
      </c>
      <c r="F21" s="12">
        <v>4</v>
      </c>
    </row>
    <row r="22" spans="1:6" ht="15.75" customHeight="1" x14ac:dyDescent="0.25">
      <c r="A22" s="12" t="s">
        <v>67</v>
      </c>
      <c r="B22" s="12" t="s">
        <v>68</v>
      </c>
      <c r="C22" s="12" t="s">
        <v>129</v>
      </c>
      <c r="D22" s="12" t="s">
        <v>46</v>
      </c>
      <c r="E22" s="12" t="s">
        <v>47</v>
      </c>
      <c r="F22" s="12">
        <v>24</v>
      </c>
    </row>
    <row r="23" spans="1:6" ht="15.75" customHeight="1" x14ac:dyDescent="0.25">
      <c r="A23" s="12" t="s">
        <v>69</v>
      </c>
      <c r="B23" s="12" t="s">
        <v>68</v>
      </c>
      <c r="C23" s="12" t="s">
        <v>130</v>
      </c>
      <c r="D23" s="12" t="s">
        <v>46</v>
      </c>
      <c r="E23" s="12" t="s">
        <v>47</v>
      </c>
      <c r="F23" s="12">
        <v>24</v>
      </c>
    </row>
    <row r="24" spans="1:6" ht="15.75" customHeight="1" x14ac:dyDescent="0.25">
      <c r="A24" s="12" t="s">
        <v>70</v>
      </c>
      <c r="B24" s="12" t="s">
        <v>68</v>
      </c>
      <c r="C24" s="12" t="s">
        <v>131</v>
      </c>
      <c r="D24" s="12" t="s">
        <v>46</v>
      </c>
      <c r="E24" s="12" t="s">
        <v>47</v>
      </c>
      <c r="F24" s="12">
        <v>24</v>
      </c>
    </row>
    <row r="25" spans="1:6" ht="15.75" customHeight="1" x14ac:dyDescent="0.25">
      <c r="A25" s="12" t="s">
        <v>71</v>
      </c>
      <c r="B25" s="12" t="s">
        <v>68</v>
      </c>
      <c r="C25" s="12" t="s">
        <v>75</v>
      </c>
      <c r="D25" s="12" t="s">
        <v>46</v>
      </c>
      <c r="E25" s="12" t="s">
        <v>47</v>
      </c>
      <c r="F25" s="12">
        <v>24</v>
      </c>
    </row>
    <row r="26" spans="1:6" ht="15.75" customHeight="1" x14ac:dyDescent="0.25">
      <c r="A26" s="12" t="s">
        <v>72</v>
      </c>
      <c r="B26" s="12" t="s">
        <v>47</v>
      </c>
      <c r="C26" s="12" t="s">
        <v>125</v>
      </c>
      <c r="D26" s="13">
        <v>255255255248</v>
      </c>
      <c r="E26" s="12" t="s">
        <v>73</v>
      </c>
      <c r="F26" s="12" t="s">
        <v>47</v>
      </c>
    </row>
    <row r="27" spans="1:6" ht="27" customHeight="1" x14ac:dyDescent="0.25">
      <c r="A27" s="12" t="s">
        <v>74</v>
      </c>
      <c r="B27" s="12" t="s">
        <v>47</v>
      </c>
      <c r="C27" s="12" t="s">
        <v>133</v>
      </c>
      <c r="D27" s="12" t="s">
        <v>46</v>
      </c>
      <c r="E27" s="12" t="s">
        <v>45</v>
      </c>
      <c r="F27" s="12" t="s">
        <v>47</v>
      </c>
    </row>
    <row r="28" spans="1:6" ht="23.25" customHeight="1" x14ac:dyDescent="0.25">
      <c r="A28" s="12" t="s">
        <v>7</v>
      </c>
      <c r="B28" s="12" t="s">
        <v>47</v>
      </c>
      <c r="C28" s="12" t="s">
        <v>76</v>
      </c>
      <c r="D28" s="12" t="s">
        <v>46</v>
      </c>
      <c r="E28" s="12" t="s">
        <v>45</v>
      </c>
      <c r="F28" s="12" t="s">
        <v>47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53E7-3DED-4EBF-BB1E-450125073D8D}">
  <dimension ref="A1:A60"/>
  <sheetViews>
    <sheetView workbookViewId="0">
      <selection activeCell="A49" sqref="A49:A60"/>
    </sheetView>
  </sheetViews>
  <sheetFormatPr baseColWidth="10" defaultRowHeight="14.25" x14ac:dyDescent="0.2"/>
  <cols>
    <col min="1" max="1" width="84.7109375" style="9" bestFit="1" customWidth="1"/>
    <col min="2" max="16384" width="11.42578125" style="9"/>
  </cols>
  <sheetData>
    <row r="1" spans="1:1" ht="17.25" x14ac:dyDescent="0.2">
      <c r="A1" s="8" t="s">
        <v>78</v>
      </c>
    </row>
    <row r="2" spans="1:1" x14ac:dyDescent="0.2">
      <c r="A2" s="10"/>
    </row>
    <row r="3" spans="1:1" ht="15" x14ac:dyDescent="0.2">
      <c r="A3" s="11" t="s">
        <v>83</v>
      </c>
    </row>
    <row r="4" spans="1:1" ht="15" x14ac:dyDescent="0.2">
      <c r="A4" s="11" t="s">
        <v>84</v>
      </c>
    </row>
    <row r="5" spans="1:1" ht="15" x14ac:dyDescent="0.2">
      <c r="A5" s="11" t="s">
        <v>85</v>
      </c>
    </row>
    <row r="6" spans="1:1" ht="15" x14ac:dyDescent="0.2">
      <c r="A6" s="11" t="s">
        <v>86</v>
      </c>
    </row>
    <row r="7" spans="1:1" ht="15" x14ac:dyDescent="0.2">
      <c r="A7" s="11" t="s">
        <v>87</v>
      </c>
    </row>
    <row r="8" spans="1:1" ht="15" x14ac:dyDescent="0.2">
      <c r="A8" s="11" t="s">
        <v>88</v>
      </c>
    </row>
    <row r="9" spans="1:1" ht="15" x14ac:dyDescent="0.2">
      <c r="A9" s="11" t="s">
        <v>89</v>
      </c>
    </row>
    <row r="10" spans="1:1" ht="15" x14ac:dyDescent="0.2">
      <c r="A10" s="11" t="s">
        <v>90</v>
      </c>
    </row>
    <row r="12" spans="1:1" ht="17.25" x14ac:dyDescent="0.2">
      <c r="A12" s="8" t="s">
        <v>79</v>
      </c>
    </row>
    <row r="13" spans="1:1" x14ac:dyDescent="0.2">
      <c r="A13" s="10"/>
    </row>
    <row r="14" spans="1:1" ht="15" x14ac:dyDescent="0.2">
      <c r="A14" s="11" t="s">
        <v>91</v>
      </c>
    </row>
    <row r="15" spans="1:1" ht="15" x14ac:dyDescent="0.2">
      <c r="A15" s="11" t="s">
        <v>92</v>
      </c>
    </row>
    <row r="16" spans="1:1" ht="15" x14ac:dyDescent="0.2">
      <c r="A16" s="11" t="s">
        <v>93</v>
      </c>
    </row>
    <row r="17" spans="1:1" ht="15" x14ac:dyDescent="0.2">
      <c r="A17" s="11" t="s">
        <v>94</v>
      </c>
    </row>
    <row r="18" spans="1:1" ht="15" x14ac:dyDescent="0.2">
      <c r="A18" s="11" t="s">
        <v>95</v>
      </c>
    </row>
    <row r="19" spans="1:1" ht="15" x14ac:dyDescent="0.2">
      <c r="A19" s="11" t="s">
        <v>96</v>
      </c>
    </row>
    <row r="20" spans="1:1" ht="15" x14ac:dyDescent="0.2">
      <c r="A20" s="11" t="s">
        <v>97</v>
      </c>
    </row>
    <row r="21" spans="1:1" ht="15" x14ac:dyDescent="0.2">
      <c r="A21" s="11" t="s">
        <v>98</v>
      </c>
    </row>
    <row r="22" spans="1:1" ht="15" x14ac:dyDescent="0.2">
      <c r="A22" s="11" t="s">
        <v>99</v>
      </c>
    </row>
    <row r="24" spans="1:1" ht="17.25" x14ac:dyDescent="0.2">
      <c r="A24" s="8" t="s">
        <v>80</v>
      </c>
    </row>
    <row r="25" spans="1:1" x14ac:dyDescent="0.2">
      <c r="A25" s="10"/>
    </row>
    <row r="26" spans="1:1" ht="15" x14ac:dyDescent="0.2">
      <c r="A26" s="11" t="s">
        <v>100</v>
      </c>
    </row>
    <row r="27" spans="1:1" ht="15" x14ac:dyDescent="0.2">
      <c r="A27" s="11" t="s">
        <v>101</v>
      </c>
    </row>
    <row r="28" spans="1:1" ht="15" x14ac:dyDescent="0.2">
      <c r="A28" s="11" t="s">
        <v>93</v>
      </c>
    </row>
    <row r="29" spans="1:1" ht="15" x14ac:dyDescent="0.2">
      <c r="A29" s="11" t="s">
        <v>94</v>
      </c>
    </row>
    <row r="30" spans="1:1" ht="15" x14ac:dyDescent="0.2">
      <c r="A30" s="11" t="s">
        <v>95</v>
      </c>
    </row>
    <row r="31" spans="1:1" ht="15" x14ac:dyDescent="0.2">
      <c r="A31" s="11" t="s">
        <v>96</v>
      </c>
    </row>
    <row r="32" spans="1:1" ht="15" x14ac:dyDescent="0.2">
      <c r="A32" s="11" t="s">
        <v>97</v>
      </c>
    </row>
    <row r="33" spans="1:1" ht="15" x14ac:dyDescent="0.2">
      <c r="A33" s="11" t="s">
        <v>98</v>
      </c>
    </row>
    <row r="34" spans="1:1" ht="15" x14ac:dyDescent="0.2">
      <c r="A34" s="11" t="s">
        <v>99</v>
      </c>
    </row>
    <row r="36" spans="1:1" ht="17.25" x14ac:dyDescent="0.2">
      <c r="A36" s="8" t="s">
        <v>81</v>
      </c>
    </row>
    <row r="37" spans="1:1" x14ac:dyDescent="0.2">
      <c r="A37" s="10"/>
    </row>
    <row r="38" spans="1:1" ht="15" x14ac:dyDescent="0.2">
      <c r="A38" s="11" t="s">
        <v>102</v>
      </c>
    </row>
    <row r="39" spans="1:1" ht="15" x14ac:dyDescent="0.2">
      <c r="A39" s="11" t="s">
        <v>103</v>
      </c>
    </row>
    <row r="40" spans="1:1" ht="15" x14ac:dyDescent="0.2">
      <c r="A40" s="11" t="s">
        <v>104</v>
      </c>
    </row>
    <row r="41" spans="1:1" ht="15" x14ac:dyDescent="0.2">
      <c r="A41" s="11" t="s">
        <v>105</v>
      </c>
    </row>
    <row r="42" spans="1:1" ht="15" x14ac:dyDescent="0.2">
      <c r="A42" s="11" t="s">
        <v>106</v>
      </c>
    </row>
    <row r="43" spans="1:1" ht="15" x14ac:dyDescent="0.2">
      <c r="A43" s="11" t="s">
        <v>107</v>
      </c>
    </row>
    <row r="44" spans="1:1" ht="15" x14ac:dyDescent="0.2">
      <c r="A44" s="11" t="s">
        <v>108</v>
      </c>
    </row>
    <row r="45" spans="1:1" ht="15" x14ac:dyDescent="0.2">
      <c r="A45" s="11" t="s">
        <v>109</v>
      </c>
    </row>
    <row r="46" spans="1:1" ht="15" x14ac:dyDescent="0.2">
      <c r="A46" s="11" t="s">
        <v>110</v>
      </c>
    </row>
    <row r="47" spans="1:1" ht="15" x14ac:dyDescent="0.2">
      <c r="A47" s="11" t="s">
        <v>111</v>
      </c>
    </row>
    <row r="49" spans="1:1" ht="17.25" x14ac:dyDescent="0.2">
      <c r="A49" s="8" t="s">
        <v>82</v>
      </c>
    </row>
    <row r="50" spans="1:1" x14ac:dyDescent="0.2">
      <c r="A50" s="10"/>
    </row>
    <row r="51" spans="1:1" ht="15" x14ac:dyDescent="0.2">
      <c r="A51" s="11" t="s">
        <v>112</v>
      </c>
    </row>
    <row r="52" spans="1:1" ht="15" x14ac:dyDescent="0.2">
      <c r="A52" s="11" t="s">
        <v>113</v>
      </c>
    </row>
    <row r="53" spans="1:1" ht="15" x14ac:dyDescent="0.2">
      <c r="A53" s="11" t="s">
        <v>114</v>
      </c>
    </row>
    <row r="54" spans="1:1" ht="15" x14ac:dyDescent="0.2">
      <c r="A54" s="11" t="s">
        <v>115</v>
      </c>
    </row>
    <row r="55" spans="1:1" ht="15" x14ac:dyDescent="0.2">
      <c r="A55" s="11" t="s">
        <v>116</v>
      </c>
    </row>
    <row r="56" spans="1:1" ht="15" x14ac:dyDescent="0.2">
      <c r="A56" s="11" t="s">
        <v>117</v>
      </c>
    </row>
    <row r="57" spans="1:1" ht="15" x14ac:dyDescent="0.2">
      <c r="A57" s="11" t="s">
        <v>118</v>
      </c>
    </row>
    <row r="58" spans="1:1" ht="15" x14ac:dyDescent="0.2">
      <c r="A58" s="11" t="s">
        <v>119</v>
      </c>
    </row>
    <row r="59" spans="1:1" ht="15" x14ac:dyDescent="0.2">
      <c r="A59" s="11" t="s">
        <v>120</v>
      </c>
    </row>
    <row r="60" spans="1:1" ht="15" x14ac:dyDescent="0.2">
      <c r="A60" s="11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</vt:lpstr>
      <vt:lpstr>Relacion de Horas</vt:lpstr>
      <vt:lpstr>Hojja de configuraciones</vt:lpstr>
      <vt:lpstr>Fichas EQuipamiento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Peña Melia</dc:creator>
  <cp:lastModifiedBy>PEÑA MELIA, JOSE</cp:lastModifiedBy>
  <dcterms:created xsi:type="dcterms:W3CDTF">2015-06-05T18:19:34Z</dcterms:created>
  <dcterms:modified xsi:type="dcterms:W3CDTF">2024-06-07T09:16:56Z</dcterms:modified>
</cp:coreProperties>
</file>