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josepereira/work/git/miei/4/er/"/>
    </mc:Choice>
  </mc:AlternateContent>
  <xr:revisionPtr revIDLastSave="0" documentId="13_ncr:1_{84D0145E-3A7C-884B-9775-5A3A60A4816E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ex6.3-AHP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6" i="1" l="1"/>
  <c r="F25" i="1"/>
  <c r="F30" i="1"/>
  <c r="F28" i="1"/>
  <c r="F29" i="1"/>
  <c r="F27" i="1"/>
  <c r="C25" i="1"/>
  <c r="C26" i="1"/>
  <c r="C27" i="1"/>
  <c r="C28" i="1"/>
  <c r="C29" i="1"/>
  <c r="C30" i="1"/>
  <c r="R17" i="1"/>
  <c r="R18" i="1"/>
  <c r="R19" i="1"/>
  <c r="R20" i="1"/>
  <c r="R21" i="1"/>
  <c r="R16" i="1"/>
  <c r="I21" i="1"/>
  <c r="I20" i="1"/>
  <c r="I19" i="1"/>
  <c r="I18" i="1"/>
  <c r="I17" i="1"/>
  <c r="I16" i="1"/>
  <c r="Q22" i="1"/>
  <c r="Q17" i="1"/>
  <c r="Q18" i="1"/>
  <c r="Q19" i="1"/>
  <c r="Q20" i="1"/>
  <c r="Q21" i="1"/>
  <c r="Q16" i="1"/>
  <c r="P22" i="1"/>
  <c r="P17" i="1"/>
  <c r="P18" i="1"/>
  <c r="P19" i="1"/>
  <c r="P20" i="1"/>
  <c r="P21" i="1"/>
  <c r="P16" i="1"/>
  <c r="O22" i="1"/>
  <c r="O21" i="1"/>
  <c r="O17" i="1"/>
  <c r="O18" i="1"/>
  <c r="O19" i="1"/>
  <c r="O20" i="1"/>
  <c r="O16" i="1"/>
  <c r="N22" i="1"/>
  <c r="N17" i="1"/>
  <c r="N18" i="1"/>
  <c r="N19" i="1"/>
  <c r="N20" i="1"/>
  <c r="N21" i="1"/>
  <c r="N16" i="1"/>
  <c r="M22" i="1"/>
  <c r="M17" i="1"/>
  <c r="M18" i="1"/>
  <c r="M19" i="1"/>
  <c r="M20" i="1"/>
  <c r="M21" i="1"/>
  <c r="M16" i="1"/>
  <c r="L22" i="1"/>
  <c r="L17" i="1"/>
  <c r="L18" i="1"/>
  <c r="L19" i="1"/>
  <c r="L20" i="1"/>
  <c r="L21" i="1"/>
  <c r="L16" i="1"/>
  <c r="H22" i="1"/>
  <c r="H17" i="1"/>
  <c r="H18" i="1"/>
  <c r="H19" i="1"/>
  <c r="H20" i="1"/>
  <c r="H21" i="1"/>
  <c r="H16" i="1"/>
  <c r="G22" i="1"/>
  <c r="G17" i="1"/>
  <c r="G18" i="1"/>
  <c r="G19" i="1"/>
  <c r="G20" i="1"/>
  <c r="G21" i="1"/>
  <c r="G16" i="1"/>
  <c r="F22" i="1"/>
  <c r="F17" i="1"/>
  <c r="F18" i="1"/>
  <c r="F19" i="1"/>
  <c r="F20" i="1"/>
  <c r="F21" i="1"/>
  <c r="F16" i="1"/>
  <c r="E22" i="1"/>
  <c r="E17" i="1"/>
  <c r="E18" i="1"/>
  <c r="E19" i="1"/>
  <c r="E20" i="1"/>
  <c r="E21" i="1"/>
  <c r="E16" i="1"/>
  <c r="D16" i="1"/>
  <c r="D22" i="1"/>
  <c r="D17" i="1"/>
  <c r="D18" i="1"/>
  <c r="D19" i="1"/>
  <c r="D20" i="1"/>
  <c r="D21" i="1"/>
  <c r="C17" i="1"/>
  <c r="C18" i="1"/>
  <c r="C19" i="1"/>
  <c r="C20" i="1"/>
  <c r="C21" i="1"/>
  <c r="C16" i="1"/>
  <c r="M12" i="1"/>
  <c r="N12" i="1"/>
  <c r="O12" i="1"/>
  <c r="P12" i="1"/>
  <c r="Q12" i="1"/>
  <c r="L12" i="1"/>
  <c r="H12" i="1"/>
  <c r="D12" i="1"/>
  <c r="E12" i="1"/>
  <c r="F12" i="1"/>
  <c r="G12" i="1"/>
  <c r="C12" i="1"/>
  <c r="L8" i="1"/>
  <c r="C22" i="1" l="1"/>
</calcChain>
</file>

<file path=xl/sharedStrings.xml><?xml version="1.0" encoding="utf-8"?>
<sst xmlns="http://schemas.openxmlformats.org/spreadsheetml/2006/main" count="63" uniqueCount="14">
  <si>
    <t>Exercício 6.3</t>
  </si>
  <si>
    <t>PESO</t>
  </si>
  <si>
    <t>Importância</t>
  </si>
  <si>
    <t>Satisfação dos utilizadores</t>
  </si>
  <si>
    <t>R1</t>
  </si>
  <si>
    <t>R2</t>
  </si>
  <si>
    <t>R3</t>
  </si>
  <si>
    <t>R4</t>
  </si>
  <si>
    <t>R5</t>
  </si>
  <si>
    <t>R6</t>
  </si>
  <si>
    <t>Requisitos não ordenados</t>
  </si>
  <si>
    <t>Requisitos ordenados por prioridade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</si>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</sst>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6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sz val="16"/>
      <color rgb="FF000000"/>
      <name val="Verdana"/>
      <family val="2"/>
      <charset val="1"/>
    </font>
    <font>
      <b/>
      <sz val="16"/>
      <color rgb="FF000000"/>
      <name val="Verdana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E6B9B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CCCCFF"/>
      </patternFill>
    </fill>
    <fill>
      <patternFill patternType="solid">
        <fgColor rgb="FFE6B9B8"/>
        <bgColor rgb="FFFCD5B5"/>
      </patternFill>
    </fill>
    <fill>
      <patternFill patternType="solid">
        <fgColor rgb="FFC3D69B"/>
        <bgColor rgb="FFE6B9B8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3D69B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8" fillId="0" borderId="0" applyBorder="0" applyProtection="0"/>
  </cellStyleXfs>
  <cellXfs count="34">
    <xf numFmtId="0" fontId="0" fillId="0" borderId="0" xfId="0"/>
    <xf numFmtId="0" fontId="2" fillId="9" borderId="5" xfId="0" applyFont="1" applyFill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2" borderId="0" xfId="0" applyFont="1" applyFill="1"/>
    <xf numFmtId="0" fontId="1" fillId="3" borderId="0" xfId="0" applyFont="1" applyFill="1" applyAlignment="1">
      <alignment horizontal="center"/>
    </xf>
    <xf numFmtId="9" fontId="3" fillId="3" borderId="0" xfId="1" applyFont="1" applyFill="1" applyBorder="1" applyAlignment="1" applyProtection="1">
      <alignment horizontal="center"/>
    </xf>
    <xf numFmtId="0" fontId="3" fillId="0" borderId="0" xfId="0" applyFont="1"/>
    <xf numFmtId="9" fontId="3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0" borderId="1" xfId="0" applyFont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5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2" xfId="0" applyFont="1" applyBorder="1"/>
    <xf numFmtId="0" fontId="7" fillId="0" borderId="0" xfId="0" applyFont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165" fontId="2" fillId="9" borderId="5" xfId="0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E6B9B8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11" zoomScale="130" zoomScaleNormal="130" workbookViewId="0">
      <selection activeCell="F25" sqref="F25"/>
    </sheetView>
  </sheetViews>
  <sheetFormatPr baseColWidth="10" defaultColWidth="8.83203125" defaultRowHeight="15" x14ac:dyDescent="0.2"/>
  <cols>
    <col min="1" max="7" width="8.6640625" customWidth="1"/>
    <col min="8" max="8" width="12" customWidth="1"/>
    <col min="9" max="15" width="8.6640625" customWidth="1"/>
    <col min="16" max="16" width="9.5" customWidth="1"/>
    <col min="17" max="1025" width="8.6640625" customWidth="1"/>
  </cols>
  <sheetData>
    <row r="1" spans="1:18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">
      <c r="E2" s="7" t="s">
        <v>1</v>
      </c>
      <c r="N2" s="7" t="s">
        <v>1</v>
      </c>
    </row>
    <row r="3" spans="1:18" x14ac:dyDescent="0.2">
      <c r="B3" s="5" t="s">
        <v>2</v>
      </c>
      <c r="C3" s="5"/>
      <c r="D3" s="5"/>
      <c r="E3" s="8">
        <v>0.7</v>
      </c>
      <c r="F3" s="9"/>
      <c r="G3" s="9"/>
      <c r="H3" s="9"/>
      <c r="I3" s="9"/>
      <c r="J3" s="9"/>
      <c r="K3" s="4" t="s">
        <v>3</v>
      </c>
      <c r="L3" s="4"/>
      <c r="M3" s="4"/>
      <c r="N3" s="10">
        <v>0.3</v>
      </c>
      <c r="O3" s="11"/>
      <c r="P3" s="11"/>
      <c r="Q3" s="9"/>
      <c r="R3" s="9"/>
    </row>
    <row r="4" spans="1:18" x14ac:dyDescent="0.2">
      <c r="B4" s="12"/>
      <c r="C4" s="12"/>
      <c r="D4" s="12"/>
      <c r="E4" s="12"/>
      <c r="F4" s="12"/>
      <c r="G4" s="12"/>
      <c r="H4" s="12"/>
      <c r="I4" s="9"/>
      <c r="J4" s="9"/>
      <c r="K4" s="12"/>
      <c r="L4" s="12"/>
      <c r="M4" s="12"/>
      <c r="N4" s="12"/>
      <c r="O4" s="12"/>
      <c r="P4" s="12"/>
      <c r="Q4" s="12"/>
      <c r="R4" s="9"/>
    </row>
    <row r="5" spans="1:18" x14ac:dyDescent="0.2">
      <c r="B5" s="13"/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9"/>
      <c r="J5" s="9"/>
      <c r="K5" s="13"/>
      <c r="L5" s="14" t="s">
        <v>4</v>
      </c>
      <c r="M5" s="14" t="s">
        <v>5</v>
      </c>
      <c r="N5" s="14" t="s">
        <v>6</v>
      </c>
      <c r="O5" s="14" t="s">
        <v>7</v>
      </c>
      <c r="P5" s="14" t="s">
        <v>8</v>
      </c>
      <c r="Q5" s="14" t="s">
        <v>9</v>
      </c>
      <c r="R5" s="9"/>
    </row>
    <row r="6" spans="1:18" x14ac:dyDescent="0.2">
      <c r="B6" s="13" t="s">
        <v>4</v>
      </c>
      <c r="C6" s="15">
        <v>1</v>
      </c>
      <c r="D6" s="16">
        <v>2</v>
      </c>
      <c r="E6" s="16">
        <v>2</v>
      </c>
      <c r="F6" s="16">
        <v>0.2</v>
      </c>
      <c r="G6" s="16">
        <v>0.5</v>
      </c>
      <c r="H6" s="16">
        <v>1</v>
      </c>
      <c r="I6" s="9"/>
      <c r="J6" s="9"/>
      <c r="K6" s="13" t="s">
        <v>4</v>
      </c>
      <c r="L6" s="15">
        <v>1</v>
      </c>
      <c r="M6" s="16">
        <v>1</v>
      </c>
      <c r="N6" s="16">
        <v>3</v>
      </c>
      <c r="O6" s="16">
        <v>4</v>
      </c>
      <c r="P6" s="16">
        <v>0.5</v>
      </c>
      <c r="Q6" s="16">
        <v>0.25</v>
      </c>
      <c r="R6" s="9"/>
    </row>
    <row r="7" spans="1:18" x14ac:dyDescent="0.2">
      <c r="B7" s="13" t="s">
        <v>5</v>
      </c>
      <c r="C7" s="17">
        <v>0.5</v>
      </c>
      <c r="D7" s="15">
        <v>1</v>
      </c>
      <c r="E7" s="16">
        <v>2</v>
      </c>
      <c r="F7" s="16">
        <v>0.2</v>
      </c>
      <c r="G7" s="16">
        <v>0.5</v>
      </c>
      <c r="H7" s="16">
        <v>0.25</v>
      </c>
      <c r="I7" s="9"/>
      <c r="J7" s="9"/>
      <c r="K7" s="13" t="s">
        <v>5</v>
      </c>
      <c r="L7" s="17">
        <v>1</v>
      </c>
      <c r="M7" s="15">
        <v>1</v>
      </c>
      <c r="N7" s="16">
        <v>2</v>
      </c>
      <c r="O7" s="16">
        <v>5</v>
      </c>
      <c r="P7" s="18">
        <v>0.33333333333333331</v>
      </c>
      <c r="Q7" s="16">
        <v>0.25</v>
      </c>
      <c r="R7" s="9"/>
    </row>
    <row r="8" spans="1:18" x14ac:dyDescent="0.2">
      <c r="B8" s="13" t="s">
        <v>6</v>
      </c>
      <c r="C8" s="17">
        <v>0.5</v>
      </c>
      <c r="D8" s="17">
        <v>0.5</v>
      </c>
      <c r="E8" s="15">
        <v>1</v>
      </c>
      <c r="F8" s="16">
        <v>0.2</v>
      </c>
      <c r="G8" s="16">
        <v>1</v>
      </c>
      <c r="H8" s="16">
        <v>0.25</v>
      </c>
      <c r="I8" s="9"/>
      <c r="J8" s="9"/>
      <c r="K8" s="13" t="s">
        <v>6</v>
      </c>
      <c r="L8" s="19">
        <f>1/3</f>
        <v>0.33333333333333331</v>
      </c>
      <c r="M8" s="17">
        <v>0.5</v>
      </c>
      <c r="N8" s="15">
        <v>1</v>
      </c>
      <c r="O8" s="16">
        <v>0.25</v>
      </c>
      <c r="P8" s="18">
        <v>0.14285714285714285</v>
      </c>
      <c r="Q8" s="18">
        <v>0.14285714285714285</v>
      </c>
      <c r="R8" s="9"/>
    </row>
    <row r="9" spans="1:18" x14ac:dyDescent="0.2">
      <c r="B9" s="13" t="s">
        <v>7</v>
      </c>
      <c r="C9" s="17">
        <v>5</v>
      </c>
      <c r="D9" s="17">
        <v>5</v>
      </c>
      <c r="E9" s="17">
        <v>5</v>
      </c>
      <c r="F9" s="15">
        <v>1</v>
      </c>
      <c r="G9" s="16">
        <v>5</v>
      </c>
      <c r="H9" s="16">
        <v>2</v>
      </c>
      <c r="I9" s="9"/>
      <c r="J9" s="9"/>
      <c r="K9" s="13" t="s">
        <v>7</v>
      </c>
      <c r="L9" s="17">
        <v>0.25</v>
      </c>
      <c r="M9" s="17">
        <v>0.2</v>
      </c>
      <c r="N9" s="17">
        <v>2</v>
      </c>
      <c r="O9" s="15">
        <v>1</v>
      </c>
      <c r="P9" s="18">
        <v>0.14285714285714285</v>
      </c>
      <c r="Q9" s="18">
        <v>0.1111111111111111</v>
      </c>
      <c r="R9" s="9"/>
    </row>
    <row r="10" spans="1:18" x14ac:dyDescent="0.2">
      <c r="B10" s="13" t="s">
        <v>8</v>
      </c>
      <c r="C10" s="17">
        <v>2</v>
      </c>
      <c r="D10" s="17">
        <v>2</v>
      </c>
      <c r="E10" s="17">
        <v>1</v>
      </c>
      <c r="F10" s="17">
        <v>0.2</v>
      </c>
      <c r="G10" s="15">
        <v>1</v>
      </c>
      <c r="H10" s="16">
        <v>2</v>
      </c>
      <c r="I10" s="9"/>
      <c r="J10" s="9"/>
      <c r="K10" s="13" t="s">
        <v>8</v>
      </c>
      <c r="L10" s="17">
        <v>2</v>
      </c>
      <c r="M10" s="17">
        <v>3</v>
      </c>
      <c r="N10" s="17">
        <v>7</v>
      </c>
      <c r="O10" s="17">
        <v>7</v>
      </c>
      <c r="P10" s="15">
        <v>1</v>
      </c>
      <c r="Q10" s="16">
        <v>0.5</v>
      </c>
      <c r="R10" s="9"/>
    </row>
    <row r="11" spans="1:18" x14ac:dyDescent="0.2">
      <c r="B11" s="13" t="s">
        <v>9</v>
      </c>
      <c r="C11" s="17">
        <v>1</v>
      </c>
      <c r="D11" s="17">
        <v>4</v>
      </c>
      <c r="E11" s="17">
        <v>4</v>
      </c>
      <c r="F11" s="17">
        <v>0.5</v>
      </c>
      <c r="G11" s="17">
        <v>0.5</v>
      </c>
      <c r="H11" s="15">
        <v>1</v>
      </c>
      <c r="I11" s="9"/>
      <c r="J11" s="9"/>
      <c r="K11" s="13" t="s">
        <v>9</v>
      </c>
      <c r="L11" s="17">
        <v>4</v>
      </c>
      <c r="M11" s="17">
        <v>4</v>
      </c>
      <c r="N11" s="17">
        <v>7</v>
      </c>
      <c r="O11" s="17">
        <v>9</v>
      </c>
      <c r="P11" s="17">
        <v>2</v>
      </c>
      <c r="Q11" s="15">
        <v>1</v>
      </c>
      <c r="R11" s="9"/>
    </row>
    <row r="12" spans="1:18" x14ac:dyDescent="0.2">
      <c r="B12" s="9"/>
      <c r="C12" s="13">
        <f>C6+C7+C8+C9+C10+C11</f>
        <v>10</v>
      </c>
      <c r="D12" s="13">
        <f t="shared" ref="D12:G12" si="0">D6+D7+D8+D9+D10+D11</f>
        <v>14.5</v>
      </c>
      <c r="E12" s="13">
        <f t="shared" si="0"/>
        <v>15</v>
      </c>
      <c r="F12" s="13">
        <f t="shared" si="0"/>
        <v>2.2999999999999998</v>
      </c>
      <c r="G12" s="13">
        <f t="shared" si="0"/>
        <v>8.5</v>
      </c>
      <c r="H12" s="13">
        <f>H6+H7+H8+H9+H10+H11</f>
        <v>6.5</v>
      </c>
      <c r="I12" s="9"/>
      <c r="J12" s="9"/>
      <c r="K12" s="9"/>
      <c r="L12" s="20">
        <f>L6+L7+L8+L9+L10+L11</f>
        <v>8.5833333333333339</v>
      </c>
      <c r="M12" s="20">
        <f t="shared" ref="M12:Q12" si="1">M6+M7+M8+M9+M10+M11</f>
        <v>9.6999999999999993</v>
      </c>
      <c r="N12" s="20">
        <f t="shared" si="1"/>
        <v>22</v>
      </c>
      <c r="O12" s="20">
        <f t="shared" si="1"/>
        <v>26.25</v>
      </c>
      <c r="P12" s="20">
        <f t="shared" si="1"/>
        <v>4.1190476190476186</v>
      </c>
      <c r="Q12" s="20">
        <f t="shared" si="1"/>
        <v>2.253968253968254</v>
      </c>
      <c r="R12" s="9"/>
    </row>
    <row r="13" spans="1:18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">
      <c r="B14" s="12"/>
      <c r="C14" s="12"/>
      <c r="D14" s="12"/>
      <c r="E14" s="12"/>
      <c r="F14" s="12"/>
      <c r="G14" s="12"/>
      <c r="H14" s="12"/>
      <c r="I14" s="9"/>
      <c r="J14" s="9"/>
      <c r="K14" s="12"/>
      <c r="L14" s="12"/>
      <c r="M14" s="12"/>
      <c r="N14" s="12"/>
      <c r="O14" s="12"/>
      <c r="P14" s="12"/>
      <c r="Q14" s="12"/>
      <c r="R14" s="9"/>
    </row>
    <row r="15" spans="1:18" x14ac:dyDescent="0.2">
      <c r="B15" s="13"/>
      <c r="C15" s="14" t="s">
        <v>4</v>
      </c>
      <c r="D15" s="14" t="s">
        <v>5</v>
      </c>
      <c r="E15" s="14" t="s">
        <v>6</v>
      </c>
      <c r="F15" s="14" t="s">
        <v>7</v>
      </c>
      <c r="G15" s="14" t="s">
        <v>8</v>
      </c>
      <c r="H15" s="14" t="s">
        <v>9</v>
      </c>
      <c r="I15" s="9"/>
      <c r="J15" s="9"/>
      <c r="K15" s="13"/>
      <c r="L15" s="14" t="s">
        <v>4</v>
      </c>
      <c r="M15" s="14" t="s">
        <v>5</v>
      </c>
      <c r="N15" s="14" t="s">
        <v>6</v>
      </c>
      <c r="O15" s="14" t="s">
        <v>7</v>
      </c>
      <c r="P15" s="14" t="s">
        <v>8</v>
      </c>
      <c r="Q15" s="14" t="s">
        <v>9</v>
      </c>
      <c r="R15" s="9"/>
    </row>
    <row r="16" spans="1:18" x14ac:dyDescent="0.2">
      <c r="B16" s="13" t="s">
        <v>4</v>
      </c>
      <c r="C16" s="21">
        <f>$C6/C$12</f>
        <v>0.1</v>
      </c>
      <c r="D16" s="22">
        <f>D6/D12</f>
        <v>0.13793103448275862</v>
      </c>
      <c r="E16" s="22">
        <f>$E6/E$12</f>
        <v>0.13333333333333333</v>
      </c>
      <c r="F16" s="22">
        <f>$F6/F$12</f>
        <v>8.6956521739130446E-2</v>
      </c>
      <c r="G16" s="22">
        <f>$G6/G$12</f>
        <v>5.8823529411764705E-2</v>
      </c>
      <c r="H16" s="22">
        <f>$H6/H$12</f>
        <v>0.15384615384615385</v>
      </c>
      <c r="I16" s="23">
        <f>SUM(C16:H16)</f>
        <v>0.67089057281314091</v>
      </c>
      <c r="J16" s="24"/>
      <c r="K16" s="13" t="s">
        <v>4</v>
      </c>
      <c r="L16" s="22">
        <f>$L6/L$12</f>
        <v>0.11650485436893203</v>
      </c>
      <c r="M16" s="22">
        <f>$M6/M$12</f>
        <v>0.10309278350515465</v>
      </c>
      <c r="N16" s="22">
        <f>$N6/N$12</f>
        <v>0.13636363636363635</v>
      </c>
      <c r="O16" s="22">
        <f>$O6/O$12</f>
        <v>0.15238095238095239</v>
      </c>
      <c r="P16" s="22">
        <f>$P6/P$12</f>
        <v>0.12138728323699423</v>
      </c>
      <c r="Q16" s="22">
        <f>$Q6/Q$12</f>
        <v>0.11091549295774648</v>
      </c>
      <c r="R16" s="23">
        <f>SUM(L16:Q16)</f>
        <v>0.74064500281341616</v>
      </c>
    </row>
    <row r="17" spans="2:18" x14ac:dyDescent="0.2">
      <c r="B17" s="13" t="s">
        <v>5</v>
      </c>
      <c r="C17" s="21">
        <f t="shared" ref="C17:C21" si="2">$C7/C$12</f>
        <v>0.05</v>
      </c>
      <c r="D17" s="22">
        <f t="shared" ref="D17:D21" si="3">$D7/D$12</f>
        <v>6.8965517241379309E-2</v>
      </c>
      <c r="E17" s="22">
        <f t="shared" ref="E17:E21" si="4">$E7/E$12</f>
        <v>0.13333333333333333</v>
      </c>
      <c r="F17" s="22">
        <f t="shared" ref="F17:F21" si="5">$F7/F$12</f>
        <v>8.6956521739130446E-2</v>
      </c>
      <c r="G17" s="22">
        <f t="shared" ref="G17:G21" si="6">$G7/G$12</f>
        <v>5.8823529411764705E-2</v>
      </c>
      <c r="H17" s="22">
        <f t="shared" ref="H17:H21" si="7">$H7/H$12</f>
        <v>3.8461538461538464E-2</v>
      </c>
      <c r="I17" s="23">
        <f>SUM(C17:H17)</f>
        <v>0.43654044018714622</v>
      </c>
      <c r="J17" s="24"/>
      <c r="K17" s="13" t="s">
        <v>5</v>
      </c>
      <c r="L17" s="22">
        <f t="shared" ref="L17:L21" si="8">$L7/L$12</f>
        <v>0.11650485436893203</v>
      </c>
      <c r="M17" s="22">
        <f t="shared" ref="M17:M21" si="9">$M7/M$12</f>
        <v>0.10309278350515465</v>
      </c>
      <c r="N17" s="22">
        <f t="shared" ref="N17:N21" si="10">$N7/N$12</f>
        <v>9.0909090909090912E-2</v>
      </c>
      <c r="O17" s="22">
        <f t="shared" ref="O17:O20" si="11">$O7/O$12</f>
        <v>0.19047619047619047</v>
      </c>
      <c r="P17" s="22">
        <f t="shared" ref="P17:P21" si="12">$P7/P$12</f>
        <v>8.0924855491329481E-2</v>
      </c>
      <c r="Q17" s="22">
        <f t="shared" ref="Q17:Q22" si="13">$Q7/Q$12</f>
        <v>0.11091549295774648</v>
      </c>
      <c r="R17" s="23">
        <f t="shared" ref="R17:R21" si="14">SUM(L17:Q17)</f>
        <v>0.69282326770844394</v>
      </c>
    </row>
    <row r="18" spans="2:18" x14ac:dyDescent="0.2">
      <c r="B18" s="13" t="s">
        <v>6</v>
      </c>
      <c r="C18" s="21">
        <f t="shared" si="2"/>
        <v>0.05</v>
      </c>
      <c r="D18" s="22">
        <f t="shared" si="3"/>
        <v>3.4482758620689655E-2</v>
      </c>
      <c r="E18" s="22">
        <f t="shared" si="4"/>
        <v>6.6666666666666666E-2</v>
      </c>
      <c r="F18" s="22">
        <f t="shared" si="5"/>
        <v>8.6956521739130446E-2</v>
      </c>
      <c r="G18" s="22">
        <f t="shared" si="6"/>
        <v>0.11764705882352941</v>
      </c>
      <c r="H18" s="22">
        <f t="shared" si="7"/>
        <v>3.8461538461538464E-2</v>
      </c>
      <c r="I18" s="23">
        <f>SUM(C18:H18)</f>
        <v>0.39421454431155456</v>
      </c>
      <c r="J18" s="24"/>
      <c r="K18" s="13" t="s">
        <v>6</v>
      </c>
      <c r="L18" s="22">
        <f t="shared" si="8"/>
        <v>3.8834951456310676E-2</v>
      </c>
      <c r="M18" s="22">
        <f t="shared" si="9"/>
        <v>5.1546391752577324E-2</v>
      </c>
      <c r="N18" s="22">
        <f t="shared" si="10"/>
        <v>4.5454545454545456E-2</v>
      </c>
      <c r="O18" s="22">
        <f t="shared" si="11"/>
        <v>9.5238095238095247E-3</v>
      </c>
      <c r="P18" s="22">
        <f t="shared" si="12"/>
        <v>3.4682080924855495E-2</v>
      </c>
      <c r="Q18" s="22">
        <f t="shared" si="13"/>
        <v>6.3380281690140844E-2</v>
      </c>
      <c r="R18" s="23">
        <f t="shared" si="14"/>
        <v>0.2434220608022393</v>
      </c>
    </row>
    <row r="19" spans="2:18" x14ac:dyDescent="0.2">
      <c r="B19" s="13" t="s">
        <v>7</v>
      </c>
      <c r="C19" s="21">
        <f t="shared" si="2"/>
        <v>0.5</v>
      </c>
      <c r="D19" s="22">
        <f t="shared" si="3"/>
        <v>0.34482758620689657</v>
      </c>
      <c r="E19" s="22">
        <f t="shared" si="4"/>
        <v>0.33333333333333331</v>
      </c>
      <c r="F19" s="22">
        <f t="shared" si="5"/>
        <v>0.43478260869565222</v>
      </c>
      <c r="G19" s="22">
        <f t="shared" si="6"/>
        <v>0.58823529411764708</v>
      </c>
      <c r="H19" s="22">
        <f t="shared" si="7"/>
        <v>0.30769230769230771</v>
      </c>
      <c r="I19" s="23">
        <f>SUM(C19:H19)</f>
        <v>2.5088711300458373</v>
      </c>
      <c r="J19" s="24"/>
      <c r="K19" s="13" t="s">
        <v>7</v>
      </c>
      <c r="L19" s="22">
        <f t="shared" si="8"/>
        <v>2.9126213592233007E-2</v>
      </c>
      <c r="M19" s="22">
        <f t="shared" si="9"/>
        <v>2.0618556701030931E-2</v>
      </c>
      <c r="N19" s="22">
        <f t="shared" si="10"/>
        <v>9.0909090909090912E-2</v>
      </c>
      <c r="O19" s="22">
        <f t="shared" si="11"/>
        <v>3.8095238095238099E-2</v>
      </c>
      <c r="P19" s="22">
        <f t="shared" si="12"/>
        <v>3.4682080924855495E-2</v>
      </c>
      <c r="Q19" s="22">
        <f t="shared" si="13"/>
        <v>4.9295774647887321E-2</v>
      </c>
      <c r="R19" s="23">
        <f t="shared" si="14"/>
        <v>0.26272695487033576</v>
      </c>
    </row>
    <row r="20" spans="2:18" x14ac:dyDescent="0.2">
      <c r="B20" s="13" t="s">
        <v>8</v>
      </c>
      <c r="C20" s="21">
        <f t="shared" si="2"/>
        <v>0.2</v>
      </c>
      <c r="D20" s="22">
        <f t="shared" si="3"/>
        <v>0.13793103448275862</v>
      </c>
      <c r="E20" s="22">
        <f t="shared" si="4"/>
        <v>6.6666666666666666E-2</v>
      </c>
      <c r="F20" s="22">
        <f t="shared" si="5"/>
        <v>8.6956521739130446E-2</v>
      </c>
      <c r="G20" s="22">
        <f t="shared" si="6"/>
        <v>0.11764705882352941</v>
      </c>
      <c r="H20" s="22">
        <f t="shared" si="7"/>
        <v>0.30769230769230771</v>
      </c>
      <c r="I20" s="23">
        <f>SUM(C20:H20)</f>
        <v>0.91689358940439281</v>
      </c>
      <c r="J20" s="24"/>
      <c r="K20" s="13" t="s">
        <v>8</v>
      </c>
      <c r="L20" s="22">
        <f t="shared" si="8"/>
        <v>0.23300970873786406</v>
      </c>
      <c r="M20" s="22">
        <f t="shared" si="9"/>
        <v>0.30927835051546393</v>
      </c>
      <c r="N20" s="22">
        <f t="shared" si="10"/>
        <v>0.31818181818181818</v>
      </c>
      <c r="O20" s="22">
        <f t="shared" si="11"/>
        <v>0.26666666666666666</v>
      </c>
      <c r="P20" s="22">
        <f t="shared" si="12"/>
        <v>0.24277456647398846</v>
      </c>
      <c r="Q20" s="22">
        <f t="shared" si="13"/>
        <v>0.22183098591549297</v>
      </c>
      <c r="R20" s="23">
        <f t="shared" si="14"/>
        <v>1.5917420964912943</v>
      </c>
    </row>
    <row r="21" spans="2:18" x14ac:dyDescent="0.2">
      <c r="B21" s="13" t="s">
        <v>9</v>
      </c>
      <c r="C21" s="21">
        <f t="shared" si="2"/>
        <v>0.1</v>
      </c>
      <c r="D21" s="22">
        <f t="shared" si="3"/>
        <v>0.27586206896551724</v>
      </c>
      <c r="E21" s="22">
        <f t="shared" si="4"/>
        <v>0.26666666666666666</v>
      </c>
      <c r="F21" s="22">
        <f t="shared" si="5"/>
        <v>0.21739130434782611</v>
      </c>
      <c r="G21" s="22">
        <f t="shared" si="6"/>
        <v>5.8823529411764705E-2</v>
      </c>
      <c r="H21" s="22">
        <f t="shared" si="7"/>
        <v>0.15384615384615385</v>
      </c>
      <c r="I21" s="23">
        <f>SUM(C21:H21)</f>
        <v>1.0725897232379284</v>
      </c>
      <c r="J21" s="24"/>
      <c r="K21" s="13" t="s">
        <v>9</v>
      </c>
      <c r="L21" s="22">
        <f t="shared" si="8"/>
        <v>0.46601941747572811</v>
      </c>
      <c r="M21" s="22">
        <f t="shared" si="9"/>
        <v>0.41237113402061859</v>
      </c>
      <c r="N21" s="22">
        <f t="shared" si="10"/>
        <v>0.31818181818181818</v>
      </c>
      <c r="O21" s="22">
        <f>$O11/O$12</f>
        <v>0.34285714285714286</v>
      </c>
      <c r="P21" s="22">
        <f t="shared" si="12"/>
        <v>0.48554913294797691</v>
      </c>
      <c r="Q21" s="22">
        <f t="shared" si="13"/>
        <v>0.44366197183098594</v>
      </c>
      <c r="R21" s="23">
        <f t="shared" si="14"/>
        <v>2.4686406173142705</v>
      </c>
    </row>
    <row r="22" spans="2:18" x14ac:dyDescent="0.2">
      <c r="B22" s="9"/>
      <c r="C22" s="25">
        <f>SUM(C16:C21)</f>
        <v>0.99999999999999989</v>
      </c>
      <c r="D22" s="32">
        <f>SUM(D16:D21)</f>
        <v>1</v>
      </c>
      <c r="E22" s="32">
        <f>SUM(E16:E21)</f>
        <v>1</v>
      </c>
      <c r="F22" s="32">
        <f>SUM(F16:F21)</f>
        <v>1.0000000000000002</v>
      </c>
      <c r="G22" s="32">
        <f>SUM(G16:G21)</f>
        <v>1</v>
      </c>
      <c r="H22" s="32">
        <f>SUM(H16:H21)</f>
        <v>1</v>
      </c>
      <c r="I22" s="24"/>
      <c r="J22" s="24"/>
      <c r="K22" s="9"/>
      <c r="L22" s="32">
        <f>SUM(L16:L21)</f>
        <v>1</v>
      </c>
      <c r="M22" s="32">
        <f>SUM(M16:M21)</f>
        <v>1</v>
      </c>
      <c r="N22" s="32">
        <f>SUM(N16:N21)</f>
        <v>1</v>
      </c>
      <c r="O22" s="32">
        <f>SUM(O16:O21)</f>
        <v>1</v>
      </c>
      <c r="P22" s="32">
        <f>SUM(P16:P21)</f>
        <v>1</v>
      </c>
      <c r="Q22" s="22">
        <f>SUM(Q16:Q21)</f>
        <v>1</v>
      </c>
      <c r="R22" s="24"/>
    </row>
    <row r="23" spans="2:18" x14ac:dyDescent="0.2">
      <c r="B23" s="9"/>
      <c r="C23" s="26"/>
      <c r="D23" s="26"/>
      <c r="E23" s="26"/>
      <c r="F23" s="26"/>
      <c r="G23" s="26"/>
      <c r="H23" s="26"/>
      <c r="I23" s="24"/>
      <c r="J23" s="24"/>
      <c r="K23" s="9"/>
      <c r="L23" s="26"/>
      <c r="M23" s="26"/>
      <c r="N23" s="26"/>
      <c r="O23" s="26"/>
      <c r="P23" s="26"/>
      <c r="Q23" s="26"/>
      <c r="R23" s="24"/>
    </row>
    <row r="24" spans="2:18" x14ac:dyDescent="0.2">
      <c r="B24" s="3" t="s">
        <v>10</v>
      </c>
      <c r="C24" s="3"/>
      <c r="D24" s="3"/>
      <c r="E24" s="9"/>
      <c r="F24" s="3" t="s">
        <v>11</v>
      </c>
      <c r="G24" s="3"/>
      <c r="H24" s="3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1" thickBot="1" x14ac:dyDescent="0.25">
      <c r="B25" s="27" t="s">
        <v>4</v>
      </c>
      <c r="C25" s="2">
        <f>0.7*$I16 + 0.3*$R16</f>
        <v>0.69181690181322342</v>
      </c>
      <c r="D25" s="2"/>
      <c r="E25" s="28"/>
      <c r="F25" s="33">
        <f>$C25</f>
        <v>0.69181690181322342</v>
      </c>
      <c r="G25" s="1"/>
      <c r="H25" s="1"/>
      <c r="I25" s="29" t="s">
        <v>12</v>
      </c>
      <c r="J25" s="9"/>
      <c r="K25" s="9"/>
      <c r="L25" s="9"/>
      <c r="M25" s="9"/>
      <c r="N25" s="9"/>
      <c r="O25" s="9"/>
      <c r="P25" s="9"/>
      <c r="Q25" s="9"/>
      <c r="R25" s="9"/>
    </row>
    <row r="26" spans="2:18" ht="16" thickBot="1" x14ac:dyDescent="0.25">
      <c r="B26" s="30" t="s">
        <v>5</v>
      </c>
      <c r="C26" s="2">
        <f t="shared" ref="C26:C30" si="15">0.7*$I17 + 0.3*$R17</f>
        <v>0.51342528844353552</v>
      </c>
      <c r="D26" s="2"/>
      <c r="E26" s="28"/>
      <c r="F26" s="33">
        <f>$C26</f>
        <v>0.51342528844353552</v>
      </c>
      <c r="G26" s="1"/>
      <c r="H26" s="1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16" thickBot="1" x14ac:dyDescent="0.25">
      <c r="B27" s="30" t="s">
        <v>6</v>
      </c>
      <c r="C27" s="2">
        <f t="shared" si="15"/>
        <v>0.34897679925875996</v>
      </c>
      <c r="D27" s="2"/>
      <c r="E27" s="28"/>
      <c r="F27" s="33">
        <f>$C27</f>
        <v>0.34897679925875996</v>
      </c>
      <c r="G27" s="1"/>
      <c r="H27" s="1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16" thickBot="1" x14ac:dyDescent="0.25">
      <c r="B28" s="30" t="s">
        <v>7</v>
      </c>
      <c r="C28" s="2">
        <f t="shared" si="15"/>
        <v>1.8350278774931867</v>
      </c>
      <c r="D28" s="2"/>
      <c r="E28" s="28"/>
      <c r="F28" s="33">
        <f>$C28</f>
        <v>1.8350278774931867</v>
      </c>
      <c r="G28" s="1"/>
      <c r="H28" s="1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16" thickBot="1" x14ac:dyDescent="0.25">
      <c r="B29" s="30" t="s">
        <v>8</v>
      </c>
      <c r="C29" s="2">
        <f t="shared" si="15"/>
        <v>1.1193481415304634</v>
      </c>
      <c r="D29" s="2"/>
      <c r="E29" s="28"/>
      <c r="F29" s="33">
        <f>$C29</f>
        <v>1.1193481415304634</v>
      </c>
      <c r="G29" s="1"/>
      <c r="H29" s="1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1" thickBot="1" x14ac:dyDescent="0.25">
      <c r="B30" s="30" t="s">
        <v>9</v>
      </c>
      <c r="C30" s="2">
        <f t="shared" si="15"/>
        <v>1.4914049914608309</v>
      </c>
      <c r="D30" s="2"/>
      <c r="E30" s="28"/>
      <c r="F30" s="33">
        <f>$C30</f>
        <v>1.4914049914608309</v>
      </c>
      <c r="G30" s="1"/>
      <c r="H30" s="1"/>
      <c r="I30" s="31" t="s">
        <v>13</v>
      </c>
      <c r="J30" s="9"/>
      <c r="K30" s="9"/>
      <c r="L30" s="9"/>
      <c r="M30" s="9"/>
      <c r="N30" s="9"/>
      <c r="O30" s="9"/>
      <c r="P30" s="9"/>
      <c r="Q30" s="9"/>
      <c r="R30" s="9"/>
    </row>
  </sheetData>
  <sortState xmlns:xlrd2="http://schemas.microsoft.com/office/spreadsheetml/2017/richdata2" ref="F24:I30">
    <sortCondition ref="F25"/>
  </sortState>
  <mergeCells count="16">
    <mergeCell ref="C29:D29"/>
    <mergeCell ref="G29:H29"/>
    <mergeCell ref="C30:D30"/>
    <mergeCell ref="G30:H30"/>
    <mergeCell ref="C26:D26"/>
    <mergeCell ref="G26:H26"/>
    <mergeCell ref="C27:D27"/>
    <mergeCell ref="G27:H27"/>
    <mergeCell ref="C28:D28"/>
    <mergeCell ref="G28:H28"/>
    <mergeCell ref="B3:D3"/>
    <mergeCell ref="K3:M3"/>
    <mergeCell ref="B24:D24"/>
    <mergeCell ref="F24:H24"/>
    <mergeCell ref="C25:D25"/>
    <mergeCell ref="G25:H2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ex6.3-AHP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Joaquim Esteves</dc:creator>
  <dc:description/>
  <cp:lastModifiedBy>Microsoft Office User</cp:lastModifiedBy>
  <cp:revision>2</cp:revision>
  <dcterms:created xsi:type="dcterms:W3CDTF">2013-11-06T00:03:01Z</dcterms:created>
  <dcterms:modified xsi:type="dcterms:W3CDTF">2019-11-21T14:08:46Z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