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ereira/josepereira/work/git/miei/4/gps/26-03-2020/ex2/"/>
    </mc:Choice>
  </mc:AlternateContent>
  <xr:revisionPtr revIDLastSave="0" documentId="8_{C44ADF3D-621E-6440-AAFE-0BA462484ECE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EVM1" sheetId="1" r:id="rId1"/>
    <sheet name="EVM2" sheetId="2" r:id="rId2"/>
    <sheet name="EVM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D42" i="2"/>
  <c r="E42" i="2"/>
  <c r="E34" i="2"/>
  <c r="D34" i="2"/>
  <c r="E25" i="2"/>
  <c r="D25" i="2"/>
  <c r="E17" i="2"/>
  <c r="D17" i="2"/>
  <c r="E9" i="2"/>
  <c r="B9" i="2"/>
  <c r="C9" i="2"/>
  <c r="F10" i="2"/>
  <c r="G10" i="2"/>
  <c r="F11" i="2"/>
  <c r="G11" i="2"/>
  <c r="F12" i="2"/>
  <c r="G12" i="2"/>
  <c r="F43" i="2"/>
  <c r="G43" i="2"/>
  <c r="F44" i="2"/>
  <c r="G44" i="2"/>
  <c r="F45" i="2"/>
  <c r="G45" i="2"/>
  <c r="G37" i="2"/>
  <c r="F37" i="2"/>
  <c r="G36" i="2"/>
  <c r="F36" i="2"/>
  <c r="G35" i="2"/>
  <c r="F35" i="2"/>
  <c r="G28" i="2"/>
  <c r="F28" i="2"/>
  <c r="G27" i="2"/>
  <c r="F27" i="2"/>
  <c r="G26" i="2"/>
  <c r="F26" i="2"/>
  <c r="G20" i="2"/>
  <c r="F20" i="2"/>
  <c r="G19" i="2"/>
  <c r="F19" i="2"/>
  <c r="G18" i="2"/>
  <c r="F18" i="2"/>
  <c r="F42" i="2"/>
  <c r="C42" i="2"/>
  <c r="G34" i="2"/>
  <c r="C34" i="2"/>
  <c r="G25" i="2"/>
  <c r="C25" i="2"/>
  <c r="G17" i="2"/>
  <c r="C17" i="2"/>
  <c r="G10" i="1"/>
  <c r="G11" i="1"/>
  <c r="G12" i="1"/>
  <c r="G13" i="1"/>
  <c r="G14" i="1"/>
  <c r="G15" i="1"/>
  <c r="G16" i="1"/>
  <c r="G17" i="1"/>
  <c r="G18" i="1"/>
  <c r="F10" i="1"/>
  <c r="F11" i="1"/>
  <c r="F12" i="1"/>
  <c r="F13" i="1"/>
  <c r="F14" i="1"/>
  <c r="F15" i="1"/>
  <c r="F16" i="1"/>
  <c r="F17" i="1"/>
  <c r="F18" i="1"/>
  <c r="G9" i="1"/>
  <c r="F9" i="1"/>
  <c r="E9" i="1"/>
  <c r="E10" i="1"/>
  <c r="E11" i="1"/>
  <c r="E12" i="1"/>
  <c r="E13" i="1"/>
  <c r="E14" i="1"/>
  <c r="E15" i="1"/>
  <c r="E16" i="1"/>
  <c r="E17" i="1"/>
  <c r="E18" i="1"/>
  <c r="E8" i="1"/>
  <c r="F9" i="2" l="1"/>
  <c r="F34" i="2"/>
  <c r="G9" i="2"/>
  <c r="F17" i="2"/>
  <c r="F25" i="2"/>
  <c r="G42" i="2"/>
  <c r="B42" i="2"/>
  <c r="B34" i="2"/>
  <c r="B25" i="2"/>
  <c r="B17" i="2"/>
</calcChain>
</file>

<file path=xl/sharedStrings.xml><?xml version="1.0" encoding="utf-8"?>
<sst xmlns="http://schemas.openxmlformats.org/spreadsheetml/2006/main" count="107" uniqueCount="55">
  <si>
    <t>Orçamento inicial :</t>
  </si>
  <si>
    <t>Mês</t>
  </si>
  <si>
    <t>AC</t>
  </si>
  <si>
    <t>% Progresso</t>
  </si>
  <si>
    <t>PV</t>
  </si>
  <si>
    <t>Semana 1</t>
  </si>
  <si>
    <t>Semana 2</t>
  </si>
  <si>
    <t>Semana 3</t>
  </si>
  <si>
    <t>Semana 4</t>
  </si>
  <si>
    <t>Semana 5</t>
  </si>
  <si>
    <t>BC</t>
  </si>
  <si>
    <t>%PF</t>
  </si>
  <si>
    <t>Análise</t>
  </si>
  <si>
    <t>Desenho</t>
  </si>
  <si>
    <t>Teste</t>
  </si>
  <si>
    <t>Projecto</t>
  </si>
  <si>
    <t>D1</t>
  </si>
  <si>
    <t>D2</t>
  </si>
  <si>
    <t>D3</t>
  </si>
  <si>
    <t>Programação</t>
  </si>
  <si>
    <t>P1</t>
  </si>
  <si>
    <t>P2</t>
  </si>
  <si>
    <t>P3</t>
  </si>
  <si>
    <t>Integração</t>
  </si>
  <si>
    <t>I12</t>
  </si>
  <si>
    <t>I123</t>
  </si>
  <si>
    <t>Tarefa</t>
  </si>
  <si>
    <t>Baseline Cost</t>
  </si>
  <si>
    <t>%PP</t>
  </si>
  <si>
    <t>EV</t>
  </si>
  <si>
    <t>EV=%progresso real x base line cost</t>
  </si>
  <si>
    <t>CV = EV-AC</t>
  </si>
  <si>
    <t>SV = EV-PV</t>
  </si>
  <si>
    <t>TV</t>
  </si>
  <si>
    <t>PV(T) = EV(Tatual)</t>
  </si>
  <si>
    <t>TV = T - Tatual</t>
  </si>
  <si>
    <t>mês 5</t>
  </si>
  <si>
    <t>T = 6</t>
  </si>
  <si>
    <t>TV = 6 - 5</t>
  </si>
  <si>
    <t>b)</t>
  </si>
  <si>
    <t>mês 9</t>
  </si>
  <si>
    <t>T = 9</t>
  </si>
  <si>
    <t>TV = 7,3-9 = 1,7</t>
  </si>
  <si>
    <t>CPI = EV/AV</t>
  </si>
  <si>
    <t>SPI = EV/PV</t>
  </si>
  <si>
    <t>CPI</t>
  </si>
  <si>
    <t>SPI</t>
  </si>
  <si>
    <t>EV =  %PV * BaseLineCost</t>
  </si>
  <si>
    <t>PV = %PP * BaseLineCost</t>
  </si>
  <si>
    <t>semanas</t>
  </si>
  <si>
    <t>CV = EV - AC</t>
  </si>
  <si>
    <t>SV = EV - PV</t>
  </si>
  <si>
    <t>%PV = EV / BaseLineCost</t>
  </si>
  <si>
    <t>%PP = PV / BaseLineCost</t>
  </si>
  <si>
    <t>TV  = T -Tatual = 4,5-5 = -0,5 (2,5 dias, ver linha preta do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</si>
</sst>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(&quot;€&quot;* #,##0_);_(&quot;€&quot;* \(#,##0\);_(&quot;€&quot;* &quot;-&quot;??_);_(@_)"/>
    <numFmt numFmtId="167" formatCode="&quot;€&quot;#,##0"/>
    <numFmt numFmtId="168" formatCode="[$€-2]\ #.##0;[Red]\-[$€-2]\ #.##0"/>
    <numFmt numFmtId="169" formatCode="#,##0\ &quot;€&quot;"/>
    <numFmt numFmtId="170" formatCode="0.000%"/>
    <numFmt numFmtId="175" formatCode="&quot;€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9" xfId="0" applyFill="1" applyBorder="1"/>
    <xf numFmtId="0" fontId="0" fillId="0" borderId="10" xfId="0" applyBorder="1"/>
    <xf numFmtId="0" fontId="0" fillId="3" borderId="11" xfId="0" applyFill="1" applyBorder="1"/>
    <xf numFmtId="168" fontId="0" fillId="0" borderId="7" xfId="0" applyNumberFormat="1" applyBorder="1"/>
    <xf numFmtId="9" fontId="0" fillId="0" borderId="0" xfId="0" applyNumberFormat="1" applyBorder="1"/>
    <xf numFmtId="9" fontId="0" fillId="0" borderId="8" xfId="0" applyNumberFormat="1" applyBorder="1"/>
    <xf numFmtId="0" fontId="0" fillId="3" borderId="12" xfId="0" applyFill="1" applyBorder="1"/>
    <xf numFmtId="168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169" fontId="0" fillId="0" borderId="10" xfId="0" applyNumberFormat="1" applyBorder="1"/>
    <xf numFmtId="9" fontId="0" fillId="0" borderId="10" xfId="2" applyFont="1" applyBorder="1"/>
    <xf numFmtId="169" fontId="0" fillId="0" borderId="0" xfId="0" applyNumberFormat="1" applyBorder="1"/>
    <xf numFmtId="170" fontId="0" fillId="0" borderId="0" xfId="0" applyNumberFormat="1" applyBorder="1"/>
    <xf numFmtId="0" fontId="0" fillId="0" borderId="0" xfId="0" applyFill="1"/>
    <xf numFmtId="0" fontId="0" fillId="0" borderId="0" xfId="0" applyFill="1" applyBorder="1"/>
    <xf numFmtId="169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4" fillId="4" borderId="10" xfId="0" applyFont="1" applyFill="1" applyBorder="1"/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/>
    <xf numFmtId="166" fontId="2" fillId="2" borderId="14" xfId="1" applyNumberFormat="1" applyFont="1" applyFill="1" applyBorder="1"/>
    <xf numFmtId="0" fontId="2" fillId="2" borderId="1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3" fillId="2" borderId="20" xfId="0" applyFont="1" applyFill="1" applyBorder="1" applyAlignment="1">
      <alignment horizontal="center"/>
    </xf>
    <xf numFmtId="167" fontId="0" fillId="2" borderId="21" xfId="1" applyNumberFormat="1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7" fontId="0" fillId="2" borderId="23" xfId="1" applyNumberFormat="1" applyFont="1" applyFill="1" applyBorder="1" applyAlignment="1">
      <alignment horizontal="right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7" fontId="0" fillId="2" borderId="11" xfId="1" applyNumberFormat="1" applyFont="1" applyFill="1" applyBorder="1" applyAlignment="1">
      <alignment horizontal="right"/>
    </xf>
    <xf numFmtId="167" fontId="0" fillId="2" borderId="11" xfId="0" applyNumberFormat="1" applyFill="1" applyBorder="1" applyAlignment="1">
      <alignment horizontal="right"/>
    </xf>
    <xf numFmtId="9" fontId="0" fillId="2" borderId="11" xfId="2" applyFont="1" applyFill="1" applyBorder="1" applyAlignment="1">
      <alignment horizontal="center"/>
    </xf>
    <xf numFmtId="167" fontId="0" fillId="2" borderId="24" xfId="0" applyNumberFormat="1" applyFill="1" applyBorder="1" applyAlignment="1">
      <alignment horizontal="right"/>
    </xf>
    <xf numFmtId="9" fontId="0" fillId="2" borderId="24" xfId="2" applyFont="1" applyFill="1" applyBorder="1" applyAlignment="1">
      <alignment horizontal="center"/>
    </xf>
    <xf numFmtId="168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/>
    <xf numFmtId="2" fontId="0" fillId="0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0" fontId="2" fillId="4" borderId="0" xfId="0" applyFont="1" applyFill="1" applyBorder="1" applyAlignment="1">
      <alignment horizontal="center"/>
    </xf>
    <xf numFmtId="175" fontId="0" fillId="0" borderId="0" xfId="0" applyNumberFormat="1" applyBorder="1"/>
    <xf numFmtId="0" fontId="0" fillId="0" borderId="0" xfId="0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Evolução das métricas EVM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'EVM1'!$B$7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'EVM1'!$B$8:$B$18</c:f>
              <c:numCache>
                <c:formatCode>"€"#\ ##0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1800</c:v>
                </c:pt>
                <c:pt idx="4">
                  <c:v>2200</c:v>
                </c:pt>
                <c:pt idx="5">
                  <c:v>3500</c:v>
                </c:pt>
                <c:pt idx="6">
                  <c:v>4000</c:v>
                </c:pt>
                <c:pt idx="7">
                  <c:v>4200</c:v>
                </c:pt>
                <c:pt idx="8">
                  <c:v>6000</c:v>
                </c:pt>
                <c:pt idx="9">
                  <c:v>8500</c:v>
                </c:pt>
                <c:pt idx="10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1842-A863-B0150089FD70}"/>
            </c:ext>
          </c:extLst>
        </c:ser>
        <c:ser>
          <c:idx val="1"/>
          <c:order val="1"/>
          <c:tx>
            <c:strRef>
              <c:f>'EVM1'!$D$7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'EVM1'!$D$8:$D$18</c:f>
              <c:numCache>
                <c:formatCode>"€"#\ ##0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1842-A863-B0150089FD70}"/>
            </c:ext>
          </c:extLst>
        </c:ser>
        <c:ser>
          <c:idx val="2"/>
          <c:order val="2"/>
          <c:tx>
            <c:strRef>
              <c:f>'EVM1'!$E$7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'EVM1'!$E$8:$E$18</c:f>
              <c:numCache>
                <c:formatCode>_("€"* #\ ##0_);_("€"* \(#\ ##0\);_("€"* "-"??_);_(@_)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4500</c:v>
                </c:pt>
                <c:pt idx="6">
                  <c:v>5000</c:v>
                </c:pt>
                <c:pt idx="7">
                  <c:v>5200</c:v>
                </c:pt>
                <c:pt idx="8">
                  <c:v>5500</c:v>
                </c:pt>
                <c:pt idx="9">
                  <c:v>6000</c:v>
                </c:pt>
                <c:pt idx="10">
                  <c:v>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1-1842-A863-B0150089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00416"/>
        <c:axId val="555642096"/>
      </c:scatterChart>
      <c:valAx>
        <c:axId val="5556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42096"/>
        <c:crosses val="autoZero"/>
        <c:crossBetween val="midCat"/>
        <c:majorUnit val="1"/>
      </c:valAx>
      <c:valAx>
        <c:axId val="5556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SPI x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'EVM1'!$F$8:$F$18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1.1111111111111112</c:v>
                </c:pt>
                <c:pt idx="4">
                  <c:v>1.3636363636363635</c:v>
                </c:pt>
                <c:pt idx="5">
                  <c:v>1.2857142857142858</c:v>
                </c:pt>
                <c:pt idx="6">
                  <c:v>1.25</c:v>
                </c:pt>
                <c:pt idx="7">
                  <c:v>1.2380952380952381</c:v>
                </c:pt>
                <c:pt idx="8">
                  <c:v>0.91666666666666663</c:v>
                </c:pt>
                <c:pt idx="9">
                  <c:v>0.70588235294117652</c:v>
                </c:pt>
                <c:pt idx="10">
                  <c:v>0.79166666666666663</c:v>
                </c:pt>
              </c:numCache>
            </c:numRef>
          </c:xVal>
          <c:yVal>
            <c:numRef>
              <c:f>'EVM1'!$G$8:$G$18</c:f>
              <c:numCache>
                <c:formatCode>0.00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1.4285714285714286</c:v>
                </c:pt>
                <c:pt idx="5">
                  <c:v>1.125</c:v>
                </c:pt>
                <c:pt idx="6">
                  <c:v>1.1111111111111112</c:v>
                </c:pt>
                <c:pt idx="7">
                  <c:v>1.04</c:v>
                </c:pt>
                <c:pt idx="8">
                  <c:v>0.6875</c:v>
                </c:pt>
                <c:pt idx="9">
                  <c:v>0.66666666666666663</c:v>
                </c:pt>
                <c:pt idx="1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BD43-9F9B-F050D6B8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48624"/>
        <c:axId val="590836688"/>
      </c:scatterChart>
      <c:valAx>
        <c:axId val="5566486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0836688"/>
        <c:crossesAt val="1.1000000000000001"/>
        <c:crossBetween val="midCat"/>
      </c:valAx>
      <c:valAx>
        <c:axId val="5908366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6648624"/>
        <c:crossesAt val="1.100000000000000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Métricas EVM (AC, EV, PV)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'EVM2'!$K$8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'EVM2'!$K$9:$K$14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1150</c:v>
                </c:pt>
                <c:pt idx="2">
                  <c:v>5100</c:v>
                </c:pt>
                <c:pt idx="3">
                  <c:v>8500</c:v>
                </c:pt>
                <c:pt idx="4">
                  <c:v>10300</c:v>
                </c:pt>
                <c:pt idx="5">
                  <c:v>18300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354A-9B54-B299CE5A2F34}"/>
            </c:ext>
          </c:extLst>
        </c:ser>
        <c:ser>
          <c:idx val="1"/>
          <c:order val="1"/>
          <c:tx>
            <c:strRef>
              <c:f>'EVM2'!$L$8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'EVM2'!$L$9:$L$14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900</c:v>
                </c:pt>
                <c:pt idx="2">
                  <c:v>4400</c:v>
                </c:pt>
                <c:pt idx="3">
                  <c:v>7100</c:v>
                </c:pt>
                <c:pt idx="4">
                  <c:v>9800</c:v>
                </c:pt>
                <c:pt idx="5">
                  <c:v>18800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7-354A-9B54-B299CE5A2F34}"/>
            </c:ext>
          </c:extLst>
        </c:ser>
        <c:ser>
          <c:idx val="2"/>
          <c:order val="2"/>
          <c:tx>
            <c:strRef>
              <c:f>'EVM2'!$M$8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'EVM2'!$M$9:$M$14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1000</c:v>
                </c:pt>
                <c:pt idx="2">
                  <c:v>4500</c:v>
                </c:pt>
                <c:pt idx="3">
                  <c:v>7000</c:v>
                </c:pt>
                <c:pt idx="4">
                  <c:v>9500</c:v>
                </c:pt>
                <c:pt idx="5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7-354A-9B54-B299CE5A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5920"/>
        <c:axId val="606511776"/>
      </c:scatterChart>
      <c:valAx>
        <c:axId val="5905359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6511776"/>
        <c:crosses val="autoZero"/>
        <c:crossBetween val="midCat"/>
      </c:valAx>
      <c:valAx>
        <c:axId val="6065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05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475979</xdr:colOff>
      <xdr:row>19</xdr:row>
      <xdr:rowOff>126352</xdr:rowOff>
    </xdr:from>
    <xdr:to>
      <xdr:col>10</xdr:col>
      <xdr:colOff>554676</xdr:colOff>
      <xdr:row>38</xdr:row>
      <xdr:rowOff>102038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41152-8011-C94E-A710-09D0767A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547077</xdr:colOff>
      <xdr:row>5</xdr:row>
      <xdr:rowOff>120922</xdr:rowOff>
    </xdr:from>
    <xdr:to>
      <xdr:col>22</xdr:col>
      <xdr:colOff>336496</xdr:colOff>
      <xdr:row>26</xdr:row>
      <xdr:rowOff>184531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8979DA-6E9F-3443-9378-389F4C69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0.48512</cdr:x>
      <cdr:y>0.61049</cdr:y>
    </cdr:from>
    <cdr:to>
      <cdr:x>0.56955</cdr:x>
      <cdr:y>0.61314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3E6077C-9D72-5848-A496-C5F3DAD3A1EB}"/>
            </a:ext>
          </a:extLst>
        </cdr:cNvPr>
        <cdr:cNvCxnSpPr/>
      </cdr:nvCxnSpPr>
      <cdr:spPr>
        <a:xfrm xmlns:a="http://schemas.openxmlformats.org/drawingml/2006/main">
          <a:off x="3424117" y="2250829"/>
          <a:ext cx="595923" cy="976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15</xdr:row>
      <xdr:rowOff>79827</xdr:rowOff>
    </xdr:from>
    <xdr:to>
      <xdr:col>16</xdr:col>
      <xdr:colOff>644071</xdr:colOff>
      <xdr:row>33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831CE-A9C1-B849-8AA6-525CDFD6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725714</xdr:colOff>
      <xdr:row>22</xdr:row>
      <xdr:rowOff>117929</xdr:rowOff>
    </xdr:from>
    <xdr:to>
      <xdr:col>16</xdr:col>
      <xdr:colOff>453572</xdr:colOff>
      <xdr:row>22</xdr:row>
      <xdr:rowOff>127000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F1FAA57-EC9A-BB4F-A37E-ABFEDB654C41}"/>
            </a:ext>
          </a:extLst>
        </xdr:cNvPr>
        <xdr:cNvCxnSpPr/>
      </xdr:nvCxnSpPr>
      <xdr:spPr>
        <a:xfrm flipH="1">
          <a:off x="11448143" y="4308929"/>
          <a:ext cx="480786" cy="9071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18143</xdr:colOff>
      <xdr:row>21</xdr:row>
      <xdr:rowOff>27214</xdr:rowOff>
    </xdr:from>
    <xdr:ext cx="490455" cy="2644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D14144-F5F0-8F46-8EDC-015B871A5480}"/>
            </a:ext>
          </a:extLst>
        </xdr:cNvPr>
        <xdr:cNvSpPr txBox="1"/>
      </xdr:nvSpPr>
      <xdr:spPr>
        <a:xfrm>
          <a:off x="11493500" y="4027714"/>
          <a:ext cx="490455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TV(5)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"/>
  <sheetViews>
    <sheetView topLeftCell="F2" zoomScale="117" zoomScaleNormal="130" workbookViewId="0">
      <selection activeCell="X8" sqref="X8"/>
    </sheetView>
  </sheetViews>
  <sheetFormatPr baseColWidth="10" defaultColWidth="8.83203125" defaultRowHeight="15" x14ac:dyDescent="0.2"/>
  <cols>
    <col min="3" max="3" width="12" bestFit="1" customWidth="1"/>
  </cols>
  <sheetData>
    <row r="2" spans="1:14" x14ac:dyDescent="0.2">
      <c r="B2" t="s">
        <v>43</v>
      </c>
      <c r="E2" t="s">
        <v>30</v>
      </c>
      <c r="I2" t="s">
        <v>33</v>
      </c>
      <c r="K2" s="48" t="s">
        <v>39</v>
      </c>
      <c r="L2" s="49" t="s">
        <v>36</v>
      </c>
      <c r="M2" s="49" t="s">
        <v>40</v>
      </c>
      <c r="N2" s="49"/>
    </row>
    <row r="3" spans="1:14" x14ac:dyDescent="0.2">
      <c r="B3" t="s">
        <v>44</v>
      </c>
      <c r="E3" s="19" t="s">
        <v>31</v>
      </c>
      <c r="F3" s="19"/>
      <c r="G3" s="19"/>
      <c r="H3" s="19"/>
      <c r="I3" s="19" t="s">
        <v>34</v>
      </c>
      <c r="K3" s="49"/>
      <c r="L3" s="49" t="s">
        <v>37</v>
      </c>
      <c r="M3" s="49" t="s">
        <v>41</v>
      </c>
      <c r="N3" s="49"/>
    </row>
    <row r="4" spans="1:14" ht="16" thickBot="1" x14ac:dyDescent="0.25">
      <c r="E4" s="19" t="s">
        <v>32</v>
      </c>
      <c r="F4" s="19"/>
      <c r="G4" s="19"/>
      <c r="H4" s="19"/>
      <c r="I4" s="19" t="s">
        <v>35</v>
      </c>
      <c r="K4" s="49"/>
      <c r="L4" s="49" t="s">
        <v>38</v>
      </c>
      <c r="M4" s="49" t="s">
        <v>42</v>
      </c>
      <c r="N4" s="49"/>
    </row>
    <row r="5" spans="1:14" x14ac:dyDescent="0.2">
      <c r="A5" s="25" t="s">
        <v>0</v>
      </c>
      <c r="B5" s="26"/>
      <c r="C5" s="27">
        <v>10000</v>
      </c>
      <c r="D5" s="28"/>
      <c r="E5" s="19"/>
      <c r="F5" s="19"/>
      <c r="G5" s="19"/>
      <c r="H5" s="19"/>
      <c r="I5" s="19"/>
    </row>
    <row r="6" spans="1:14" x14ac:dyDescent="0.2">
      <c r="A6" s="29"/>
      <c r="B6" s="1"/>
      <c r="C6" s="1"/>
      <c r="D6" s="30"/>
      <c r="E6" s="19"/>
      <c r="F6" s="19"/>
      <c r="G6" s="19"/>
      <c r="H6" s="19"/>
      <c r="I6" s="19"/>
    </row>
    <row r="7" spans="1:14" x14ac:dyDescent="0.2">
      <c r="A7" s="36" t="s">
        <v>1</v>
      </c>
      <c r="B7" s="38" t="s">
        <v>2</v>
      </c>
      <c r="C7" s="38" t="s">
        <v>3</v>
      </c>
      <c r="D7" s="37" t="s">
        <v>4</v>
      </c>
      <c r="E7" s="45" t="s">
        <v>29</v>
      </c>
      <c r="F7" s="50" t="s">
        <v>45</v>
      </c>
      <c r="G7" s="45" t="s">
        <v>46</v>
      </c>
      <c r="H7" s="45"/>
      <c r="I7" s="19"/>
    </row>
    <row r="8" spans="1:14" x14ac:dyDescent="0.2">
      <c r="A8" s="31">
        <v>0</v>
      </c>
      <c r="B8" s="39">
        <v>0</v>
      </c>
      <c r="C8" s="41">
        <v>0</v>
      </c>
      <c r="D8" s="32">
        <v>0</v>
      </c>
      <c r="E8" s="46">
        <f>$C8*$C$5</f>
        <v>0</v>
      </c>
      <c r="F8" s="47">
        <v>1</v>
      </c>
      <c r="G8" s="47">
        <v>1</v>
      </c>
      <c r="H8" s="47"/>
      <c r="I8" s="19"/>
    </row>
    <row r="9" spans="1:14" x14ac:dyDescent="0.2">
      <c r="A9" s="33">
        <v>1</v>
      </c>
      <c r="B9" s="40">
        <v>1000</v>
      </c>
      <c r="C9" s="41">
        <v>0.1</v>
      </c>
      <c r="D9" s="32">
        <v>1200</v>
      </c>
      <c r="E9" s="46">
        <f t="shared" ref="E9:E18" si="0">$C9*$C$5</f>
        <v>1000</v>
      </c>
      <c r="F9" s="47">
        <f>E9/B9</f>
        <v>1</v>
      </c>
      <c r="G9" s="47">
        <f>E9/D9</f>
        <v>0.83333333333333337</v>
      </c>
      <c r="H9" s="47"/>
      <c r="I9" s="19"/>
    </row>
    <row r="10" spans="1:14" x14ac:dyDescent="0.2">
      <c r="A10" s="33">
        <v>2</v>
      </c>
      <c r="B10" s="40">
        <v>1200</v>
      </c>
      <c r="C10" s="41">
        <v>0.15</v>
      </c>
      <c r="D10" s="32">
        <v>1500</v>
      </c>
      <c r="E10" s="46">
        <f t="shared" si="0"/>
        <v>1500</v>
      </c>
      <c r="F10" s="47">
        <f t="shared" ref="F10:F18" si="1">E10/B10</f>
        <v>1.25</v>
      </c>
      <c r="G10" s="47">
        <f t="shared" ref="G10:G18" si="2">E10/D10</f>
        <v>1</v>
      </c>
      <c r="H10" s="47"/>
      <c r="I10" s="19"/>
    </row>
    <row r="11" spans="1:14" x14ac:dyDescent="0.2">
      <c r="A11" s="33">
        <v>3</v>
      </c>
      <c r="B11" s="40">
        <v>1800</v>
      </c>
      <c r="C11" s="41">
        <v>0.2</v>
      </c>
      <c r="D11" s="32">
        <v>2000</v>
      </c>
      <c r="E11" s="46">
        <f t="shared" si="0"/>
        <v>2000</v>
      </c>
      <c r="F11" s="47">
        <f t="shared" si="1"/>
        <v>1.1111111111111112</v>
      </c>
      <c r="G11" s="47">
        <f t="shared" si="2"/>
        <v>1</v>
      </c>
      <c r="H11" s="47"/>
      <c r="I11" s="19"/>
    </row>
    <row r="12" spans="1:14" x14ac:dyDescent="0.2">
      <c r="A12" s="33">
        <v>4</v>
      </c>
      <c r="B12" s="40">
        <v>2200</v>
      </c>
      <c r="C12" s="41">
        <v>0.3</v>
      </c>
      <c r="D12" s="32">
        <v>2100</v>
      </c>
      <c r="E12" s="46">
        <f t="shared" si="0"/>
        <v>3000</v>
      </c>
      <c r="F12" s="47">
        <f t="shared" si="1"/>
        <v>1.3636363636363635</v>
      </c>
      <c r="G12" s="47">
        <f t="shared" si="2"/>
        <v>1.4285714285714286</v>
      </c>
      <c r="H12" s="47"/>
      <c r="I12" s="19"/>
    </row>
    <row r="13" spans="1:14" x14ac:dyDescent="0.2">
      <c r="A13" s="33">
        <v>5</v>
      </c>
      <c r="B13" s="40">
        <v>3500</v>
      </c>
      <c r="C13" s="41">
        <v>0.45</v>
      </c>
      <c r="D13" s="32">
        <v>4000</v>
      </c>
      <c r="E13" s="46">
        <f t="shared" si="0"/>
        <v>4500</v>
      </c>
      <c r="F13" s="47">
        <f t="shared" si="1"/>
        <v>1.2857142857142858</v>
      </c>
      <c r="G13" s="47">
        <f t="shared" si="2"/>
        <v>1.125</v>
      </c>
      <c r="H13" s="47"/>
      <c r="I13" s="19"/>
    </row>
    <row r="14" spans="1:14" x14ac:dyDescent="0.2">
      <c r="A14" s="33">
        <v>6</v>
      </c>
      <c r="B14" s="40">
        <v>4000</v>
      </c>
      <c r="C14" s="41">
        <v>0.5</v>
      </c>
      <c r="D14" s="32">
        <v>4500</v>
      </c>
      <c r="E14" s="46">
        <f t="shared" si="0"/>
        <v>5000</v>
      </c>
      <c r="F14" s="47">
        <f t="shared" si="1"/>
        <v>1.25</v>
      </c>
      <c r="G14" s="47">
        <f t="shared" si="2"/>
        <v>1.1111111111111112</v>
      </c>
      <c r="H14" s="47"/>
      <c r="I14" s="19"/>
    </row>
    <row r="15" spans="1:14" x14ac:dyDescent="0.2">
      <c r="A15" s="33">
        <v>7</v>
      </c>
      <c r="B15" s="40">
        <v>4200</v>
      </c>
      <c r="C15" s="41">
        <v>0.52</v>
      </c>
      <c r="D15" s="32">
        <v>5000</v>
      </c>
      <c r="E15" s="46">
        <f t="shared" si="0"/>
        <v>5200</v>
      </c>
      <c r="F15" s="47">
        <f t="shared" si="1"/>
        <v>1.2380952380952381</v>
      </c>
      <c r="G15" s="47">
        <f t="shared" si="2"/>
        <v>1.04</v>
      </c>
      <c r="H15" s="47"/>
      <c r="I15" s="19"/>
    </row>
    <row r="16" spans="1:14" x14ac:dyDescent="0.2">
      <c r="A16" s="33">
        <v>8</v>
      </c>
      <c r="B16" s="40">
        <v>6000</v>
      </c>
      <c r="C16" s="41">
        <v>0.55000000000000004</v>
      </c>
      <c r="D16" s="32">
        <v>8000</v>
      </c>
      <c r="E16" s="46">
        <f t="shared" si="0"/>
        <v>5500</v>
      </c>
      <c r="F16" s="47">
        <f t="shared" si="1"/>
        <v>0.91666666666666663</v>
      </c>
      <c r="G16" s="47">
        <f t="shared" si="2"/>
        <v>0.6875</v>
      </c>
      <c r="H16" s="47"/>
      <c r="I16" s="19"/>
    </row>
    <row r="17" spans="1:9" x14ac:dyDescent="0.2">
      <c r="A17" s="33">
        <v>9</v>
      </c>
      <c r="B17" s="40">
        <v>8500</v>
      </c>
      <c r="C17" s="41">
        <v>0.6</v>
      </c>
      <c r="D17" s="32">
        <v>9000</v>
      </c>
      <c r="E17" s="46">
        <f t="shared" si="0"/>
        <v>6000</v>
      </c>
      <c r="F17" s="47">
        <f t="shared" si="1"/>
        <v>0.70588235294117652</v>
      </c>
      <c r="G17" s="47">
        <f t="shared" si="2"/>
        <v>0.66666666666666663</v>
      </c>
      <c r="H17" s="47"/>
      <c r="I17" s="19"/>
    </row>
    <row r="18" spans="1:9" ht="16" thickBot="1" x14ac:dyDescent="0.25">
      <c r="A18" s="34">
        <v>10</v>
      </c>
      <c r="B18" s="42">
        <v>12000</v>
      </c>
      <c r="C18" s="43">
        <v>0.95</v>
      </c>
      <c r="D18" s="35">
        <v>10000</v>
      </c>
      <c r="E18" s="46">
        <f t="shared" si="0"/>
        <v>9500</v>
      </c>
      <c r="F18" s="47">
        <f t="shared" si="1"/>
        <v>0.79166666666666663</v>
      </c>
      <c r="G18" s="47">
        <f t="shared" si="2"/>
        <v>0.95</v>
      </c>
      <c r="H18" s="47"/>
      <c r="I1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abSelected="1" zoomScale="140" zoomScaleNormal="140" workbookViewId="0">
      <selection activeCell="S23" sqref="S23"/>
    </sheetView>
  </sheetViews>
  <sheetFormatPr baseColWidth="10" defaultColWidth="8.83203125" defaultRowHeight="15" x14ac:dyDescent="0.2"/>
  <cols>
    <col min="2" max="4" width="9.83203125" bestFit="1" customWidth="1"/>
    <col min="5" max="7" width="9.83203125" customWidth="1"/>
    <col min="11" max="13" width="9.5" bestFit="1" customWidth="1"/>
    <col min="16" max="16" width="9.83203125" bestFit="1" customWidth="1"/>
    <col min="21" max="21" width="9.83203125" bestFit="1" customWidth="1"/>
  </cols>
  <sheetData>
    <row r="1" spans="1:13" x14ac:dyDescent="0.2">
      <c r="C1" t="s">
        <v>52</v>
      </c>
      <c r="F1" t="s">
        <v>47</v>
      </c>
    </row>
    <row r="2" spans="1:13" x14ac:dyDescent="0.2">
      <c r="C2" t="s">
        <v>53</v>
      </c>
      <c r="F2" t="s">
        <v>48</v>
      </c>
    </row>
    <row r="4" spans="1:13" x14ac:dyDescent="0.2">
      <c r="A4" s="49" t="s">
        <v>34</v>
      </c>
      <c r="B4" s="49"/>
      <c r="C4" s="49"/>
      <c r="D4" s="49"/>
      <c r="E4" s="49"/>
      <c r="F4" t="s">
        <v>50</v>
      </c>
    </row>
    <row r="5" spans="1:13" x14ac:dyDescent="0.2">
      <c r="A5" s="49" t="s">
        <v>54</v>
      </c>
      <c r="B5" s="49"/>
      <c r="C5" s="49"/>
      <c r="D5" s="49"/>
      <c r="E5" s="49"/>
      <c r="F5" t="s">
        <v>51</v>
      </c>
    </row>
    <row r="7" spans="1:13" x14ac:dyDescent="0.2">
      <c r="C7" s="2" t="s">
        <v>5</v>
      </c>
      <c r="D7" s="3"/>
      <c r="E7" s="3"/>
      <c r="F7" s="3"/>
      <c r="G7" s="3"/>
    </row>
    <row r="8" spans="1:13" x14ac:dyDescent="0.2">
      <c r="B8" s="5" t="s">
        <v>10</v>
      </c>
      <c r="C8" s="6" t="s">
        <v>2</v>
      </c>
      <c r="D8" s="6" t="s">
        <v>11</v>
      </c>
      <c r="E8" s="6" t="s">
        <v>28</v>
      </c>
      <c r="F8" s="6" t="s">
        <v>29</v>
      </c>
      <c r="G8" s="6" t="s">
        <v>4</v>
      </c>
      <c r="J8" s="6" t="s">
        <v>49</v>
      </c>
      <c r="K8" s="6" t="s">
        <v>2</v>
      </c>
      <c r="L8" s="6" t="s">
        <v>29</v>
      </c>
      <c r="M8" s="6" t="s">
        <v>4</v>
      </c>
    </row>
    <row r="9" spans="1:13" x14ac:dyDescent="0.2">
      <c r="A9" t="s">
        <v>15</v>
      </c>
      <c r="B9" s="7">
        <f>SUM(B10:B12)</f>
        <v>42000</v>
      </c>
      <c r="C9" s="8">
        <f>SUM(C10:C12)</f>
        <v>1150</v>
      </c>
      <c r="D9" s="18">
        <f>F9/B9</f>
        <v>2.1428571428571429E-2</v>
      </c>
      <c r="E9" s="18">
        <f>G9/B9</f>
        <v>2.3809523809523808E-2</v>
      </c>
      <c r="F9" s="8">
        <f>SUM(F10:F12)</f>
        <v>900</v>
      </c>
      <c r="G9" s="8">
        <f>SUM(G10:G12)</f>
        <v>1000</v>
      </c>
      <c r="J9" s="52">
        <v>0</v>
      </c>
      <c r="K9" s="52">
        <v>0</v>
      </c>
      <c r="L9" s="52">
        <v>0</v>
      </c>
      <c r="M9" s="52">
        <v>0</v>
      </c>
    </row>
    <row r="10" spans="1:13" x14ac:dyDescent="0.2">
      <c r="A10" t="s">
        <v>12</v>
      </c>
      <c r="B10" s="7">
        <v>2000</v>
      </c>
      <c r="C10" s="8">
        <v>1150</v>
      </c>
      <c r="D10" s="9">
        <v>0.45</v>
      </c>
      <c r="E10" s="9">
        <v>0.5</v>
      </c>
      <c r="F10" s="51">
        <f>D10*$B10</f>
        <v>900</v>
      </c>
      <c r="G10" s="51">
        <f>E10*$B10</f>
        <v>1000</v>
      </c>
      <c r="J10" s="52">
        <v>1</v>
      </c>
      <c r="K10" s="51">
        <v>1150</v>
      </c>
      <c r="L10" s="51">
        <v>900</v>
      </c>
      <c r="M10" s="51">
        <v>1000</v>
      </c>
    </row>
    <row r="11" spans="1:13" x14ac:dyDescent="0.2">
      <c r="A11" t="s">
        <v>13</v>
      </c>
      <c r="B11" s="7">
        <v>10000</v>
      </c>
      <c r="C11" s="8">
        <v>0</v>
      </c>
      <c r="D11" s="9">
        <v>0</v>
      </c>
      <c r="E11" s="9">
        <v>0</v>
      </c>
      <c r="F11" s="51">
        <f t="shared" ref="F11:F12" si="0">D11*$B11</f>
        <v>0</v>
      </c>
      <c r="G11" s="51">
        <f t="shared" ref="G11:G12" si="1">E11*$B11</f>
        <v>0</v>
      </c>
      <c r="J11" s="52">
        <v>2</v>
      </c>
      <c r="K11" s="51">
        <v>5100</v>
      </c>
      <c r="L11" s="51">
        <v>4400</v>
      </c>
      <c r="M11" s="51">
        <v>4500</v>
      </c>
    </row>
    <row r="12" spans="1:13" x14ac:dyDescent="0.2">
      <c r="A12" t="s">
        <v>14</v>
      </c>
      <c r="B12" s="11">
        <v>30000</v>
      </c>
      <c r="C12" s="12">
        <v>0</v>
      </c>
      <c r="D12" s="13">
        <v>0</v>
      </c>
      <c r="E12" s="13">
        <v>0</v>
      </c>
      <c r="F12" s="51">
        <f t="shared" si="0"/>
        <v>0</v>
      </c>
      <c r="G12" s="51">
        <f t="shared" si="1"/>
        <v>0</v>
      </c>
      <c r="J12" s="52">
        <v>3</v>
      </c>
      <c r="K12" s="51">
        <v>8500</v>
      </c>
      <c r="L12" s="51">
        <v>7100</v>
      </c>
      <c r="M12" s="51">
        <v>7000</v>
      </c>
    </row>
    <row r="13" spans="1:13" x14ac:dyDescent="0.2">
      <c r="J13" s="52">
        <v>4</v>
      </c>
      <c r="K13" s="51">
        <v>10300</v>
      </c>
      <c r="L13" s="51">
        <v>9800</v>
      </c>
      <c r="M13" s="51">
        <v>9500</v>
      </c>
    </row>
    <row r="14" spans="1:13" x14ac:dyDescent="0.2">
      <c r="J14" s="52">
        <v>5</v>
      </c>
      <c r="K14" s="51">
        <v>18300</v>
      </c>
      <c r="L14" s="51">
        <v>18800</v>
      </c>
      <c r="M14" s="51">
        <v>27000</v>
      </c>
    </row>
    <row r="15" spans="1:13" x14ac:dyDescent="0.2">
      <c r="C15" s="2" t="s">
        <v>6</v>
      </c>
      <c r="D15" s="3"/>
      <c r="E15" s="3"/>
      <c r="F15" s="3"/>
      <c r="G15" s="3"/>
    </row>
    <row r="16" spans="1:13" x14ac:dyDescent="0.2">
      <c r="B16" s="5" t="s">
        <v>10</v>
      </c>
      <c r="C16" s="6" t="s">
        <v>2</v>
      </c>
      <c r="D16" s="6" t="s">
        <v>11</v>
      </c>
      <c r="E16" s="6" t="s">
        <v>28</v>
      </c>
      <c r="F16" s="6" t="s">
        <v>29</v>
      </c>
      <c r="G16" s="6" t="s">
        <v>4</v>
      </c>
    </row>
    <row r="17" spans="1:7" x14ac:dyDescent="0.2">
      <c r="A17" t="s">
        <v>15</v>
      </c>
      <c r="B17" s="7">
        <f>SUM(B18:B20)</f>
        <v>42000</v>
      </c>
      <c r="C17" s="8">
        <f>SUM(C18:C20)</f>
        <v>5100</v>
      </c>
      <c r="D17" s="18">
        <f>F17/B17</f>
        <v>0.10476190476190476</v>
      </c>
      <c r="E17" s="18">
        <f>G17/B17</f>
        <v>0.10714285714285714</v>
      </c>
      <c r="F17" s="8">
        <f>SUM(F18:F20)</f>
        <v>4400</v>
      </c>
      <c r="G17" s="8">
        <f>SUM(G18:G20)</f>
        <v>4500</v>
      </c>
    </row>
    <row r="18" spans="1:7" x14ac:dyDescent="0.2">
      <c r="A18" t="s">
        <v>12</v>
      </c>
      <c r="B18" s="7">
        <v>2000</v>
      </c>
      <c r="C18" s="8">
        <v>2300</v>
      </c>
      <c r="D18" s="9">
        <v>0.9</v>
      </c>
      <c r="E18" s="9">
        <v>1</v>
      </c>
      <c r="F18" s="51">
        <f>D18*$B18</f>
        <v>1800</v>
      </c>
      <c r="G18" s="51">
        <f>E18*$B18</f>
        <v>2000</v>
      </c>
    </row>
    <row r="19" spans="1:7" x14ac:dyDescent="0.2">
      <c r="A19" t="s">
        <v>13</v>
      </c>
      <c r="B19" s="7">
        <v>10000</v>
      </c>
      <c r="C19" s="8">
        <v>2800</v>
      </c>
      <c r="D19" s="9">
        <v>0.26</v>
      </c>
      <c r="E19" s="9">
        <v>0.25</v>
      </c>
      <c r="F19" s="51">
        <f t="shared" ref="F19:F20" si="2">D19*$B19</f>
        <v>2600</v>
      </c>
      <c r="G19" s="51">
        <f t="shared" ref="G19:G20" si="3">E19*$B19</f>
        <v>2500</v>
      </c>
    </row>
    <row r="20" spans="1:7" x14ac:dyDescent="0.2">
      <c r="A20" t="s">
        <v>14</v>
      </c>
      <c r="B20" s="11">
        <v>30000</v>
      </c>
      <c r="C20" s="12">
        <v>0</v>
      </c>
      <c r="D20" s="13">
        <v>0</v>
      </c>
      <c r="E20" s="13">
        <v>0</v>
      </c>
      <c r="F20" s="51">
        <f t="shared" si="2"/>
        <v>0</v>
      </c>
      <c r="G20" s="51">
        <f t="shared" si="3"/>
        <v>0</v>
      </c>
    </row>
    <row r="21" spans="1:7" x14ac:dyDescent="0.2">
      <c r="A21" s="20"/>
      <c r="B21" s="44"/>
      <c r="C21" s="44"/>
      <c r="D21" s="44"/>
      <c r="E21" s="44"/>
      <c r="F21" s="44"/>
      <c r="G21" s="44"/>
    </row>
    <row r="22" spans="1:7" x14ac:dyDescent="0.2">
      <c r="A22" s="20"/>
      <c r="B22" s="44"/>
      <c r="C22" s="44"/>
      <c r="D22" s="44"/>
      <c r="E22" s="44"/>
      <c r="F22" s="44"/>
      <c r="G22" s="44"/>
    </row>
    <row r="23" spans="1:7" x14ac:dyDescent="0.2">
      <c r="C23" s="2" t="s">
        <v>7</v>
      </c>
      <c r="D23" s="3"/>
      <c r="E23" s="3"/>
      <c r="F23" s="3"/>
      <c r="G23" s="3"/>
    </row>
    <row r="24" spans="1:7" x14ac:dyDescent="0.2">
      <c r="B24" s="5" t="s">
        <v>10</v>
      </c>
      <c r="C24" s="6" t="s">
        <v>2</v>
      </c>
      <c r="D24" s="6" t="s">
        <v>11</v>
      </c>
      <c r="E24" s="6" t="s">
        <v>28</v>
      </c>
      <c r="F24" s="6" t="s">
        <v>29</v>
      </c>
      <c r="G24" s="6" t="s">
        <v>4</v>
      </c>
    </row>
    <row r="25" spans="1:7" x14ac:dyDescent="0.2">
      <c r="A25" t="s">
        <v>15</v>
      </c>
      <c r="B25" s="7">
        <f>SUM(B26:B28)</f>
        <v>42000</v>
      </c>
      <c r="C25" s="8">
        <f>SUM(C26:C28)</f>
        <v>8500</v>
      </c>
      <c r="D25" s="18">
        <f>F25/B25</f>
        <v>0.16904761904761906</v>
      </c>
      <c r="E25" s="18">
        <f>G25/B25</f>
        <v>0.16666666666666666</v>
      </c>
      <c r="F25" s="8">
        <f>SUM(F26:F28)</f>
        <v>7100</v>
      </c>
      <c r="G25" s="8">
        <f>SUM(G26:G28)</f>
        <v>7000</v>
      </c>
    </row>
    <row r="26" spans="1:7" x14ac:dyDescent="0.2">
      <c r="A26" t="s">
        <v>12</v>
      </c>
      <c r="B26" s="7">
        <v>2000</v>
      </c>
      <c r="C26" s="8">
        <v>2300</v>
      </c>
      <c r="D26" s="9">
        <v>0.9</v>
      </c>
      <c r="E26" s="9">
        <v>1</v>
      </c>
      <c r="F26" s="51">
        <f>D26*$B26</f>
        <v>1800</v>
      </c>
      <c r="G26" s="51">
        <f>E26*$B26</f>
        <v>2000</v>
      </c>
    </row>
    <row r="27" spans="1:7" x14ac:dyDescent="0.2">
      <c r="A27" t="s">
        <v>13</v>
      </c>
      <c r="B27" s="7">
        <v>10000</v>
      </c>
      <c r="C27" s="8">
        <v>6200</v>
      </c>
      <c r="D27" s="9">
        <v>0.53</v>
      </c>
      <c r="E27" s="9">
        <v>0.5</v>
      </c>
      <c r="F27" s="51">
        <f t="shared" ref="F27:F28" si="4">D27*$B27</f>
        <v>5300</v>
      </c>
      <c r="G27" s="51">
        <f t="shared" ref="G27:G28" si="5">E27*$B27</f>
        <v>5000</v>
      </c>
    </row>
    <row r="28" spans="1:7" x14ac:dyDescent="0.2">
      <c r="A28" t="s">
        <v>14</v>
      </c>
      <c r="B28" s="11">
        <v>30000</v>
      </c>
      <c r="C28" s="12">
        <v>0</v>
      </c>
      <c r="D28" s="13">
        <v>0</v>
      </c>
      <c r="E28" s="13">
        <v>0</v>
      </c>
      <c r="F28" s="51">
        <f t="shared" si="4"/>
        <v>0</v>
      </c>
      <c r="G28" s="51">
        <f t="shared" si="5"/>
        <v>0</v>
      </c>
    </row>
    <row r="32" spans="1:7" x14ac:dyDescent="0.2">
      <c r="C32" s="2" t="s">
        <v>8</v>
      </c>
      <c r="D32" s="3"/>
      <c r="E32" s="3"/>
      <c r="F32" s="3"/>
      <c r="G32" s="3"/>
    </row>
    <row r="33" spans="1:7" x14ac:dyDescent="0.2">
      <c r="B33" s="5" t="s">
        <v>10</v>
      </c>
      <c r="C33" s="6" t="s">
        <v>2</v>
      </c>
      <c r="D33" s="6" t="s">
        <v>11</v>
      </c>
      <c r="E33" s="6" t="s">
        <v>28</v>
      </c>
      <c r="F33" s="6" t="s">
        <v>29</v>
      </c>
      <c r="G33" s="6" t="s">
        <v>4</v>
      </c>
    </row>
    <row r="34" spans="1:7" x14ac:dyDescent="0.2">
      <c r="A34" t="s">
        <v>15</v>
      </c>
      <c r="B34" s="7">
        <f>SUM(B35:B37)</f>
        <v>42000</v>
      </c>
      <c r="C34" s="8">
        <f>SUM(C35:C37)</f>
        <v>10300</v>
      </c>
      <c r="D34" s="18">
        <f>F34/B34</f>
        <v>0.23333333333333334</v>
      </c>
      <c r="E34" s="18">
        <f>G34/B34</f>
        <v>0.22619047619047619</v>
      </c>
      <c r="F34" s="8">
        <f>SUM(F35:F37)</f>
        <v>9800</v>
      </c>
      <c r="G34" s="8">
        <f>SUM(G35:G37)</f>
        <v>9500</v>
      </c>
    </row>
    <row r="35" spans="1:7" x14ac:dyDescent="0.2">
      <c r="A35" t="s">
        <v>12</v>
      </c>
      <c r="B35" s="7">
        <v>2000</v>
      </c>
      <c r="C35" s="8">
        <v>2300</v>
      </c>
      <c r="D35" s="9">
        <v>0.9</v>
      </c>
      <c r="E35" s="9">
        <v>1</v>
      </c>
      <c r="F35" s="51">
        <f>D35*$B35</f>
        <v>1800</v>
      </c>
      <c r="G35" s="51">
        <f>E35*$B35</f>
        <v>2000</v>
      </c>
    </row>
    <row r="36" spans="1:7" x14ac:dyDescent="0.2">
      <c r="A36" t="s">
        <v>13</v>
      </c>
      <c r="B36" s="7">
        <v>10000</v>
      </c>
      <c r="C36" s="8">
        <v>8000</v>
      </c>
      <c r="D36" s="9">
        <v>0.8</v>
      </c>
      <c r="E36" s="9">
        <v>0.75</v>
      </c>
      <c r="F36" s="51">
        <f t="shared" ref="F36:F37" si="6">D36*$B36</f>
        <v>8000</v>
      </c>
      <c r="G36" s="51">
        <f t="shared" ref="G36:G37" si="7">E36*$B36</f>
        <v>7500</v>
      </c>
    </row>
    <row r="37" spans="1:7" x14ac:dyDescent="0.2">
      <c r="A37" t="s">
        <v>14</v>
      </c>
      <c r="B37" s="11">
        <v>30000</v>
      </c>
      <c r="C37" s="12">
        <v>0</v>
      </c>
      <c r="D37" s="13">
        <v>0</v>
      </c>
      <c r="E37" s="13">
        <v>0</v>
      </c>
      <c r="F37" s="51">
        <f t="shared" si="6"/>
        <v>0</v>
      </c>
      <c r="G37" s="51">
        <f t="shared" si="7"/>
        <v>0</v>
      </c>
    </row>
    <row r="40" spans="1:7" x14ac:dyDescent="0.2">
      <c r="C40" s="2" t="s">
        <v>9</v>
      </c>
      <c r="D40" s="4"/>
      <c r="E40" s="3"/>
      <c r="F40" s="3"/>
      <c r="G40" s="3"/>
    </row>
    <row r="41" spans="1:7" x14ac:dyDescent="0.2">
      <c r="B41" s="5" t="s">
        <v>10</v>
      </c>
      <c r="C41" s="6" t="s">
        <v>2</v>
      </c>
      <c r="D41" s="6" t="s">
        <v>11</v>
      </c>
      <c r="E41" s="6" t="s">
        <v>28</v>
      </c>
      <c r="F41" s="6" t="s">
        <v>29</v>
      </c>
      <c r="G41" s="6" t="s">
        <v>4</v>
      </c>
    </row>
    <row r="42" spans="1:7" x14ac:dyDescent="0.2">
      <c r="A42" t="s">
        <v>15</v>
      </c>
      <c r="B42" s="7">
        <f>SUM(B43:B45)</f>
        <v>42000</v>
      </c>
      <c r="C42" s="8">
        <f>SUM(C43:C45)</f>
        <v>18300</v>
      </c>
      <c r="D42" s="18">
        <f>F42/B42</f>
        <v>0.44761904761904764</v>
      </c>
      <c r="E42" s="18">
        <f>G42/B42</f>
        <v>0.6428571428571429</v>
      </c>
      <c r="F42" s="8">
        <f>SUM(F43:F45)</f>
        <v>18800</v>
      </c>
      <c r="G42" s="8">
        <f>SUM(G43:G45)</f>
        <v>27000</v>
      </c>
    </row>
    <row r="43" spans="1:7" x14ac:dyDescent="0.2">
      <c r="A43" t="s">
        <v>12</v>
      </c>
      <c r="B43" s="7">
        <v>2000</v>
      </c>
      <c r="C43" s="8">
        <v>2300</v>
      </c>
      <c r="D43" s="10">
        <v>0.9</v>
      </c>
      <c r="E43" s="9">
        <v>1</v>
      </c>
      <c r="F43" s="51">
        <f>D43*$B43</f>
        <v>1800</v>
      </c>
      <c r="G43" s="51">
        <f>E43*$B43</f>
        <v>2000</v>
      </c>
    </row>
    <row r="44" spans="1:7" x14ac:dyDescent="0.2">
      <c r="A44" t="s">
        <v>13</v>
      </c>
      <c r="B44" s="7">
        <v>10000</v>
      </c>
      <c r="C44" s="8">
        <v>8000</v>
      </c>
      <c r="D44" s="10">
        <v>0.8</v>
      </c>
      <c r="E44" s="9">
        <v>1</v>
      </c>
      <c r="F44" s="51">
        <f t="shared" ref="F44:F45" si="8">D44*$B44</f>
        <v>8000</v>
      </c>
      <c r="G44" s="51">
        <f t="shared" ref="G44:G45" si="9">E44*$B44</f>
        <v>10000</v>
      </c>
    </row>
    <row r="45" spans="1:7" x14ac:dyDescent="0.2">
      <c r="A45" t="s">
        <v>14</v>
      </c>
      <c r="B45" s="11">
        <v>30000</v>
      </c>
      <c r="C45" s="12">
        <v>8000</v>
      </c>
      <c r="D45" s="14">
        <v>0.3</v>
      </c>
      <c r="E45" s="13">
        <v>0.5</v>
      </c>
      <c r="F45" s="51">
        <f t="shared" si="8"/>
        <v>9000</v>
      </c>
      <c r="G45" s="51">
        <f t="shared" si="9"/>
        <v>15000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5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7.83203125" customWidth="1"/>
    <col min="2" max="2" width="12.83203125" bestFit="1" customWidth="1"/>
    <col min="5" max="5" width="11.6640625" customWidth="1"/>
  </cols>
  <sheetData>
    <row r="2" spans="1:13" x14ac:dyDescent="0.2"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"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24" t="s">
        <v>26</v>
      </c>
      <c r="B4" s="24" t="s">
        <v>27</v>
      </c>
      <c r="C4" s="24" t="s">
        <v>2</v>
      </c>
      <c r="D4" s="24" t="s">
        <v>11</v>
      </c>
      <c r="E4" s="20"/>
      <c r="F4" s="20"/>
      <c r="G4" s="20"/>
      <c r="H4" s="20"/>
      <c r="I4" s="19"/>
      <c r="J4" s="20"/>
      <c r="K4" s="19"/>
      <c r="L4" s="19"/>
      <c r="M4" s="19"/>
    </row>
    <row r="5" spans="1:13" x14ac:dyDescent="0.2">
      <c r="A5" s="6" t="s">
        <v>15</v>
      </c>
      <c r="B5" s="6"/>
      <c r="C5" s="17"/>
      <c r="D5" s="6"/>
      <c r="E5" s="20"/>
      <c r="F5" s="21"/>
      <c r="G5" s="20"/>
      <c r="H5" s="21"/>
      <c r="I5" s="19"/>
      <c r="J5" s="19"/>
      <c r="K5" s="19"/>
      <c r="L5" s="19"/>
      <c r="M5" s="19"/>
    </row>
    <row r="6" spans="1:13" x14ac:dyDescent="0.2">
      <c r="A6" s="6" t="s">
        <v>12</v>
      </c>
      <c r="B6" s="15">
        <v>100</v>
      </c>
      <c r="C6" s="15">
        <v>120</v>
      </c>
      <c r="D6" s="16">
        <v>0.9</v>
      </c>
      <c r="E6" s="22"/>
      <c r="F6" s="21"/>
      <c r="G6" s="20"/>
      <c r="H6" s="21"/>
      <c r="I6" s="19"/>
      <c r="J6" s="19"/>
      <c r="K6" s="19"/>
      <c r="L6" s="19"/>
      <c r="M6" s="19"/>
    </row>
    <row r="7" spans="1:13" x14ac:dyDescent="0.2">
      <c r="A7" s="6" t="s">
        <v>13</v>
      </c>
      <c r="B7" s="15"/>
      <c r="C7" s="17"/>
      <c r="D7" s="16"/>
      <c r="E7" s="20"/>
      <c r="F7" s="23"/>
      <c r="G7" s="20"/>
      <c r="H7" s="21"/>
      <c r="I7" s="19"/>
      <c r="J7" s="19"/>
      <c r="K7" s="19"/>
      <c r="L7" s="19"/>
      <c r="M7" s="19"/>
    </row>
    <row r="8" spans="1:13" x14ac:dyDescent="0.2">
      <c r="A8" s="6" t="s">
        <v>16</v>
      </c>
      <c r="B8" s="15">
        <v>600</v>
      </c>
      <c r="C8" s="15">
        <v>300</v>
      </c>
      <c r="D8" s="16">
        <v>0.8</v>
      </c>
      <c r="E8" s="22"/>
      <c r="F8" s="21"/>
      <c r="G8" s="20"/>
      <c r="H8" s="21"/>
      <c r="I8" s="19"/>
      <c r="J8" s="19"/>
      <c r="K8" s="19"/>
      <c r="L8" s="19"/>
      <c r="M8" s="19"/>
    </row>
    <row r="9" spans="1:13" x14ac:dyDescent="0.2">
      <c r="A9" s="6" t="s">
        <v>17</v>
      </c>
      <c r="B9" s="15">
        <v>1000</v>
      </c>
      <c r="C9" s="15">
        <v>800</v>
      </c>
      <c r="D9" s="16">
        <v>0.7</v>
      </c>
      <c r="E9" s="22"/>
      <c r="F9" s="21"/>
      <c r="G9" s="20"/>
      <c r="H9" s="21"/>
      <c r="I9" s="19"/>
      <c r="J9" s="19"/>
      <c r="K9" s="19"/>
      <c r="L9" s="19"/>
      <c r="M9" s="19"/>
    </row>
    <row r="10" spans="1:13" x14ac:dyDescent="0.2">
      <c r="A10" s="6" t="s">
        <v>18</v>
      </c>
      <c r="B10" s="15">
        <v>200</v>
      </c>
      <c r="C10" s="15">
        <v>120</v>
      </c>
      <c r="D10" s="16">
        <v>0.5</v>
      </c>
      <c r="E10" s="22"/>
      <c r="F10" s="21"/>
      <c r="G10" s="20"/>
      <c r="H10" s="21"/>
      <c r="I10" s="19"/>
      <c r="J10" s="19"/>
      <c r="K10" s="19"/>
      <c r="L10" s="19"/>
      <c r="M10" s="19"/>
    </row>
    <row r="11" spans="1:13" x14ac:dyDescent="0.2">
      <c r="A11" s="6" t="s">
        <v>19</v>
      </c>
      <c r="B11" s="15"/>
      <c r="C11" s="17"/>
      <c r="D11" s="16"/>
      <c r="E11" s="20"/>
      <c r="F11" s="23"/>
      <c r="G11" s="20"/>
      <c r="H11" s="21"/>
      <c r="I11" s="19"/>
      <c r="J11" s="19"/>
      <c r="K11" s="19"/>
      <c r="L11" s="19"/>
      <c r="M11" s="19"/>
    </row>
    <row r="12" spans="1:13" x14ac:dyDescent="0.2">
      <c r="A12" s="6" t="s">
        <v>20</v>
      </c>
      <c r="B12" s="15">
        <v>200</v>
      </c>
      <c r="C12" s="15">
        <v>0</v>
      </c>
      <c r="D12" s="16">
        <v>0.1</v>
      </c>
      <c r="E12" s="22"/>
      <c r="F12" s="21"/>
      <c r="G12" s="20"/>
      <c r="H12" s="21"/>
      <c r="I12" s="19"/>
      <c r="J12" s="19"/>
      <c r="K12" s="19"/>
      <c r="L12" s="19"/>
      <c r="M12" s="19"/>
    </row>
    <row r="13" spans="1:13" x14ac:dyDescent="0.2">
      <c r="A13" s="6" t="s">
        <v>21</v>
      </c>
      <c r="B13" s="15">
        <v>800</v>
      </c>
      <c r="C13" s="15">
        <v>450</v>
      </c>
      <c r="D13" s="16">
        <v>0.5</v>
      </c>
      <c r="E13" s="22"/>
      <c r="F13" s="21"/>
      <c r="G13" s="20"/>
      <c r="H13" s="21"/>
      <c r="I13" s="19"/>
      <c r="J13" s="19"/>
      <c r="K13" s="19"/>
      <c r="L13" s="19"/>
      <c r="M13" s="19"/>
    </row>
    <row r="14" spans="1:13" x14ac:dyDescent="0.2">
      <c r="A14" s="6" t="s">
        <v>22</v>
      </c>
      <c r="B14" s="15">
        <v>1000</v>
      </c>
      <c r="C14" s="15">
        <v>900</v>
      </c>
      <c r="D14" s="16">
        <v>1</v>
      </c>
      <c r="E14" s="22"/>
      <c r="F14" s="21"/>
      <c r="G14" s="20"/>
      <c r="H14" s="21"/>
      <c r="I14" s="19"/>
      <c r="J14" s="19"/>
      <c r="K14" s="19"/>
      <c r="L14" s="19"/>
      <c r="M14" s="19"/>
    </row>
    <row r="15" spans="1:13" x14ac:dyDescent="0.2">
      <c r="A15" s="6" t="s">
        <v>23</v>
      </c>
      <c r="B15" s="15"/>
      <c r="C15" s="15"/>
      <c r="D15" s="16"/>
      <c r="E15" s="20"/>
      <c r="F15" s="23"/>
      <c r="G15" s="20"/>
      <c r="H15" s="23"/>
      <c r="I15" s="19"/>
      <c r="J15" s="19"/>
      <c r="K15" s="19"/>
      <c r="L15" s="19"/>
      <c r="M15" s="19"/>
    </row>
    <row r="16" spans="1:13" x14ac:dyDescent="0.2">
      <c r="A16" s="6" t="s">
        <v>24</v>
      </c>
      <c r="B16" s="15">
        <v>200</v>
      </c>
      <c r="C16" s="15">
        <v>0</v>
      </c>
      <c r="D16" s="16">
        <v>0</v>
      </c>
      <c r="E16" s="22"/>
      <c r="F16" s="21"/>
      <c r="G16" s="20"/>
      <c r="H16" s="21"/>
      <c r="I16" s="19"/>
      <c r="J16" s="19"/>
      <c r="K16" s="19"/>
      <c r="L16" s="19"/>
      <c r="M16" s="19"/>
    </row>
    <row r="17" spans="1:13" x14ac:dyDescent="0.2">
      <c r="A17" s="6" t="s">
        <v>25</v>
      </c>
      <c r="B17" s="15">
        <v>400</v>
      </c>
      <c r="C17" s="15">
        <v>0</v>
      </c>
      <c r="D17" s="16">
        <v>0</v>
      </c>
      <c r="E17" s="22"/>
      <c r="F17" s="21"/>
      <c r="G17" s="20"/>
      <c r="H17" s="21"/>
      <c r="I17" s="19"/>
      <c r="J17" s="19"/>
      <c r="K17" s="19"/>
      <c r="L17" s="19"/>
      <c r="M17" s="19"/>
    </row>
    <row r="18" spans="1:13" x14ac:dyDescent="0.2">
      <c r="E18" s="20"/>
      <c r="F18" s="20"/>
      <c r="G18" s="20"/>
      <c r="H18" s="20"/>
      <c r="I18" s="19"/>
      <c r="J18" s="19"/>
      <c r="K18" s="19"/>
      <c r="L18" s="19"/>
      <c r="M18" s="19"/>
    </row>
    <row r="19" spans="1:13" x14ac:dyDescent="0.2">
      <c r="A19" s="20"/>
      <c r="B19" s="20"/>
      <c r="C19" s="20"/>
      <c r="D19" s="20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">
      <c r="A20" s="20"/>
      <c r="B20" s="20"/>
      <c r="C20" s="20"/>
      <c r="D20" s="20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">
      <c r="A21" s="20"/>
      <c r="B21" s="20"/>
      <c r="C21" s="20"/>
      <c r="D21" s="20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">
      <c r="A22" s="20"/>
      <c r="B22" s="20"/>
      <c r="C22" s="20"/>
      <c r="D22" s="20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">
      <c r="A23" s="20"/>
      <c r="B23" s="20"/>
      <c r="C23" s="20"/>
      <c r="D23" s="20"/>
    </row>
    <row r="24" spans="1:13" x14ac:dyDescent="0.2">
      <c r="A24" s="20"/>
      <c r="B24" s="20"/>
      <c r="C24" s="20"/>
      <c r="D24" s="20"/>
    </row>
    <row r="25" spans="1:13" x14ac:dyDescent="0.2">
      <c r="A25" s="20"/>
      <c r="B25" s="20"/>
      <c r="C25" s="20"/>
      <c r="D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EVM1</vt:lpstr>
      <vt:lpstr>EVM2</vt:lpstr>
      <vt:lpstr>EVM3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Pmgar</dc:creator>
  <cp:lastModifiedBy>Microsoft Office User</cp:lastModifiedBy>
  <dcterms:created xsi:type="dcterms:W3CDTF">2009-01-12T16:04:16Z</dcterms:created>
  <dcterms:modified xsi:type="dcterms:W3CDTF">2020-03-26T11:28:44Z</dcterms:modified>
</cp:coreProperties>
</file>