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jlheller/Downloads/"/>
    </mc:Choice>
  </mc:AlternateContent>
  <xr:revisionPtr revIDLastSave="0" documentId="13_ncr:1_{F4059168-1A14-9344-AC2F-583A1BCC7331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P control" sheetId="1" r:id="rId1"/>
    <sheet name="P control + filter" sheetId="2" r:id="rId2"/>
    <sheet name="PI control" sheetId="3" r:id="rId3"/>
    <sheet name="PID contro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" i="4" l="1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E20" i="4"/>
  <c r="F20" i="4" s="1"/>
  <c r="G20" i="4" s="1"/>
  <c r="D20" i="4"/>
  <c r="C20" i="4"/>
  <c r="B20" i="4"/>
  <c r="A20" i="4"/>
  <c r="D19" i="4"/>
  <c r="F19" i="4" s="1"/>
  <c r="B19" i="4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E18" i="3"/>
  <c r="F18" i="3" s="1"/>
  <c r="C18" i="3"/>
  <c r="B18" i="3"/>
  <c r="A18" i="3"/>
  <c r="D17" i="3"/>
  <c r="D18" i="3" s="1"/>
  <c r="B17" i="3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A21" i="2"/>
  <c r="A22" i="2" s="1"/>
  <c r="A23" i="2" s="1"/>
  <c r="A24" i="2" s="1"/>
  <c r="B20" i="2"/>
  <c r="A20" i="2"/>
  <c r="F20" i="2" s="1"/>
  <c r="F19" i="2"/>
  <c r="G19" i="2" s="1"/>
  <c r="H19" i="2" s="1"/>
  <c r="C20" i="2" s="1"/>
  <c r="D20" i="2" s="1"/>
  <c r="E20" i="2" s="1"/>
  <c r="D19" i="2"/>
  <c r="B19" i="2"/>
  <c r="B35" i="1"/>
  <c r="B34" i="1"/>
  <c r="B33" i="1"/>
  <c r="B32" i="1"/>
  <c r="B31" i="1"/>
  <c r="B30" i="1"/>
  <c r="B29" i="1"/>
  <c r="A29" i="1"/>
  <c r="A30" i="1" s="1"/>
  <c r="A31" i="1" s="1"/>
  <c r="A32" i="1" s="1"/>
  <c r="A33" i="1" s="1"/>
  <c r="A34" i="1" s="1"/>
  <c r="A35" i="1" s="1"/>
  <c r="B28" i="1"/>
  <c r="B27" i="1"/>
  <c r="A27" i="1"/>
  <c r="A28" i="1" s="1"/>
  <c r="B26" i="1"/>
  <c r="B25" i="1"/>
  <c r="A25" i="1"/>
  <c r="A26" i="1" s="1"/>
  <c r="B24" i="1"/>
  <c r="B23" i="1"/>
  <c r="A23" i="1"/>
  <c r="A24" i="1" s="1"/>
  <c r="B22" i="1"/>
  <c r="B21" i="1"/>
  <c r="A21" i="1"/>
  <c r="A22" i="1" s="1"/>
  <c r="B20" i="1"/>
  <c r="B19" i="1"/>
  <c r="A19" i="1"/>
  <c r="A20" i="1" s="1"/>
  <c r="B18" i="1"/>
  <c r="B17" i="1"/>
  <c r="A17" i="1"/>
  <c r="A18" i="1" s="1"/>
  <c r="C16" i="1"/>
  <c r="D16" i="1" s="1"/>
  <c r="E16" i="1" s="1"/>
  <c r="B16" i="1"/>
  <c r="A16" i="1"/>
  <c r="D15" i="1"/>
  <c r="B15" i="1"/>
  <c r="G20" i="2" l="1"/>
  <c r="H20" i="2" s="1"/>
  <c r="C21" i="2" s="1"/>
  <c r="D21" i="2" s="1"/>
  <c r="E21" i="2"/>
  <c r="C17" i="1"/>
  <c r="D17" i="1" s="1"/>
  <c r="E17" i="1" s="1"/>
  <c r="A25" i="2"/>
  <c r="F24" i="2"/>
  <c r="C21" i="4"/>
  <c r="F22" i="2"/>
  <c r="F23" i="2"/>
  <c r="F21" i="2"/>
  <c r="C19" i="3"/>
  <c r="E17" i="3"/>
  <c r="C18" i="1" l="1"/>
  <c r="D18" i="1" s="1"/>
  <c r="E18" i="1" s="1"/>
  <c r="D21" i="4"/>
  <c r="F21" i="4" s="1"/>
  <c r="G21" i="4" s="1"/>
  <c r="E21" i="4"/>
  <c r="F25" i="2"/>
  <c r="A26" i="2"/>
  <c r="D19" i="3"/>
  <c r="E19" i="3" s="1"/>
  <c r="F19" i="3" s="1"/>
  <c r="G21" i="2"/>
  <c r="H21" i="2" s="1"/>
  <c r="C22" i="2" s="1"/>
  <c r="D22" i="2" s="1"/>
  <c r="E22" i="2" s="1"/>
  <c r="G22" i="2" l="1"/>
  <c r="H22" i="2" s="1"/>
  <c r="C23" i="2" s="1"/>
  <c r="D23" i="2" s="1"/>
  <c r="E23" i="2" s="1"/>
  <c r="C20" i="3"/>
  <c r="C22" i="4"/>
  <c r="C19" i="1"/>
  <c r="D19" i="1" s="1"/>
  <c r="E19" i="1" s="1"/>
  <c r="A27" i="2"/>
  <c r="F26" i="2"/>
  <c r="C20" i="1" l="1"/>
  <c r="D20" i="1" s="1"/>
  <c r="E20" i="1" s="1"/>
  <c r="G23" i="2"/>
  <c r="H23" i="2" s="1"/>
  <c r="C24" i="2" s="1"/>
  <c r="D24" i="2" s="1"/>
  <c r="E24" i="2" s="1"/>
  <c r="A28" i="2"/>
  <c r="F27" i="2"/>
  <c r="E22" i="4"/>
  <c r="D22" i="4"/>
  <c r="F22" i="4" s="1"/>
  <c r="G22" i="4" s="1"/>
  <c r="D20" i="3"/>
  <c r="E20" i="3" s="1"/>
  <c r="F20" i="3" s="1"/>
  <c r="C21" i="3" l="1"/>
  <c r="C23" i="4"/>
  <c r="G24" i="2"/>
  <c r="H24" i="2" s="1"/>
  <c r="C25" i="2" s="1"/>
  <c r="D25" i="2" s="1"/>
  <c r="E25" i="2" s="1"/>
  <c r="C21" i="1"/>
  <c r="D21" i="1" s="1"/>
  <c r="E21" i="1"/>
  <c r="A29" i="2"/>
  <c r="F28" i="2"/>
  <c r="G25" i="2" l="1"/>
  <c r="H25" i="2" s="1"/>
  <c r="C26" i="2" s="1"/>
  <c r="D26" i="2" s="1"/>
  <c r="E26" i="2" s="1"/>
  <c r="A30" i="2"/>
  <c r="F29" i="2"/>
  <c r="C22" i="1"/>
  <c r="D22" i="1" s="1"/>
  <c r="E22" i="1" s="1"/>
  <c r="D23" i="4"/>
  <c r="E23" i="4"/>
  <c r="F23" i="4" s="1"/>
  <c r="G23" i="4" s="1"/>
  <c r="E21" i="3"/>
  <c r="F21" i="3" s="1"/>
  <c r="D21" i="3"/>
  <c r="C24" i="4" l="1"/>
  <c r="C23" i="1"/>
  <c r="D23" i="1" s="1"/>
  <c r="E23" i="1" s="1"/>
  <c r="C22" i="3"/>
  <c r="G26" i="2"/>
  <c r="H26" i="2" s="1"/>
  <c r="C27" i="2" s="1"/>
  <c r="D27" i="2" s="1"/>
  <c r="E27" i="2" s="1"/>
  <c r="F30" i="2"/>
  <c r="A31" i="2"/>
  <c r="G27" i="2" l="1"/>
  <c r="H27" i="2" s="1"/>
  <c r="C28" i="2" s="1"/>
  <c r="D28" i="2" s="1"/>
  <c r="E28" i="2" s="1"/>
  <c r="C24" i="1"/>
  <c r="D24" i="1" s="1"/>
  <c r="E24" i="1" s="1"/>
  <c r="A32" i="2"/>
  <c r="F31" i="2"/>
  <c r="D22" i="3"/>
  <c r="E22" i="3"/>
  <c r="F22" i="3" s="1"/>
  <c r="E24" i="4"/>
  <c r="D24" i="4"/>
  <c r="F24" i="4" s="1"/>
  <c r="G24" i="4" s="1"/>
  <c r="C25" i="4" l="1"/>
  <c r="C25" i="1"/>
  <c r="D25" i="1" s="1"/>
  <c r="E25" i="1" s="1"/>
  <c r="G28" i="2"/>
  <c r="H28" i="2" s="1"/>
  <c r="C29" i="2" s="1"/>
  <c r="D29" i="2" s="1"/>
  <c r="E29" i="2" s="1"/>
  <c r="C23" i="3"/>
  <c r="A33" i="2"/>
  <c r="F32" i="2"/>
  <c r="G29" i="2" l="1"/>
  <c r="H29" i="2" s="1"/>
  <c r="C30" i="2" s="1"/>
  <c r="D30" i="2" s="1"/>
  <c r="E30" i="2" s="1"/>
  <c r="C26" i="1"/>
  <c r="D26" i="1" s="1"/>
  <c r="E26" i="1" s="1"/>
  <c r="A34" i="2"/>
  <c r="F33" i="2"/>
  <c r="D23" i="3"/>
  <c r="E23" i="3"/>
  <c r="F23" i="3" s="1"/>
  <c r="E25" i="4"/>
  <c r="D25" i="4"/>
  <c r="F25" i="4" s="1"/>
  <c r="G25" i="4" s="1"/>
  <c r="C26" i="4" l="1"/>
  <c r="C27" i="1"/>
  <c r="D27" i="1" s="1"/>
  <c r="E27" i="1" s="1"/>
  <c r="G30" i="2"/>
  <c r="H30" i="2" s="1"/>
  <c r="C31" i="2" s="1"/>
  <c r="D31" i="2" s="1"/>
  <c r="E31" i="2" s="1"/>
  <c r="C24" i="3"/>
  <c r="A35" i="2"/>
  <c r="F34" i="2"/>
  <c r="G31" i="2" l="1"/>
  <c r="H31" i="2" s="1"/>
  <c r="C32" i="2" s="1"/>
  <c r="D32" i="2" s="1"/>
  <c r="E32" i="2" s="1"/>
  <c r="C28" i="1"/>
  <c r="D28" i="1" s="1"/>
  <c r="E28" i="1" s="1"/>
  <c r="F35" i="2"/>
  <c r="A36" i="2"/>
  <c r="D24" i="3"/>
  <c r="E24" i="3" s="1"/>
  <c r="F24" i="3" s="1"/>
  <c r="D26" i="4"/>
  <c r="F26" i="4"/>
  <c r="G26" i="4" s="1"/>
  <c r="E26" i="4"/>
  <c r="C25" i="3" l="1"/>
  <c r="C29" i="1"/>
  <c r="D29" i="1" s="1"/>
  <c r="E29" i="1" s="1"/>
  <c r="G32" i="2"/>
  <c r="H32" i="2" s="1"/>
  <c r="C33" i="2" s="1"/>
  <c r="D33" i="2" s="1"/>
  <c r="E33" i="2" s="1"/>
  <c r="C27" i="4"/>
  <c r="A37" i="2"/>
  <c r="F36" i="2"/>
  <c r="G33" i="2" l="1"/>
  <c r="H33" i="2" s="1"/>
  <c r="C34" i="2" s="1"/>
  <c r="D34" i="2" s="1"/>
  <c r="E34" i="2" s="1"/>
  <c r="C30" i="1"/>
  <c r="D30" i="1" s="1"/>
  <c r="E30" i="1" s="1"/>
  <c r="A38" i="2"/>
  <c r="F37" i="2"/>
  <c r="D27" i="4"/>
  <c r="E27" i="4"/>
  <c r="F27" i="4" s="1"/>
  <c r="G27" i="4" s="1"/>
  <c r="D25" i="3"/>
  <c r="E25" i="3" s="1"/>
  <c r="F25" i="3" s="1"/>
  <c r="C26" i="3" l="1"/>
  <c r="C28" i="4"/>
  <c r="C31" i="1"/>
  <c r="D31" i="1" s="1"/>
  <c r="E31" i="1" s="1"/>
  <c r="G34" i="2"/>
  <c r="H34" i="2" s="1"/>
  <c r="C35" i="2" s="1"/>
  <c r="D35" i="2" s="1"/>
  <c r="E35" i="2" s="1"/>
  <c r="A39" i="2"/>
  <c r="F39" i="2" s="1"/>
  <c r="F38" i="2"/>
  <c r="G35" i="2" l="1"/>
  <c r="H35" i="2" s="1"/>
  <c r="C36" i="2" s="1"/>
  <c r="D36" i="2" s="1"/>
  <c r="E36" i="2" s="1"/>
  <c r="C32" i="1"/>
  <c r="D32" i="1" s="1"/>
  <c r="E32" i="1" s="1"/>
  <c r="D28" i="4"/>
  <c r="E28" i="4"/>
  <c r="F28" i="4"/>
  <c r="G28" i="4" s="1"/>
  <c r="D26" i="3"/>
  <c r="E26" i="3" s="1"/>
  <c r="F26" i="3" s="1"/>
  <c r="C27" i="3" l="1"/>
  <c r="C33" i="1"/>
  <c r="D33" i="1" s="1"/>
  <c r="E33" i="1" s="1"/>
  <c r="C29" i="4"/>
  <c r="G36" i="2"/>
  <c r="H36" i="2" s="1"/>
  <c r="C37" i="2" s="1"/>
  <c r="D37" i="2" s="1"/>
  <c r="E37" i="2" s="1"/>
  <c r="G37" i="2" l="1"/>
  <c r="H37" i="2" s="1"/>
  <c r="C38" i="2" s="1"/>
  <c r="D38" i="2" s="1"/>
  <c r="E38" i="2" s="1"/>
  <c r="C34" i="1"/>
  <c r="D34" i="1" s="1"/>
  <c r="E34" i="1" s="1"/>
  <c r="E29" i="4"/>
  <c r="D29" i="4"/>
  <c r="F29" i="4" s="1"/>
  <c r="G29" i="4" s="1"/>
  <c r="D27" i="3"/>
  <c r="E27" i="3" s="1"/>
  <c r="F27" i="3" s="1"/>
  <c r="C30" i="4" l="1"/>
  <c r="C28" i="3"/>
  <c r="C35" i="1"/>
  <c r="D35" i="1" s="1"/>
  <c r="E35" i="1" s="1"/>
  <c r="G38" i="2"/>
  <c r="H38" i="2" s="1"/>
  <c r="C39" i="2" s="1"/>
  <c r="D39" i="2" s="1"/>
  <c r="E39" i="2" s="1"/>
  <c r="G39" i="2" s="1"/>
  <c r="H39" i="2" s="1"/>
  <c r="D28" i="3" l="1"/>
  <c r="E28" i="3"/>
  <c r="F28" i="3" s="1"/>
  <c r="E30" i="4"/>
  <c r="D30" i="4"/>
  <c r="F30" i="4" s="1"/>
  <c r="G30" i="4" s="1"/>
  <c r="C31" i="4" l="1"/>
  <c r="C29" i="3"/>
  <c r="D29" i="3" l="1"/>
  <c r="E29" i="3"/>
  <c r="F29" i="3" s="1"/>
  <c r="D31" i="4"/>
  <c r="F31" i="4" s="1"/>
  <c r="G31" i="4" s="1"/>
  <c r="E31" i="4"/>
  <c r="C32" i="4" l="1"/>
  <c r="C30" i="3"/>
  <c r="D30" i="3" l="1"/>
  <c r="E30" i="3"/>
  <c r="F30" i="3" s="1"/>
  <c r="E32" i="4"/>
  <c r="D32" i="4"/>
  <c r="F32" i="4" s="1"/>
  <c r="G32" i="4" s="1"/>
  <c r="C33" i="4" l="1"/>
  <c r="C31" i="3"/>
  <c r="D31" i="3" l="1"/>
  <c r="E31" i="3" s="1"/>
  <c r="F31" i="3" s="1"/>
  <c r="D33" i="4"/>
  <c r="E33" i="4"/>
  <c r="F33" i="4" s="1"/>
  <c r="G33" i="4" s="1"/>
  <c r="C34" i="4" l="1"/>
  <c r="C32" i="3"/>
  <c r="D32" i="3" l="1"/>
  <c r="E32" i="3"/>
  <c r="F32" i="3" s="1"/>
  <c r="E34" i="4"/>
  <c r="D34" i="4"/>
  <c r="F34" i="4"/>
  <c r="G34" i="4" s="1"/>
  <c r="C35" i="4" l="1"/>
  <c r="C33" i="3"/>
  <c r="D33" i="3" l="1"/>
  <c r="E33" i="3" s="1"/>
  <c r="F33" i="3" s="1"/>
  <c r="E35" i="4"/>
  <c r="D35" i="4"/>
  <c r="F35" i="4"/>
  <c r="G35" i="4" s="1"/>
  <c r="C34" i="3" l="1"/>
  <c r="C36" i="4"/>
  <c r="E36" i="4" l="1"/>
  <c r="D36" i="4"/>
  <c r="F36" i="4"/>
  <c r="G36" i="4" s="1"/>
  <c r="D34" i="3"/>
  <c r="E34" i="3"/>
  <c r="F34" i="3" s="1"/>
  <c r="C35" i="3" l="1"/>
  <c r="C37" i="4"/>
  <c r="D37" i="4" l="1"/>
  <c r="F37" i="4" s="1"/>
  <c r="G37" i="4" s="1"/>
  <c r="E37" i="4"/>
  <c r="D35" i="3"/>
  <c r="E35" i="3"/>
  <c r="F35" i="3" s="1"/>
  <c r="C38" i="4" l="1"/>
  <c r="C36" i="3"/>
  <c r="D36" i="3" l="1"/>
  <c r="E36" i="3" s="1"/>
  <c r="F36" i="3" s="1"/>
  <c r="D38" i="4"/>
  <c r="E38" i="4"/>
  <c r="F38" i="4"/>
  <c r="G38" i="4" s="1"/>
  <c r="C37" i="3" l="1"/>
  <c r="C39" i="4"/>
  <c r="D39" i="4" l="1"/>
  <c r="F39" i="4" s="1"/>
  <c r="G39" i="4" s="1"/>
  <c r="E39" i="4"/>
  <c r="D37" i="3"/>
  <c r="E37" i="3" s="1"/>
  <c r="F37" i="3" s="1"/>
</calcChain>
</file>

<file path=xl/sharedStrings.xml><?xml version="1.0" encoding="utf-8"?>
<sst xmlns="http://schemas.openxmlformats.org/spreadsheetml/2006/main" count="118" uniqueCount="48">
  <si>
    <t>Signals</t>
  </si>
  <si>
    <t>Refeence: r(k)</t>
  </si>
  <si>
    <t>Control error: e(k)</t>
  </si>
  <si>
    <t>r(k)-y(k-1)</t>
  </si>
  <si>
    <t>Control input: u(k)</t>
  </si>
  <si>
    <t>kP*e(k) + u0</t>
  </si>
  <si>
    <t>Process output: y(k)</t>
  </si>
  <si>
    <t>a*y(k-1) + u(k)</t>
  </si>
  <si>
    <t>Constants</t>
  </si>
  <si>
    <t>a</t>
  </si>
  <si>
    <t>System</t>
  </si>
  <si>
    <t>y(0)</t>
  </si>
  <si>
    <t>Initial value</t>
  </si>
  <si>
    <t>kP</t>
  </si>
  <si>
    <t>Controller</t>
  </si>
  <si>
    <t>u0</t>
  </si>
  <si>
    <t>Forced input</t>
  </si>
  <si>
    <t>Process</t>
  </si>
  <si>
    <t>k</t>
  </si>
  <si>
    <t>r(k)</t>
  </si>
  <si>
    <t>e(k)</t>
  </si>
  <si>
    <t>u(k)</t>
  </si>
  <si>
    <t>y(k)</t>
  </si>
  <si>
    <t>r(k)-m(k-1)</t>
  </si>
  <si>
    <t>Noise: n(k)</t>
  </si>
  <si>
    <t>kN*sin(k)</t>
  </si>
  <si>
    <t>Filter: f(t)</t>
  </si>
  <si>
    <t>kF*m(k) + (1- kF)* f(t)</t>
  </si>
  <si>
    <t>kN</t>
  </si>
  <si>
    <t>Noise</t>
  </si>
  <si>
    <t>kF</t>
  </si>
  <si>
    <t>Filter</t>
  </si>
  <si>
    <t>n(k)</t>
  </si>
  <si>
    <t>m(k)</t>
  </si>
  <si>
    <t>f(k)</t>
  </si>
  <si>
    <t>sum_e</t>
  </si>
  <si>
    <t>sum_e(k-1) + e(k)</t>
  </si>
  <si>
    <t>kP*e(k) + kI*sum_e(k) + u0</t>
  </si>
  <si>
    <t>P control</t>
  </si>
  <si>
    <t>kI</t>
  </si>
  <si>
    <t>I control</t>
  </si>
  <si>
    <t>sum_e(k)</t>
  </si>
  <si>
    <t>diff_e</t>
  </si>
  <si>
    <t>e(k) - e(k-1)</t>
  </si>
  <si>
    <t>kP*e(k) + kI*sum_e(k) + kD*diff_e(k + u0</t>
  </si>
  <si>
    <t>kD</t>
  </si>
  <si>
    <t>D control</t>
  </si>
  <si>
    <t>diff_e(k)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</si>
</sst>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7E3794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 control'!$E$14</c:f>
              <c:strCache>
                <c:ptCount val="1"/>
                <c:pt idx="0">
                  <c:v>y(k)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'P control'!$E$15:$E$35</c:f>
              <c:numCache>
                <c:formatCode>General</c:formatCode>
                <c:ptCount val="21"/>
                <c:pt idx="0">
                  <c:v>10</c:v>
                </c:pt>
                <c:pt idx="1">
                  <c:v>-5.7999999999999989</c:v>
                </c:pt>
                <c:pt idx="2">
                  <c:v>5.2599999999999989</c:v>
                </c:pt>
                <c:pt idx="3">
                  <c:v>-2.4819999999999989</c:v>
                </c:pt>
                <c:pt idx="4">
                  <c:v>2.9373999999999985</c:v>
                </c:pt>
                <c:pt idx="5">
                  <c:v>-0.85617999999999883</c:v>
                </c:pt>
                <c:pt idx="6">
                  <c:v>1.7993259999999991</c:v>
                </c:pt>
                <c:pt idx="7">
                  <c:v>-5.9528199999999365E-2</c:v>
                </c:pt>
                <c:pt idx="8">
                  <c:v>1.2416697399999996</c:v>
                </c:pt>
                <c:pt idx="9">
                  <c:v>0.33083118200000028</c:v>
                </c:pt>
                <c:pt idx="10">
                  <c:v>0.96841817259999974</c:v>
                </c:pt>
                <c:pt idx="11">
                  <c:v>0.52210727918000022</c:v>
                </c:pt>
                <c:pt idx="12">
                  <c:v>0.83452490457399975</c:v>
                </c:pt>
                <c:pt idx="13">
                  <c:v>0.6158325667982002</c:v>
                </c:pt>
                <c:pt idx="14">
                  <c:v>0.76891720324125989</c:v>
                </c:pt>
                <c:pt idx="15">
                  <c:v>0.66175795773111812</c:v>
                </c:pt>
                <c:pt idx="16">
                  <c:v>0.73676942958821723</c:v>
                </c:pt>
                <c:pt idx="17">
                  <c:v>0.68426139928824792</c:v>
                </c:pt>
                <c:pt idx="18">
                  <c:v>0.72101702049822647</c:v>
                </c:pt>
                <c:pt idx="19">
                  <c:v>0.69528808565124145</c:v>
                </c:pt>
                <c:pt idx="20">
                  <c:v>0.71329834004413095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2-854B-A5E6-C11B350CEFDA}"/>
            </c:ext>
          </c:extLst>
        </c:ser>
        <c:ser>
          <c:idx val="1"/>
          <c:order val="1"/>
          <c:tx>
            <c:strRef>
              <c:f>'P control'!$B$14</c:f>
              <c:strCache>
                <c:ptCount val="1"/>
                <c:pt idx="0">
                  <c:v>r(k)</c:v>
                </c:pt>
              </c:strCache>
            </c:strRef>
          </c:tx>
          <c:spPr>
            <a:ln w="76200" cmpd="sng">
              <a:solidFill>
                <a:schemeClr val="accent4"/>
              </a:solidFill>
              <a:prstDash val="solid"/>
            </a:ln>
          </c:spPr>
          <c:marker>
            <c:symbol val="none"/>
          </c:marker>
          <c:val>
            <c:numRef>
              <c:f>'P control'!$B$15:$B$35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72-854B-A5E6-C11B350CE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1140748"/>
        <c:axId val="1062551226"/>
      </c:lineChart>
      <c:catAx>
        <c:axId val="9711407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2551226"/>
        <c:crosses val="autoZero"/>
        <c:auto val="1"/>
        <c:lblAlgn val="ctr"/>
        <c:lblOffset val="100"/>
        <c:noMultiLvlLbl val="1"/>
      </c:catAx>
      <c:valAx>
        <c:axId val="1062551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11407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 control + filter'!$B$18</c:f>
              <c:strCache>
                <c:ptCount val="1"/>
                <c:pt idx="0">
                  <c:v>r(k)</c:v>
                </c:pt>
              </c:strCache>
            </c:strRef>
          </c:tx>
          <c:spPr>
            <a:ln w="76200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'P control + filter'!$A$19:$A$39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 control + filter'!$B$19:$B$39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8-AC43-8B1F-B83BD583094D}"/>
            </c:ext>
          </c:extLst>
        </c:ser>
        <c:ser>
          <c:idx val="1"/>
          <c:order val="1"/>
          <c:tx>
            <c:strRef>
              <c:f>'P control + filter'!$G$18</c:f>
              <c:strCache>
                <c:ptCount val="1"/>
                <c:pt idx="0">
                  <c:v>m(k)</c:v>
                </c:pt>
              </c:strCache>
            </c:strRef>
          </c:tx>
          <c:spPr>
            <a:ln w="19050" cmpd="sng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'P control + filter'!$A$19:$A$39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 control + filter'!$G$19:$G$39</c:f>
              <c:numCache>
                <c:formatCode>General</c:formatCode>
                <c:ptCount val="21"/>
                <c:pt idx="0">
                  <c:v>10</c:v>
                </c:pt>
                <c:pt idx="1">
                  <c:v>-1</c:v>
                </c:pt>
                <c:pt idx="2">
                  <c:v>6.6999999999999993</c:v>
                </c:pt>
                <c:pt idx="3">
                  <c:v>1.3100000000000005</c:v>
                </c:pt>
                <c:pt idx="4">
                  <c:v>5.0829999999999993</c:v>
                </c:pt>
                <c:pt idx="5">
                  <c:v>2.4419000000000004</c:v>
                </c:pt>
                <c:pt idx="6">
                  <c:v>4.2906699999999995</c:v>
                </c:pt>
                <c:pt idx="7">
                  <c:v>2.9965310000000001</c:v>
                </c:pt>
                <c:pt idx="8">
                  <c:v>3.9024283</c:v>
                </c:pt>
                <c:pt idx="9">
                  <c:v>3.2683001899999997</c:v>
                </c:pt>
                <c:pt idx="10">
                  <c:v>3.7121898670000002</c:v>
                </c:pt>
                <c:pt idx="11">
                  <c:v>3.4014670930999999</c:v>
                </c:pt>
                <c:pt idx="12">
                  <c:v>3.6189730348299998</c:v>
                </c:pt>
                <c:pt idx="13">
                  <c:v>3.4667188756190002</c:v>
                </c:pt>
                <c:pt idx="14">
                  <c:v>3.5732967870666998</c:v>
                </c:pt>
                <c:pt idx="15">
                  <c:v>3.4986922490533101</c:v>
                </c:pt>
                <c:pt idx="16">
                  <c:v>3.5509154256626827</c:v>
                </c:pt>
                <c:pt idx="17">
                  <c:v>3.5143592020361218</c:v>
                </c:pt>
                <c:pt idx="18">
                  <c:v>3.5399485585747144</c:v>
                </c:pt>
                <c:pt idx="19">
                  <c:v>3.5220360089976999</c:v>
                </c:pt>
                <c:pt idx="20">
                  <c:v>3.5345747937016103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8-AC43-8B1F-B83BD5830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52440"/>
        <c:axId val="759486846"/>
      </c:lineChart>
      <c:catAx>
        <c:axId val="21385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9486846"/>
        <c:crosses val="autoZero"/>
        <c:auto val="1"/>
        <c:lblAlgn val="ctr"/>
        <c:lblOffset val="100"/>
        <c:noMultiLvlLbl val="1"/>
      </c:catAx>
      <c:valAx>
        <c:axId val="759486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524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r(k)</c:v>
          </c:tx>
          <c:spPr>
            <a:ln w="76200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'PI control'!$A$17:$A$37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 control'!$H$22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33-A241-9F0C-7E7925AF5AB4}"/>
            </c:ext>
          </c:extLst>
        </c:ser>
        <c:ser>
          <c:idx val="1"/>
          <c:order val="1"/>
          <c:tx>
            <c:v>y(k)</c:v>
          </c:tx>
          <c:spPr>
            <a:ln w="19050" cmpd="sng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'PI control'!$A$17:$A$37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'PI control'!$B$16:$B$37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3-A241-9F0C-7E7925AF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529866"/>
        <c:axId val="525428029"/>
      </c:lineChart>
      <c:catAx>
        <c:axId val="964529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5428029"/>
        <c:crosses val="autoZero"/>
        <c:auto val="1"/>
        <c:lblAlgn val="ctr"/>
        <c:lblOffset val="100"/>
        <c:noMultiLvlLbl val="1"/>
      </c:catAx>
      <c:valAx>
        <c:axId val="525428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45298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'PID control'!$G$18</c:f>
              <c:strCache>
                <c:ptCount val="1"/>
                <c:pt idx="0">
                  <c:v>y(k)</c:v>
                </c:pt>
              </c:strCache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'PID control'!$A$19:$A$39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'PID control'!$G$19:$G$39</c:f>
              <c:numCache>
                <c:formatCode>General</c:formatCode>
                <c:ptCount val="21"/>
                <c:pt idx="0">
                  <c:v>10</c:v>
                </c:pt>
                <c:pt idx="1">
                  <c:v>4</c:v>
                </c:pt>
                <c:pt idx="2">
                  <c:v>2.2000000000000002</c:v>
                </c:pt>
                <c:pt idx="3">
                  <c:v>1.6600000000000001</c:v>
                </c:pt>
                <c:pt idx="4">
                  <c:v>1.4980000000000002</c:v>
                </c:pt>
                <c:pt idx="5">
                  <c:v>1.4494000000000002</c:v>
                </c:pt>
                <c:pt idx="6">
                  <c:v>1.4348200000000002</c:v>
                </c:pt>
                <c:pt idx="7">
                  <c:v>1.4304460000000001</c:v>
                </c:pt>
                <c:pt idx="8">
                  <c:v>1.4291338000000002</c:v>
                </c:pt>
                <c:pt idx="9">
                  <c:v>1.4287401400000002</c:v>
                </c:pt>
                <c:pt idx="10">
                  <c:v>1.4286220420000002</c:v>
                </c:pt>
                <c:pt idx="11">
                  <c:v>1.4285866126000002</c:v>
                </c:pt>
                <c:pt idx="12">
                  <c:v>1.4285759837800001</c:v>
                </c:pt>
                <c:pt idx="13">
                  <c:v>1.4285727951339999</c:v>
                </c:pt>
                <c:pt idx="14">
                  <c:v>1.4285718385402</c:v>
                </c:pt>
                <c:pt idx="15">
                  <c:v>1.4285715515620601</c:v>
                </c:pt>
                <c:pt idx="16">
                  <c:v>1.4285714654686181</c:v>
                </c:pt>
                <c:pt idx="17">
                  <c:v>1.4285714396405855</c:v>
                </c:pt>
                <c:pt idx="18">
                  <c:v>1.4285714318921756</c:v>
                </c:pt>
                <c:pt idx="19">
                  <c:v>1.4285714295676528</c:v>
                </c:pt>
                <c:pt idx="20">
                  <c:v>1.428571428870296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4-584C-97D3-D846D66CEEDF}"/>
            </c:ext>
          </c:extLst>
        </c:ser>
        <c:ser>
          <c:idx val="1"/>
          <c:order val="1"/>
          <c:tx>
            <c:strRef>
              <c:f>'PID control'!$B$18</c:f>
              <c:strCache>
                <c:ptCount val="1"/>
                <c:pt idx="0">
                  <c:v>r(k)</c:v>
                </c:pt>
              </c:strCache>
            </c:strRef>
          </c:tx>
          <c:spPr>
            <a:ln w="76200" cmpd="sng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numRef>
              <c:f>'PID control'!$A$19:$A$39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'PID control'!$B$19:$B$39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4-584C-97D3-D846D66C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382241"/>
        <c:axId val="2030440169"/>
      </c:lineChart>
      <c:catAx>
        <c:axId val="149738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0440169"/>
        <c:crosses val="autoZero"/>
        <c:auto val="1"/>
        <c:lblAlgn val="ctr"/>
        <c:lblOffset val="100"/>
        <c:noMultiLvlLbl val="1"/>
      </c:catAx>
      <c:valAx>
        <c:axId val="2030440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73822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590550</xdr:colOff>
      <xdr:row>7</xdr:row>
      <xdr:rowOff>9525</xdr:rowOff>
    </xdr:from>
    <xdr:ext cx="4200525" cy="2590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28575</xdr:colOff>
      <xdr:row>1</xdr:row>
      <xdr:rowOff>161925</xdr:rowOff>
    </xdr:from>
    <xdr:ext cx="3800475" cy="781050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914400</xdr:colOff>
      <xdr:row>10</xdr:row>
      <xdr:rowOff>9525</xdr:rowOff>
    </xdr:from>
    <xdr:ext cx="4200525" cy="25908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771525</xdr:colOff>
      <xdr:row>1</xdr:row>
      <xdr:rowOff>171450</xdr:rowOff>
    </xdr:from>
    <xdr:ext cx="3771900" cy="145732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409575</xdr:colOff>
      <xdr:row>9</xdr:row>
      <xdr:rowOff>0</xdr:rowOff>
    </xdr:from>
    <xdr:ext cx="4200525" cy="25908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457200</xdr:colOff>
      <xdr:row>2</xdr:row>
      <xdr:rowOff>28575</xdr:rowOff>
    </xdr:from>
    <xdr:ext cx="3800475" cy="7810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590550</xdr:colOff>
      <xdr:row>7</xdr:row>
      <xdr:rowOff>9525</xdr:rowOff>
    </xdr:from>
    <xdr:ext cx="4200525" cy="25908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28575</xdr:colOff>
      <xdr:row>1</xdr:row>
      <xdr:rowOff>161925</xdr:rowOff>
    </xdr:from>
    <xdr:ext cx="3800475" cy="7810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5"/>
  <sheetViews>
    <sheetView workbookViewId="0"/>
  </sheetViews>
  <sheetFormatPr baseColWidth="10" defaultColWidth="12.6640625" defaultRowHeight="15.75" customHeight="1" x14ac:dyDescent="0.15"/>
  <cols>
    <col min="1" max="1" width="16.6640625" customWidth="1"/>
    <col min="2" max="3" width="10.6640625" customWidth="1"/>
    <col min="4" max="4" width="9.83203125" customWidth="1"/>
    <col min="5" max="5" width="8" customWidth="1"/>
  </cols>
  <sheetData>
    <row r="1" spans="1:26" x14ac:dyDescent="0.2">
      <c r="A1" s="1" t="s">
        <v>0</v>
      </c>
      <c r="B1" s="2"/>
      <c r="C1" s="2"/>
      <c r="D1" s="2"/>
    </row>
    <row r="2" spans="1:26" ht="15.75" customHeight="1" x14ac:dyDescent="0.15">
      <c r="A2" s="2" t="s">
        <v>1</v>
      </c>
      <c r="B2" s="2">
        <v>1</v>
      </c>
      <c r="C2" s="2"/>
      <c r="D2" s="2"/>
    </row>
    <row r="3" spans="1:26" ht="15.75" customHeight="1" x14ac:dyDescent="0.15">
      <c r="A3" s="2" t="s">
        <v>2</v>
      </c>
      <c r="B3" s="2" t="s">
        <v>3</v>
      </c>
      <c r="C3" s="2"/>
      <c r="D3" s="2"/>
    </row>
    <row r="4" spans="1:26" ht="15.75" customHeight="1" x14ac:dyDescent="0.15">
      <c r="A4" s="2" t="s">
        <v>4</v>
      </c>
      <c r="B4" s="2" t="s">
        <v>5</v>
      </c>
      <c r="C4" s="2"/>
      <c r="D4" s="2"/>
    </row>
    <row r="5" spans="1:26" ht="15.75" customHeight="1" x14ac:dyDescent="0.15">
      <c r="A5" s="2" t="s">
        <v>6</v>
      </c>
      <c r="B5" s="2" t="s">
        <v>7</v>
      </c>
      <c r="C5" s="2"/>
      <c r="D5" s="2"/>
    </row>
    <row r="6" spans="1:26" ht="15.75" customHeight="1" x14ac:dyDescent="0.15">
      <c r="A6" s="2"/>
      <c r="B6" s="2"/>
      <c r="C6" s="2"/>
      <c r="D6" s="2"/>
    </row>
    <row r="7" spans="1:26" x14ac:dyDescent="0.2">
      <c r="A7" s="1" t="s">
        <v>8</v>
      </c>
      <c r="B7" s="2"/>
      <c r="C7" s="2"/>
      <c r="D7" s="2"/>
    </row>
    <row r="8" spans="1:26" ht="15.75" customHeight="1" x14ac:dyDescent="0.15">
      <c r="A8" s="2" t="s">
        <v>9</v>
      </c>
      <c r="B8" s="2">
        <v>0.5</v>
      </c>
      <c r="C8" s="2" t="s">
        <v>10</v>
      </c>
      <c r="D8" s="2"/>
    </row>
    <row r="9" spans="1:26" ht="15.75" customHeight="1" x14ac:dyDescent="0.15">
      <c r="A9" s="2" t="s">
        <v>11</v>
      </c>
      <c r="B9" s="2">
        <v>10</v>
      </c>
      <c r="C9" s="2" t="s">
        <v>12</v>
      </c>
      <c r="D9" s="2"/>
    </row>
    <row r="10" spans="1:26" ht="15.75" customHeight="1" x14ac:dyDescent="0.15">
      <c r="A10" s="2" t="s">
        <v>13</v>
      </c>
      <c r="B10" s="2">
        <v>1.2</v>
      </c>
      <c r="C10" s="2" t="s">
        <v>14</v>
      </c>
      <c r="D10" s="2"/>
    </row>
    <row r="11" spans="1:26" ht="15.75" customHeight="1" x14ac:dyDescent="0.15">
      <c r="A11" s="2" t="s">
        <v>15</v>
      </c>
      <c r="B11" s="2">
        <v>0</v>
      </c>
      <c r="C11" s="2" t="s">
        <v>16</v>
      </c>
      <c r="D11" s="2"/>
    </row>
    <row r="12" spans="1:26" ht="15.75" customHeight="1" x14ac:dyDescent="0.15">
      <c r="A12" s="2"/>
      <c r="B12" s="2"/>
      <c r="C12" s="2"/>
      <c r="D12" s="2"/>
    </row>
    <row r="13" spans="1:26" x14ac:dyDescent="0.2">
      <c r="A13" s="1" t="s">
        <v>17</v>
      </c>
      <c r="B13" s="2"/>
      <c r="C13" s="2"/>
      <c r="D13" s="2"/>
    </row>
    <row r="14" spans="1:26" ht="15.75" customHeight="1" x14ac:dyDescent="0.15">
      <c r="A14" s="3" t="s">
        <v>18</v>
      </c>
      <c r="B14" s="3" t="s">
        <v>19</v>
      </c>
      <c r="C14" s="3" t="s">
        <v>20</v>
      </c>
      <c r="D14" s="3" t="s">
        <v>21</v>
      </c>
      <c r="E14" s="3" t="s">
        <v>22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">
        <v>0</v>
      </c>
      <c r="B15" s="2">
        <f t="shared" ref="B15:B35" si="0">$B$2</f>
        <v>1</v>
      </c>
      <c r="C15" s="2">
        <v>0</v>
      </c>
      <c r="D15" s="2">
        <f t="shared" ref="D15:D35" si="1">$B$10*C15+$B$11</f>
        <v>0</v>
      </c>
      <c r="E15" s="2">
        <v>10</v>
      </c>
    </row>
    <row r="16" spans="1:26" ht="15.75" customHeight="1" x14ac:dyDescent="0.15">
      <c r="A16" s="2">
        <f t="shared" ref="A16:A35" si="2">A15+1</f>
        <v>1</v>
      </c>
      <c r="B16" s="2">
        <f t="shared" si="0"/>
        <v>1</v>
      </c>
      <c r="C16" s="2">
        <f t="shared" ref="C16:C35" si="3">$B$2-E15</f>
        <v>-9</v>
      </c>
      <c r="D16" s="2">
        <f t="shared" si="1"/>
        <v>-10.799999999999999</v>
      </c>
      <c r="E16" s="2">
        <f t="shared" ref="E16:E35" si="4">$B$8*E15+D16</f>
        <v>-5.7999999999999989</v>
      </c>
    </row>
    <row r="17" spans="1:5" ht="15.75" customHeight="1" x14ac:dyDescent="0.15">
      <c r="A17" s="2">
        <f t="shared" si="2"/>
        <v>2</v>
      </c>
      <c r="B17" s="2">
        <f t="shared" si="0"/>
        <v>1</v>
      </c>
      <c r="C17" s="2">
        <f t="shared" si="3"/>
        <v>6.7999999999999989</v>
      </c>
      <c r="D17" s="2">
        <f t="shared" si="1"/>
        <v>8.1599999999999984</v>
      </c>
      <c r="E17" s="2">
        <f t="shared" si="4"/>
        <v>5.2599999999999989</v>
      </c>
    </row>
    <row r="18" spans="1:5" ht="15.75" customHeight="1" x14ac:dyDescent="0.15">
      <c r="A18" s="2">
        <f t="shared" si="2"/>
        <v>3</v>
      </c>
      <c r="B18" s="2">
        <f t="shared" si="0"/>
        <v>1</v>
      </c>
      <c r="C18" s="2">
        <f t="shared" si="3"/>
        <v>-4.2599999999999989</v>
      </c>
      <c r="D18" s="2">
        <f t="shared" si="1"/>
        <v>-5.1119999999999983</v>
      </c>
      <c r="E18" s="2">
        <f t="shared" si="4"/>
        <v>-2.4819999999999989</v>
      </c>
    </row>
    <row r="19" spans="1:5" ht="15.75" customHeight="1" x14ac:dyDescent="0.15">
      <c r="A19" s="2">
        <f t="shared" si="2"/>
        <v>4</v>
      </c>
      <c r="B19" s="2">
        <f t="shared" si="0"/>
        <v>1</v>
      </c>
      <c r="C19" s="2">
        <f t="shared" si="3"/>
        <v>3.4819999999999989</v>
      </c>
      <c r="D19" s="2">
        <f t="shared" si="1"/>
        <v>4.1783999999999981</v>
      </c>
      <c r="E19" s="2">
        <f t="shared" si="4"/>
        <v>2.9373999999999985</v>
      </c>
    </row>
    <row r="20" spans="1:5" ht="15.75" customHeight="1" x14ac:dyDescent="0.15">
      <c r="A20" s="2">
        <f t="shared" si="2"/>
        <v>5</v>
      </c>
      <c r="B20" s="2">
        <f t="shared" si="0"/>
        <v>1</v>
      </c>
      <c r="C20" s="2">
        <f t="shared" si="3"/>
        <v>-1.9373999999999985</v>
      </c>
      <c r="D20" s="2">
        <f t="shared" si="1"/>
        <v>-2.3248799999999981</v>
      </c>
      <c r="E20" s="2">
        <f t="shared" si="4"/>
        <v>-0.85617999999999883</v>
      </c>
    </row>
    <row r="21" spans="1:5" ht="15.75" customHeight="1" x14ac:dyDescent="0.15">
      <c r="A21" s="2">
        <f t="shared" si="2"/>
        <v>6</v>
      </c>
      <c r="B21" s="2">
        <f t="shared" si="0"/>
        <v>1</v>
      </c>
      <c r="C21" s="2">
        <f t="shared" si="3"/>
        <v>1.8561799999999988</v>
      </c>
      <c r="D21" s="2">
        <f t="shared" si="1"/>
        <v>2.2274159999999985</v>
      </c>
      <c r="E21" s="2">
        <f t="shared" si="4"/>
        <v>1.7993259999999991</v>
      </c>
    </row>
    <row r="22" spans="1:5" ht="15.75" customHeight="1" x14ac:dyDescent="0.15">
      <c r="A22" s="2">
        <f t="shared" si="2"/>
        <v>7</v>
      </c>
      <c r="B22" s="2">
        <f t="shared" si="0"/>
        <v>1</v>
      </c>
      <c r="C22" s="2">
        <f t="shared" si="3"/>
        <v>-0.79932599999999909</v>
      </c>
      <c r="D22" s="2">
        <f t="shared" si="1"/>
        <v>-0.95919119999999891</v>
      </c>
      <c r="E22" s="2">
        <f t="shared" si="4"/>
        <v>-5.9528199999999365E-2</v>
      </c>
    </row>
    <row r="23" spans="1:5" ht="15.75" customHeight="1" x14ac:dyDescent="0.15">
      <c r="A23" s="2">
        <f t="shared" si="2"/>
        <v>8</v>
      </c>
      <c r="B23" s="2">
        <f t="shared" si="0"/>
        <v>1</v>
      </c>
      <c r="C23" s="2">
        <f t="shared" si="3"/>
        <v>1.0595281999999995</v>
      </c>
      <c r="D23" s="2">
        <f t="shared" si="1"/>
        <v>1.2714338399999994</v>
      </c>
      <c r="E23" s="2">
        <f t="shared" si="4"/>
        <v>1.2416697399999996</v>
      </c>
    </row>
    <row r="24" spans="1:5" ht="15.75" customHeight="1" x14ac:dyDescent="0.15">
      <c r="A24" s="2">
        <f t="shared" si="2"/>
        <v>9</v>
      </c>
      <c r="B24" s="2">
        <f t="shared" si="0"/>
        <v>1</v>
      </c>
      <c r="C24" s="2">
        <f t="shared" si="3"/>
        <v>-0.24166973999999963</v>
      </c>
      <c r="D24" s="2">
        <f t="shared" si="1"/>
        <v>-0.29000368799999954</v>
      </c>
      <c r="E24" s="2">
        <f t="shared" si="4"/>
        <v>0.33083118200000028</v>
      </c>
    </row>
    <row r="25" spans="1:5" ht="15.75" customHeight="1" x14ac:dyDescent="0.15">
      <c r="A25" s="2">
        <f t="shared" si="2"/>
        <v>10</v>
      </c>
      <c r="B25" s="2">
        <f t="shared" si="0"/>
        <v>1</v>
      </c>
      <c r="C25" s="2">
        <f t="shared" si="3"/>
        <v>0.66916881799999972</v>
      </c>
      <c r="D25" s="2">
        <f t="shared" si="1"/>
        <v>0.8030025815999996</v>
      </c>
      <c r="E25" s="2">
        <f t="shared" si="4"/>
        <v>0.96841817259999974</v>
      </c>
    </row>
    <row r="26" spans="1:5" ht="15.75" customHeight="1" x14ac:dyDescent="0.15">
      <c r="A26" s="2">
        <f t="shared" si="2"/>
        <v>11</v>
      </c>
      <c r="B26" s="2">
        <f t="shared" si="0"/>
        <v>1</v>
      </c>
      <c r="C26" s="2">
        <f t="shared" si="3"/>
        <v>3.1581827400000262E-2</v>
      </c>
      <c r="D26" s="2">
        <f t="shared" si="1"/>
        <v>3.7898192880000313E-2</v>
      </c>
      <c r="E26" s="2">
        <f t="shared" si="4"/>
        <v>0.52210727918000022</v>
      </c>
    </row>
    <row r="27" spans="1:5" ht="15.75" customHeight="1" x14ac:dyDescent="0.15">
      <c r="A27" s="2">
        <f t="shared" si="2"/>
        <v>12</v>
      </c>
      <c r="B27" s="2">
        <f t="shared" si="0"/>
        <v>1</v>
      </c>
      <c r="C27" s="2">
        <f t="shared" si="3"/>
        <v>0.47789272081999978</v>
      </c>
      <c r="D27" s="2">
        <f t="shared" si="1"/>
        <v>0.5734712649839997</v>
      </c>
      <c r="E27" s="2">
        <f t="shared" si="4"/>
        <v>0.83452490457399975</v>
      </c>
    </row>
    <row r="28" spans="1:5" ht="15.75" customHeight="1" x14ac:dyDescent="0.15">
      <c r="A28" s="2">
        <f t="shared" si="2"/>
        <v>13</v>
      </c>
      <c r="B28" s="2">
        <f t="shared" si="0"/>
        <v>1</v>
      </c>
      <c r="C28" s="2">
        <f t="shared" si="3"/>
        <v>0.16547509542600025</v>
      </c>
      <c r="D28" s="2">
        <f t="shared" si="1"/>
        <v>0.1985701145112003</v>
      </c>
      <c r="E28" s="2">
        <f t="shared" si="4"/>
        <v>0.6158325667982002</v>
      </c>
    </row>
    <row r="29" spans="1:5" ht="15.75" customHeight="1" x14ac:dyDescent="0.15">
      <c r="A29" s="2">
        <f t="shared" si="2"/>
        <v>14</v>
      </c>
      <c r="B29" s="2">
        <f t="shared" si="0"/>
        <v>1</v>
      </c>
      <c r="C29" s="2">
        <f t="shared" si="3"/>
        <v>0.3841674332017998</v>
      </c>
      <c r="D29" s="2">
        <f t="shared" si="1"/>
        <v>0.46100091984215974</v>
      </c>
      <c r="E29" s="2">
        <f t="shared" si="4"/>
        <v>0.76891720324125989</v>
      </c>
    </row>
    <row r="30" spans="1:5" ht="15.75" customHeight="1" x14ac:dyDescent="0.15">
      <c r="A30" s="2">
        <f t="shared" si="2"/>
        <v>15</v>
      </c>
      <c r="B30" s="2">
        <f t="shared" si="0"/>
        <v>1</v>
      </c>
      <c r="C30" s="2">
        <f t="shared" si="3"/>
        <v>0.23108279675874011</v>
      </c>
      <c r="D30" s="2">
        <f t="shared" si="1"/>
        <v>0.27729935611048812</v>
      </c>
      <c r="E30" s="2">
        <f t="shared" si="4"/>
        <v>0.66175795773111812</v>
      </c>
    </row>
    <row r="31" spans="1:5" ht="15.75" customHeight="1" x14ac:dyDescent="0.15">
      <c r="A31" s="2">
        <f t="shared" si="2"/>
        <v>16</v>
      </c>
      <c r="B31" s="2">
        <f t="shared" si="0"/>
        <v>1</v>
      </c>
      <c r="C31" s="2">
        <f t="shared" si="3"/>
        <v>0.33824204226888188</v>
      </c>
      <c r="D31" s="2">
        <f t="shared" si="1"/>
        <v>0.40589045072265822</v>
      </c>
      <c r="E31" s="2">
        <f t="shared" si="4"/>
        <v>0.73676942958821723</v>
      </c>
    </row>
    <row r="32" spans="1:5" ht="15.75" customHeight="1" x14ac:dyDescent="0.15">
      <c r="A32" s="2">
        <f t="shared" si="2"/>
        <v>17</v>
      </c>
      <c r="B32" s="2">
        <f t="shared" si="0"/>
        <v>1</v>
      </c>
      <c r="C32" s="2">
        <f t="shared" si="3"/>
        <v>0.26323057041178277</v>
      </c>
      <c r="D32" s="2">
        <f t="shared" si="1"/>
        <v>0.3158766844941393</v>
      </c>
      <c r="E32" s="2">
        <f t="shared" si="4"/>
        <v>0.68426139928824792</v>
      </c>
    </row>
    <row r="33" spans="1:5" ht="15.75" customHeight="1" x14ac:dyDescent="0.15">
      <c r="A33" s="2">
        <f t="shared" si="2"/>
        <v>18</v>
      </c>
      <c r="B33" s="2">
        <f t="shared" si="0"/>
        <v>1</v>
      </c>
      <c r="C33" s="2">
        <f t="shared" si="3"/>
        <v>0.31573860071175208</v>
      </c>
      <c r="D33" s="2">
        <f t="shared" si="1"/>
        <v>0.37888632085410251</v>
      </c>
      <c r="E33" s="2">
        <f t="shared" si="4"/>
        <v>0.72101702049822647</v>
      </c>
    </row>
    <row r="34" spans="1:5" ht="15.75" customHeight="1" x14ac:dyDescent="0.15">
      <c r="A34" s="2">
        <f t="shared" si="2"/>
        <v>19</v>
      </c>
      <c r="B34" s="2">
        <f t="shared" si="0"/>
        <v>1</v>
      </c>
      <c r="C34" s="2">
        <f t="shared" si="3"/>
        <v>0.27898297950177353</v>
      </c>
      <c r="D34" s="2">
        <f t="shared" si="1"/>
        <v>0.33477957540212822</v>
      </c>
      <c r="E34" s="2">
        <f t="shared" si="4"/>
        <v>0.69528808565124145</v>
      </c>
    </row>
    <row r="35" spans="1:5" ht="15.75" customHeight="1" x14ac:dyDescent="0.15">
      <c r="A35" s="2">
        <f t="shared" si="2"/>
        <v>20</v>
      </c>
      <c r="B35" s="2">
        <f t="shared" si="0"/>
        <v>1</v>
      </c>
      <c r="C35" s="2">
        <f t="shared" si="3"/>
        <v>0.30471191434875855</v>
      </c>
      <c r="D35" s="2">
        <f t="shared" si="1"/>
        <v>0.36565429721851023</v>
      </c>
      <c r="E35" s="2">
        <f t="shared" si="4"/>
        <v>0.71329834004413095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9"/>
  <sheetViews>
    <sheetView tabSelected="1" zoomScale="131" zoomScaleNormal="131" workbookViewId="0">
      <selection activeCell="O37" sqref="O37"/>
    </sheetView>
  </sheetViews>
  <sheetFormatPr baseColWidth="10" defaultColWidth="12.6640625" defaultRowHeight="15.75" customHeight="1" x14ac:dyDescent="0.15"/>
  <cols>
    <col min="1" max="1" width="16.6640625" customWidth="1"/>
    <col min="2" max="3" width="10.6640625" customWidth="1"/>
    <col min="4" max="4" width="9.83203125" customWidth="1"/>
    <col min="5" max="5" width="8" customWidth="1"/>
  </cols>
  <sheetData>
    <row r="1" spans="1:4" x14ac:dyDescent="0.2">
      <c r="A1" s="1" t="s">
        <v>0</v>
      </c>
      <c r="B1" s="2"/>
      <c r="C1" s="2"/>
      <c r="D1" s="2"/>
    </row>
    <row r="2" spans="1:4" ht="15.75" customHeight="1" x14ac:dyDescent="0.15">
      <c r="A2" s="2" t="s">
        <v>1</v>
      </c>
      <c r="B2" s="2">
        <v>5</v>
      </c>
      <c r="C2" s="2"/>
      <c r="D2" s="2"/>
    </row>
    <row r="3" spans="1:4" ht="15.75" customHeight="1" x14ac:dyDescent="0.15">
      <c r="A3" s="2" t="s">
        <v>2</v>
      </c>
      <c r="B3" s="2" t="s">
        <v>23</v>
      </c>
      <c r="C3" s="2"/>
      <c r="D3" s="2"/>
    </row>
    <row r="4" spans="1:4" ht="15.75" customHeight="1" x14ac:dyDescent="0.15">
      <c r="A4" s="2" t="s">
        <v>4</v>
      </c>
      <c r="B4" s="2" t="s">
        <v>5</v>
      </c>
      <c r="C4" s="2"/>
      <c r="D4" s="2"/>
    </row>
    <row r="5" spans="1:4" ht="15.75" customHeight="1" x14ac:dyDescent="0.15">
      <c r="A5" s="2" t="s">
        <v>6</v>
      </c>
      <c r="B5" s="2" t="s">
        <v>7</v>
      </c>
      <c r="C5" s="2"/>
      <c r="D5" s="2"/>
    </row>
    <row r="6" spans="1:4" ht="15.75" customHeight="1" x14ac:dyDescent="0.15">
      <c r="A6" s="2" t="s">
        <v>24</v>
      </c>
      <c r="B6" s="2" t="s">
        <v>25</v>
      </c>
      <c r="C6" s="2"/>
      <c r="D6" s="2"/>
    </row>
    <row r="7" spans="1:4" ht="15.75" customHeight="1" x14ac:dyDescent="0.15">
      <c r="A7" s="2" t="s">
        <v>26</v>
      </c>
      <c r="B7" s="2" t="s">
        <v>27</v>
      </c>
      <c r="C7" s="2"/>
      <c r="D7" s="2"/>
    </row>
    <row r="8" spans="1:4" ht="15.75" customHeight="1" x14ac:dyDescent="0.15">
      <c r="A8" s="2"/>
      <c r="B8" s="2"/>
      <c r="C8" s="2"/>
      <c r="D8" s="2"/>
    </row>
    <row r="9" spans="1:4" x14ac:dyDescent="0.2">
      <c r="A9" s="1" t="s">
        <v>8</v>
      </c>
      <c r="B9" s="2"/>
      <c r="C9" s="2"/>
      <c r="D9" s="2"/>
    </row>
    <row r="10" spans="1:4" ht="15.75" customHeight="1" x14ac:dyDescent="0.15">
      <c r="A10" s="2" t="s">
        <v>9</v>
      </c>
      <c r="B10" s="2">
        <v>0.5</v>
      </c>
      <c r="C10" s="2" t="s">
        <v>10</v>
      </c>
      <c r="D10" s="2"/>
    </row>
    <row r="11" spans="1:4" ht="15.75" customHeight="1" x14ac:dyDescent="0.15">
      <c r="A11" s="2" t="s">
        <v>11</v>
      </c>
      <c r="B11" s="2">
        <v>10</v>
      </c>
      <c r="C11" s="2" t="s">
        <v>12</v>
      </c>
      <c r="D11" s="2"/>
    </row>
    <row r="12" spans="1:4" ht="15.75" customHeight="1" x14ac:dyDescent="0.15">
      <c r="A12" s="2" t="s">
        <v>13</v>
      </c>
      <c r="B12" s="2">
        <v>1.2</v>
      </c>
      <c r="C12" s="2" t="s">
        <v>14</v>
      </c>
      <c r="D12" s="2"/>
    </row>
    <row r="13" spans="1:4" ht="15.75" customHeight="1" x14ac:dyDescent="0.15">
      <c r="A13" s="2" t="s">
        <v>15</v>
      </c>
      <c r="B13" s="2">
        <v>0</v>
      </c>
      <c r="C13" s="2" t="s">
        <v>16</v>
      </c>
      <c r="D13" s="2"/>
    </row>
    <row r="14" spans="1:4" ht="15.75" customHeight="1" x14ac:dyDescent="0.15">
      <c r="A14" s="2" t="s">
        <v>28</v>
      </c>
      <c r="B14" s="2">
        <v>0</v>
      </c>
      <c r="C14" s="2" t="s">
        <v>29</v>
      </c>
      <c r="D14" s="2"/>
    </row>
    <row r="15" spans="1:4" ht="15.75" customHeight="1" x14ac:dyDescent="0.15">
      <c r="A15" s="2" t="s">
        <v>30</v>
      </c>
      <c r="B15" s="2">
        <v>1</v>
      </c>
      <c r="C15" s="2" t="s">
        <v>31</v>
      </c>
      <c r="D15" s="2"/>
    </row>
    <row r="16" spans="1:4" ht="15.75" customHeight="1" x14ac:dyDescent="0.15">
      <c r="A16" s="2"/>
      <c r="B16" s="2"/>
      <c r="C16" s="2"/>
      <c r="D16" s="2"/>
    </row>
    <row r="17" spans="1:26" x14ac:dyDescent="0.2">
      <c r="A17" s="1" t="s">
        <v>17</v>
      </c>
      <c r="B17" s="2"/>
      <c r="C17" s="2"/>
      <c r="D17" s="2"/>
    </row>
    <row r="18" spans="1:26" ht="15.75" customHeight="1" x14ac:dyDescent="0.15">
      <c r="A18" s="3" t="s">
        <v>18</v>
      </c>
      <c r="B18" s="3" t="s">
        <v>19</v>
      </c>
      <c r="C18" s="3" t="s">
        <v>20</v>
      </c>
      <c r="D18" s="3" t="s">
        <v>21</v>
      </c>
      <c r="E18" s="3" t="s">
        <v>22</v>
      </c>
      <c r="F18" s="3" t="s">
        <v>32</v>
      </c>
      <c r="G18" s="3" t="s">
        <v>33</v>
      </c>
      <c r="H18" s="3" t="s">
        <v>34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2">
        <v>0</v>
      </c>
      <c r="B19" s="2">
        <f t="shared" ref="B19:B39" si="0">$B$2</f>
        <v>5</v>
      </c>
      <c r="C19" s="2">
        <v>0</v>
      </c>
      <c r="D19" s="2">
        <f t="shared" ref="D19:D39" si="1">$B$12*C19+$B$13</f>
        <v>0</v>
      </c>
      <c r="E19" s="2">
        <v>10</v>
      </c>
      <c r="F19" s="2">
        <f t="shared" ref="F19:F39" si="2">$B$14*SIN(3*A19)</f>
        <v>0</v>
      </c>
      <c r="G19" s="2">
        <f t="shared" ref="G19:G39" si="3">E19+F19</f>
        <v>10</v>
      </c>
      <c r="H19" s="2">
        <f>G19</f>
        <v>10</v>
      </c>
    </row>
    <row r="20" spans="1:26" ht="15.75" customHeight="1" x14ac:dyDescent="0.15">
      <c r="A20" s="2">
        <f t="shared" ref="A20:A39" si="4">A19+1</f>
        <v>1</v>
      </c>
      <c r="B20" s="2">
        <f t="shared" si="0"/>
        <v>5</v>
      </c>
      <c r="C20" s="2">
        <f t="shared" ref="C20:C39" si="5">$B$2-H19</f>
        <v>-5</v>
      </c>
      <c r="D20" s="2">
        <f t="shared" si="1"/>
        <v>-6</v>
      </c>
      <c r="E20" s="2">
        <f t="shared" ref="E20:E39" si="6">$B$10*E19+D20</f>
        <v>-1</v>
      </c>
      <c r="F20" s="2">
        <f t="shared" si="2"/>
        <v>0</v>
      </c>
      <c r="G20" s="2">
        <f t="shared" si="3"/>
        <v>-1</v>
      </c>
      <c r="H20" s="2">
        <f t="shared" ref="H20:H39" si="7">$B$15*G20+(1-$B$15)*H19</f>
        <v>-1</v>
      </c>
    </row>
    <row r="21" spans="1:26" ht="15.75" customHeight="1" x14ac:dyDescent="0.15">
      <c r="A21" s="2">
        <f t="shared" si="4"/>
        <v>2</v>
      </c>
      <c r="B21" s="2">
        <f t="shared" si="0"/>
        <v>5</v>
      </c>
      <c r="C21" s="2">
        <f t="shared" si="5"/>
        <v>6</v>
      </c>
      <c r="D21" s="2">
        <f t="shared" si="1"/>
        <v>7.1999999999999993</v>
      </c>
      <c r="E21" s="2">
        <f t="shared" si="6"/>
        <v>6.6999999999999993</v>
      </c>
      <c r="F21" s="2">
        <f t="shared" si="2"/>
        <v>0</v>
      </c>
      <c r="G21" s="2">
        <f t="shared" si="3"/>
        <v>6.6999999999999993</v>
      </c>
      <c r="H21" s="2">
        <f t="shared" si="7"/>
        <v>6.6999999999999993</v>
      </c>
    </row>
    <row r="22" spans="1:26" ht="15.75" customHeight="1" x14ac:dyDescent="0.15">
      <c r="A22" s="2">
        <f t="shared" si="4"/>
        <v>3</v>
      </c>
      <c r="B22" s="2">
        <f t="shared" si="0"/>
        <v>5</v>
      </c>
      <c r="C22" s="2">
        <f t="shared" si="5"/>
        <v>-1.6999999999999993</v>
      </c>
      <c r="D22" s="2">
        <f t="shared" si="1"/>
        <v>-2.0399999999999991</v>
      </c>
      <c r="E22" s="2">
        <f t="shared" si="6"/>
        <v>1.3100000000000005</v>
      </c>
      <c r="F22" s="2">
        <f t="shared" si="2"/>
        <v>0</v>
      </c>
      <c r="G22" s="2">
        <f t="shared" si="3"/>
        <v>1.3100000000000005</v>
      </c>
      <c r="H22" s="2">
        <f t="shared" si="7"/>
        <v>1.3100000000000005</v>
      </c>
    </row>
    <row r="23" spans="1:26" ht="15.75" customHeight="1" x14ac:dyDescent="0.15">
      <c r="A23" s="2">
        <f t="shared" si="4"/>
        <v>4</v>
      </c>
      <c r="B23" s="2">
        <f t="shared" si="0"/>
        <v>5</v>
      </c>
      <c r="C23" s="2">
        <f t="shared" si="5"/>
        <v>3.6899999999999995</v>
      </c>
      <c r="D23" s="2">
        <f t="shared" si="1"/>
        <v>4.427999999999999</v>
      </c>
      <c r="E23" s="2">
        <f t="shared" si="6"/>
        <v>5.0829999999999993</v>
      </c>
      <c r="F23" s="2">
        <f t="shared" si="2"/>
        <v>0</v>
      </c>
      <c r="G23" s="2">
        <f t="shared" si="3"/>
        <v>5.0829999999999993</v>
      </c>
      <c r="H23" s="2">
        <f t="shared" si="7"/>
        <v>5.0829999999999993</v>
      </c>
    </row>
    <row r="24" spans="1:26" ht="15.75" customHeight="1" x14ac:dyDescent="0.15">
      <c r="A24" s="2">
        <f t="shared" si="4"/>
        <v>5</v>
      </c>
      <c r="B24" s="2">
        <f t="shared" si="0"/>
        <v>5</v>
      </c>
      <c r="C24" s="2">
        <f t="shared" si="5"/>
        <v>-8.2999999999999297E-2</v>
      </c>
      <c r="D24" s="2">
        <f t="shared" si="1"/>
        <v>-9.9599999999999148E-2</v>
      </c>
      <c r="E24" s="2">
        <f t="shared" si="6"/>
        <v>2.4419000000000004</v>
      </c>
      <c r="F24" s="2">
        <f t="shared" si="2"/>
        <v>0</v>
      </c>
      <c r="G24" s="2">
        <f t="shared" si="3"/>
        <v>2.4419000000000004</v>
      </c>
      <c r="H24" s="2">
        <f t="shared" si="7"/>
        <v>2.4419000000000004</v>
      </c>
    </row>
    <row r="25" spans="1:26" ht="15.75" customHeight="1" x14ac:dyDescent="0.15">
      <c r="A25" s="2">
        <f t="shared" si="4"/>
        <v>6</v>
      </c>
      <c r="B25" s="2">
        <f t="shared" si="0"/>
        <v>5</v>
      </c>
      <c r="C25" s="2">
        <f t="shared" si="5"/>
        <v>2.5580999999999996</v>
      </c>
      <c r="D25" s="2">
        <f t="shared" si="1"/>
        <v>3.0697199999999993</v>
      </c>
      <c r="E25" s="2">
        <f t="shared" si="6"/>
        <v>4.2906699999999995</v>
      </c>
      <c r="F25" s="2">
        <f t="shared" si="2"/>
        <v>0</v>
      </c>
      <c r="G25" s="2">
        <f t="shared" si="3"/>
        <v>4.2906699999999995</v>
      </c>
      <c r="H25" s="2">
        <f t="shared" si="7"/>
        <v>4.2906699999999995</v>
      </c>
    </row>
    <row r="26" spans="1:26" ht="15.75" customHeight="1" x14ac:dyDescent="0.15">
      <c r="A26" s="2">
        <f t="shared" si="4"/>
        <v>7</v>
      </c>
      <c r="B26" s="2">
        <f t="shared" si="0"/>
        <v>5</v>
      </c>
      <c r="C26" s="2">
        <f t="shared" si="5"/>
        <v>0.70933000000000046</v>
      </c>
      <c r="D26" s="2">
        <f t="shared" si="1"/>
        <v>0.85119600000000051</v>
      </c>
      <c r="E26" s="2">
        <f t="shared" si="6"/>
        <v>2.9965310000000001</v>
      </c>
      <c r="F26" s="2">
        <f t="shared" si="2"/>
        <v>0</v>
      </c>
      <c r="G26" s="2">
        <f t="shared" si="3"/>
        <v>2.9965310000000001</v>
      </c>
      <c r="H26" s="2">
        <f t="shared" si="7"/>
        <v>2.9965310000000001</v>
      </c>
    </row>
    <row r="27" spans="1:26" ht="15.75" customHeight="1" x14ac:dyDescent="0.15">
      <c r="A27" s="2">
        <f t="shared" si="4"/>
        <v>8</v>
      </c>
      <c r="B27" s="2">
        <f t="shared" si="0"/>
        <v>5</v>
      </c>
      <c r="C27" s="2">
        <f t="shared" si="5"/>
        <v>2.0034689999999999</v>
      </c>
      <c r="D27" s="2">
        <f t="shared" si="1"/>
        <v>2.4041627999999999</v>
      </c>
      <c r="E27" s="2">
        <f t="shared" si="6"/>
        <v>3.9024283</v>
      </c>
      <c r="F27" s="2">
        <f t="shared" si="2"/>
        <v>0</v>
      </c>
      <c r="G27" s="2">
        <f t="shared" si="3"/>
        <v>3.9024283</v>
      </c>
      <c r="H27" s="2">
        <f t="shared" si="7"/>
        <v>3.9024283</v>
      </c>
    </row>
    <row r="28" spans="1:26" ht="15.75" customHeight="1" x14ac:dyDescent="0.15">
      <c r="A28" s="2">
        <f t="shared" si="4"/>
        <v>9</v>
      </c>
      <c r="B28" s="2">
        <f t="shared" si="0"/>
        <v>5</v>
      </c>
      <c r="C28" s="2">
        <f t="shared" si="5"/>
        <v>1.0975717</v>
      </c>
      <c r="D28" s="2">
        <f t="shared" si="1"/>
        <v>1.31708604</v>
      </c>
      <c r="E28" s="2">
        <f t="shared" si="6"/>
        <v>3.2683001899999997</v>
      </c>
      <c r="F28" s="2">
        <f t="shared" si="2"/>
        <v>0</v>
      </c>
      <c r="G28" s="2">
        <f t="shared" si="3"/>
        <v>3.2683001899999997</v>
      </c>
      <c r="H28" s="2">
        <f t="shared" si="7"/>
        <v>3.2683001899999997</v>
      </c>
    </row>
    <row r="29" spans="1:26" ht="15.75" customHeight="1" x14ac:dyDescent="0.15">
      <c r="A29" s="2">
        <f t="shared" si="4"/>
        <v>10</v>
      </c>
      <c r="B29" s="2">
        <f t="shared" si="0"/>
        <v>5</v>
      </c>
      <c r="C29" s="2">
        <f t="shared" si="5"/>
        <v>1.7316998100000003</v>
      </c>
      <c r="D29" s="2">
        <f t="shared" si="1"/>
        <v>2.0780397720000003</v>
      </c>
      <c r="E29" s="2">
        <f t="shared" si="6"/>
        <v>3.7121898670000002</v>
      </c>
      <c r="F29" s="2">
        <f t="shared" si="2"/>
        <v>0</v>
      </c>
      <c r="G29" s="2">
        <f t="shared" si="3"/>
        <v>3.7121898670000002</v>
      </c>
      <c r="H29" s="2">
        <f t="shared" si="7"/>
        <v>3.7121898670000002</v>
      </c>
    </row>
    <row r="30" spans="1:26" ht="15.75" customHeight="1" x14ac:dyDescent="0.15">
      <c r="A30" s="2">
        <f t="shared" si="4"/>
        <v>11</v>
      </c>
      <c r="B30" s="2">
        <f t="shared" si="0"/>
        <v>5</v>
      </c>
      <c r="C30" s="2">
        <f t="shared" si="5"/>
        <v>1.2878101329999998</v>
      </c>
      <c r="D30" s="2">
        <f t="shared" si="1"/>
        <v>1.5453721595999996</v>
      </c>
      <c r="E30" s="2">
        <f t="shared" si="6"/>
        <v>3.4014670930999999</v>
      </c>
      <c r="F30" s="2">
        <f t="shared" si="2"/>
        <v>0</v>
      </c>
      <c r="G30" s="2">
        <f t="shared" si="3"/>
        <v>3.4014670930999999</v>
      </c>
      <c r="H30" s="2">
        <f t="shared" si="7"/>
        <v>3.4014670930999999</v>
      </c>
    </row>
    <row r="31" spans="1:26" ht="15.75" customHeight="1" x14ac:dyDescent="0.15">
      <c r="A31" s="2">
        <f t="shared" si="4"/>
        <v>12</v>
      </c>
      <c r="B31" s="2">
        <f t="shared" si="0"/>
        <v>5</v>
      </c>
      <c r="C31" s="2">
        <f t="shared" si="5"/>
        <v>1.5985329069000001</v>
      </c>
      <c r="D31" s="2">
        <f t="shared" si="1"/>
        <v>1.91823948828</v>
      </c>
      <c r="E31" s="2">
        <f t="shared" si="6"/>
        <v>3.6189730348299998</v>
      </c>
      <c r="F31" s="2">
        <f t="shared" si="2"/>
        <v>0</v>
      </c>
      <c r="G31" s="2">
        <f t="shared" si="3"/>
        <v>3.6189730348299998</v>
      </c>
      <c r="H31" s="2">
        <f t="shared" si="7"/>
        <v>3.6189730348299998</v>
      </c>
    </row>
    <row r="32" spans="1:26" ht="15.75" customHeight="1" x14ac:dyDescent="0.15">
      <c r="A32" s="2">
        <f t="shared" si="4"/>
        <v>13</v>
      </c>
      <c r="B32" s="2">
        <f t="shared" si="0"/>
        <v>5</v>
      </c>
      <c r="C32" s="2">
        <f t="shared" si="5"/>
        <v>1.3810269651700002</v>
      </c>
      <c r="D32" s="2">
        <f t="shared" si="1"/>
        <v>1.6572323582040003</v>
      </c>
      <c r="E32" s="2">
        <f t="shared" si="6"/>
        <v>3.4667188756190002</v>
      </c>
      <c r="F32" s="2">
        <f t="shared" si="2"/>
        <v>0</v>
      </c>
      <c r="G32" s="2">
        <f t="shared" si="3"/>
        <v>3.4667188756190002</v>
      </c>
      <c r="H32" s="2">
        <f t="shared" si="7"/>
        <v>3.4667188756190002</v>
      </c>
    </row>
    <row r="33" spans="1:8" ht="15.75" customHeight="1" x14ac:dyDescent="0.15">
      <c r="A33" s="2">
        <f t="shared" si="4"/>
        <v>14</v>
      </c>
      <c r="B33" s="2">
        <f t="shared" si="0"/>
        <v>5</v>
      </c>
      <c r="C33" s="2">
        <f t="shared" si="5"/>
        <v>1.5332811243809998</v>
      </c>
      <c r="D33" s="2">
        <f t="shared" si="1"/>
        <v>1.8399373492571998</v>
      </c>
      <c r="E33" s="2">
        <f t="shared" si="6"/>
        <v>3.5732967870666998</v>
      </c>
      <c r="F33" s="2">
        <f t="shared" si="2"/>
        <v>0</v>
      </c>
      <c r="G33" s="2">
        <f t="shared" si="3"/>
        <v>3.5732967870666998</v>
      </c>
      <c r="H33" s="2">
        <f t="shared" si="7"/>
        <v>3.5732967870666998</v>
      </c>
    </row>
    <row r="34" spans="1:8" ht="15.75" customHeight="1" x14ac:dyDescent="0.15">
      <c r="A34" s="2">
        <f t="shared" si="4"/>
        <v>15</v>
      </c>
      <c r="B34" s="2">
        <f t="shared" si="0"/>
        <v>5</v>
      </c>
      <c r="C34" s="2">
        <f t="shared" si="5"/>
        <v>1.4267032129333002</v>
      </c>
      <c r="D34" s="2">
        <f t="shared" si="1"/>
        <v>1.7120438555199602</v>
      </c>
      <c r="E34" s="2">
        <f t="shared" si="6"/>
        <v>3.4986922490533101</v>
      </c>
      <c r="F34" s="2">
        <f t="shared" si="2"/>
        <v>0</v>
      </c>
      <c r="G34" s="2">
        <f t="shared" si="3"/>
        <v>3.4986922490533101</v>
      </c>
      <c r="H34" s="2">
        <f t="shared" si="7"/>
        <v>3.4986922490533101</v>
      </c>
    </row>
    <row r="35" spans="1:8" ht="15.75" customHeight="1" x14ac:dyDescent="0.15">
      <c r="A35" s="2">
        <f t="shared" si="4"/>
        <v>16</v>
      </c>
      <c r="B35" s="2">
        <f t="shared" si="0"/>
        <v>5</v>
      </c>
      <c r="C35" s="2">
        <f t="shared" si="5"/>
        <v>1.5013077509466899</v>
      </c>
      <c r="D35" s="2">
        <f t="shared" si="1"/>
        <v>1.8015693011360279</v>
      </c>
      <c r="E35" s="2">
        <f t="shared" si="6"/>
        <v>3.5509154256626827</v>
      </c>
      <c r="F35" s="2">
        <f t="shared" si="2"/>
        <v>0</v>
      </c>
      <c r="G35" s="2">
        <f t="shared" si="3"/>
        <v>3.5509154256626827</v>
      </c>
      <c r="H35" s="2">
        <f t="shared" si="7"/>
        <v>3.5509154256626827</v>
      </c>
    </row>
    <row r="36" spans="1:8" ht="15.75" customHeight="1" x14ac:dyDescent="0.15">
      <c r="A36" s="2">
        <f t="shared" si="4"/>
        <v>17</v>
      </c>
      <c r="B36" s="2">
        <f t="shared" si="0"/>
        <v>5</v>
      </c>
      <c r="C36" s="2">
        <f t="shared" si="5"/>
        <v>1.4490845743373173</v>
      </c>
      <c r="D36" s="2">
        <f t="shared" si="1"/>
        <v>1.7389014892047807</v>
      </c>
      <c r="E36" s="2">
        <f t="shared" si="6"/>
        <v>3.5143592020361218</v>
      </c>
      <c r="F36" s="2">
        <f t="shared" si="2"/>
        <v>0</v>
      </c>
      <c r="G36" s="2">
        <f t="shared" si="3"/>
        <v>3.5143592020361218</v>
      </c>
      <c r="H36" s="2">
        <f t="shared" si="7"/>
        <v>3.5143592020361218</v>
      </c>
    </row>
    <row r="37" spans="1:8" ht="15.75" customHeight="1" x14ac:dyDescent="0.15">
      <c r="A37" s="2">
        <f t="shared" si="4"/>
        <v>18</v>
      </c>
      <c r="B37" s="2">
        <f t="shared" si="0"/>
        <v>5</v>
      </c>
      <c r="C37" s="2">
        <f t="shared" si="5"/>
        <v>1.4856407979638782</v>
      </c>
      <c r="D37" s="2">
        <f t="shared" si="1"/>
        <v>1.7827689575566537</v>
      </c>
      <c r="E37" s="2">
        <f t="shared" si="6"/>
        <v>3.5399485585747144</v>
      </c>
      <c r="F37" s="2">
        <f t="shared" si="2"/>
        <v>0</v>
      </c>
      <c r="G37" s="2">
        <f t="shared" si="3"/>
        <v>3.5399485585747144</v>
      </c>
      <c r="H37" s="2">
        <f t="shared" si="7"/>
        <v>3.5399485585747144</v>
      </c>
    </row>
    <row r="38" spans="1:8" ht="15.75" customHeight="1" x14ac:dyDescent="0.15">
      <c r="A38" s="2">
        <f t="shared" si="4"/>
        <v>19</v>
      </c>
      <c r="B38" s="2">
        <f t="shared" si="0"/>
        <v>5</v>
      </c>
      <c r="C38" s="2">
        <f t="shared" si="5"/>
        <v>1.4600514414252856</v>
      </c>
      <c r="D38" s="2">
        <f t="shared" si="1"/>
        <v>1.7520617297103427</v>
      </c>
      <c r="E38" s="2">
        <f t="shared" si="6"/>
        <v>3.5220360089976999</v>
      </c>
      <c r="F38" s="2">
        <f t="shared" si="2"/>
        <v>0</v>
      </c>
      <c r="G38" s="2">
        <f t="shared" si="3"/>
        <v>3.5220360089976999</v>
      </c>
      <c r="H38" s="2">
        <f t="shared" si="7"/>
        <v>3.5220360089976999</v>
      </c>
    </row>
    <row r="39" spans="1:8" ht="15.75" customHeight="1" x14ac:dyDescent="0.15">
      <c r="A39" s="2">
        <f t="shared" si="4"/>
        <v>20</v>
      </c>
      <c r="B39" s="2">
        <f t="shared" si="0"/>
        <v>5</v>
      </c>
      <c r="C39" s="2">
        <f t="shared" si="5"/>
        <v>1.4779639910023001</v>
      </c>
      <c r="D39" s="2">
        <f t="shared" si="1"/>
        <v>1.7735567892027602</v>
      </c>
      <c r="E39" s="2">
        <f t="shared" si="6"/>
        <v>3.5345747937016103</v>
      </c>
      <c r="F39" s="2">
        <f t="shared" si="2"/>
        <v>0</v>
      </c>
      <c r="G39" s="2">
        <f t="shared" si="3"/>
        <v>3.5345747937016103</v>
      </c>
      <c r="H39" s="2">
        <f t="shared" si="7"/>
        <v>3.5345747937016103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37"/>
  <sheetViews>
    <sheetView workbookViewId="0"/>
  </sheetViews>
  <sheetFormatPr baseColWidth="10" defaultColWidth="12.6640625" defaultRowHeight="15.75" customHeight="1" x14ac:dyDescent="0.15"/>
  <cols>
    <col min="1" max="1" width="16.6640625" customWidth="1"/>
    <col min="2" max="3" width="10.6640625" customWidth="1"/>
    <col min="4" max="5" width="9.83203125" customWidth="1"/>
    <col min="6" max="6" width="8" customWidth="1"/>
  </cols>
  <sheetData>
    <row r="1" spans="1:27" x14ac:dyDescent="0.2">
      <c r="A1" s="1" t="s">
        <v>0</v>
      </c>
      <c r="B1" s="2"/>
      <c r="C1" s="2"/>
      <c r="D1" s="2"/>
      <c r="E1" s="2"/>
    </row>
    <row r="2" spans="1:27" ht="15.75" customHeight="1" x14ac:dyDescent="0.15">
      <c r="A2" s="2" t="s">
        <v>1</v>
      </c>
      <c r="B2" s="2">
        <v>5</v>
      </c>
      <c r="C2" s="2"/>
      <c r="D2" s="2"/>
      <c r="E2" s="2"/>
    </row>
    <row r="3" spans="1:27" ht="15.75" customHeight="1" x14ac:dyDescent="0.15">
      <c r="A3" s="2" t="s">
        <v>2</v>
      </c>
      <c r="B3" s="2" t="s">
        <v>3</v>
      </c>
      <c r="C3" s="2"/>
      <c r="D3" s="2"/>
      <c r="E3" s="2"/>
    </row>
    <row r="4" spans="1:27" ht="15.75" customHeight="1" x14ac:dyDescent="0.15">
      <c r="A4" s="2" t="s">
        <v>35</v>
      </c>
      <c r="B4" s="2" t="s">
        <v>36</v>
      </c>
      <c r="C4" s="2"/>
      <c r="D4" s="2"/>
      <c r="E4" s="2"/>
    </row>
    <row r="5" spans="1:27" ht="15.75" customHeight="1" x14ac:dyDescent="0.15">
      <c r="A5" s="2" t="s">
        <v>4</v>
      </c>
      <c r="B5" s="2" t="s">
        <v>37</v>
      </c>
      <c r="C5" s="2"/>
      <c r="D5" s="2"/>
      <c r="E5" s="2"/>
    </row>
    <row r="6" spans="1:27" ht="15.75" customHeight="1" x14ac:dyDescent="0.15">
      <c r="A6" s="2" t="s">
        <v>6</v>
      </c>
      <c r="B6" s="2" t="s">
        <v>7</v>
      </c>
      <c r="C6" s="2"/>
      <c r="D6" s="2"/>
      <c r="E6" s="2"/>
    </row>
    <row r="7" spans="1:27" ht="15.75" customHeight="1" x14ac:dyDescent="0.15">
      <c r="A7" s="2"/>
      <c r="B7" s="2"/>
      <c r="C7" s="2"/>
      <c r="D7" s="2"/>
      <c r="E7" s="2"/>
    </row>
    <row r="8" spans="1:27" x14ac:dyDescent="0.2">
      <c r="A8" s="1" t="s">
        <v>8</v>
      </c>
      <c r="B8" s="2"/>
      <c r="C8" s="2"/>
      <c r="D8" s="2"/>
      <c r="E8" s="2"/>
    </row>
    <row r="9" spans="1:27" ht="15.75" customHeight="1" x14ac:dyDescent="0.15">
      <c r="A9" s="2" t="s">
        <v>9</v>
      </c>
      <c r="B9" s="2">
        <v>0.5</v>
      </c>
      <c r="C9" s="2" t="s">
        <v>10</v>
      </c>
      <c r="D9" s="2"/>
      <c r="E9" s="2"/>
    </row>
    <row r="10" spans="1:27" ht="15.75" customHeight="1" x14ac:dyDescent="0.15">
      <c r="A10" s="2" t="s">
        <v>11</v>
      </c>
      <c r="B10" s="2">
        <v>10</v>
      </c>
      <c r="C10" s="2" t="s">
        <v>12</v>
      </c>
      <c r="D10" s="2"/>
      <c r="E10" s="2"/>
    </row>
    <row r="11" spans="1:27" ht="15.75" customHeight="1" x14ac:dyDescent="0.15">
      <c r="A11" s="2" t="s">
        <v>13</v>
      </c>
      <c r="B11" s="2">
        <v>1.4</v>
      </c>
      <c r="C11" s="2" t="s">
        <v>38</v>
      </c>
      <c r="D11" s="2"/>
      <c r="E11" s="2"/>
    </row>
    <row r="12" spans="1:27" ht="15.75" customHeight="1" x14ac:dyDescent="0.15">
      <c r="A12" s="2" t="s">
        <v>39</v>
      </c>
      <c r="B12" s="2">
        <v>0</v>
      </c>
      <c r="C12" s="2" t="s">
        <v>40</v>
      </c>
      <c r="D12" s="2"/>
      <c r="E12" s="2"/>
    </row>
    <row r="13" spans="1:27" ht="15.75" customHeight="1" x14ac:dyDescent="0.15">
      <c r="A13" s="2" t="s">
        <v>15</v>
      </c>
      <c r="B13" s="2">
        <v>0</v>
      </c>
      <c r="C13" s="2" t="s">
        <v>16</v>
      </c>
      <c r="D13" s="2"/>
      <c r="E13" s="2"/>
    </row>
    <row r="14" spans="1:27" ht="15.75" customHeight="1" x14ac:dyDescent="0.15">
      <c r="A14" s="2"/>
      <c r="B14" s="2"/>
      <c r="C14" s="2"/>
      <c r="D14" s="2"/>
      <c r="E14" s="2"/>
    </row>
    <row r="15" spans="1:27" x14ac:dyDescent="0.2">
      <c r="A15" s="1" t="s">
        <v>17</v>
      </c>
      <c r="B15" s="2"/>
      <c r="C15" s="2"/>
      <c r="D15" s="2"/>
      <c r="E15" s="2"/>
    </row>
    <row r="16" spans="1:27" ht="15.75" customHeight="1" x14ac:dyDescent="0.15">
      <c r="A16" s="3" t="s">
        <v>18</v>
      </c>
      <c r="B16" s="3" t="s">
        <v>19</v>
      </c>
      <c r="C16" s="3" t="s">
        <v>20</v>
      </c>
      <c r="D16" s="3" t="s">
        <v>41</v>
      </c>
      <c r="E16" s="3" t="s">
        <v>21</v>
      </c>
      <c r="F16" s="3" t="s">
        <v>22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6" ht="15.75" customHeight="1" x14ac:dyDescent="0.15">
      <c r="A17" s="2">
        <v>0</v>
      </c>
      <c r="B17" s="2">
        <f t="shared" ref="B17:B37" si="0">$B$2</f>
        <v>5</v>
      </c>
      <c r="C17" s="2">
        <v>0</v>
      </c>
      <c r="D17" s="2">
        <f>C17</f>
        <v>0</v>
      </c>
      <c r="E17" s="2">
        <f t="shared" ref="E17:E37" si="1">$B$11*C17+$B$13+$B$12*D17</f>
        <v>0</v>
      </c>
      <c r="F17" s="2">
        <v>10</v>
      </c>
    </row>
    <row r="18" spans="1:6" ht="15.75" customHeight="1" x14ac:dyDescent="0.15">
      <c r="A18" s="2">
        <f t="shared" ref="A18:A37" si="2">A17+1</f>
        <v>1</v>
      </c>
      <c r="B18" s="2">
        <f t="shared" si="0"/>
        <v>5</v>
      </c>
      <c r="C18" s="2">
        <f t="shared" ref="C18:C37" si="3">$B$2-F17</f>
        <v>-5</v>
      </c>
      <c r="D18" s="2">
        <f t="shared" ref="D18:D37" si="4">C18 + D17</f>
        <v>-5</v>
      </c>
      <c r="E18" s="2">
        <f t="shared" si="1"/>
        <v>-7</v>
      </c>
      <c r="F18" s="2">
        <f t="shared" ref="F18:F37" si="5">$B$9*F17+E18</f>
        <v>-2</v>
      </c>
    </row>
    <row r="19" spans="1:6" ht="15.75" customHeight="1" x14ac:dyDescent="0.15">
      <c r="A19" s="2">
        <f t="shared" si="2"/>
        <v>2</v>
      </c>
      <c r="B19" s="2">
        <f t="shared" si="0"/>
        <v>5</v>
      </c>
      <c r="C19" s="2">
        <f t="shared" si="3"/>
        <v>7</v>
      </c>
      <c r="D19" s="2">
        <f t="shared" si="4"/>
        <v>2</v>
      </c>
      <c r="E19" s="2">
        <f t="shared" si="1"/>
        <v>9.7999999999999989</v>
      </c>
      <c r="F19" s="2">
        <f t="shared" si="5"/>
        <v>8.7999999999999989</v>
      </c>
    </row>
    <row r="20" spans="1:6" ht="15.75" customHeight="1" x14ac:dyDescent="0.15">
      <c r="A20" s="2">
        <f t="shared" si="2"/>
        <v>3</v>
      </c>
      <c r="B20" s="2">
        <f t="shared" si="0"/>
        <v>5</v>
      </c>
      <c r="C20" s="2">
        <f t="shared" si="3"/>
        <v>-3.7999999999999989</v>
      </c>
      <c r="D20" s="2">
        <f t="shared" si="4"/>
        <v>-1.7999999999999989</v>
      </c>
      <c r="E20" s="2">
        <f t="shared" si="1"/>
        <v>-5.3199999999999985</v>
      </c>
      <c r="F20" s="2">
        <f t="shared" si="5"/>
        <v>-0.91999999999999904</v>
      </c>
    </row>
    <row r="21" spans="1:6" ht="15.75" customHeight="1" x14ac:dyDescent="0.15">
      <c r="A21" s="2">
        <f t="shared" si="2"/>
        <v>4</v>
      </c>
      <c r="B21" s="2">
        <f t="shared" si="0"/>
        <v>5</v>
      </c>
      <c r="C21" s="2">
        <f t="shared" si="3"/>
        <v>5.919999999999999</v>
      </c>
      <c r="D21" s="2">
        <f t="shared" si="4"/>
        <v>4.12</v>
      </c>
      <c r="E21" s="2">
        <f t="shared" si="1"/>
        <v>8.2879999999999985</v>
      </c>
      <c r="F21" s="2">
        <f t="shared" si="5"/>
        <v>7.8279999999999994</v>
      </c>
    </row>
    <row r="22" spans="1:6" ht="15.75" customHeight="1" x14ac:dyDescent="0.15">
      <c r="A22" s="2">
        <f t="shared" si="2"/>
        <v>5</v>
      </c>
      <c r="B22" s="2">
        <f t="shared" si="0"/>
        <v>5</v>
      </c>
      <c r="C22" s="2">
        <f t="shared" si="3"/>
        <v>-2.8279999999999994</v>
      </c>
      <c r="D22" s="2">
        <f t="shared" si="4"/>
        <v>1.2920000000000007</v>
      </c>
      <c r="E22" s="2">
        <f t="shared" si="1"/>
        <v>-3.9591999999999987</v>
      </c>
      <c r="F22" s="2">
        <f t="shared" si="5"/>
        <v>-4.5199999999999019E-2</v>
      </c>
    </row>
    <row r="23" spans="1:6" ht="15.75" customHeight="1" x14ac:dyDescent="0.15">
      <c r="A23" s="2">
        <f t="shared" si="2"/>
        <v>6</v>
      </c>
      <c r="B23" s="2">
        <f t="shared" si="0"/>
        <v>5</v>
      </c>
      <c r="C23" s="2">
        <f t="shared" si="3"/>
        <v>5.0451999999999995</v>
      </c>
      <c r="D23" s="2">
        <f t="shared" si="4"/>
        <v>6.3372000000000002</v>
      </c>
      <c r="E23" s="2">
        <f t="shared" si="1"/>
        <v>7.0632799999999989</v>
      </c>
      <c r="F23" s="2">
        <f t="shared" si="5"/>
        <v>7.0406799999999992</v>
      </c>
    </row>
    <row r="24" spans="1:6" ht="15.75" customHeight="1" x14ac:dyDescent="0.15">
      <c r="A24" s="2">
        <f t="shared" si="2"/>
        <v>7</v>
      </c>
      <c r="B24" s="2">
        <f t="shared" si="0"/>
        <v>5</v>
      </c>
      <c r="C24" s="2">
        <f t="shared" si="3"/>
        <v>-2.0406799999999992</v>
      </c>
      <c r="D24" s="2">
        <f t="shared" si="4"/>
        <v>4.296520000000001</v>
      </c>
      <c r="E24" s="2">
        <f t="shared" si="1"/>
        <v>-2.8569519999999988</v>
      </c>
      <c r="F24" s="2">
        <f t="shared" si="5"/>
        <v>0.66338800000000075</v>
      </c>
    </row>
    <row r="25" spans="1:6" ht="15.75" customHeight="1" x14ac:dyDescent="0.15">
      <c r="A25" s="2">
        <f t="shared" si="2"/>
        <v>8</v>
      </c>
      <c r="B25" s="2">
        <f t="shared" si="0"/>
        <v>5</v>
      </c>
      <c r="C25" s="2">
        <f t="shared" si="3"/>
        <v>4.3366119999999988</v>
      </c>
      <c r="D25" s="2">
        <f t="shared" si="4"/>
        <v>8.6331319999999998</v>
      </c>
      <c r="E25" s="2">
        <f t="shared" si="1"/>
        <v>6.0712567999999978</v>
      </c>
      <c r="F25" s="2">
        <f t="shared" si="5"/>
        <v>6.4029507999999984</v>
      </c>
    </row>
    <row r="26" spans="1:6" ht="15.75" customHeight="1" x14ac:dyDescent="0.15">
      <c r="A26" s="2">
        <f t="shared" si="2"/>
        <v>9</v>
      </c>
      <c r="B26" s="2">
        <f t="shared" si="0"/>
        <v>5</v>
      </c>
      <c r="C26" s="2">
        <f t="shared" si="3"/>
        <v>-1.4029507999999984</v>
      </c>
      <c r="D26" s="2">
        <f t="shared" si="4"/>
        <v>7.2301812000000014</v>
      </c>
      <c r="E26" s="2">
        <f t="shared" si="1"/>
        <v>-1.9641311199999976</v>
      </c>
      <c r="F26" s="2">
        <f t="shared" si="5"/>
        <v>1.2373442800000016</v>
      </c>
    </row>
    <row r="27" spans="1:6" ht="15.75" customHeight="1" x14ac:dyDescent="0.15">
      <c r="A27" s="2">
        <f t="shared" si="2"/>
        <v>10</v>
      </c>
      <c r="B27" s="2">
        <f t="shared" si="0"/>
        <v>5</v>
      </c>
      <c r="C27" s="2">
        <f t="shared" si="3"/>
        <v>3.7626557199999984</v>
      </c>
      <c r="D27" s="2">
        <f t="shared" si="4"/>
        <v>10.99283692</v>
      </c>
      <c r="E27" s="2">
        <f t="shared" si="1"/>
        <v>5.2677180079999975</v>
      </c>
      <c r="F27" s="2">
        <f t="shared" si="5"/>
        <v>5.8863901479999985</v>
      </c>
    </row>
    <row r="28" spans="1:6" ht="15.75" customHeight="1" x14ac:dyDescent="0.15">
      <c r="A28" s="2">
        <f t="shared" si="2"/>
        <v>11</v>
      </c>
      <c r="B28" s="2">
        <f t="shared" si="0"/>
        <v>5</v>
      </c>
      <c r="C28" s="2">
        <f t="shared" si="3"/>
        <v>-0.88639014799999849</v>
      </c>
      <c r="D28" s="2">
        <f t="shared" si="4"/>
        <v>10.106446772000002</v>
      </c>
      <c r="E28" s="2">
        <f t="shared" si="1"/>
        <v>-1.2409462071999977</v>
      </c>
      <c r="F28" s="2">
        <f t="shared" si="5"/>
        <v>1.7022488668000015</v>
      </c>
    </row>
    <row r="29" spans="1:6" ht="15.75" customHeight="1" x14ac:dyDescent="0.15">
      <c r="A29" s="2">
        <f t="shared" si="2"/>
        <v>12</v>
      </c>
      <c r="B29" s="2">
        <f t="shared" si="0"/>
        <v>5</v>
      </c>
      <c r="C29" s="2">
        <f t="shared" si="3"/>
        <v>3.2977511331999985</v>
      </c>
      <c r="D29" s="2">
        <f t="shared" si="4"/>
        <v>13.4041979052</v>
      </c>
      <c r="E29" s="2">
        <f t="shared" si="1"/>
        <v>4.6168515864799975</v>
      </c>
      <c r="F29" s="2">
        <f t="shared" si="5"/>
        <v>5.4679760198799983</v>
      </c>
    </row>
    <row r="30" spans="1:6" ht="15.75" customHeight="1" x14ac:dyDescent="0.15">
      <c r="A30" s="2">
        <f t="shared" si="2"/>
        <v>13</v>
      </c>
      <c r="B30" s="2">
        <f t="shared" si="0"/>
        <v>5</v>
      </c>
      <c r="C30" s="2">
        <f t="shared" si="3"/>
        <v>-0.46797601987999826</v>
      </c>
      <c r="D30" s="2">
        <f t="shared" si="4"/>
        <v>12.936221885320002</v>
      </c>
      <c r="E30" s="2">
        <f t="shared" si="1"/>
        <v>-0.65516642783199752</v>
      </c>
      <c r="F30" s="2">
        <f t="shared" si="5"/>
        <v>2.0788215821080014</v>
      </c>
    </row>
    <row r="31" spans="1:6" ht="15.75" customHeight="1" x14ac:dyDescent="0.15">
      <c r="A31" s="2">
        <f t="shared" si="2"/>
        <v>14</v>
      </c>
      <c r="B31" s="2">
        <f t="shared" si="0"/>
        <v>5</v>
      </c>
      <c r="C31" s="2">
        <f t="shared" si="3"/>
        <v>2.9211784178919986</v>
      </c>
      <c r="D31" s="2">
        <f t="shared" si="4"/>
        <v>15.857400303212</v>
      </c>
      <c r="E31" s="2">
        <f t="shared" si="1"/>
        <v>4.0896497850487981</v>
      </c>
      <c r="F31" s="2">
        <f t="shared" si="5"/>
        <v>5.1290605761027983</v>
      </c>
    </row>
    <row r="32" spans="1:6" ht="15.75" customHeight="1" x14ac:dyDescent="0.15">
      <c r="A32" s="2">
        <f t="shared" si="2"/>
        <v>15</v>
      </c>
      <c r="B32" s="2">
        <f t="shared" si="0"/>
        <v>5</v>
      </c>
      <c r="C32" s="2">
        <f t="shared" si="3"/>
        <v>-0.12906057610279831</v>
      </c>
      <c r="D32" s="2">
        <f t="shared" si="4"/>
        <v>15.728339727109201</v>
      </c>
      <c r="E32" s="2">
        <f t="shared" si="1"/>
        <v>-0.18068480654391761</v>
      </c>
      <c r="F32" s="2">
        <f t="shared" si="5"/>
        <v>2.3838454815074814</v>
      </c>
    </row>
    <row r="33" spans="1:6" ht="15.75" customHeight="1" x14ac:dyDescent="0.15">
      <c r="A33" s="2">
        <f t="shared" si="2"/>
        <v>16</v>
      </c>
      <c r="B33" s="2">
        <f t="shared" si="0"/>
        <v>5</v>
      </c>
      <c r="C33" s="2">
        <f t="shared" si="3"/>
        <v>2.6161545184925186</v>
      </c>
      <c r="D33" s="2">
        <f t="shared" si="4"/>
        <v>18.344494245601719</v>
      </c>
      <c r="E33" s="2">
        <f t="shared" si="1"/>
        <v>3.6626163258895259</v>
      </c>
      <c r="F33" s="2">
        <f t="shared" si="5"/>
        <v>4.8545390666432668</v>
      </c>
    </row>
    <row r="34" spans="1:6" ht="15.75" customHeight="1" x14ac:dyDescent="0.15">
      <c r="A34" s="2">
        <f t="shared" si="2"/>
        <v>17</v>
      </c>
      <c r="B34" s="2">
        <f t="shared" si="0"/>
        <v>5</v>
      </c>
      <c r="C34" s="2">
        <f t="shared" si="3"/>
        <v>0.14546093335673316</v>
      </c>
      <c r="D34" s="2">
        <f t="shared" si="4"/>
        <v>18.489955178958454</v>
      </c>
      <c r="E34" s="2">
        <f t="shared" si="1"/>
        <v>0.2036453066994264</v>
      </c>
      <c r="F34" s="2">
        <f t="shared" si="5"/>
        <v>2.63091484002106</v>
      </c>
    </row>
    <row r="35" spans="1:6" ht="15.75" customHeight="1" x14ac:dyDescent="0.15">
      <c r="A35" s="2">
        <f t="shared" si="2"/>
        <v>18</v>
      </c>
      <c r="B35" s="2">
        <f t="shared" si="0"/>
        <v>5</v>
      </c>
      <c r="C35" s="2">
        <f t="shared" si="3"/>
        <v>2.36908515997894</v>
      </c>
      <c r="D35" s="2">
        <f t="shared" si="4"/>
        <v>20.859040338937394</v>
      </c>
      <c r="E35" s="2">
        <f t="shared" si="1"/>
        <v>3.3167192239705159</v>
      </c>
      <c r="F35" s="2">
        <f t="shared" si="5"/>
        <v>4.6321766439810457</v>
      </c>
    </row>
    <row r="36" spans="1:6" ht="15.75" customHeight="1" x14ac:dyDescent="0.15">
      <c r="A36" s="2">
        <f t="shared" si="2"/>
        <v>19</v>
      </c>
      <c r="B36" s="2">
        <f t="shared" si="0"/>
        <v>5</v>
      </c>
      <c r="C36" s="2">
        <f t="shared" si="3"/>
        <v>0.36782335601895433</v>
      </c>
      <c r="D36" s="2">
        <f t="shared" si="4"/>
        <v>21.22686369495635</v>
      </c>
      <c r="E36" s="2">
        <f t="shared" si="1"/>
        <v>0.51495269842653602</v>
      </c>
      <c r="F36" s="2">
        <f t="shared" si="5"/>
        <v>2.8310410204170591</v>
      </c>
    </row>
    <row r="37" spans="1:6" ht="15.75" customHeight="1" x14ac:dyDescent="0.15">
      <c r="A37" s="2">
        <f t="shared" si="2"/>
        <v>20</v>
      </c>
      <c r="B37" s="2">
        <f t="shared" si="0"/>
        <v>5</v>
      </c>
      <c r="C37" s="2">
        <f t="shared" si="3"/>
        <v>2.1689589795829409</v>
      </c>
      <c r="D37" s="2">
        <f t="shared" si="4"/>
        <v>23.395822674539289</v>
      </c>
      <c r="E37" s="2">
        <f t="shared" si="1"/>
        <v>3.0365425714161169</v>
      </c>
      <c r="F37" s="2">
        <f t="shared" si="5"/>
        <v>4.4520630816246465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39"/>
  <sheetViews>
    <sheetView workbookViewId="0"/>
  </sheetViews>
  <sheetFormatPr baseColWidth="10" defaultColWidth="12.6640625" defaultRowHeight="15.75" customHeight="1" x14ac:dyDescent="0.15"/>
  <cols>
    <col min="1" max="1" width="16.6640625" customWidth="1"/>
    <col min="2" max="3" width="10.6640625" customWidth="1"/>
    <col min="4" max="6" width="9.83203125" customWidth="1"/>
    <col min="7" max="7" width="8" customWidth="1"/>
  </cols>
  <sheetData>
    <row r="1" spans="1:6" x14ac:dyDescent="0.2">
      <c r="A1" s="1" t="s">
        <v>0</v>
      </c>
      <c r="B1" s="2"/>
      <c r="C1" s="2"/>
      <c r="D1" s="2"/>
      <c r="E1" s="2"/>
      <c r="F1" s="2"/>
    </row>
    <row r="2" spans="1:6" ht="15.75" customHeight="1" x14ac:dyDescent="0.15">
      <c r="A2" s="2" t="s">
        <v>1</v>
      </c>
      <c r="B2" s="2">
        <v>5</v>
      </c>
      <c r="C2" s="2"/>
      <c r="D2" s="2"/>
      <c r="E2" s="2"/>
      <c r="F2" s="2"/>
    </row>
    <row r="3" spans="1:6" ht="15.75" customHeight="1" x14ac:dyDescent="0.15">
      <c r="A3" s="2" t="s">
        <v>2</v>
      </c>
      <c r="B3" s="2" t="s">
        <v>3</v>
      </c>
      <c r="C3" s="2"/>
      <c r="D3" s="2"/>
      <c r="E3" s="2"/>
      <c r="F3" s="2"/>
    </row>
    <row r="4" spans="1:6" ht="15.75" customHeight="1" x14ac:dyDescent="0.15">
      <c r="A4" s="2" t="s">
        <v>35</v>
      </c>
      <c r="B4" s="2" t="s">
        <v>36</v>
      </c>
      <c r="C4" s="2"/>
      <c r="D4" s="2"/>
      <c r="E4" s="2"/>
      <c r="F4" s="2"/>
    </row>
    <row r="5" spans="1:6" ht="15.75" customHeight="1" x14ac:dyDescent="0.15">
      <c r="A5" s="2" t="s">
        <v>42</v>
      </c>
      <c r="B5" s="2" t="s">
        <v>43</v>
      </c>
      <c r="C5" s="2"/>
      <c r="D5" s="2"/>
      <c r="E5" s="2"/>
      <c r="F5" s="2"/>
    </row>
    <row r="6" spans="1:6" ht="15.75" customHeight="1" x14ac:dyDescent="0.15">
      <c r="A6" s="2" t="s">
        <v>4</v>
      </c>
      <c r="B6" s="2" t="s">
        <v>44</v>
      </c>
      <c r="C6" s="2"/>
      <c r="D6" s="2"/>
      <c r="E6" s="2"/>
      <c r="F6" s="2"/>
    </row>
    <row r="7" spans="1:6" ht="15.75" customHeight="1" x14ac:dyDescent="0.15">
      <c r="A7" s="2" t="s">
        <v>6</v>
      </c>
      <c r="B7" s="2" t="s">
        <v>7</v>
      </c>
      <c r="C7" s="2"/>
      <c r="D7" s="2"/>
      <c r="E7" s="2"/>
      <c r="F7" s="2"/>
    </row>
    <row r="8" spans="1:6" ht="15.75" customHeight="1" x14ac:dyDescent="0.15">
      <c r="A8" s="2"/>
      <c r="B8" s="2"/>
      <c r="C8" s="2"/>
      <c r="D8" s="2"/>
      <c r="E8" s="2"/>
      <c r="F8" s="2"/>
    </row>
    <row r="9" spans="1:6" x14ac:dyDescent="0.2">
      <c r="A9" s="1" t="s">
        <v>8</v>
      </c>
      <c r="B9" s="2"/>
      <c r="C9" s="2"/>
      <c r="D9" s="2"/>
      <c r="E9" s="2"/>
      <c r="F9" s="2"/>
    </row>
    <row r="10" spans="1:6" ht="15.75" customHeight="1" x14ac:dyDescent="0.15">
      <c r="A10" s="2" t="s">
        <v>9</v>
      </c>
      <c r="B10" s="2">
        <v>0.5</v>
      </c>
      <c r="C10" s="2" t="s">
        <v>10</v>
      </c>
      <c r="D10" s="2"/>
      <c r="E10" s="2"/>
      <c r="F10" s="2"/>
    </row>
    <row r="11" spans="1:6" ht="15.75" customHeight="1" x14ac:dyDescent="0.15">
      <c r="A11" s="2" t="s">
        <v>11</v>
      </c>
      <c r="B11" s="2">
        <v>10</v>
      </c>
      <c r="C11" s="2" t="s">
        <v>12</v>
      </c>
      <c r="D11" s="2"/>
      <c r="E11" s="2"/>
      <c r="F11" s="2"/>
    </row>
    <row r="12" spans="1:6" ht="15.75" customHeight="1" x14ac:dyDescent="0.15">
      <c r="A12" s="2" t="s">
        <v>13</v>
      </c>
      <c r="B12" s="2">
        <v>0.2</v>
      </c>
      <c r="C12" s="2" t="s">
        <v>38</v>
      </c>
      <c r="D12" s="2"/>
      <c r="E12" s="2"/>
      <c r="F12" s="2"/>
    </row>
    <row r="13" spans="1:6" ht="15.75" customHeight="1" x14ac:dyDescent="0.15">
      <c r="A13" s="2" t="s">
        <v>39</v>
      </c>
      <c r="B13" s="2">
        <v>0</v>
      </c>
      <c r="C13" s="2" t="s">
        <v>40</v>
      </c>
      <c r="D13" s="2"/>
      <c r="E13" s="2"/>
      <c r="F13" s="2"/>
    </row>
    <row r="14" spans="1:6" ht="15.75" customHeight="1" x14ac:dyDescent="0.15">
      <c r="A14" s="2" t="s">
        <v>45</v>
      </c>
      <c r="B14" s="2">
        <v>0</v>
      </c>
      <c r="C14" s="2" t="s">
        <v>46</v>
      </c>
      <c r="D14" s="2"/>
      <c r="E14" s="2"/>
      <c r="F14" s="2"/>
    </row>
    <row r="15" spans="1:6" ht="15.75" customHeight="1" x14ac:dyDescent="0.15">
      <c r="A15" s="2" t="s">
        <v>15</v>
      </c>
      <c r="B15" s="2">
        <v>0</v>
      </c>
      <c r="C15" s="2" t="s">
        <v>16</v>
      </c>
      <c r="D15" s="2"/>
      <c r="E15" s="2"/>
      <c r="F15" s="2"/>
    </row>
    <row r="16" spans="1:6" ht="15.75" customHeight="1" x14ac:dyDescent="0.15">
      <c r="A16" s="2"/>
      <c r="B16" s="2"/>
      <c r="C16" s="2"/>
      <c r="D16" s="2"/>
      <c r="E16" s="2"/>
      <c r="F16" s="2"/>
    </row>
    <row r="17" spans="1:28" x14ac:dyDescent="0.2">
      <c r="A17" s="1" t="s">
        <v>17</v>
      </c>
      <c r="B17" s="2"/>
      <c r="C17" s="2"/>
      <c r="D17" s="2"/>
      <c r="E17" s="2"/>
      <c r="F17" s="2"/>
    </row>
    <row r="18" spans="1:28" ht="15.75" customHeight="1" x14ac:dyDescent="0.15">
      <c r="A18" s="3" t="s">
        <v>18</v>
      </c>
      <c r="B18" s="3" t="s">
        <v>19</v>
      </c>
      <c r="C18" s="3" t="s">
        <v>20</v>
      </c>
      <c r="D18" s="3" t="s">
        <v>41</v>
      </c>
      <c r="E18" s="3" t="s">
        <v>47</v>
      </c>
      <c r="F18" s="3" t="s">
        <v>21</v>
      </c>
      <c r="G18" s="3" t="s">
        <v>22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15">
      <c r="A19" s="2">
        <v>0</v>
      </c>
      <c r="B19" s="2">
        <f t="shared" ref="B19:B39" si="0">$B$2</f>
        <v>5</v>
      </c>
      <c r="C19" s="2">
        <v>0</v>
      </c>
      <c r="D19" s="2">
        <f>C19</f>
        <v>0</v>
      </c>
      <c r="E19" s="2">
        <v>0</v>
      </c>
      <c r="F19" s="2">
        <f>$B$12*C19+$B$15+$B$13*D19</f>
        <v>0</v>
      </c>
      <c r="G19" s="2">
        <v>10</v>
      </c>
    </row>
    <row r="20" spans="1:28" x14ac:dyDescent="0.2">
      <c r="A20" s="2">
        <f t="shared" ref="A20:A39" si="1">A19+1</f>
        <v>1</v>
      </c>
      <c r="B20" s="2">
        <f t="shared" si="0"/>
        <v>5</v>
      </c>
      <c r="C20" s="2">
        <f t="shared" ref="C20:C39" si="2">$B$2-G19</f>
        <v>-5</v>
      </c>
      <c r="D20" s="2">
        <f t="shared" ref="D20:D39" si="3">C20 + D19</f>
        <v>-5</v>
      </c>
      <c r="E20" s="5">
        <f t="shared" ref="E20:E39" si="4">C20 - C19</f>
        <v>-5</v>
      </c>
      <c r="F20" s="2">
        <f t="shared" ref="F20:F39" si="5">$B$12*C20+$B$15+$B$13*D20+$B$14*E20</f>
        <v>-1</v>
      </c>
      <c r="G20" s="2">
        <f t="shared" ref="G20:G39" si="6">$B$10*G19+F20</f>
        <v>4</v>
      </c>
    </row>
    <row r="21" spans="1:28" x14ac:dyDescent="0.2">
      <c r="A21" s="2">
        <f t="shared" si="1"/>
        <v>2</v>
      </c>
      <c r="B21" s="2">
        <f t="shared" si="0"/>
        <v>5</v>
      </c>
      <c r="C21" s="2">
        <f t="shared" si="2"/>
        <v>1</v>
      </c>
      <c r="D21" s="2">
        <f t="shared" si="3"/>
        <v>-4</v>
      </c>
      <c r="E21" s="5">
        <f t="shared" si="4"/>
        <v>6</v>
      </c>
      <c r="F21" s="2">
        <f t="shared" si="5"/>
        <v>0.2</v>
      </c>
      <c r="G21" s="2">
        <f t="shared" si="6"/>
        <v>2.2000000000000002</v>
      </c>
    </row>
    <row r="22" spans="1:28" x14ac:dyDescent="0.2">
      <c r="A22" s="2">
        <f t="shared" si="1"/>
        <v>3</v>
      </c>
      <c r="B22" s="2">
        <f t="shared" si="0"/>
        <v>5</v>
      </c>
      <c r="C22" s="2">
        <f t="shared" si="2"/>
        <v>2.8</v>
      </c>
      <c r="D22" s="2">
        <f t="shared" si="3"/>
        <v>-1.2000000000000002</v>
      </c>
      <c r="E22" s="5">
        <f t="shared" si="4"/>
        <v>1.7999999999999998</v>
      </c>
      <c r="F22" s="2">
        <f t="shared" si="5"/>
        <v>0.55999999999999994</v>
      </c>
      <c r="G22" s="2">
        <f t="shared" si="6"/>
        <v>1.6600000000000001</v>
      </c>
    </row>
    <row r="23" spans="1:28" x14ac:dyDescent="0.2">
      <c r="A23" s="2">
        <f t="shared" si="1"/>
        <v>4</v>
      </c>
      <c r="B23" s="2">
        <f t="shared" si="0"/>
        <v>5</v>
      </c>
      <c r="C23" s="2">
        <f t="shared" si="2"/>
        <v>3.34</v>
      </c>
      <c r="D23" s="2">
        <f t="shared" si="3"/>
        <v>2.1399999999999997</v>
      </c>
      <c r="E23" s="5">
        <f t="shared" si="4"/>
        <v>0.54</v>
      </c>
      <c r="F23" s="2">
        <f t="shared" si="5"/>
        <v>0.66800000000000004</v>
      </c>
      <c r="G23" s="2">
        <f t="shared" si="6"/>
        <v>1.4980000000000002</v>
      </c>
    </row>
    <row r="24" spans="1:28" x14ac:dyDescent="0.2">
      <c r="A24" s="2">
        <f t="shared" si="1"/>
        <v>5</v>
      </c>
      <c r="B24" s="2">
        <f t="shared" si="0"/>
        <v>5</v>
      </c>
      <c r="C24" s="2">
        <f t="shared" si="2"/>
        <v>3.5019999999999998</v>
      </c>
      <c r="D24" s="2">
        <f t="shared" si="3"/>
        <v>5.6419999999999995</v>
      </c>
      <c r="E24" s="5">
        <f t="shared" si="4"/>
        <v>0.16199999999999992</v>
      </c>
      <c r="F24" s="2">
        <f t="shared" si="5"/>
        <v>0.70040000000000002</v>
      </c>
      <c r="G24" s="2">
        <f t="shared" si="6"/>
        <v>1.4494000000000002</v>
      </c>
    </row>
    <row r="25" spans="1:28" x14ac:dyDescent="0.2">
      <c r="A25" s="2">
        <f t="shared" si="1"/>
        <v>6</v>
      </c>
      <c r="B25" s="2">
        <f t="shared" si="0"/>
        <v>5</v>
      </c>
      <c r="C25" s="2">
        <f t="shared" si="2"/>
        <v>3.5505999999999998</v>
      </c>
      <c r="D25" s="2">
        <f t="shared" si="3"/>
        <v>9.1925999999999988</v>
      </c>
      <c r="E25" s="5">
        <f t="shared" si="4"/>
        <v>4.8599999999999977E-2</v>
      </c>
      <c r="F25" s="2">
        <f t="shared" si="5"/>
        <v>0.71011999999999997</v>
      </c>
      <c r="G25" s="2">
        <f t="shared" si="6"/>
        <v>1.4348200000000002</v>
      </c>
    </row>
    <row r="26" spans="1:28" x14ac:dyDescent="0.2">
      <c r="A26" s="2">
        <f t="shared" si="1"/>
        <v>7</v>
      </c>
      <c r="B26" s="2">
        <f t="shared" si="0"/>
        <v>5</v>
      </c>
      <c r="C26" s="2">
        <f t="shared" si="2"/>
        <v>3.5651799999999998</v>
      </c>
      <c r="D26" s="2">
        <f t="shared" si="3"/>
        <v>12.757779999999999</v>
      </c>
      <c r="E26" s="5">
        <f t="shared" si="4"/>
        <v>1.4580000000000037E-2</v>
      </c>
      <c r="F26" s="2">
        <f t="shared" si="5"/>
        <v>0.713036</v>
      </c>
      <c r="G26" s="2">
        <f t="shared" si="6"/>
        <v>1.4304460000000001</v>
      </c>
    </row>
    <row r="27" spans="1:28" x14ac:dyDescent="0.2">
      <c r="A27" s="2">
        <f t="shared" si="1"/>
        <v>8</v>
      </c>
      <c r="B27" s="2">
        <f t="shared" si="0"/>
        <v>5</v>
      </c>
      <c r="C27" s="2">
        <f t="shared" si="2"/>
        <v>3.5695540000000001</v>
      </c>
      <c r="D27" s="2">
        <f t="shared" si="3"/>
        <v>16.327334</v>
      </c>
      <c r="E27" s="5">
        <f t="shared" si="4"/>
        <v>4.3740000000003221E-3</v>
      </c>
      <c r="F27" s="2">
        <f t="shared" si="5"/>
        <v>0.71391080000000007</v>
      </c>
      <c r="G27" s="2">
        <f t="shared" si="6"/>
        <v>1.4291338000000002</v>
      </c>
    </row>
    <row r="28" spans="1:28" x14ac:dyDescent="0.2">
      <c r="A28" s="2">
        <f t="shared" si="1"/>
        <v>9</v>
      </c>
      <c r="B28" s="2">
        <f t="shared" si="0"/>
        <v>5</v>
      </c>
      <c r="C28" s="2">
        <f t="shared" si="2"/>
        <v>3.5708661999999998</v>
      </c>
      <c r="D28" s="2">
        <f t="shared" si="3"/>
        <v>19.898200200000002</v>
      </c>
      <c r="E28" s="5">
        <f t="shared" si="4"/>
        <v>1.3121999999996525E-3</v>
      </c>
      <c r="F28" s="2">
        <f t="shared" si="5"/>
        <v>0.71417324000000004</v>
      </c>
      <c r="G28" s="2">
        <f t="shared" si="6"/>
        <v>1.4287401400000002</v>
      </c>
    </row>
    <row r="29" spans="1:28" x14ac:dyDescent="0.2">
      <c r="A29" s="2">
        <f t="shared" si="1"/>
        <v>10</v>
      </c>
      <c r="B29" s="2">
        <f t="shared" si="0"/>
        <v>5</v>
      </c>
      <c r="C29" s="2">
        <f t="shared" si="2"/>
        <v>3.5712598599999996</v>
      </c>
      <c r="D29" s="2">
        <f t="shared" si="3"/>
        <v>23.469460060000003</v>
      </c>
      <c r="E29" s="5">
        <f t="shared" si="4"/>
        <v>3.9365999999985135E-4</v>
      </c>
      <c r="F29" s="2">
        <f t="shared" si="5"/>
        <v>0.71425197200000001</v>
      </c>
      <c r="G29" s="2">
        <f t="shared" si="6"/>
        <v>1.4286220420000002</v>
      </c>
    </row>
    <row r="30" spans="1:28" x14ac:dyDescent="0.2">
      <c r="A30" s="2">
        <f t="shared" si="1"/>
        <v>11</v>
      </c>
      <c r="B30" s="2">
        <f t="shared" si="0"/>
        <v>5</v>
      </c>
      <c r="C30" s="2">
        <f t="shared" si="2"/>
        <v>3.5713779579999998</v>
      </c>
      <c r="D30" s="2">
        <f t="shared" si="3"/>
        <v>27.040838018000002</v>
      </c>
      <c r="E30" s="5">
        <f t="shared" si="4"/>
        <v>1.1809800000017745E-4</v>
      </c>
      <c r="F30" s="2">
        <f t="shared" si="5"/>
        <v>0.71427559159999998</v>
      </c>
      <c r="G30" s="2">
        <f t="shared" si="6"/>
        <v>1.4285866126000002</v>
      </c>
    </row>
    <row r="31" spans="1:28" x14ac:dyDescent="0.2">
      <c r="A31" s="2">
        <f t="shared" si="1"/>
        <v>12</v>
      </c>
      <c r="B31" s="2">
        <f t="shared" si="0"/>
        <v>5</v>
      </c>
      <c r="C31" s="2">
        <f t="shared" si="2"/>
        <v>3.5714133873999998</v>
      </c>
      <c r="D31" s="2">
        <f t="shared" si="3"/>
        <v>30.612251405400002</v>
      </c>
      <c r="E31" s="5">
        <f t="shared" si="4"/>
        <v>3.5429400000008826E-5</v>
      </c>
      <c r="F31" s="2">
        <f t="shared" si="5"/>
        <v>0.71428267747999996</v>
      </c>
      <c r="G31" s="2">
        <f t="shared" si="6"/>
        <v>1.4285759837800001</v>
      </c>
    </row>
    <row r="32" spans="1:28" x14ac:dyDescent="0.2">
      <c r="A32" s="2">
        <f t="shared" si="1"/>
        <v>13</v>
      </c>
      <c r="B32" s="2">
        <f t="shared" si="0"/>
        <v>5</v>
      </c>
      <c r="C32" s="2">
        <f t="shared" si="2"/>
        <v>3.5714240162199999</v>
      </c>
      <c r="D32" s="2">
        <f t="shared" si="3"/>
        <v>34.183675421620002</v>
      </c>
      <c r="E32" s="5">
        <f t="shared" si="4"/>
        <v>1.0628820000135875E-5</v>
      </c>
      <c r="F32" s="2">
        <f t="shared" si="5"/>
        <v>0.71428480324400001</v>
      </c>
      <c r="G32" s="2">
        <f t="shared" si="6"/>
        <v>1.4285727951339999</v>
      </c>
    </row>
    <row r="33" spans="1:7" x14ac:dyDescent="0.2">
      <c r="A33" s="2">
        <f t="shared" si="1"/>
        <v>14</v>
      </c>
      <c r="B33" s="2">
        <f t="shared" si="0"/>
        <v>5</v>
      </c>
      <c r="C33" s="2">
        <f t="shared" si="2"/>
        <v>3.5714272048660001</v>
      </c>
      <c r="D33" s="2">
        <f t="shared" si="3"/>
        <v>37.755102626486</v>
      </c>
      <c r="E33" s="5">
        <f t="shared" si="4"/>
        <v>3.1886460001295802E-6</v>
      </c>
      <c r="F33" s="2">
        <f t="shared" si="5"/>
        <v>0.71428544097320001</v>
      </c>
      <c r="G33" s="2">
        <f t="shared" si="6"/>
        <v>1.4285718385402</v>
      </c>
    </row>
    <row r="34" spans="1:7" x14ac:dyDescent="0.2">
      <c r="A34" s="2">
        <f t="shared" si="1"/>
        <v>15</v>
      </c>
      <c r="B34" s="2">
        <f t="shared" si="0"/>
        <v>5</v>
      </c>
      <c r="C34" s="2">
        <f t="shared" si="2"/>
        <v>3.5714281614598002</v>
      </c>
      <c r="D34" s="2">
        <f t="shared" si="3"/>
        <v>41.326530787945799</v>
      </c>
      <c r="E34" s="5">
        <f t="shared" si="4"/>
        <v>9.5659380017210083E-7</v>
      </c>
      <c r="F34" s="2">
        <f t="shared" si="5"/>
        <v>0.71428563229196007</v>
      </c>
      <c r="G34" s="2">
        <f t="shared" si="6"/>
        <v>1.4285715515620601</v>
      </c>
    </row>
    <row r="35" spans="1:7" x14ac:dyDescent="0.2">
      <c r="A35" s="2">
        <f t="shared" si="1"/>
        <v>16</v>
      </c>
      <c r="B35" s="2">
        <f t="shared" si="0"/>
        <v>5</v>
      </c>
      <c r="C35" s="2">
        <f t="shared" si="2"/>
        <v>3.5714284484379402</v>
      </c>
      <c r="D35" s="2">
        <f t="shared" si="3"/>
        <v>44.897959236383741</v>
      </c>
      <c r="E35" s="5">
        <f t="shared" si="4"/>
        <v>2.8697813991840349E-7</v>
      </c>
      <c r="F35" s="2">
        <f t="shared" si="5"/>
        <v>0.7142856896875881</v>
      </c>
      <c r="G35" s="2">
        <f t="shared" si="6"/>
        <v>1.4285714654686181</v>
      </c>
    </row>
    <row r="36" spans="1:7" x14ac:dyDescent="0.2">
      <c r="A36" s="2">
        <f t="shared" si="1"/>
        <v>17</v>
      </c>
      <c r="B36" s="2">
        <f t="shared" si="0"/>
        <v>5</v>
      </c>
      <c r="C36" s="2">
        <f t="shared" si="2"/>
        <v>3.5714285345313819</v>
      </c>
      <c r="D36" s="2">
        <f t="shared" si="3"/>
        <v>48.46938777091512</v>
      </c>
      <c r="E36" s="5">
        <f t="shared" si="4"/>
        <v>8.609344170906752E-8</v>
      </c>
      <c r="F36" s="2">
        <f t="shared" si="5"/>
        <v>0.71428570690627646</v>
      </c>
      <c r="G36" s="2">
        <f t="shared" si="6"/>
        <v>1.4285714396405855</v>
      </c>
    </row>
    <row r="37" spans="1:7" x14ac:dyDescent="0.2">
      <c r="A37" s="2">
        <f t="shared" si="1"/>
        <v>18</v>
      </c>
      <c r="B37" s="2">
        <f t="shared" si="0"/>
        <v>5</v>
      </c>
      <c r="C37" s="2">
        <f t="shared" si="2"/>
        <v>3.5714285603594145</v>
      </c>
      <c r="D37" s="2">
        <f t="shared" si="3"/>
        <v>52.040816331274534</v>
      </c>
      <c r="E37" s="5">
        <f t="shared" si="4"/>
        <v>2.5828032601538098E-8</v>
      </c>
      <c r="F37" s="2">
        <f t="shared" si="5"/>
        <v>0.71428571207188296</v>
      </c>
      <c r="G37" s="2">
        <f t="shared" si="6"/>
        <v>1.4285714318921756</v>
      </c>
    </row>
    <row r="38" spans="1:7" x14ac:dyDescent="0.2">
      <c r="A38" s="2">
        <f t="shared" si="1"/>
        <v>19</v>
      </c>
      <c r="B38" s="2">
        <f t="shared" si="0"/>
        <v>5</v>
      </c>
      <c r="C38" s="2">
        <f t="shared" si="2"/>
        <v>3.5714285681078244</v>
      </c>
      <c r="D38" s="2">
        <f t="shared" si="3"/>
        <v>55.612244899382361</v>
      </c>
      <c r="E38" s="5">
        <f t="shared" si="4"/>
        <v>7.7484099136881923E-9</v>
      </c>
      <c r="F38" s="2">
        <f t="shared" si="5"/>
        <v>0.7142857136215649</v>
      </c>
      <c r="G38" s="2">
        <f t="shared" si="6"/>
        <v>1.4285714295676528</v>
      </c>
    </row>
    <row r="39" spans="1:7" x14ac:dyDescent="0.2">
      <c r="A39" s="2">
        <f t="shared" si="1"/>
        <v>20</v>
      </c>
      <c r="B39" s="2">
        <f t="shared" si="0"/>
        <v>5</v>
      </c>
      <c r="C39" s="2">
        <f t="shared" si="2"/>
        <v>3.5714285704323472</v>
      </c>
      <c r="D39" s="2">
        <f t="shared" si="3"/>
        <v>59.183673469814707</v>
      </c>
      <c r="E39" s="5">
        <f t="shared" si="4"/>
        <v>2.3245227964707738E-9</v>
      </c>
      <c r="F39" s="2">
        <f t="shared" si="5"/>
        <v>0.71428571408646946</v>
      </c>
      <c r="G39" s="2">
        <f t="shared" si="6"/>
        <v>1.428571428870296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 control</vt:lpstr>
      <vt:lpstr>P control + filter</vt:lpstr>
      <vt:lpstr>PI control</vt:lpstr>
      <vt:lpstr>PID 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2022-12-29T20:55:18Z</dcterms:modified>
</cp:coreProperties>
</file>