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mplifier" sheetId="1" r:id="rId4"/>
    <sheet state="visible" name="Amp + P control" sheetId="2" r:id="rId5"/>
    <sheet state="visible" name="AR1" sheetId="3" r:id="rId6"/>
    <sheet state="visible" name="P control" sheetId="4" r:id="rId7"/>
    <sheet state="visible" name="PI control" sheetId="5" r:id="rId8"/>
    <sheet state="visible" name="PID control" sheetId="6" r:id="rId9"/>
    <sheet state="visible" name="P control + filter" sheetId="7" r:id="rId10"/>
  </sheets>
  <definedNames/>
  <calcPr/>
  <extLst>
    <ext uri="GoogleSheetsCustomDataVersion2">
      <go:sheetsCustomData xmlns:go="http://customooxmlschemas.google.com/" r:id="rId11" roundtripDataChecksum="mln1e1EmgJiUoV8N+003nPDuMVHQm99LHj2Lncz/LwQ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19">
      <text>
        <t xml:space="preserve">disturbance starts here
======</t>
      </text>
    </comment>
  </commentList>
</comments>
</file>

<file path=xl/sharedStrings.xml><?xml version="1.0" encoding="utf-8"?>
<sst xmlns="http://schemas.openxmlformats.org/spreadsheetml/2006/main" count="152" uniqueCount="66">
  <si>
    <t>Model</t>
  </si>
  <si>
    <t>y(k) = a*u(k)</t>
  </si>
  <si>
    <t>Constants</t>
  </si>
  <si>
    <t>a</t>
  </si>
  <si>
    <t>System</t>
  </si>
  <si>
    <t>step size</t>
  </si>
  <si>
    <t>Forced input</t>
  </si>
  <si>
    <t>step_duration</t>
  </si>
  <si>
    <t>Process</t>
  </si>
  <si>
    <t>k</t>
  </si>
  <si>
    <t>u(k)</t>
  </si>
  <si>
    <t>y(k)</t>
  </si>
  <si>
    <t>Reference: r(k)</t>
  </si>
  <si>
    <t>Reference in nominal units</t>
  </si>
  <si>
    <t>d(t)</t>
  </si>
  <si>
    <t>disturbance: d(k)</t>
  </si>
  <si>
    <t>Control input</t>
  </si>
  <si>
    <t>u(k) = r(k) - y(k-1) + d(t)</t>
  </si>
  <si>
    <t>|</t>
  </si>
  <si>
    <t>Process output: y(k)</t>
  </si>
  <si>
    <t>r(k)</t>
  </si>
  <si>
    <t>d(k)</t>
  </si>
  <si>
    <t>Input</t>
  </si>
  <si>
    <t>y(k) = a*y(k-1) + u(k)</t>
  </si>
  <si>
    <t>time (k)</t>
  </si>
  <si>
    <t>P Control</t>
  </si>
  <si>
    <t>Signals</t>
  </si>
  <si>
    <t>Control error: e(k)</t>
  </si>
  <si>
    <t>r(k)-y(k-1)</t>
  </si>
  <si>
    <t>Control input: u(k)</t>
  </si>
  <si>
    <t>kP*e(t)</t>
  </si>
  <si>
    <t>a*y(k-1) + u(k)</t>
  </si>
  <si>
    <t>kP</t>
  </si>
  <si>
    <t>Controller</t>
  </si>
  <si>
    <t>e(k)</t>
  </si>
  <si>
    <t>PI Control</t>
  </si>
  <si>
    <t>Refeence: r(k)</t>
  </si>
  <si>
    <t>sum_e</t>
  </si>
  <si>
    <t>sum_e(k-1) + e(k)</t>
  </si>
  <si>
    <t>kP*e(k) + kI*sum_e(k) + u0</t>
  </si>
  <si>
    <t>y(0)</t>
  </si>
  <si>
    <t>Initial value</t>
  </si>
  <si>
    <t>P control</t>
  </si>
  <si>
    <t>kI</t>
  </si>
  <si>
    <t>I control</t>
  </si>
  <si>
    <t>sum_e(k)</t>
  </si>
  <si>
    <t>diff_e</t>
  </si>
  <si>
    <t>e(k) - e(k-1)</t>
  </si>
  <si>
    <t>kP*e(k) + kI*sum_e(k) + kD*diff_e(k + u0</t>
  </si>
  <si>
    <t>kD</t>
  </si>
  <si>
    <t>D control</t>
  </si>
  <si>
    <t>diff_e(k)</t>
  </si>
  <si>
    <t>r(k)-m(k-1)</t>
  </si>
  <si>
    <t>kP*e(k) + u0</t>
  </si>
  <si>
    <t>Noise: n(k)</t>
  </si>
  <si>
    <t>kN*sin(k)</t>
  </si>
  <si>
    <t>Filter: f(t)</t>
  </si>
  <si>
    <t>kF*m(k) + (1- kF)* f(k-1)</t>
  </si>
  <si>
    <t>u0</t>
  </si>
  <si>
    <t>kN</t>
  </si>
  <si>
    <t>Noise</t>
  </si>
  <si>
    <t>kF</t>
  </si>
  <si>
    <t>Filter</t>
  </si>
  <si>
    <t>n(k)</t>
  </si>
  <si>
    <t>m(k)</t>
  </si>
  <si>
    <t>f(k)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</si>
</sst>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2.0"/>
      <color theme="1"/>
      <name val="Arial"/>
    </font>
    <font>
      <color theme="1"/>
      <name val="Arial"/>
    </font>
    <font>
      <b/>
      <color theme="1"/>
      <name val="Arial"/>
    </font>
    <font>
      <color theme="1"/>
      <name val="Arial"/>
      <scheme val="minor"/>
    </font>
    <font>
      <sz val="12.0"/>
      <color theme="1"/>
      <name val="Arial"/>
      <scheme val="minor"/>
    </font>
    <font>
      <sz val="13.0"/>
      <color theme="1"/>
      <name val="Arial"/>
      <scheme val="minor"/>
    </font>
    <font>
      <b/>
      <sz val="16.0"/>
      <color theme="1"/>
      <name val="Arial"/>
    </font>
    <font>
      <sz val="11.0"/>
      <color rgb="FF7E3794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7" numFmtId="0" xfId="0" applyFont="1"/>
    <xf borderId="0" fillId="3" fontId="8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Amplifier!$B$10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Amplifier!$A$11:$A$31</c:f>
            </c:numRef>
          </c:xVal>
          <c:yVal>
            <c:numRef>
              <c:f>Amplifier!$B$11:$B$31</c:f>
              <c:numCache/>
            </c:numRef>
          </c:yVal>
        </c:ser>
        <c:ser>
          <c:idx val="1"/>
          <c:order val="1"/>
          <c:tx>
            <c:strRef>
              <c:f>Amplifier!$C$10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Amplifier!$A$11:$A$31</c:f>
            </c:numRef>
          </c:xVal>
          <c:yVal>
            <c:numRef>
              <c:f>Amplifier!$C$11:$C$31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719113"/>
        <c:axId val="2143206826"/>
      </c:scatterChart>
      <c:valAx>
        <c:axId val="25871911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43206826"/>
      </c:valAx>
      <c:valAx>
        <c:axId val="21432068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5871911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'Amp + P control'!$E$12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'Amp + P control'!$A$13:$A$32</c:f>
            </c:strRef>
          </c:cat>
          <c:val>
            <c:numRef>
              <c:f>'Amp + P control'!$E$13:$E$32</c:f>
              <c:numCache/>
            </c:numRef>
          </c:val>
          <c:smooth val="0"/>
        </c:ser>
        <c:ser>
          <c:idx val="1"/>
          <c:order val="1"/>
          <c:tx>
            <c:strRef>
              <c:f>'Amp + P control'!$C$12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'Amp + P control'!$A$13:$A$32</c:f>
            </c:strRef>
          </c:cat>
          <c:val>
            <c:numRef>
              <c:f>'Amp + P control'!$C$13:$C$32</c:f>
              <c:numCache/>
            </c:numRef>
          </c:val>
          <c:smooth val="0"/>
        </c:ser>
        <c:axId val="498749793"/>
        <c:axId val="1418191436"/>
      </c:lineChart>
      <c:catAx>
        <c:axId val="4987497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18191436"/>
      </c:catAx>
      <c:valAx>
        <c:axId val="1418191436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9874979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y(k) and u(k)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'AR1'!$B$8:$B$9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'AR1'!$A$10:$A$30</c:f>
            </c:numRef>
          </c:xVal>
          <c:yVal>
            <c:numRef>
              <c:f>'AR1'!$B$10:$B$30</c:f>
              <c:numCache/>
            </c:numRef>
          </c:yVal>
        </c:ser>
        <c:ser>
          <c:idx val="1"/>
          <c:order val="1"/>
          <c:tx>
            <c:strRef>
              <c:f>'AR1'!$C$8:$C$9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'AR1'!$A$10:$A$30</c:f>
            </c:numRef>
          </c:xVal>
          <c:yVal>
            <c:numRef>
              <c:f>'AR1'!$C$10:$C$30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596094"/>
        <c:axId val="1426792064"/>
      </c:scatterChart>
      <c:valAx>
        <c:axId val="124159609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26792064"/>
      </c:valAx>
      <c:valAx>
        <c:axId val="14267920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4159609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'P control'!$B$16</c:f>
            </c:strRef>
          </c:tx>
          <c:spPr>
            <a:ln>
              <a:noFill/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'P control'!$A$17:$A$37</c:f>
            </c:numRef>
          </c:xVal>
          <c:yVal>
            <c:numRef>
              <c:f>'P control'!$B$17:$B$37</c:f>
              <c:numCache/>
            </c:numRef>
          </c:yVal>
        </c:ser>
        <c:ser>
          <c:idx val="1"/>
          <c:order val="1"/>
          <c:tx>
            <c:strRef>
              <c:f>'P control'!$E$16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xVal>
            <c:numRef>
              <c:f>'P control'!$A$17:$A$37</c:f>
            </c:numRef>
          </c:xVal>
          <c:yVal>
            <c:numRef>
              <c:f>'P control'!$E$17:$E$37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827378"/>
        <c:axId val="1440666523"/>
      </c:scatterChart>
      <c:valAx>
        <c:axId val="18518273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40666523"/>
      </c:valAx>
      <c:valAx>
        <c:axId val="14406665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5182737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'PI control'!$B$18</c:f>
            </c:strRef>
          </c:tx>
          <c:spPr>
            <a:ln cmpd="sng" w="76200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'PI control'!$A$19:$A$39</c:f>
            </c:strRef>
          </c:cat>
          <c:val>
            <c:numRef>
              <c:f>'PI control'!$B$19:$B$39</c:f>
              <c:numCache/>
            </c:numRef>
          </c:val>
          <c:smooth val="0"/>
        </c:ser>
        <c:ser>
          <c:idx val="1"/>
          <c:order val="1"/>
          <c:tx>
            <c:strRef>
              <c:f>'PI control'!$F$18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'PI control'!$A$19:$A$39</c:f>
            </c:strRef>
          </c:cat>
          <c:val>
            <c:numRef>
              <c:f>'PI control'!$F$19:$F$39</c:f>
              <c:numCache/>
            </c:numRef>
          </c:val>
          <c:smooth val="0"/>
        </c:ser>
        <c:axId val="675440947"/>
        <c:axId val="989433069"/>
      </c:lineChart>
      <c:catAx>
        <c:axId val="6754409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89433069"/>
      </c:catAx>
      <c:valAx>
        <c:axId val="9894330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7544094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'PID control'!$G$18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'PID control'!$A$19:$A$39</c:f>
            </c:strRef>
          </c:cat>
          <c:val>
            <c:numRef>
              <c:f>'PID control'!$G$19:$G$39</c:f>
              <c:numCache/>
            </c:numRef>
          </c:val>
          <c:smooth val="0"/>
        </c:ser>
        <c:ser>
          <c:idx val="1"/>
          <c:order val="1"/>
          <c:tx>
            <c:strRef>
              <c:f>'PID control'!$B$18</c:f>
            </c:strRef>
          </c:tx>
          <c:spPr>
            <a:ln cmpd="sng" w="76200">
              <a:solidFill>
                <a:schemeClr val="accent4"/>
              </a:solidFill>
              <a:prstDash val="solid"/>
            </a:ln>
          </c:spPr>
          <c:marker>
            <c:symbol val="none"/>
          </c:marker>
          <c:cat>
            <c:strRef>
              <c:f>'PID control'!$A$19:$A$39</c:f>
            </c:strRef>
          </c:cat>
          <c:val>
            <c:numRef>
              <c:f>'PID control'!$B$19:$B$39</c:f>
              <c:numCache/>
            </c:numRef>
          </c:val>
          <c:smooth val="0"/>
        </c:ser>
        <c:axId val="1253925435"/>
        <c:axId val="710408293"/>
      </c:lineChart>
      <c:catAx>
        <c:axId val="12539254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10408293"/>
      </c:catAx>
      <c:valAx>
        <c:axId val="7104082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5392543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'P control + filter'!$B$18</c:f>
            </c:strRef>
          </c:tx>
          <c:spPr>
            <a:ln cmpd="sng" w="76200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'P control + filter'!$A$19:$A$39</c:f>
            </c:strRef>
          </c:cat>
          <c:val>
            <c:numRef>
              <c:f>'P control + filter'!$B$19:$B$39</c:f>
              <c:numCache/>
            </c:numRef>
          </c:val>
          <c:smooth val="0"/>
        </c:ser>
        <c:ser>
          <c:idx val="1"/>
          <c:order val="1"/>
          <c:tx>
            <c:strRef>
              <c:f>'P control + filter'!$G$18</c:f>
            </c:strRef>
          </c:tx>
          <c:spPr>
            <a:ln cmpd="sng" w="1905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'P control + filter'!$A$19:$A$39</c:f>
            </c:strRef>
          </c:cat>
          <c:val>
            <c:numRef>
              <c:f>'P control + filter'!$G$19:$G$39</c:f>
              <c:numCache/>
            </c:numRef>
          </c:val>
          <c:smooth val="0"/>
        </c:ser>
        <c:ser>
          <c:idx val="2"/>
          <c:order val="2"/>
          <c:tx>
            <c:strRef>
              <c:f>'P control + filter'!$F$18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 control + filter'!$A$19:$A$39</c:f>
            </c:strRef>
          </c:cat>
          <c:val>
            <c:numRef>
              <c:f>'P control + filter'!$F$19:$F$39</c:f>
              <c:numCache/>
            </c:numRef>
          </c:val>
          <c:smooth val="0"/>
        </c:ser>
        <c:axId val="94353883"/>
        <c:axId val="1857997701"/>
      </c:lineChart>
      <c:catAx>
        <c:axId val="943538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57997701"/>
      </c:catAx>
      <c:valAx>
        <c:axId val="18579977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435388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123825</xdr:colOff>
      <xdr:row>1</xdr:row>
      <xdr:rowOff>180975</xdr:rowOff>
    </xdr:from>
    <xdr:ext cx="5715000" cy="3533775"/>
    <xdr:graphicFrame>
      <xdr:nvGraphicFramePr>
        <xdr:cNvPr id="326883225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771525</xdr:colOff>
      <xdr:row>12</xdr:row>
      <xdr:rowOff>66675</xdr:rowOff>
    </xdr:from>
    <xdr:ext cx="5715000" cy="3533775"/>
    <xdr:graphicFrame>
      <xdr:nvGraphicFramePr>
        <xdr:cNvPr id="1359290287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304800</xdr:colOff>
      <xdr:row>3</xdr:row>
      <xdr:rowOff>171450</xdr:rowOff>
    </xdr:from>
    <xdr:ext cx="4086225" cy="1114425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57150</xdr:colOff>
      <xdr:row>6</xdr:row>
      <xdr:rowOff>190500</xdr:rowOff>
    </xdr:from>
    <xdr:ext cx="5715000" cy="3533775"/>
    <xdr:graphicFrame>
      <xdr:nvGraphicFramePr>
        <xdr:cNvPr id="2052280650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933450</xdr:colOff>
      <xdr:row>0</xdr:row>
      <xdr:rowOff>47625</xdr:rowOff>
    </xdr:from>
    <xdr:ext cx="2571750" cy="110490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561975</xdr:colOff>
      <xdr:row>8</xdr:row>
      <xdr:rowOff>142875</xdr:rowOff>
    </xdr:from>
    <xdr:ext cx="5648325" cy="3486150"/>
    <xdr:graphicFrame>
      <xdr:nvGraphicFramePr>
        <xdr:cNvPr id="604629072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561975</xdr:colOff>
      <xdr:row>0</xdr:row>
      <xdr:rowOff>114300</xdr:rowOff>
    </xdr:from>
    <xdr:ext cx="4981575" cy="102870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295275</xdr:colOff>
      <xdr:row>1</xdr:row>
      <xdr:rowOff>19050</xdr:rowOff>
    </xdr:from>
    <xdr:ext cx="5715000" cy="3533775"/>
    <xdr:graphicFrame>
      <xdr:nvGraphicFramePr>
        <xdr:cNvPr id="1135472211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323850</xdr:colOff>
      <xdr:row>3</xdr:row>
      <xdr:rowOff>95250</xdr:rowOff>
    </xdr:from>
    <xdr:ext cx="3800475" cy="78105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876300</xdr:colOff>
      <xdr:row>0</xdr:row>
      <xdr:rowOff>190500</xdr:rowOff>
    </xdr:from>
    <xdr:ext cx="6096000" cy="3762375"/>
    <xdr:graphicFrame>
      <xdr:nvGraphicFramePr>
        <xdr:cNvPr id="1681466812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628650</xdr:colOff>
      <xdr:row>0</xdr:row>
      <xdr:rowOff>190500</xdr:rowOff>
    </xdr:from>
    <xdr:ext cx="3800475" cy="78105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209550</xdr:colOff>
      <xdr:row>1</xdr:row>
      <xdr:rowOff>38100</xdr:rowOff>
    </xdr:from>
    <xdr:ext cx="5562600" cy="3438525"/>
    <xdr:graphicFrame>
      <xdr:nvGraphicFramePr>
        <xdr:cNvPr id="2111979328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57150</xdr:colOff>
      <xdr:row>1</xdr:row>
      <xdr:rowOff>38100</xdr:rowOff>
    </xdr:from>
    <xdr:ext cx="3771900" cy="1457325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75"/>
    <col customWidth="1" min="2" max="2" width="11.63"/>
    <col customWidth="1" min="3" max="3" width="10.63"/>
    <col customWidth="1" min="4" max="4" width="9.88"/>
    <col customWidth="1" min="5" max="5" width="8.0"/>
  </cols>
  <sheetData>
    <row r="1" ht="15.75" customHeight="1">
      <c r="A1" s="1"/>
      <c r="B1" s="2"/>
      <c r="C1" s="2"/>
      <c r="D1" s="2"/>
    </row>
    <row r="2" ht="15.75" customHeight="1">
      <c r="A2" s="2" t="s">
        <v>0</v>
      </c>
      <c r="B2" s="3" t="s">
        <v>1</v>
      </c>
      <c r="C2" s="2"/>
      <c r="D2" s="2"/>
    </row>
    <row r="3" ht="15.75" customHeight="1">
      <c r="A3" s="2"/>
      <c r="B3" s="2"/>
      <c r="C3" s="2"/>
      <c r="D3" s="2"/>
    </row>
    <row r="4" ht="15.75" customHeight="1">
      <c r="A4" s="1" t="s">
        <v>2</v>
      </c>
      <c r="B4" s="2"/>
      <c r="C4" s="2"/>
      <c r="D4" s="2"/>
    </row>
    <row r="5" ht="15.75" customHeight="1">
      <c r="A5" s="3" t="s">
        <v>3</v>
      </c>
      <c r="B5" s="2">
        <v>0.8</v>
      </c>
      <c r="C5" s="2" t="s">
        <v>4</v>
      </c>
      <c r="D5" s="2"/>
    </row>
    <row r="6" ht="15.75" customHeight="1">
      <c r="A6" s="2" t="s">
        <v>5</v>
      </c>
      <c r="B6" s="2">
        <v>10.0</v>
      </c>
      <c r="C6" s="2" t="s">
        <v>6</v>
      </c>
      <c r="D6" s="2"/>
    </row>
    <row r="7" ht="15.75" customHeight="1">
      <c r="A7" s="2" t="s">
        <v>7</v>
      </c>
      <c r="B7" s="2">
        <v>5.0</v>
      </c>
      <c r="C7" s="2"/>
      <c r="D7" s="2"/>
    </row>
    <row r="8" ht="15.75" customHeight="1">
      <c r="A8" s="2"/>
      <c r="B8" s="2"/>
      <c r="C8" s="2"/>
      <c r="D8" s="2"/>
    </row>
    <row r="9" ht="15.75" customHeight="1">
      <c r="A9" s="1" t="s">
        <v>8</v>
      </c>
      <c r="B9" s="2"/>
      <c r="C9" s="2"/>
      <c r="D9" s="2"/>
    </row>
    <row r="10" ht="15.75" customHeight="1">
      <c r="A10" s="4" t="s">
        <v>9</v>
      </c>
      <c r="B10" s="5" t="s">
        <v>10</v>
      </c>
      <c r="C10" s="4" t="s">
        <v>11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ht="15.75" customHeight="1">
      <c r="A11" s="2">
        <v>0.0</v>
      </c>
      <c r="B11" s="2">
        <f t="shared" ref="B11:B31" si="1">int(A11/$B$7)*$B$6+$B$6</f>
        <v>10</v>
      </c>
      <c r="C11" s="2">
        <f t="shared" ref="C11:C31" si="2">$B$5*B11</f>
        <v>8</v>
      </c>
    </row>
    <row r="12" ht="15.75" customHeight="1">
      <c r="A12" s="2">
        <f t="shared" ref="A12:A31" si="3">A11+1</f>
        <v>1</v>
      </c>
      <c r="B12" s="2">
        <f t="shared" si="1"/>
        <v>10</v>
      </c>
      <c r="C12" s="2">
        <f t="shared" si="2"/>
        <v>8</v>
      </c>
    </row>
    <row r="13" ht="15.75" customHeight="1">
      <c r="A13" s="2">
        <f t="shared" si="3"/>
        <v>2</v>
      </c>
      <c r="B13" s="2">
        <f t="shared" si="1"/>
        <v>10</v>
      </c>
      <c r="C13" s="2">
        <f t="shared" si="2"/>
        <v>8</v>
      </c>
    </row>
    <row r="14" ht="15.75" customHeight="1">
      <c r="A14" s="2">
        <f t="shared" si="3"/>
        <v>3</v>
      </c>
      <c r="B14" s="2">
        <f t="shared" si="1"/>
        <v>10</v>
      </c>
      <c r="C14" s="2">
        <f t="shared" si="2"/>
        <v>8</v>
      </c>
    </row>
    <row r="15" ht="15.75" customHeight="1">
      <c r="A15" s="2">
        <f t="shared" si="3"/>
        <v>4</v>
      </c>
      <c r="B15" s="2">
        <f t="shared" si="1"/>
        <v>10</v>
      </c>
      <c r="C15" s="2">
        <f t="shared" si="2"/>
        <v>8</v>
      </c>
    </row>
    <row r="16" ht="15.75" customHeight="1">
      <c r="A16" s="2">
        <f t="shared" si="3"/>
        <v>5</v>
      </c>
      <c r="B16" s="2">
        <f t="shared" si="1"/>
        <v>20</v>
      </c>
      <c r="C16" s="2">
        <f t="shared" si="2"/>
        <v>16</v>
      </c>
    </row>
    <row r="17" ht="15.75" customHeight="1">
      <c r="A17" s="2">
        <f t="shared" si="3"/>
        <v>6</v>
      </c>
      <c r="B17" s="2">
        <f t="shared" si="1"/>
        <v>20</v>
      </c>
      <c r="C17" s="2">
        <f t="shared" si="2"/>
        <v>16</v>
      </c>
    </row>
    <row r="18" ht="15.75" customHeight="1">
      <c r="A18" s="2">
        <f t="shared" si="3"/>
        <v>7</v>
      </c>
      <c r="B18" s="2">
        <f t="shared" si="1"/>
        <v>20</v>
      </c>
      <c r="C18" s="2">
        <f t="shared" si="2"/>
        <v>16</v>
      </c>
    </row>
    <row r="19" ht="15.75" customHeight="1">
      <c r="A19" s="2">
        <f t="shared" si="3"/>
        <v>8</v>
      </c>
      <c r="B19" s="2">
        <f t="shared" si="1"/>
        <v>20</v>
      </c>
      <c r="C19" s="2">
        <f t="shared" si="2"/>
        <v>16</v>
      </c>
    </row>
    <row r="20" ht="15.75" customHeight="1">
      <c r="A20" s="2">
        <f t="shared" si="3"/>
        <v>9</v>
      </c>
      <c r="B20" s="2">
        <f t="shared" si="1"/>
        <v>20</v>
      </c>
      <c r="C20" s="2">
        <f t="shared" si="2"/>
        <v>16</v>
      </c>
    </row>
    <row r="21" ht="15.75" customHeight="1">
      <c r="A21" s="2">
        <f t="shared" si="3"/>
        <v>10</v>
      </c>
      <c r="B21" s="2">
        <f t="shared" si="1"/>
        <v>30</v>
      </c>
      <c r="C21" s="2">
        <f t="shared" si="2"/>
        <v>24</v>
      </c>
    </row>
    <row r="22" ht="15.75" customHeight="1">
      <c r="A22" s="2">
        <f t="shared" si="3"/>
        <v>11</v>
      </c>
      <c r="B22" s="2">
        <f t="shared" si="1"/>
        <v>30</v>
      </c>
      <c r="C22" s="2">
        <f t="shared" si="2"/>
        <v>24</v>
      </c>
    </row>
    <row r="23" ht="15.75" customHeight="1">
      <c r="A23" s="2">
        <f t="shared" si="3"/>
        <v>12</v>
      </c>
      <c r="B23" s="2">
        <f t="shared" si="1"/>
        <v>30</v>
      </c>
      <c r="C23" s="2">
        <f t="shared" si="2"/>
        <v>24</v>
      </c>
    </row>
    <row r="24" ht="15.75" customHeight="1">
      <c r="A24" s="2">
        <f t="shared" si="3"/>
        <v>13</v>
      </c>
      <c r="B24" s="2">
        <f t="shared" si="1"/>
        <v>30</v>
      </c>
      <c r="C24" s="2">
        <f t="shared" si="2"/>
        <v>24</v>
      </c>
    </row>
    <row r="25" ht="15.75" customHeight="1">
      <c r="A25" s="2">
        <f t="shared" si="3"/>
        <v>14</v>
      </c>
      <c r="B25" s="2">
        <f t="shared" si="1"/>
        <v>30</v>
      </c>
      <c r="C25" s="2">
        <f t="shared" si="2"/>
        <v>24</v>
      </c>
    </row>
    <row r="26" ht="15.75" customHeight="1">
      <c r="A26" s="2">
        <f t="shared" si="3"/>
        <v>15</v>
      </c>
      <c r="B26" s="2">
        <f t="shared" si="1"/>
        <v>40</v>
      </c>
      <c r="C26" s="2">
        <f t="shared" si="2"/>
        <v>32</v>
      </c>
    </row>
    <row r="27" ht="15.75" customHeight="1">
      <c r="A27" s="2">
        <f t="shared" si="3"/>
        <v>16</v>
      </c>
      <c r="B27" s="2">
        <f t="shared" si="1"/>
        <v>40</v>
      </c>
      <c r="C27" s="2">
        <f t="shared" si="2"/>
        <v>32</v>
      </c>
      <c r="G27" s="2">
        <f>int(10/3)</f>
        <v>3</v>
      </c>
    </row>
    <row r="28" ht="15.75" customHeight="1">
      <c r="A28" s="2">
        <f t="shared" si="3"/>
        <v>17</v>
      </c>
      <c r="B28" s="2">
        <f t="shared" si="1"/>
        <v>40</v>
      </c>
      <c r="C28" s="2">
        <f t="shared" si="2"/>
        <v>32</v>
      </c>
    </row>
    <row r="29" ht="15.75" customHeight="1">
      <c r="A29" s="2">
        <f t="shared" si="3"/>
        <v>18</v>
      </c>
      <c r="B29" s="2">
        <f t="shared" si="1"/>
        <v>40</v>
      </c>
      <c r="C29" s="2">
        <f t="shared" si="2"/>
        <v>32</v>
      </c>
    </row>
    <row r="30" ht="15.75" customHeight="1">
      <c r="A30" s="2">
        <f t="shared" si="3"/>
        <v>19</v>
      </c>
      <c r="B30" s="2">
        <f t="shared" si="1"/>
        <v>40</v>
      </c>
      <c r="C30" s="2">
        <f t="shared" si="2"/>
        <v>32</v>
      </c>
    </row>
    <row r="31" ht="15.75" customHeight="1">
      <c r="A31" s="2">
        <f t="shared" si="3"/>
        <v>20</v>
      </c>
      <c r="B31" s="2">
        <f t="shared" si="1"/>
        <v>50</v>
      </c>
      <c r="C31" s="2">
        <f t="shared" si="2"/>
        <v>40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75"/>
    <col customWidth="1" min="2" max="2" width="10.63"/>
    <col customWidth="1" min="3" max="5" width="11.5"/>
  </cols>
  <sheetData>
    <row r="1" ht="15.75" customHeight="1">
      <c r="A1" s="2"/>
      <c r="B1" s="2"/>
    </row>
    <row r="2" ht="16.5" customHeight="1">
      <c r="A2" s="3" t="s">
        <v>12</v>
      </c>
      <c r="B2" s="3">
        <v>0.0</v>
      </c>
      <c r="C2" s="6"/>
      <c r="D2" s="6" t="s">
        <v>13</v>
      </c>
      <c r="G2" s="7" t="s">
        <v>14</v>
      </c>
    </row>
    <row r="3" ht="15.75" customHeight="1">
      <c r="A3" s="6" t="s">
        <v>15</v>
      </c>
      <c r="B3" s="6">
        <v>0.0</v>
      </c>
      <c r="G3" s="8"/>
    </row>
    <row r="4" ht="15.75" customHeight="1">
      <c r="A4" s="3" t="s">
        <v>16</v>
      </c>
      <c r="B4" s="3" t="s">
        <v>17</v>
      </c>
      <c r="G4" s="8" t="s">
        <v>18</v>
      </c>
    </row>
    <row r="5" ht="15.75" customHeight="1">
      <c r="A5" s="2" t="s">
        <v>19</v>
      </c>
      <c r="B5" s="3" t="s">
        <v>1</v>
      </c>
    </row>
    <row r="6" ht="15.75" customHeight="1"/>
    <row r="7" ht="15.75" customHeight="1">
      <c r="A7" s="1"/>
      <c r="B7" s="2"/>
    </row>
    <row r="8" ht="15.75" customHeight="1">
      <c r="A8" s="1" t="s">
        <v>2</v>
      </c>
      <c r="B8" s="2"/>
    </row>
    <row r="9" ht="15.75" customHeight="1">
      <c r="A9" s="3" t="s">
        <v>3</v>
      </c>
      <c r="B9" s="3">
        <v>0.1</v>
      </c>
    </row>
    <row r="10" ht="15.75" customHeight="1">
      <c r="A10" s="2"/>
    </row>
    <row r="11" ht="15.75" customHeight="1">
      <c r="A11" s="1" t="s">
        <v>8</v>
      </c>
      <c r="B11" s="2"/>
    </row>
    <row r="12" ht="15.75" customHeight="1">
      <c r="A12" s="4" t="s">
        <v>9</v>
      </c>
      <c r="B12" s="4" t="s">
        <v>20</v>
      </c>
      <c r="C12" s="9" t="s">
        <v>21</v>
      </c>
      <c r="D12" s="9" t="s">
        <v>10</v>
      </c>
      <c r="E12" s="4" t="s">
        <v>11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ht="15.75" customHeight="1">
      <c r="A13" s="2">
        <v>0.0</v>
      </c>
      <c r="B13" s="3">
        <f t="shared" ref="B13:B32" si="1">$B$2</f>
        <v>0</v>
      </c>
      <c r="C13" s="6">
        <v>0.0</v>
      </c>
      <c r="E13" s="3">
        <v>2.0</v>
      </c>
    </row>
    <row r="14" ht="15.75" customHeight="1">
      <c r="A14" s="2">
        <f t="shared" ref="A14:A32" si="2">A13+1</f>
        <v>1</v>
      </c>
      <c r="B14" s="3">
        <f t="shared" si="1"/>
        <v>0</v>
      </c>
      <c r="C14" s="3">
        <v>0.0</v>
      </c>
      <c r="D14" s="2">
        <f t="shared" ref="D14:D32" si="3">round(B14-E13+C13, 2)</f>
        <v>-2</v>
      </c>
      <c r="E14" s="3">
        <f t="shared" ref="E14:E32" si="4">round($B$9*D14,2)</f>
        <v>-0.2</v>
      </c>
    </row>
    <row r="15" ht="15.75" customHeight="1">
      <c r="A15" s="2">
        <f t="shared" si="2"/>
        <v>2</v>
      </c>
      <c r="B15" s="3">
        <f t="shared" si="1"/>
        <v>0</v>
      </c>
      <c r="C15" s="3">
        <v>0.0</v>
      </c>
      <c r="D15" s="2">
        <f t="shared" si="3"/>
        <v>0.2</v>
      </c>
      <c r="E15" s="3">
        <f t="shared" si="4"/>
        <v>0.02</v>
      </c>
    </row>
    <row r="16" ht="15.75" customHeight="1">
      <c r="A16" s="2">
        <f t="shared" si="2"/>
        <v>3</v>
      </c>
      <c r="B16" s="3">
        <f t="shared" si="1"/>
        <v>0</v>
      </c>
      <c r="C16" s="3">
        <v>0.0</v>
      </c>
      <c r="D16" s="2">
        <f t="shared" si="3"/>
        <v>-0.02</v>
      </c>
      <c r="E16" s="3">
        <f t="shared" si="4"/>
        <v>0</v>
      </c>
    </row>
    <row r="17" ht="15.75" customHeight="1">
      <c r="A17" s="2">
        <f t="shared" si="2"/>
        <v>4</v>
      </c>
      <c r="B17" s="3">
        <f t="shared" si="1"/>
        <v>0</v>
      </c>
      <c r="C17" s="3">
        <v>0.0</v>
      </c>
      <c r="D17" s="2">
        <f t="shared" si="3"/>
        <v>0</v>
      </c>
      <c r="E17" s="3">
        <f t="shared" si="4"/>
        <v>0</v>
      </c>
    </row>
    <row r="18" ht="15.75" customHeight="1">
      <c r="A18" s="2">
        <f t="shared" si="2"/>
        <v>5</v>
      </c>
      <c r="B18" s="3">
        <f t="shared" si="1"/>
        <v>0</v>
      </c>
      <c r="C18" s="3">
        <v>0.0</v>
      </c>
      <c r="D18" s="2">
        <f t="shared" si="3"/>
        <v>0</v>
      </c>
      <c r="E18" s="3">
        <f t="shared" si="4"/>
        <v>0</v>
      </c>
    </row>
    <row r="19" ht="15.75" customHeight="1">
      <c r="A19" s="2">
        <f t="shared" si="2"/>
        <v>6</v>
      </c>
      <c r="B19" s="3">
        <f t="shared" si="1"/>
        <v>0</v>
      </c>
      <c r="C19" s="10">
        <f t="shared" ref="C19:C32" si="5">$B$3</f>
        <v>0</v>
      </c>
      <c r="D19" s="2">
        <f t="shared" si="3"/>
        <v>0</v>
      </c>
      <c r="E19" s="3">
        <f t="shared" si="4"/>
        <v>0</v>
      </c>
    </row>
    <row r="20" ht="15.75" customHeight="1">
      <c r="A20" s="2">
        <f t="shared" si="2"/>
        <v>7</v>
      </c>
      <c r="B20" s="3">
        <f t="shared" si="1"/>
        <v>0</v>
      </c>
      <c r="C20" s="10">
        <f t="shared" si="5"/>
        <v>0</v>
      </c>
      <c r="D20" s="2">
        <f t="shared" si="3"/>
        <v>0</v>
      </c>
      <c r="E20" s="3">
        <f t="shared" si="4"/>
        <v>0</v>
      </c>
    </row>
    <row r="21" ht="15.75" customHeight="1">
      <c r="A21" s="2">
        <f t="shared" si="2"/>
        <v>8</v>
      </c>
      <c r="B21" s="3">
        <f t="shared" si="1"/>
        <v>0</v>
      </c>
      <c r="C21" s="10">
        <f t="shared" si="5"/>
        <v>0</v>
      </c>
      <c r="D21" s="2">
        <f t="shared" si="3"/>
        <v>0</v>
      </c>
      <c r="E21" s="3">
        <f t="shared" si="4"/>
        <v>0</v>
      </c>
    </row>
    <row r="22" ht="15.75" customHeight="1">
      <c r="A22" s="2">
        <f t="shared" si="2"/>
        <v>9</v>
      </c>
      <c r="B22" s="3">
        <f t="shared" si="1"/>
        <v>0</v>
      </c>
      <c r="C22" s="10">
        <f t="shared" si="5"/>
        <v>0</v>
      </c>
      <c r="D22" s="2">
        <f t="shared" si="3"/>
        <v>0</v>
      </c>
      <c r="E22" s="3">
        <f t="shared" si="4"/>
        <v>0</v>
      </c>
    </row>
    <row r="23" ht="15.75" customHeight="1">
      <c r="A23" s="2">
        <f t="shared" si="2"/>
        <v>10</v>
      </c>
      <c r="B23" s="3">
        <f t="shared" si="1"/>
        <v>0</v>
      </c>
      <c r="C23" s="10">
        <f t="shared" si="5"/>
        <v>0</v>
      </c>
      <c r="D23" s="2">
        <f t="shared" si="3"/>
        <v>0</v>
      </c>
      <c r="E23" s="3">
        <f t="shared" si="4"/>
        <v>0</v>
      </c>
    </row>
    <row r="24" ht="15.75" customHeight="1">
      <c r="A24" s="2">
        <f t="shared" si="2"/>
        <v>11</v>
      </c>
      <c r="B24" s="3">
        <f t="shared" si="1"/>
        <v>0</v>
      </c>
      <c r="C24" s="10">
        <f t="shared" si="5"/>
        <v>0</v>
      </c>
      <c r="D24" s="2">
        <f t="shared" si="3"/>
        <v>0</v>
      </c>
      <c r="E24" s="3">
        <f t="shared" si="4"/>
        <v>0</v>
      </c>
    </row>
    <row r="25" ht="15.75" customHeight="1">
      <c r="A25" s="2">
        <f t="shared" si="2"/>
        <v>12</v>
      </c>
      <c r="B25" s="3">
        <f t="shared" si="1"/>
        <v>0</v>
      </c>
      <c r="C25" s="10">
        <f t="shared" si="5"/>
        <v>0</v>
      </c>
      <c r="D25" s="2">
        <f t="shared" si="3"/>
        <v>0</v>
      </c>
      <c r="E25" s="3">
        <f t="shared" si="4"/>
        <v>0</v>
      </c>
    </row>
    <row r="26" ht="15.75" customHeight="1">
      <c r="A26" s="2">
        <f t="shared" si="2"/>
        <v>13</v>
      </c>
      <c r="B26" s="3">
        <f t="shared" si="1"/>
        <v>0</v>
      </c>
      <c r="C26" s="10">
        <f t="shared" si="5"/>
        <v>0</v>
      </c>
      <c r="D26" s="2">
        <f t="shared" si="3"/>
        <v>0</v>
      </c>
      <c r="E26" s="3">
        <f t="shared" si="4"/>
        <v>0</v>
      </c>
    </row>
    <row r="27" ht="15.75" customHeight="1">
      <c r="A27" s="2">
        <f t="shared" si="2"/>
        <v>14</v>
      </c>
      <c r="B27" s="3">
        <f t="shared" si="1"/>
        <v>0</v>
      </c>
      <c r="C27" s="10">
        <f t="shared" si="5"/>
        <v>0</v>
      </c>
      <c r="D27" s="2">
        <f t="shared" si="3"/>
        <v>0</v>
      </c>
      <c r="E27" s="3">
        <f t="shared" si="4"/>
        <v>0</v>
      </c>
    </row>
    <row r="28" ht="15.75" customHeight="1">
      <c r="A28" s="2">
        <f t="shared" si="2"/>
        <v>15</v>
      </c>
      <c r="B28" s="3">
        <f t="shared" si="1"/>
        <v>0</v>
      </c>
      <c r="C28" s="10">
        <f t="shared" si="5"/>
        <v>0</v>
      </c>
      <c r="D28" s="2">
        <f t="shared" si="3"/>
        <v>0</v>
      </c>
      <c r="E28" s="3">
        <f t="shared" si="4"/>
        <v>0</v>
      </c>
    </row>
    <row r="29" ht="15.75" customHeight="1">
      <c r="A29" s="2">
        <f t="shared" si="2"/>
        <v>16</v>
      </c>
      <c r="B29" s="3">
        <f t="shared" si="1"/>
        <v>0</v>
      </c>
      <c r="C29" s="10">
        <f t="shared" si="5"/>
        <v>0</v>
      </c>
      <c r="D29" s="2">
        <f t="shared" si="3"/>
        <v>0</v>
      </c>
      <c r="E29" s="3">
        <f t="shared" si="4"/>
        <v>0</v>
      </c>
    </row>
    <row r="30" ht="15.75" customHeight="1">
      <c r="A30" s="2">
        <f t="shared" si="2"/>
        <v>17</v>
      </c>
      <c r="B30" s="3">
        <f t="shared" si="1"/>
        <v>0</v>
      </c>
      <c r="C30" s="10">
        <f t="shared" si="5"/>
        <v>0</v>
      </c>
      <c r="D30" s="2">
        <f t="shared" si="3"/>
        <v>0</v>
      </c>
      <c r="E30" s="3">
        <f t="shared" si="4"/>
        <v>0</v>
      </c>
    </row>
    <row r="31" ht="15.75" customHeight="1">
      <c r="A31" s="2">
        <f t="shared" si="2"/>
        <v>18</v>
      </c>
      <c r="B31" s="3">
        <f t="shared" si="1"/>
        <v>0</v>
      </c>
      <c r="C31" s="10">
        <f t="shared" si="5"/>
        <v>0</v>
      </c>
      <c r="D31" s="2">
        <f t="shared" si="3"/>
        <v>0</v>
      </c>
      <c r="E31" s="3">
        <f t="shared" si="4"/>
        <v>0</v>
      </c>
    </row>
    <row r="32" ht="15.75" customHeight="1">
      <c r="A32" s="2">
        <f t="shared" si="2"/>
        <v>19</v>
      </c>
      <c r="B32" s="3">
        <f t="shared" si="1"/>
        <v>0</v>
      </c>
      <c r="C32" s="10">
        <f t="shared" si="5"/>
        <v>0</v>
      </c>
      <c r="D32" s="2">
        <f t="shared" si="3"/>
        <v>0</v>
      </c>
      <c r="E32" s="3">
        <f t="shared" si="4"/>
        <v>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75"/>
    <col customWidth="1" min="2" max="2" width="14.25"/>
    <col customWidth="1" min="3" max="3" width="13.5"/>
    <col customWidth="1" min="4" max="4" width="9.88"/>
    <col customWidth="1" min="5" max="5" width="8.0"/>
  </cols>
  <sheetData>
    <row r="1" ht="15.75" customHeight="1">
      <c r="A1" s="1"/>
      <c r="B1" s="2"/>
      <c r="C1" s="2"/>
      <c r="D1" s="2"/>
    </row>
    <row r="2" ht="15.75" customHeight="1">
      <c r="A2" s="3" t="s">
        <v>22</v>
      </c>
      <c r="B2" s="3" t="s">
        <v>10</v>
      </c>
      <c r="C2" s="2"/>
      <c r="D2" s="2"/>
    </row>
    <row r="3" ht="15.75" customHeight="1">
      <c r="A3" s="3" t="s">
        <v>8</v>
      </c>
      <c r="B3" s="2" t="s">
        <v>23</v>
      </c>
      <c r="C3" s="2"/>
      <c r="D3" s="2"/>
    </row>
    <row r="4" ht="15.75" customHeight="1">
      <c r="A4" s="2"/>
      <c r="B4" s="2"/>
      <c r="C4" s="2"/>
      <c r="D4" s="2"/>
    </row>
    <row r="5" ht="15.75" customHeight="1">
      <c r="A5" s="1" t="s">
        <v>2</v>
      </c>
      <c r="B5" s="2"/>
      <c r="C5" s="2"/>
      <c r="D5" s="2"/>
    </row>
    <row r="6" ht="15.75" customHeight="1">
      <c r="A6" s="2" t="s">
        <v>3</v>
      </c>
      <c r="B6" s="3">
        <v>1.2</v>
      </c>
      <c r="C6" s="2" t="s">
        <v>4</v>
      </c>
      <c r="D6" s="2"/>
    </row>
    <row r="7" ht="15.75" customHeight="1">
      <c r="A7" s="2"/>
      <c r="B7" s="2"/>
      <c r="C7" s="2"/>
      <c r="D7" s="2"/>
    </row>
    <row r="8" ht="15.75" customHeight="1">
      <c r="A8" s="1" t="s">
        <v>8</v>
      </c>
      <c r="B8" s="2"/>
      <c r="C8" s="2"/>
      <c r="D8" s="2"/>
    </row>
    <row r="9" ht="15.75" customHeight="1">
      <c r="A9" s="9" t="s">
        <v>24</v>
      </c>
      <c r="B9" s="5" t="s">
        <v>10</v>
      </c>
      <c r="C9" s="4" t="s">
        <v>11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ht="15.75" customHeight="1">
      <c r="A10" s="2">
        <v>0.0</v>
      </c>
      <c r="B10" s="11">
        <v>5.0</v>
      </c>
      <c r="C10" s="3">
        <v>0.0</v>
      </c>
    </row>
    <row r="11" ht="15.75" customHeight="1">
      <c r="A11" s="2">
        <f t="shared" ref="A11:A30" si="1">A10+1</f>
        <v>1</v>
      </c>
      <c r="B11" s="11">
        <v>5.0</v>
      </c>
      <c r="C11" s="2">
        <f t="shared" ref="C11:C30" si="2">$B$6*C10+B11</f>
        <v>5</v>
      </c>
    </row>
    <row r="12" ht="15.75" customHeight="1">
      <c r="A12" s="2">
        <f t="shared" si="1"/>
        <v>2</v>
      </c>
      <c r="B12" s="11">
        <v>5.0</v>
      </c>
      <c r="C12" s="2">
        <f t="shared" si="2"/>
        <v>11</v>
      </c>
    </row>
    <row r="13" ht="15.75" customHeight="1">
      <c r="A13" s="2">
        <f t="shared" si="1"/>
        <v>3</v>
      </c>
      <c r="B13" s="11">
        <v>5.0</v>
      </c>
      <c r="C13" s="2">
        <f t="shared" si="2"/>
        <v>18.2</v>
      </c>
    </row>
    <row r="14" ht="15.75" customHeight="1">
      <c r="A14" s="2">
        <f t="shared" si="1"/>
        <v>4</v>
      </c>
      <c r="B14" s="11">
        <v>5.0</v>
      </c>
      <c r="C14" s="2">
        <f t="shared" si="2"/>
        <v>26.84</v>
      </c>
    </row>
    <row r="15" ht="15.75" customHeight="1">
      <c r="A15" s="2">
        <f t="shared" si="1"/>
        <v>5</v>
      </c>
      <c r="B15" s="11">
        <v>5.0</v>
      </c>
      <c r="C15" s="2">
        <f t="shared" si="2"/>
        <v>37.208</v>
      </c>
    </row>
    <row r="16" ht="15.75" customHeight="1">
      <c r="A16" s="2">
        <f t="shared" si="1"/>
        <v>6</v>
      </c>
      <c r="B16" s="11">
        <v>5.0</v>
      </c>
      <c r="C16" s="2">
        <f t="shared" si="2"/>
        <v>49.6496</v>
      </c>
    </row>
    <row r="17" ht="15.75" customHeight="1">
      <c r="A17" s="2">
        <f t="shared" si="1"/>
        <v>7</v>
      </c>
      <c r="B17" s="11">
        <v>5.0</v>
      </c>
      <c r="C17" s="2">
        <f t="shared" si="2"/>
        <v>64.57952</v>
      </c>
    </row>
    <row r="18" ht="15.75" customHeight="1">
      <c r="A18" s="2">
        <f t="shared" si="1"/>
        <v>8</v>
      </c>
      <c r="B18" s="11">
        <v>5.0</v>
      </c>
      <c r="C18" s="2">
        <f t="shared" si="2"/>
        <v>82.495424</v>
      </c>
    </row>
    <row r="19" ht="15.75" customHeight="1">
      <c r="A19" s="2">
        <f t="shared" si="1"/>
        <v>9</v>
      </c>
      <c r="B19" s="11">
        <v>5.0</v>
      </c>
      <c r="C19" s="2">
        <f t="shared" si="2"/>
        <v>103.9945088</v>
      </c>
    </row>
    <row r="20" ht="15.75" customHeight="1">
      <c r="A20" s="2">
        <f t="shared" si="1"/>
        <v>10</v>
      </c>
      <c r="B20" s="11">
        <v>5.0</v>
      </c>
      <c r="C20" s="2">
        <f t="shared" si="2"/>
        <v>129.7934106</v>
      </c>
    </row>
    <row r="21" ht="15.75" customHeight="1">
      <c r="A21" s="2">
        <f t="shared" si="1"/>
        <v>11</v>
      </c>
      <c r="B21" s="11">
        <v>5.0</v>
      </c>
      <c r="C21" s="2">
        <f t="shared" si="2"/>
        <v>160.7520927</v>
      </c>
    </row>
    <row r="22" ht="15.75" customHeight="1">
      <c r="A22" s="2">
        <f t="shared" si="1"/>
        <v>12</v>
      </c>
      <c r="B22" s="11">
        <v>5.0</v>
      </c>
      <c r="C22" s="2">
        <f t="shared" si="2"/>
        <v>197.9025112</v>
      </c>
    </row>
    <row r="23" ht="15.75" customHeight="1">
      <c r="A23" s="2">
        <f t="shared" si="1"/>
        <v>13</v>
      </c>
      <c r="B23" s="11">
        <v>5.0</v>
      </c>
      <c r="C23" s="2">
        <f t="shared" si="2"/>
        <v>242.4830134</v>
      </c>
    </row>
    <row r="24" ht="15.75" customHeight="1">
      <c r="A24" s="2">
        <f t="shared" si="1"/>
        <v>14</v>
      </c>
      <c r="B24" s="11">
        <v>5.0</v>
      </c>
      <c r="C24" s="2">
        <f t="shared" si="2"/>
        <v>295.9796161</v>
      </c>
    </row>
    <row r="25" ht="15.75" customHeight="1">
      <c r="A25" s="2">
        <f t="shared" si="1"/>
        <v>15</v>
      </c>
      <c r="B25" s="11">
        <v>5.0</v>
      </c>
      <c r="C25" s="2">
        <f t="shared" si="2"/>
        <v>360.1755394</v>
      </c>
    </row>
    <row r="26" ht="15.75" customHeight="1">
      <c r="A26" s="2">
        <f t="shared" si="1"/>
        <v>16</v>
      </c>
      <c r="B26" s="11">
        <v>5.0</v>
      </c>
      <c r="C26" s="2">
        <f t="shared" si="2"/>
        <v>437.2106472</v>
      </c>
      <c r="G26" s="2">
        <f>int(10/3)</f>
        <v>3</v>
      </c>
    </row>
    <row r="27" ht="15.75" customHeight="1">
      <c r="A27" s="2">
        <f t="shared" si="1"/>
        <v>17</v>
      </c>
      <c r="B27" s="11">
        <v>5.0</v>
      </c>
      <c r="C27" s="2">
        <f t="shared" si="2"/>
        <v>529.6527767</v>
      </c>
    </row>
    <row r="28" ht="15.75" customHeight="1">
      <c r="A28" s="2">
        <f t="shared" si="1"/>
        <v>18</v>
      </c>
      <c r="B28" s="11">
        <v>5.0</v>
      </c>
      <c r="C28" s="2">
        <f t="shared" si="2"/>
        <v>640.583332</v>
      </c>
    </row>
    <row r="29" ht="15.75" customHeight="1">
      <c r="A29" s="2">
        <f t="shared" si="1"/>
        <v>19</v>
      </c>
      <c r="B29" s="11">
        <v>5.0</v>
      </c>
      <c r="C29" s="2">
        <f t="shared" si="2"/>
        <v>773.6999984</v>
      </c>
    </row>
    <row r="30" ht="15.75" customHeight="1">
      <c r="A30" s="2">
        <f t="shared" si="1"/>
        <v>20</v>
      </c>
      <c r="B30" s="11">
        <v>5.0</v>
      </c>
      <c r="C30" s="2">
        <f t="shared" si="2"/>
        <v>933.4399981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75"/>
    <col customWidth="1" min="2" max="3" width="10.63"/>
    <col customWidth="1" min="4" max="4" width="9.88"/>
    <col customWidth="1" min="5" max="5" width="8.0"/>
  </cols>
  <sheetData>
    <row r="1" ht="15.75" customHeight="1">
      <c r="A1" s="12" t="s">
        <v>25</v>
      </c>
      <c r="B1" s="2"/>
      <c r="C1" s="2"/>
      <c r="D1" s="2"/>
    </row>
    <row r="2" ht="15.75" customHeight="1">
      <c r="A2" s="1"/>
      <c r="B2" s="2"/>
      <c r="C2" s="2"/>
      <c r="D2" s="2"/>
    </row>
    <row r="3" ht="15.75" customHeight="1">
      <c r="A3" s="1" t="s">
        <v>26</v>
      </c>
      <c r="B3" s="2"/>
      <c r="C3" s="2"/>
      <c r="D3" s="2"/>
    </row>
    <row r="4" ht="15.75" customHeight="1">
      <c r="A4" s="3" t="s">
        <v>12</v>
      </c>
      <c r="B4" s="2">
        <v>20.0</v>
      </c>
      <c r="C4" s="2"/>
      <c r="D4" s="2"/>
    </row>
    <row r="5" ht="15.75" customHeight="1">
      <c r="A5" s="2" t="s">
        <v>27</v>
      </c>
      <c r="B5" s="2" t="s">
        <v>28</v>
      </c>
      <c r="C5" s="2"/>
      <c r="D5" s="2"/>
    </row>
    <row r="6" ht="15.75" customHeight="1">
      <c r="A6" s="2" t="s">
        <v>29</v>
      </c>
      <c r="B6" s="2" t="s">
        <v>30</v>
      </c>
      <c r="C6" s="2"/>
      <c r="D6" s="2"/>
    </row>
    <row r="7" ht="15.75" customHeight="1">
      <c r="A7" s="2" t="s">
        <v>19</v>
      </c>
      <c r="B7" s="2" t="s">
        <v>31</v>
      </c>
      <c r="C7" s="2"/>
      <c r="D7" s="2"/>
    </row>
    <row r="8" ht="15.75" customHeight="1">
      <c r="A8" s="2"/>
      <c r="B8" s="2"/>
      <c r="C8" s="2"/>
      <c r="D8" s="2"/>
    </row>
    <row r="9" ht="15.75" customHeight="1">
      <c r="A9" s="1" t="s">
        <v>2</v>
      </c>
      <c r="B9" s="2"/>
      <c r="C9" s="2"/>
      <c r="D9" s="2"/>
    </row>
    <row r="10" ht="15.75" customHeight="1">
      <c r="A10" s="2" t="s">
        <v>3</v>
      </c>
      <c r="B10" s="3">
        <v>0.8</v>
      </c>
      <c r="C10" s="2" t="s">
        <v>4</v>
      </c>
      <c r="D10" s="2"/>
    </row>
    <row r="11" ht="15.75" customHeight="1">
      <c r="A11" s="2"/>
      <c r="B11" s="2"/>
      <c r="C11" s="2"/>
      <c r="D11" s="2"/>
    </row>
    <row r="12" ht="15.75" customHeight="1">
      <c r="A12" s="2" t="s">
        <v>32</v>
      </c>
      <c r="B12" s="3">
        <v>0.5</v>
      </c>
      <c r="C12" s="2" t="s">
        <v>33</v>
      </c>
      <c r="D12" s="2"/>
    </row>
    <row r="13" ht="15.75" customHeight="1">
      <c r="D13" s="2"/>
    </row>
    <row r="14" ht="15.75" customHeight="1">
      <c r="A14" s="2"/>
      <c r="B14" s="2"/>
      <c r="C14" s="2"/>
      <c r="D14" s="2"/>
    </row>
    <row r="15" ht="15.75" customHeight="1">
      <c r="A15" s="1" t="s">
        <v>8</v>
      </c>
      <c r="B15" s="2"/>
      <c r="C15" s="2"/>
      <c r="D15" s="2"/>
    </row>
    <row r="16" ht="15.75" customHeight="1">
      <c r="A16" s="4" t="s">
        <v>9</v>
      </c>
      <c r="B16" s="4" t="s">
        <v>20</v>
      </c>
      <c r="C16" s="4" t="s">
        <v>34</v>
      </c>
      <c r="D16" s="4" t="s">
        <v>10</v>
      </c>
      <c r="E16" s="4" t="s">
        <v>11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ht="15.75" customHeight="1">
      <c r="A17" s="2">
        <v>0.0</v>
      </c>
      <c r="B17" s="2">
        <f t="shared" ref="B17:B37" si="1">$B$4</f>
        <v>20</v>
      </c>
      <c r="C17" s="2">
        <v>0.0</v>
      </c>
      <c r="D17" s="2">
        <f t="shared" ref="D17:D37" si="2">$B$12*C17+$B$13</f>
        <v>0</v>
      </c>
      <c r="E17" s="3">
        <v>0.0</v>
      </c>
    </row>
    <row r="18" ht="15.75" customHeight="1">
      <c r="A18" s="2">
        <f t="shared" ref="A18:A37" si="3">A17+1</f>
        <v>1</v>
      </c>
      <c r="B18" s="2">
        <f t="shared" si="1"/>
        <v>20</v>
      </c>
      <c r="C18" s="2">
        <f t="shared" ref="C18:C37" si="4">$B$4-E17</f>
        <v>20</v>
      </c>
      <c r="D18" s="2">
        <f t="shared" si="2"/>
        <v>10</v>
      </c>
      <c r="E18" s="2">
        <f t="shared" ref="E18:E37" si="5">$B$10*E17+D18</f>
        <v>10</v>
      </c>
    </row>
    <row r="19" ht="15.75" customHeight="1">
      <c r="A19" s="2">
        <f t="shared" si="3"/>
        <v>2</v>
      </c>
      <c r="B19" s="2">
        <f t="shared" si="1"/>
        <v>20</v>
      </c>
      <c r="C19" s="2">
        <f t="shared" si="4"/>
        <v>10</v>
      </c>
      <c r="D19" s="2">
        <f t="shared" si="2"/>
        <v>5</v>
      </c>
      <c r="E19" s="2">
        <f t="shared" si="5"/>
        <v>13</v>
      </c>
    </row>
    <row r="20" ht="15.75" customHeight="1">
      <c r="A20" s="2">
        <f t="shared" si="3"/>
        <v>3</v>
      </c>
      <c r="B20" s="2">
        <f t="shared" si="1"/>
        <v>20</v>
      </c>
      <c r="C20" s="2">
        <f t="shared" si="4"/>
        <v>7</v>
      </c>
      <c r="D20" s="2">
        <f t="shared" si="2"/>
        <v>3.5</v>
      </c>
      <c r="E20" s="2">
        <f t="shared" si="5"/>
        <v>13.9</v>
      </c>
    </row>
    <row r="21" ht="15.75" customHeight="1">
      <c r="A21" s="2">
        <f t="shared" si="3"/>
        <v>4</v>
      </c>
      <c r="B21" s="2">
        <f t="shared" si="1"/>
        <v>20</v>
      </c>
      <c r="C21" s="2">
        <f t="shared" si="4"/>
        <v>6.1</v>
      </c>
      <c r="D21" s="2">
        <f t="shared" si="2"/>
        <v>3.05</v>
      </c>
      <c r="E21" s="2">
        <f t="shared" si="5"/>
        <v>14.17</v>
      </c>
    </row>
    <row r="22" ht="15.75" customHeight="1">
      <c r="A22" s="2">
        <f t="shared" si="3"/>
        <v>5</v>
      </c>
      <c r="B22" s="2">
        <f t="shared" si="1"/>
        <v>20</v>
      </c>
      <c r="C22" s="2">
        <f t="shared" si="4"/>
        <v>5.83</v>
      </c>
      <c r="D22" s="2">
        <f t="shared" si="2"/>
        <v>2.915</v>
      </c>
      <c r="E22" s="2">
        <f t="shared" si="5"/>
        <v>14.251</v>
      </c>
    </row>
    <row r="23" ht="15.75" customHeight="1">
      <c r="A23" s="2">
        <f t="shared" si="3"/>
        <v>6</v>
      </c>
      <c r="B23" s="2">
        <f t="shared" si="1"/>
        <v>20</v>
      </c>
      <c r="C23" s="2">
        <f t="shared" si="4"/>
        <v>5.749</v>
      </c>
      <c r="D23" s="2">
        <f t="shared" si="2"/>
        <v>2.8745</v>
      </c>
      <c r="E23" s="2">
        <f t="shared" si="5"/>
        <v>14.2753</v>
      </c>
    </row>
    <row r="24" ht="15.75" customHeight="1">
      <c r="A24" s="2">
        <f t="shared" si="3"/>
        <v>7</v>
      </c>
      <c r="B24" s="2">
        <f t="shared" si="1"/>
        <v>20</v>
      </c>
      <c r="C24" s="2">
        <f t="shared" si="4"/>
        <v>5.7247</v>
      </c>
      <c r="D24" s="2">
        <f t="shared" si="2"/>
        <v>2.86235</v>
      </c>
      <c r="E24" s="2">
        <f t="shared" si="5"/>
        <v>14.28259</v>
      </c>
    </row>
    <row r="25" ht="15.75" customHeight="1">
      <c r="A25" s="2">
        <f t="shared" si="3"/>
        <v>8</v>
      </c>
      <c r="B25" s="2">
        <f t="shared" si="1"/>
        <v>20</v>
      </c>
      <c r="C25" s="2">
        <f t="shared" si="4"/>
        <v>5.71741</v>
      </c>
      <c r="D25" s="2">
        <f t="shared" si="2"/>
        <v>2.858705</v>
      </c>
      <c r="E25" s="2">
        <f t="shared" si="5"/>
        <v>14.284777</v>
      </c>
    </row>
    <row r="26" ht="15.75" customHeight="1">
      <c r="A26" s="2">
        <f t="shared" si="3"/>
        <v>9</v>
      </c>
      <c r="B26" s="2">
        <f t="shared" si="1"/>
        <v>20</v>
      </c>
      <c r="C26" s="2">
        <f t="shared" si="4"/>
        <v>5.715223</v>
      </c>
      <c r="D26" s="2">
        <f t="shared" si="2"/>
        <v>2.8576115</v>
      </c>
      <c r="E26" s="2">
        <f t="shared" si="5"/>
        <v>14.2854331</v>
      </c>
    </row>
    <row r="27" ht="15.75" customHeight="1">
      <c r="A27" s="2">
        <f t="shared" si="3"/>
        <v>10</v>
      </c>
      <c r="B27" s="2">
        <f t="shared" si="1"/>
        <v>20</v>
      </c>
      <c r="C27" s="2">
        <f t="shared" si="4"/>
        <v>5.7145669</v>
      </c>
      <c r="D27" s="2">
        <f t="shared" si="2"/>
        <v>2.85728345</v>
      </c>
      <c r="E27" s="2">
        <f t="shared" si="5"/>
        <v>14.28562993</v>
      </c>
    </row>
    <row r="28" ht="15.75" customHeight="1">
      <c r="A28" s="2">
        <f t="shared" si="3"/>
        <v>11</v>
      </c>
      <c r="B28" s="2">
        <f t="shared" si="1"/>
        <v>20</v>
      </c>
      <c r="C28" s="2">
        <f t="shared" si="4"/>
        <v>5.71437007</v>
      </c>
      <c r="D28" s="2">
        <f t="shared" si="2"/>
        <v>2.857185035</v>
      </c>
      <c r="E28" s="2">
        <f t="shared" si="5"/>
        <v>14.28568898</v>
      </c>
    </row>
    <row r="29" ht="15.75" customHeight="1">
      <c r="A29" s="2">
        <f t="shared" si="3"/>
        <v>12</v>
      </c>
      <c r="B29" s="2">
        <f t="shared" si="1"/>
        <v>20</v>
      </c>
      <c r="C29" s="2">
        <f t="shared" si="4"/>
        <v>5.714311021</v>
      </c>
      <c r="D29" s="2">
        <f t="shared" si="2"/>
        <v>2.857155511</v>
      </c>
      <c r="E29" s="2">
        <f t="shared" si="5"/>
        <v>14.28570669</v>
      </c>
    </row>
    <row r="30" ht="15.75" customHeight="1">
      <c r="A30" s="2">
        <f t="shared" si="3"/>
        <v>13</v>
      </c>
      <c r="B30" s="2">
        <f t="shared" si="1"/>
        <v>20</v>
      </c>
      <c r="C30" s="2">
        <f t="shared" si="4"/>
        <v>5.714293306</v>
      </c>
      <c r="D30" s="2">
        <f t="shared" si="2"/>
        <v>2.857146653</v>
      </c>
      <c r="E30" s="2">
        <f t="shared" si="5"/>
        <v>14.28571201</v>
      </c>
    </row>
    <row r="31" ht="15.75" customHeight="1">
      <c r="A31" s="2">
        <f t="shared" si="3"/>
        <v>14</v>
      </c>
      <c r="B31" s="2">
        <f t="shared" si="1"/>
        <v>20</v>
      </c>
      <c r="C31" s="2">
        <f t="shared" si="4"/>
        <v>5.714287992</v>
      </c>
      <c r="D31" s="2">
        <f t="shared" si="2"/>
        <v>2.857143996</v>
      </c>
      <c r="E31" s="2">
        <f t="shared" si="5"/>
        <v>14.2857136</v>
      </c>
    </row>
    <row r="32" ht="15.75" customHeight="1">
      <c r="A32" s="2">
        <f t="shared" si="3"/>
        <v>15</v>
      </c>
      <c r="B32" s="2">
        <f t="shared" si="1"/>
        <v>20</v>
      </c>
      <c r="C32" s="2">
        <f t="shared" si="4"/>
        <v>5.714286398</v>
      </c>
      <c r="D32" s="2">
        <f t="shared" si="2"/>
        <v>2.857143199</v>
      </c>
      <c r="E32" s="2">
        <f t="shared" si="5"/>
        <v>14.28571408</v>
      </c>
    </row>
    <row r="33" ht="15.75" customHeight="1">
      <c r="A33" s="2">
        <f t="shared" si="3"/>
        <v>16</v>
      </c>
      <c r="B33" s="2">
        <f t="shared" si="1"/>
        <v>20</v>
      </c>
      <c r="C33" s="2">
        <f t="shared" si="4"/>
        <v>5.714285919</v>
      </c>
      <c r="D33" s="2">
        <f t="shared" si="2"/>
        <v>2.85714296</v>
      </c>
      <c r="E33" s="2">
        <f t="shared" si="5"/>
        <v>14.28571422</v>
      </c>
    </row>
    <row r="34" ht="15.75" customHeight="1">
      <c r="A34" s="2">
        <f t="shared" si="3"/>
        <v>17</v>
      </c>
      <c r="B34" s="2">
        <f t="shared" si="1"/>
        <v>20</v>
      </c>
      <c r="C34" s="2">
        <f t="shared" si="4"/>
        <v>5.714285776</v>
      </c>
      <c r="D34" s="2">
        <f t="shared" si="2"/>
        <v>2.857142888</v>
      </c>
      <c r="E34" s="2">
        <f t="shared" si="5"/>
        <v>14.28571427</v>
      </c>
    </row>
    <row r="35" ht="15.75" customHeight="1">
      <c r="A35" s="2">
        <f t="shared" si="3"/>
        <v>18</v>
      </c>
      <c r="B35" s="2">
        <f t="shared" si="1"/>
        <v>20</v>
      </c>
      <c r="C35" s="2">
        <f t="shared" si="4"/>
        <v>5.714285733</v>
      </c>
      <c r="D35" s="2">
        <f t="shared" si="2"/>
        <v>2.857142866</v>
      </c>
      <c r="E35" s="2">
        <f t="shared" si="5"/>
        <v>14.28571428</v>
      </c>
    </row>
    <row r="36" ht="15.75" customHeight="1">
      <c r="A36" s="2">
        <f t="shared" si="3"/>
        <v>19</v>
      </c>
      <c r="B36" s="2">
        <f t="shared" si="1"/>
        <v>20</v>
      </c>
      <c r="C36" s="2">
        <f t="shared" si="4"/>
        <v>5.71428572</v>
      </c>
      <c r="D36" s="2">
        <f t="shared" si="2"/>
        <v>2.85714286</v>
      </c>
      <c r="E36" s="2">
        <f t="shared" si="5"/>
        <v>14.28571428</v>
      </c>
    </row>
    <row r="37" ht="15.75" customHeight="1">
      <c r="A37" s="2">
        <f t="shared" si="3"/>
        <v>20</v>
      </c>
      <c r="B37" s="2">
        <f t="shared" si="1"/>
        <v>20</v>
      </c>
      <c r="C37" s="2">
        <f t="shared" si="4"/>
        <v>5.714285716</v>
      </c>
      <c r="D37" s="2">
        <f t="shared" si="2"/>
        <v>2.857142858</v>
      </c>
      <c r="E37" s="2">
        <f t="shared" si="5"/>
        <v>14.28571429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75"/>
    <col customWidth="1" min="2" max="3" width="10.63"/>
    <col customWidth="1" min="4" max="5" width="9.88"/>
    <col customWidth="1" min="6" max="6" width="8.0"/>
  </cols>
  <sheetData>
    <row r="1" ht="15.75" customHeight="1">
      <c r="A1" s="12" t="s">
        <v>35</v>
      </c>
      <c r="B1" s="2"/>
      <c r="C1" s="2"/>
      <c r="D1" s="2"/>
      <c r="E1" s="2"/>
    </row>
    <row r="2" ht="15.75" customHeight="1">
      <c r="A2" s="1"/>
      <c r="B2" s="2"/>
      <c r="C2" s="2"/>
      <c r="D2" s="2"/>
      <c r="E2" s="2"/>
    </row>
    <row r="3" ht="15.75" customHeight="1">
      <c r="A3" s="1" t="s">
        <v>26</v>
      </c>
      <c r="B3" s="2"/>
      <c r="C3" s="2"/>
      <c r="D3" s="2"/>
      <c r="E3" s="2"/>
    </row>
    <row r="4" ht="15.75" customHeight="1">
      <c r="A4" s="2" t="s">
        <v>36</v>
      </c>
      <c r="B4" s="2">
        <v>5.0</v>
      </c>
      <c r="C4" s="2"/>
      <c r="D4" s="2"/>
      <c r="E4" s="2"/>
    </row>
    <row r="5" ht="15.75" customHeight="1">
      <c r="A5" s="2" t="s">
        <v>27</v>
      </c>
      <c r="B5" s="2" t="s">
        <v>28</v>
      </c>
      <c r="C5" s="2"/>
      <c r="D5" s="2"/>
      <c r="E5" s="2"/>
    </row>
    <row r="6" ht="15.75" customHeight="1">
      <c r="A6" s="2" t="s">
        <v>37</v>
      </c>
      <c r="B6" s="2" t="s">
        <v>38</v>
      </c>
      <c r="C6" s="2"/>
      <c r="D6" s="2"/>
      <c r="E6" s="2"/>
    </row>
    <row r="7" ht="15.75" customHeight="1">
      <c r="A7" s="2" t="s">
        <v>29</v>
      </c>
      <c r="B7" s="2" t="s">
        <v>39</v>
      </c>
      <c r="C7" s="2"/>
      <c r="D7" s="2"/>
      <c r="E7" s="2"/>
    </row>
    <row r="8" ht="15.75" customHeight="1">
      <c r="A8" s="2" t="s">
        <v>19</v>
      </c>
      <c r="B8" s="2" t="s">
        <v>31</v>
      </c>
      <c r="C8" s="2"/>
      <c r="D8" s="2"/>
      <c r="E8" s="2"/>
    </row>
    <row r="9" ht="15.75" customHeight="1">
      <c r="A9" s="2"/>
      <c r="B9" s="2"/>
      <c r="C9" s="2"/>
      <c r="D9" s="2"/>
      <c r="E9" s="2"/>
    </row>
    <row r="10" ht="15.75" customHeight="1">
      <c r="A10" s="1" t="s">
        <v>2</v>
      </c>
      <c r="B10" s="2"/>
      <c r="C10" s="2"/>
      <c r="D10" s="2"/>
      <c r="E10" s="2"/>
    </row>
    <row r="11" ht="15.75" customHeight="1">
      <c r="A11" s="2" t="s">
        <v>3</v>
      </c>
      <c r="B11" s="3">
        <v>0.8</v>
      </c>
      <c r="C11" s="2" t="s">
        <v>4</v>
      </c>
      <c r="D11" s="2"/>
      <c r="E11" s="2"/>
    </row>
    <row r="12" ht="15.75" customHeight="1">
      <c r="A12" s="2" t="s">
        <v>40</v>
      </c>
      <c r="B12" s="2">
        <v>10.0</v>
      </c>
      <c r="C12" s="2" t="s">
        <v>41</v>
      </c>
      <c r="D12" s="2"/>
      <c r="E12" s="2"/>
    </row>
    <row r="13" ht="15.75" customHeight="1">
      <c r="A13" s="2" t="s">
        <v>32</v>
      </c>
      <c r="B13" s="3">
        <v>1.0</v>
      </c>
      <c r="C13" s="2" t="s">
        <v>42</v>
      </c>
      <c r="D13" s="2"/>
      <c r="E13" s="2"/>
    </row>
    <row r="14" ht="15.75" customHeight="1">
      <c r="A14" s="2" t="s">
        <v>43</v>
      </c>
      <c r="B14" s="3">
        <v>0.2</v>
      </c>
      <c r="C14" s="2" t="s">
        <v>44</v>
      </c>
      <c r="D14" s="2"/>
      <c r="E14" s="2"/>
    </row>
    <row r="15" ht="15.75" customHeight="1">
      <c r="A15" s="2"/>
      <c r="B15" s="2"/>
      <c r="C15" s="2"/>
      <c r="D15" s="2"/>
      <c r="E15" s="2"/>
    </row>
    <row r="16" ht="15.75" customHeight="1">
      <c r="A16" s="2"/>
      <c r="B16" s="2"/>
      <c r="C16" s="2"/>
      <c r="D16" s="2"/>
      <c r="E16" s="2"/>
    </row>
    <row r="17" ht="15.75" customHeight="1">
      <c r="A17" s="1" t="s">
        <v>8</v>
      </c>
      <c r="B17" s="2"/>
      <c r="C17" s="2"/>
      <c r="D17" s="2"/>
      <c r="E17" s="2"/>
    </row>
    <row r="18" ht="15.75" customHeight="1">
      <c r="A18" s="4" t="s">
        <v>9</v>
      </c>
      <c r="B18" s="4" t="s">
        <v>20</v>
      </c>
      <c r="C18" s="4" t="s">
        <v>34</v>
      </c>
      <c r="D18" s="4" t="s">
        <v>45</v>
      </c>
      <c r="E18" s="4" t="s">
        <v>10</v>
      </c>
      <c r="F18" s="4" t="s">
        <v>11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">
        <v>0.0</v>
      </c>
      <c r="B19" s="2">
        <f t="shared" ref="B19:B39" si="1">$B$4</f>
        <v>5</v>
      </c>
      <c r="C19" s="2">
        <v>0.0</v>
      </c>
      <c r="D19" s="2">
        <f>C19</f>
        <v>0</v>
      </c>
      <c r="E19" s="2">
        <f t="shared" ref="E19:E39" si="2">$B$13*C19+$B$15+$B$14*D19</f>
        <v>0</v>
      </c>
      <c r="F19" s="2">
        <v>10.0</v>
      </c>
    </row>
    <row r="20" ht="15.75" customHeight="1">
      <c r="A20" s="2">
        <f t="shared" ref="A20:A39" si="3">A19+1</f>
        <v>1</v>
      </c>
      <c r="B20" s="2">
        <f t="shared" si="1"/>
        <v>5</v>
      </c>
      <c r="C20" s="2">
        <f t="shared" ref="C20:C39" si="4">$B$4-F19</f>
        <v>-5</v>
      </c>
      <c r="D20" s="2">
        <f t="shared" ref="D20:D39" si="5">C20 + D19</f>
        <v>-5</v>
      </c>
      <c r="E20" s="2">
        <f t="shared" si="2"/>
        <v>-6</v>
      </c>
      <c r="F20" s="2">
        <f t="shared" ref="F20:F39" si="6">$B$11*F19+E20</f>
        <v>2</v>
      </c>
    </row>
    <row r="21" ht="15.75" customHeight="1">
      <c r="A21" s="2">
        <f t="shared" si="3"/>
        <v>2</v>
      </c>
      <c r="B21" s="2">
        <f t="shared" si="1"/>
        <v>5</v>
      </c>
      <c r="C21" s="2">
        <f t="shared" si="4"/>
        <v>3</v>
      </c>
      <c r="D21" s="2">
        <f t="shared" si="5"/>
        <v>-2</v>
      </c>
      <c r="E21" s="2">
        <f t="shared" si="2"/>
        <v>2.6</v>
      </c>
      <c r="F21" s="2">
        <f t="shared" si="6"/>
        <v>4.2</v>
      </c>
    </row>
    <row r="22" ht="15.75" customHeight="1">
      <c r="A22" s="2">
        <f t="shared" si="3"/>
        <v>3</v>
      </c>
      <c r="B22" s="2">
        <f t="shared" si="1"/>
        <v>5</v>
      </c>
      <c r="C22" s="2">
        <f t="shared" si="4"/>
        <v>0.8</v>
      </c>
      <c r="D22" s="2">
        <f t="shared" si="5"/>
        <v>-1.2</v>
      </c>
      <c r="E22" s="2">
        <f t="shared" si="2"/>
        <v>0.56</v>
      </c>
      <c r="F22" s="2">
        <f t="shared" si="6"/>
        <v>3.92</v>
      </c>
    </row>
    <row r="23" ht="15.75" customHeight="1">
      <c r="A23" s="2">
        <f t="shared" si="3"/>
        <v>4</v>
      </c>
      <c r="B23" s="2">
        <f t="shared" si="1"/>
        <v>5</v>
      </c>
      <c r="C23" s="2">
        <f t="shared" si="4"/>
        <v>1.08</v>
      </c>
      <c r="D23" s="2">
        <f t="shared" si="5"/>
        <v>-0.12</v>
      </c>
      <c r="E23" s="2">
        <f t="shared" si="2"/>
        <v>1.056</v>
      </c>
      <c r="F23" s="2">
        <f t="shared" si="6"/>
        <v>4.192</v>
      </c>
    </row>
    <row r="24" ht="15.75" customHeight="1">
      <c r="A24" s="2">
        <f t="shared" si="3"/>
        <v>5</v>
      </c>
      <c r="B24" s="2">
        <f t="shared" si="1"/>
        <v>5</v>
      </c>
      <c r="C24" s="2">
        <f t="shared" si="4"/>
        <v>0.808</v>
      </c>
      <c r="D24" s="2">
        <f t="shared" si="5"/>
        <v>0.688</v>
      </c>
      <c r="E24" s="2">
        <f t="shared" si="2"/>
        <v>0.9456</v>
      </c>
      <c r="F24" s="2">
        <f t="shared" si="6"/>
        <v>4.2992</v>
      </c>
    </row>
    <row r="25" ht="15.75" customHeight="1">
      <c r="A25" s="2">
        <f t="shared" si="3"/>
        <v>6</v>
      </c>
      <c r="B25" s="2">
        <f t="shared" si="1"/>
        <v>5</v>
      </c>
      <c r="C25" s="2">
        <f t="shared" si="4"/>
        <v>0.7008</v>
      </c>
      <c r="D25" s="2">
        <f t="shared" si="5"/>
        <v>1.3888</v>
      </c>
      <c r="E25" s="2">
        <f t="shared" si="2"/>
        <v>0.97856</v>
      </c>
      <c r="F25" s="2">
        <f t="shared" si="6"/>
        <v>4.41792</v>
      </c>
    </row>
    <row r="26" ht="15.75" customHeight="1">
      <c r="A26" s="2">
        <f t="shared" si="3"/>
        <v>7</v>
      </c>
      <c r="B26" s="2">
        <f t="shared" si="1"/>
        <v>5</v>
      </c>
      <c r="C26" s="2">
        <f t="shared" si="4"/>
        <v>0.58208</v>
      </c>
      <c r="D26" s="2">
        <f t="shared" si="5"/>
        <v>1.97088</v>
      </c>
      <c r="E26" s="2">
        <f t="shared" si="2"/>
        <v>0.976256</v>
      </c>
      <c r="F26" s="2">
        <f t="shared" si="6"/>
        <v>4.510592</v>
      </c>
    </row>
    <row r="27" ht="15.75" customHeight="1">
      <c r="A27" s="2">
        <f t="shared" si="3"/>
        <v>8</v>
      </c>
      <c r="B27" s="2">
        <f t="shared" si="1"/>
        <v>5</v>
      </c>
      <c r="C27" s="2">
        <f t="shared" si="4"/>
        <v>0.489408</v>
      </c>
      <c r="D27" s="2">
        <f t="shared" si="5"/>
        <v>2.460288</v>
      </c>
      <c r="E27" s="2">
        <f t="shared" si="2"/>
        <v>0.9814656</v>
      </c>
      <c r="F27" s="2">
        <f t="shared" si="6"/>
        <v>4.5899392</v>
      </c>
    </row>
    <row r="28" ht="15.75" customHeight="1">
      <c r="A28" s="2">
        <f t="shared" si="3"/>
        <v>9</v>
      </c>
      <c r="B28" s="2">
        <f t="shared" si="1"/>
        <v>5</v>
      </c>
      <c r="C28" s="2">
        <f t="shared" si="4"/>
        <v>0.4100608</v>
      </c>
      <c r="D28" s="2">
        <f t="shared" si="5"/>
        <v>2.8703488</v>
      </c>
      <c r="E28" s="2">
        <f t="shared" si="2"/>
        <v>0.98413056</v>
      </c>
      <c r="F28" s="2">
        <f t="shared" si="6"/>
        <v>4.65608192</v>
      </c>
    </row>
    <row r="29" ht="15.75" customHeight="1">
      <c r="A29" s="2">
        <f t="shared" si="3"/>
        <v>10</v>
      </c>
      <c r="B29" s="2">
        <f t="shared" si="1"/>
        <v>5</v>
      </c>
      <c r="C29" s="2">
        <f t="shared" si="4"/>
        <v>0.34391808</v>
      </c>
      <c r="D29" s="2">
        <f t="shared" si="5"/>
        <v>3.21426688</v>
      </c>
      <c r="E29" s="2">
        <f t="shared" si="2"/>
        <v>0.986771456</v>
      </c>
      <c r="F29" s="2">
        <f t="shared" si="6"/>
        <v>4.711636992</v>
      </c>
    </row>
    <row r="30" ht="15.75" customHeight="1">
      <c r="A30" s="2">
        <f t="shared" si="3"/>
        <v>11</v>
      </c>
      <c r="B30" s="2">
        <f t="shared" si="1"/>
        <v>5</v>
      </c>
      <c r="C30" s="2">
        <f t="shared" si="4"/>
        <v>0.288363008</v>
      </c>
      <c r="D30" s="2">
        <f t="shared" si="5"/>
        <v>3.502629888</v>
      </c>
      <c r="E30" s="2">
        <f t="shared" si="2"/>
        <v>0.9888889856</v>
      </c>
      <c r="F30" s="2">
        <f t="shared" si="6"/>
        <v>4.758198579</v>
      </c>
    </row>
    <row r="31" ht="15.75" customHeight="1">
      <c r="A31" s="2">
        <f t="shared" si="3"/>
        <v>12</v>
      </c>
      <c r="B31" s="2">
        <f t="shared" si="1"/>
        <v>5</v>
      </c>
      <c r="C31" s="2">
        <f t="shared" si="4"/>
        <v>0.2418014208</v>
      </c>
      <c r="D31" s="2">
        <f t="shared" si="5"/>
        <v>3.744431309</v>
      </c>
      <c r="E31" s="2">
        <f t="shared" si="2"/>
        <v>0.9906876826</v>
      </c>
      <c r="F31" s="2">
        <f t="shared" si="6"/>
        <v>4.797246546</v>
      </c>
    </row>
    <row r="32" ht="15.75" customHeight="1">
      <c r="A32" s="2">
        <f t="shared" si="3"/>
        <v>13</v>
      </c>
      <c r="B32" s="2">
        <f t="shared" si="1"/>
        <v>5</v>
      </c>
      <c r="C32" s="2">
        <f t="shared" si="4"/>
        <v>0.2027534541</v>
      </c>
      <c r="D32" s="2">
        <f t="shared" si="5"/>
        <v>3.947184763</v>
      </c>
      <c r="E32" s="2">
        <f t="shared" si="2"/>
        <v>0.9921904067</v>
      </c>
      <c r="F32" s="2">
        <f t="shared" si="6"/>
        <v>4.829987643</v>
      </c>
    </row>
    <row r="33" ht="15.75" customHeight="1">
      <c r="A33" s="2">
        <f t="shared" si="3"/>
        <v>14</v>
      </c>
      <c r="B33" s="2">
        <f t="shared" si="1"/>
        <v>5</v>
      </c>
      <c r="C33" s="2">
        <f t="shared" si="4"/>
        <v>0.1700123566</v>
      </c>
      <c r="D33" s="2">
        <f t="shared" si="5"/>
        <v>4.117197119</v>
      </c>
      <c r="E33" s="2">
        <f t="shared" si="2"/>
        <v>0.9934517805</v>
      </c>
      <c r="F33" s="2">
        <f t="shared" si="6"/>
        <v>4.857441895</v>
      </c>
    </row>
    <row r="34" ht="15.75" customHeight="1">
      <c r="A34" s="2">
        <f t="shared" si="3"/>
        <v>15</v>
      </c>
      <c r="B34" s="2">
        <f t="shared" si="1"/>
        <v>5</v>
      </c>
      <c r="C34" s="2">
        <f t="shared" si="4"/>
        <v>0.1425581048</v>
      </c>
      <c r="D34" s="2">
        <f t="shared" si="5"/>
        <v>4.259755224</v>
      </c>
      <c r="E34" s="2">
        <f t="shared" si="2"/>
        <v>0.9945091496</v>
      </c>
      <c r="F34" s="2">
        <f t="shared" si="6"/>
        <v>4.880462666</v>
      </c>
    </row>
    <row r="35" ht="15.75" customHeight="1">
      <c r="A35" s="2">
        <f t="shared" si="3"/>
        <v>16</v>
      </c>
      <c r="B35" s="2">
        <f t="shared" si="1"/>
        <v>5</v>
      </c>
      <c r="C35" s="2">
        <f t="shared" si="4"/>
        <v>0.1195373342</v>
      </c>
      <c r="D35" s="2">
        <f t="shared" si="5"/>
        <v>4.379292558</v>
      </c>
      <c r="E35" s="2">
        <f t="shared" si="2"/>
        <v>0.9953958459</v>
      </c>
      <c r="F35" s="2">
        <f t="shared" si="6"/>
        <v>4.899765979</v>
      </c>
    </row>
    <row r="36" ht="15.75" customHeight="1">
      <c r="A36" s="2">
        <f t="shared" si="3"/>
        <v>17</v>
      </c>
      <c r="B36" s="2">
        <f t="shared" si="1"/>
        <v>5</v>
      </c>
      <c r="C36" s="2">
        <f t="shared" si="4"/>
        <v>0.1002340215</v>
      </c>
      <c r="D36" s="2">
        <f t="shared" si="5"/>
        <v>4.47952658</v>
      </c>
      <c r="E36" s="2">
        <f t="shared" si="2"/>
        <v>0.9961393375</v>
      </c>
      <c r="F36" s="2">
        <f t="shared" si="6"/>
        <v>4.91595212</v>
      </c>
    </row>
    <row r="37" ht="15.75" customHeight="1">
      <c r="A37" s="2">
        <f t="shared" si="3"/>
        <v>18</v>
      </c>
      <c r="B37" s="2">
        <f t="shared" si="1"/>
        <v>5</v>
      </c>
      <c r="C37" s="2">
        <f t="shared" si="4"/>
        <v>0.08404787972</v>
      </c>
      <c r="D37" s="2">
        <f t="shared" si="5"/>
        <v>4.56357446</v>
      </c>
      <c r="E37" s="2">
        <f t="shared" si="2"/>
        <v>0.9967627716</v>
      </c>
      <c r="F37" s="2">
        <f t="shared" si="6"/>
        <v>4.929524468</v>
      </c>
    </row>
    <row r="38" ht="15.75" customHeight="1">
      <c r="A38" s="2">
        <f t="shared" si="3"/>
        <v>19</v>
      </c>
      <c r="B38" s="2">
        <f t="shared" si="1"/>
        <v>5</v>
      </c>
      <c r="C38" s="2">
        <f t="shared" si="4"/>
        <v>0.07047553213</v>
      </c>
      <c r="D38" s="2">
        <f t="shared" si="5"/>
        <v>4.634049992</v>
      </c>
      <c r="E38" s="2">
        <f t="shared" si="2"/>
        <v>0.9972855305</v>
      </c>
      <c r="F38" s="2">
        <f t="shared" si="6"/>
        <v>4.940905105</v>
      </c>
    </row>
    <row r="39" ht="15.75" customHeight="1">
      <c r="A39" s="2">
        <f t="shared" si="3"/>
        <v>20</v>
      </c>
      <c r="B39" s="2">
        <f t="shared" si="1"/>
        <v>5</v>
      </c>
      <c r="C39" s="2">
        <f t="shared" si="4"/>
        <v>0.05909489522</v>
      </c>
      <c r="D39" s="2">
        <f t="shared" si="5"/>
        <v>4.693144887</v>
      </c>
      <c r="E39" s="2">
        <f t="shared" si="2"/>
        <v>0.9977238726</v>
      </c>
      <c r="F39" s="2">
        <f t="shared" si="6"/>
        <v>4.950447956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75"/>
    <col customWidth="1" min="2" max="3" width="10.63"/>
    <col customWidth="1" min="4" max="6" width="9.88"/>
    <col customWidth="1" min="7" max="7" width="8.0"/>
  </cols>
  <sheetData>
    <row r="1" ht="15.75" customHeight="1">
      <c r="A1" s="1" t="s">
        <v>26</v>
      </c>
      <c r="B1" s="2"/>
      <c r="C1" s="2"/>
      <c r="D1" s="2"/>
      <c r="E1" s="2"/>
      <c r="F1" s="2"/>
    </row>
    <row r="2" ht="15.75" customHeight="1">
      <c r="A2" s="2" t="s">
        <v>36</v>
      </c>
      <c r="B2" s="2">
        <v>5.0</v>
      </c>
      <c r="C2" s="2"/>
      <c r="D2" s="2"/>
      <c r="E2" s="2"/>
      <c r="F2" s="2"/>
    </row>
    <row r="3" ht="15.75" customHeight="1">
      <c r="A3" s="2" t="s">
        <v>27</v>
      </c>
      <c r="B3" s="2" t="s">
        <v>28</v>
      </c>
      <c r="C3" s="2"/>
      <c r="D3" s="2"/>
      <c r="E3" s="2"/>
      <c r="F3" s="2"/>
    </row>
    <row r="4" ht="15.75" customHeight="1">
      <c r="A4" s="2" t="s">
        <v>37</v>
      </c>
      <c r="B4" s="2" t="s">
        <v>38</v>
      </c>
      <c r="C4" s="2"/>
      <c r="D4" s="2"/>
      <c r="E4" s="2"/>
      <c r="F4" s="2"/>
    </row>
    <row r="5" ht="15.75" customHeight="1">
      <c r="A5" s="2" t="s">
        <v>46</v>
      </c>
      <c r="B5" s="2" t="s">
        <v>47</v>
      </c>
      <c r="C5" s="2"/>
      <c r="D5" s="2"/>
      <c r="E5" s="2"/>
      <c r="F5" s="2"/>
    </row>
    <row r="6" ht="15.75" customHeight="1">
      <c r="A6" s="2" t="s">
        <v>29</v>
      </c>
      <c r="B6" s="2" t="s">
        <v>48</v>
      </c>
      <c r="C6" s="2"/>
      <c r="D6" s="2"/>
      <c r="E6" s="2"/>
      <c r="F6" s="2"/>
    </row>
    <row r="7" ht="15.75" customHeight="1">
      <c r="A7" s="2" t="s">
        <v>19</v>
      </c>
      <c r="B7" s="2" t="s">
        <v>31</v>
      </c>
      <c r="C7" s="2"/>
      <c r="D7" s="2"/>
      <c r="E7" s="2"/>
      <c r="F7" s="2"/>
    </row>
    <row r="8" ht="15.75" customHeight="1">
      <c r="A8" s="2"/>
      <c r="B8" s="2"/>
      <c r="C8" s="2"/>
      <c r="D8" s="2"/>
      <c r="E8" s="2"/>
      <c r="F8" s="2"/>
    </row>
    <row r="9" ht="15.75" customHeight="1">
      <c r="A9" s="1" t="s">
        <v>2</v>
      </c>
      <c r="B9" s="2"/>
      <c r="C9" s="2"/>
      <c r="D9" s="2"/>
      <c r="E9" s="2"/>
      <c r="F9" s="2"/>
    </row>
    <row r="10" ht="15.75" customHeight="1">
      <c r="A10" s="2" t="s">
        <v>3</v>
      </c>
      <c r="B10" s="2">
        <v>0.8</v>
      </c>
      <c r="C10" s="2" t="s">
        <v>4</v>
      </c>
      <c r="D10" s="2"/>
      <c r="E10" s="2"/>
      <c r="F10" s="2"/>
    </row>
    <row r="11" ht="15.75" customHeight="1">
      <c r="A11" s="2" t="s">
        <v>40</v>
      </c>
      <c r="B11" s="2">
        <v>10.0</v>
      </c>
      <c r="C11" s="2" t="s">
        <v>41</v>
      </c>
      <c r="D11" s="2"/>
      <c r="E11" s="2"/>
      <c r="F11" s="2"/>
    </row>
    <row r="12" ht="15.75" customHeight="1">
      <c r="A12" s="2" t="s">
        <v>32</v>
      </c>
      <c r="B12" s="3">
        <v>1.0</v>
      </c>
      <c r="C12" s="2" t="s">
        <v>42</v>
      </c>
      <c r="D12" s="2"/>
      <c r="E12" s="2"/>
      <c r="F12" s="2"/>
    </row>
    <row r="13" ht="15.75" customHeight="1">
      <c r="A13" s="2" t="s">
        <v>43</v>
      </c>
      <c r="B13" s="3">
        <v>0.2</v>
      </c>
      <c r="C13" s="2" t="s">
        <v>44</v>
      </c>
      <c r="D13" s="2"/>
      <c r="E13" s="2"/>
      <c r="F13" s="2"/>
    </row>
    <row r="14" ht="15.75" customHeight="1">
      <c r="A14" s="2" t="s">
        <v>49</v>
      </c>
      <c r="B14" s="2">
        <v>0.1</v>
      </c>
      <c r="C14" s="2" t="s">
        <v>50</v>
      </c>
      <c r="D14" s="2"/>
      <c r="E14" s="2"/>
      <c r="F14" s="2"/>
    </row>
    <row r="15" ht="15.75" customHeight="1">
      <c r="A15" s="2"/>
      <c r="B15" s="2"/>
      <c r="C15" s="2"/>
      <c r="D15" s="2"/>
      <c r="E15" s="2"/>
      <c r="F15" s="2"/>
    </row>
    <row r="16" ht="15.75" customHeight="1">
      <c r="A16" s="2"/>
      <c r="B16" s="2"/>
      <c r="C16" s="2"/>
      <c r="D16" s="2"/>
      <c r="E16" s="2"/>
      <c r="F16" s="2"/>
    </row>
    <row r="17" ht="15.75" customHeight="1">
      <c r="A17" s="1" t="s">
        <v>8</v>
      </c>
      <c r="B17" s="2"/>
      <c r="C17" s="2"/>
      <c r="D17" s="2"/>
      <c r="E17" s="2"/>
      <c r="F17" s="2"/>
    </row>
    <row r="18" ht="15.75" customHeight="1">
      <c r="A18" s="4" t="s">
        <v>9</v>
      </c>
      <c r="B18" s="4" t="s">
        <v>20</v>
      </c>
      <c r="C18" s="4" t="s">
        <v>34</v>
      </c>
      <c r="D18" s="4" t="s">
        <v>45</v>
      </c>
      <c r="E18" s="4" t="s">
        <v>51</v>
      </c>
      <c r="F18" s="4" t="s">
        <v>10</v>
      </c>
      <c r="G18" s="4" t="s">
        <v>11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ht="15.75" customHeight="1">
      <c r="A19" s="2">
        <v>0.0</v>
      </c>
      <c r="B19" s="2">
        <f t="shared" ref="B19:B39" si="1">$B$2</f>
        <v>5</v>
      </c>
      <c r="C19" s="2">
        <v>0.0</v>
      </c>
      <c r="D19" s="2">
        <f>C19</f>
        <v>0</v>
      </c>
      <c r="E19" s="2">
        <v>0.0</v>
      </c>
      <c r="F19" s="2">
        <f>$B$12*C19+$B$15+$B$13*D19</f>
        <v>0</v>
      </c>
      <c r="G19" s="2">
        <v>10.0</v>
      </c>
    </row>
    <row r="20" ht="15.75" customHeight="1">
      <c r="A20" s="2">
        <f t="shared" ref="A20:A39" si="2">A19+1</f>
        <v>1</v>
      </c>
      <c r="B20" s="2">
        <f t="shared" si="1"/>
        <v>5</v>
      </c>
      <c r="C20" s="2">
        <f t="shared" ref="C20:C39" si="3">$B$2-G19</f>
        <v>-5</v>
      </c>
      <c r="D20" s="2">
        <f t="shared" ref="D20:D39" si="4">C20 + D19</f>
        <v>-5</v>
      </c>
      <c r="E20" s="13">
        <f t="shared" ref="E20:E39" si="5">C20 - C19</f>
        <v>-5</v>
      </c>
      <c r="F20" s="2">
        <f t="shared" ref="F20:F39" si="6">$B$12*C20+$B$15+$B$13*D20+$B$14*E20</f>
        <v>-6.5</v>
      </c>
      <c r="G20" s="2">
        <f t="shared" ref="G20:G39" si="7">$B$10*G19+F20</f>
        <v>1.5</v>
      </c>
    </row>
    <row r="21" ht="15.75" customHeight="1">
      <c r="A21" s="2">
        <f t="shared" si="2"/>
        <v>2</v>
      </c>
      <c r="B21" s="2">
        <f t="shared" si="1"/>
        <v>5</v>
      </c>
      <c r="C21" s="2">
        <f t="shared" si="3"/>
        <v>3.5</v>
      </c>
      <c r="D21" s="2">
        <f t="shared" si="4"/>
        <v>-1.5</v>
      </c>
      <c r="E21" s="13">
        <f t="shared" si="5"/>
        <v>8.5</v>
      </c>
      <c r="F21" s="2">
        <f t="shared" si="6"/>
        <v>4.05</v>
      </c>
      <c r="G21" s="2">
        <f t="shared" si="7"/>
        <v>5.25</v>
      </c>
    </row>
    <row r="22" ht="15.75" customHeight="1">
      <c r="A22" s="2">
        <f t="shared" si="2"/>
        <v>3</v>
      </c>
      <c r="B22" s="2">
        <f t="shared" si="1"/>
        <v>5</v>
      </c>
      <c r="C22" s="2">
        <f t="shared" si="3"/>
        <v>-0.25</v>
      </c>
      <c r="D22" s="2">
        <f t="shared" si="4"/>
        <v>-1.75</v>
      </c>
      <c r="E22" s="13">
        <f t="shared" si="5"/>
        <v>-3.75</v>
      </c>
      <c r="F22" s="2">
        <f t="shared" si="6"/>
        <v>-0.975</v>
      </c>
      <c r="G22" s="2">
        <f t="shared" si="7"/>
        <v>3.225</v>
      </c>
    </row>
    <row r="23" ht="15.75" customHeight="1">
      <c r="A23" s="2">
        <f t="shared" si="2"/>
        <v>4</v>
      </c>
      <c r="B23" s="2">
        <f t="shared" si="1"/>
        <v>5</v>
      </c>
      <c r="C23" s="2">
        <f t="shared" si="3"/>
        <v>1.775</v>
      </c>
      <c r="D23" s="2">
        <f t="shared" si="4"/>
        <v>0.025</v>
      </c>
      <c r="E23" s="13">
        <f t="shared" si="5"/>
        <v>2.025</v>
      </c>
      <c r="F23" s="2">
        <f t="shared" si="6"/>
        <v>1.9825</v>
      </c>
      <c r="G23" s="2">
        <f t="shared" si="7"/>
        <v>4.5625</v>
      </c>
    </row>
    <row r="24" ht="15.75" customHeight="1">
      <c r="A24" s="2">
        <f t="shared" si="2"/>
        <v>5</v>
      </c>
      <c r="B24" s="2">
        <f t="shared" si="1"/>
        <v>5</v>
      </c>
      <c r="C24" s="2">
        <f t="shared" si="3"/>
        <v>0.4375</v>
      </c>
      <c r="D24" s="2">
        <f t="shared" si="4"/>
        <v>0.4625</v>
      </c>
      <c r="E24" s="13">
        <f t="shared" si="5"/>
        <v>-1.3375</v>
      </c>
      <c r="F24" s="2">
        <f t="shared" si="6"/>
        <v>0.39625</v>
      </c>
      <c r="G24" s="2">
        <f t="shared" si="7"/>
        <v>4.04625</v>
      </c>
    </row>
    <row r="25" ht="15.75" customHeight="1">
      <c r="A25" s="2">
        <f t="shared" si="2"/>
        <v>6</v>
      </c>
      <c r="B25" s="2">
        <f t="shared" si="1"/>
        <v>5</v>
      </c>
      <c r="C25" s="2">
        <f t="shared" si="3"/>
        <v>0.95375</v>
      </c>
      <c r="D25" s="2">
        <f t="shared" si="4"/>
        <v>1.41625</v>
      </c>
      <c r="E25" s="13">
        <f t="shared" si="5"/>
        <v>0.51625</v>
      </c>
      <c r="F25" s="2">
        <f t="shared" si="6"/>
        <v>1.288625</v>
      </c>
      <c r="G25" s="2">
        <f t="shared" si="7"/>
        <v>4.525625</v>
      </c>
    </row>
    <row r="26" ht="15.75" customHeight="1">
      <c r="A26" s="2">
        <f t="shared" si="2"/>
        <v>7</v>
      </c>
      <c r="B26" s="2">
        <f t="shared" si="1"/>
        <v>5</v>
      </c>
      <c r="C26" s="2">
        <f t="shared" si="3"/>
        <v>0.474375</v>
      </c>
      <c r="D26" s="2">
        <f t="shared" si="4"/>
        <v>1.890625</v>
      </c>
      <c r="E26" s="13">
        <f t="shared" si="5"/>
        <v>-0.479375</v>
      </c>
      <c r="F26" s="2">
        <f t="shared" si="6"/>
        <v>0.8045625</v>
      </c>
      <c r="G26" s="2">
        <f t="shared" si="7"/>
        <v>4.4250625</v>
      </c>
    </row>
    <row r="27" ht="15.75" customHeight="1">
      <c r="A27" s="2">
        <f t="shared" si="2"/>
        <v>8</v>
      </c>
      <c r="B27" s="2">
        <f t="shared" si="1"/>
        <v>5</v>
      </c>
      <c r="C27" s="2">
        <f t="shared" si="3"/>
        <v>0.5749375</v>
      </c>
      <c r="D27" s="2">
        <f t="shared" si="4"/>
        <v>2.4655625</v>
      </c>
      <c r="E27" s="13">
        <f t="shared" si="5"/>
        <v>0.1005625</v>
      </c>
      <c r="F27" s="2">
        <f t="shared" si="6"/>
        <v>1.07810625</v>
      </c>
      <c r="G27" s="2">
        <f t="shared" si="7"/>
        <v>4.61815625</v>
      </c>
    </row>
    <row r="28" ht="15.75" customHeight="1">
      <c r="A28" s="2">
        <f t="shared" si="2"/>
        <v>9</v>
      </c>
      <c r="B28" s="2">
        <f t="shared" si="1"/>
        <v>5</v>
      </c>
      <c r="C28" s="2">
        <f t="shared" si="3"/>
        <v>0.38184375</v>
      </c>
      <c r="D28" s="2">
        <f t="shared" si="4"/>
        <v>2.84740625</v>
      </c>
      <c r="E28" s="13">
        <f t="shared" si="5"/>
        <v>-0.19309375</v>
      </c>
      <c r="F28" s="2">
        <f t="shared" si="6"/>
        <v>0.932015625</v>
      </c>
      <c r="G28" s="2">
        <f t="shared" si="7"/>
        <v>4.626540625</v>
      </c>
    </row>
    <row r="29" ht="15.75" customHeight="1">
      <c r="A29" s="2">
        <f t="shared" si="2"/>
        <v>10</v>
      </c>
      <c r="B29" s="2">
        <f t="shared" si="1"/>
        <v>5</v>
      </c>
      <c r="C29" s="2">
        <f t="shared" si="3"/>
        <v>0.373459375</v>
      </c>
      <c r="D29" s="2">
        <f t="shared" si="4"/>
        <v>3.220865625</v>
      </c>
      <c r="E29" s="13">
        <f t="shared" si="5"/>
        <v>-0.008384375</v>
      </c>
      <c r="F29" s="2">
        <f t="shared" si="6"/>
        <v>1.016794063</v>
      </c>
      <c r="G29" s="2">
        <f t="shared" si="7"/>
        <v>4.718026563</v>
      </c>
    </row>
    <row r="30" ht="15.75" customHeight="1">
      <c r="A30" s="2">
        <f t="shared" si="2"/>
        <v>11</v>
      </c>
      <c r="B30" s="2">
        <f t="shared" si="1"/>
        <v>5</v>
      </c>
      <c r="C30" s="2">
        <f t="shared" si="3"/>
        <v>0.2819734375</v>
      </c>
      <c r="D30" s="2">
        <f t="shared" si="4"/>
        <v>3.502839063</v>
      </c>
      <c r="E30" s="13">
        <f t="shared" si="5"/>
        <v>-0.0914859375</v>
      </c>
      <c r="F30" s="2">
        <f t="shared" si="6"/>
        <v>0.9733926563</v>
      </c>
      <c r="G30" s="2">
        <f t="shared" si="7"/>
        <v>4.747813906</v>
      </c>
    </row>
    <row r="31" ht="15.75" customHeight="1">
      <c r="A31" s="2">
        <f t="shared" si="2"/>
        <v>12</v>
      </c>
      <c r="B31" s="2">
        <f t="shared" si="1"/>
        <v>5</v>
      </c>
      <c r="C31" s="2">
        <f t="shared" si="3"/>
        <v>0.2521860938</v>
      </c>
      <c r="D31" s="2">
        <f t="shared" si="4"/>
        <v>3.755025156</v>
      </c>
      <c r="E31" s="13">
        <f t="shared" si="5"/>
        <v>-0.02978734375</v>
      </c>
      <c r="F31" s="2">
        <f t="shared" si="6"/>
        <v>1.000212391</v>
      </c>
      <c r="G31" s="2">
        <f t="shared" si="7"/>
        <v>4.798463516</v>
      </c>
    </row>
    <row r="32" ht="15.75" customHeight="1">
      <c r="A32" s="2">
        <f t="shared" si="2"/>
        <v>13</v>
      </c>
      <c r="B32" s="2">
        <f t="shared" si="1"/>
        <v>5</v>
      </c>
      <c r="C32" s="2">
        <f t="shared" si="3"/>
        <v>0.2015364844</v>
      </c>
      <c r="D32" s="2">
        <f t="shared" si="4"/>
        <v>3.956561641</v>
      </c>
      <c r="E32" s="13">
        <f t="shared" si="5"/>
        <v>-0.05064960937</v>
      </c>
      <c r="F32" s="2">
        <f t="shared" si="6"/>
        <v>0.9877838516</v>
      </c>
      <c r="G32" s="2">
        <f t="shared" si="7"/>
        <v>4.826554664</v>
      </c>
    </row>
    <row r="33" ht="15.75" customHeight="1">
      <c r="A33" s="2">
        <f t="shared" si="2"/>
        <v>14</v>
      </c>
      <c r="B33" s="2">
        <f t="shared" si="1"/>
        <v>5</v>
      </c>
      <c r="C33" s="2">
        <f t="shared" si="3"/>
        <v>0.1734453359</v>
      </c>
      <c r="D33" s="2">
        <f t="shared" si="4"/>
        <v>4.130006977</v>
      </c>
      <c r="E33" s="13">
        <f t="shared" si="5"/>
        <v>-0.02809114844</v>
      </c>
      <c r="F33" s="2">
        <f t="shared" si="6"/>
        <v>0.9966376164</v>
      </c>
      <c r="G33" s="2">
        <f t="shared" si="7"/>
        <v>4.857881348</v>
      </c>
    </row>
    <row r="34" ht="15.75" customHeight="1">
      <c r="A34" s="2">
        <f t="shared" si="2"/>
        <v>15</v>
      </c>
      <c r="B34" s="2">
        <f t="shared" si="1"/>
        <v>5</v>
      </c>
      <c r="C34" s="2">
        <f t="shared" si="3"/>
        <v>0.1421186523</v>
      </c>
      <c r="D34" s="2">
        <f t="shared" si="4"/>
        <v>4.272125629</v>
      </c>
      <c r="E34" s="13">
        <f t="shared" si="5"/>
        <v>-0.03132668359</v>
      </c>
      <c r="F34" s="2">
        <f t="shared" si="6"/>
        <v>0.9934111098</v>
      </c>
      <c r="G34" s="2">
        <f t="shared" si="7"/>
        <v>4.879716188</v>
      </c>
    </row>
    <row r="35" ht="15.75" customHeight="1">
      <c r="A35" s="2">
        <f t="shared" si="2"/>
        <v>16</v>
      </c>
      <c r="B35" s="2">
        <f t="shared" si="1"/>
        <v>5</v>
      </c>
      <c r="C35" s="2">
        <f t="shared" si="3"/>
        <v>0.1202838121</v>
      </c>
      <c r="D35" s="2">
        <f t="shared" si="4"/>
        <v>4.392409441</v>
      </c>
      <c r="E35" s="13">
        <f t="shared" si="5"/>
        <v>-0.02183484023</v>
      </c>
      <c r="F35" s="2">
        <f t="shared" si="6"/>
        <v>0.9965822163</v>
      </c>
      <c r="G35" s="2">
        <f t="shared" si="7"/>
        <v>4.900355167</v>
      </c>
    </row>
    <row r="36" ht="15.75" customHeight="1">
      <c r="A36" s="2">
        <f t="shared" si="2"/>
        <v>17</v>
      </c>
      <c r="B36" s="2">
        <f t="shared" si="1"/>
        <v>5</v>
      </c>
      <c r="C36" s="2">
        <f t="shared" si="3"/>
        <v>0.0996448334</v>
      </c>
      <c r="D36" s="2">
        <f t="shared" si="4"/>
        <v>4.492054274</v>
      </c>
      <c r="E36" s="13">
        <f t="shared" si="5"/>
        <v>-0.02063897871</v>
      </c>
      <c r="F36" s="2">
        <f t="shared" si="6"/>
        <v>0.9959917904</v>
      </c>
      <c r="G36" s="2">
        <f t="shared" si="7"/>
        <v>4.916275924</v>
      </c>
    </row>
    <row r="37" ht="15.75" customHeight="1">
      <c r="A37" s="2">
        <f t="shared" si="2"/>
        <v>18</v>
      </c>
      <c r="B37" s="2">
        <f t="shared" si="1"/>
        <v>5</v>
      </c>
      <c r="C37" s="2">
        <f t="shared" si="3"/>
        <v>0.08372407631</v>
      </c>
      <c r="D37" s="2">
        <f t="shared" si="4"/>
        <v>4.575778351</v>
      </c>
      <c r="E37" s="13">
        <f t="shared" si="5"/>
        <v>-0.01592075709</v>
      </c>
      <c r="F37" s="2">
        <f t="shared" si="6"/>
        <v>0.9972876707</v>
      </c>
      <c r="G37" s="2">
        <f t="shared" si="7"/>
        <v>4.93030841</v>
      </c>
    </row>
    <row r="38" ht="15.75" customHeight="1">
      <c r="A38" s="2">
        <f t="shared" si="2"/>
        <v>19</v>
      </c>
      <c r="B38" s="2">
        <f t="shared" si="1"/>
        <v>5</v>
      </c>
      <c r="C38" s="2">
        <f t="shared" si="3"/>
        <v>0.0696915903</v>
      </c>
      <c r="D38" s="2">
        <f t="shared" si="4"/>
        <v>4.645469941</v>
      </c>
      <c r="E38" s="13">
        <f t="shared" si="5"/>
        <v>-0.01403248601</v>
      </c>
      <c r="F38" s="2">
        <f t="shared" si="6"/>
        <v>0.9973823299</v>
      </c>
      <c r="G38" s="2">
        <f t="shared" si="7"/>
        <v>4.941629058</v>
      </c>
    </row>
    <row r="39" ht="15.75" customHeight="1">
      <c r="A39" s="2">
        <f t="shared" si="2"/>
        <v>20</v>
      </c>
      <c r="B39" s="2">
        <f t="shared" si="1"/>
        <v>5</v>
      </c>
      <c r="C39" s="2">
        <f t="shared" si="3"/>
        <v>0.05837094233</v>
      </c>
      <c r="D39" s="2">
        <f t="shared" si="4"/>
        <v>4.703840883</v>
      </c>
      <c r="E39" s="13">
        <f t="shared" si="5"/>
        <v>-0.01132064797</v>
      </c>
      <c r="F39" s="2">
        <f t="shared" si="6"/>
        <v>0.9980070542</v>
      </c>
      <c r="G39" s="2">
        <f t="shared" si="7"/>
        <v>4.9513103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75"/>
    <col customWidth="1" min="2" max="3" width="10.63"/>
    <col customWidth="1" min="4" max="8" width="8.25"/>
  </cols>
  <sheetData>
    <row r="1" ht="15.75" customHeight="1">
      <c r="A1" s="1" t="s">
        <v>26</v>
      </c>
      <c r="B1" s="2"/>
      <c r="C1" s="2"/>
      <c r="D1" s="2"/>
    </row>
    <row r="2" ht="15.75" customHeight="1">
      <c r="A2" s="2" t="s">
        <v>36</v>
      </c>
      <c r="B2" s="2">
        <v>8.5</v>
      </c>
      <c r="C2" s="2"/>
      <c r="D2" s="2"/>
    </row>
    <row r="3" ht="15.75" customHeight="1">
      <c r="A3" s="2" t="s">
        <v>27</v>
      </c>
      <c r="B3" s="2" t="s">
        <v>52</v>
      </c>
      <c r="C3" s="2"/>
      <c r="D3" s="2"/>
    </row>
    <row r="4" ht="15.75" customHeight="1">
      <c r="A4" s="2" t="s">
        <v>29</v>
      </c>
      <c r="B4" s="2" t="s">
        <v>53</v>
      </c>
      <c r="C4" s="2"/>
      <c r="D4" s="2"/>
    </row>
    <row r="5" ht="15.75" customHeight="1">
      <c r="A5" s="2" t="s">
        <v>19</v>
      </c>
      <c r="B5" s="2" t="s">
        <v>31</v>
      </c>
      <c r="C5" s="2"/>
      <c r="D5" s="2"/>
    </row>
    <row r="6" ht="15.75" customHeight="1">
      <c r="A6" s="2" t="s">
        <v>54</v>
      </c>
      <c r="B6" s="2" t="s">
        <v>55</v>
      </c>
      <c r="C6" s="2"/>
      <c r="D6" s="2"/>
    </row>
    <row r="7" ht="15.75" customHeight="1">
      <c r="A7" s="2" t="s">
        <v>56</v>
      </c>
      <c r="B7" s="3" t="s">
        <v>57</v>
      </c>
      <c r="C7" s="2"/>
      <c r="D7" s="2"/>
    </row>
    <row r="8" ht="15.75" customHeight="1">
      <c r="A8" s="2"/>
      <c r="B8" s="2"/>
      <c r="C8" s="2"/>
      <c r="D8" s="2"/>
    </row>
    <row r="9" ht="15.75" customHeight="1">
      <c r="A9" s="1" t="s">
        <v>2</v>
      </c>
      <c r="B9" s="2"/>
      <c r="C9" s="2"/>
      <c r="D9" s="2"/>
    </row>
    <row r="10" ht="15.75" customHeight="1">
      <c r="A10" s="2" t="s">
        <v>3</v>
      </c>
      <c r="B10" s="2">
        <v>0.5</v>
      </c>
      <c r="C10" s="2" t="s">
        <v>4</v>
      </c>
      <c r="D10" s="2"/>
    </row>
    <row r="11" ht="15.75" customHeight="1">
      <c r="A11" s="2" t="s">
        <v>40</v>
      </c>
      <c r="B11" s="2">
        <v>10.0</v>
      </c>
      <c r="C11" s="2" t="s">
        <v>41</v>
      </c>
      <c r="D11" s="2"/>
    </row>
    <row r="12" ht="15.75" customHeight="1">
      <c r="A12" s="2" t="s">
        <v>32</v>
      </c>
      <c r="B12" s="3">
        <v>0.2</v>
      </c>
      <c r="C12" s="2" t="s">
        <v>33</v>
      </c>
      <c r="D12" s="2"/>
    </row>
    <row r="13" ht="15.75" customHeight="1">
      <c r="A13" s="2" t="s">
        <v>58</v>
      </c>
      <c r="B13" s="2">
        <v>0.0</v>
      </c>
      <c r="C13" s="2" t="s">
        <v>6</v>
      </c>
      <c r="D13" s="2"/>
    </row>
    <row r="14" ht="15.75" customHeight="1">
      <c r="A14" s="2" t="s">
        <v>59</v>
      </c>
      <c r="B14" s="3">
        <v>0.2</v>
      </c>
      <c r="C14" s="2" t="s">
        <v>60</v>
      </c>
      <c r="D14" s="2"/>
    </row>
    <row r="15" ht="15.75" customHeight="1">
      <c r="A15" s="2" t="s">
        <v>61</v>
      </c>
      <c r="B15" s="3">
        <v>1.0</v>
      </c>
      <c r="C15" s="2" t="s">
        <v>62</v>
      </c>
      <c r="D15" s="2"/>
    </row>
    <row r="16" ht="15.75" customHeight="1">
      <c r="A16" s="2"/>
      <c r="B16" s="2"/>
      <c r="C16" s="2"/>
      <c r="D16" s="2"/>
    </row>
    <row r="17" ht="15.75" customHeight="1">
      <c r="A17" s="1" t="s">
        <v>8</v>
      </c>
      <c r="B17" s="2"/>
      <c r="C17" s="2"/>
      <c r="D17" s="2"/>
    </row>
    <row r="18" ht="15.75" customHeight="1">
      <c r="A18" s="4" t="s">
        <v>9</v>
      </c>
      <c r="B18" s="4" t="s">
        <v>20</v>
      </c>
      <c r="C18" s="4" t="s">
        <v>34</v>
      </c>
      <c r="D18" s="4" t="s">
        <v>10</v>
      </c>
      <c r="E18" s="4" t="s">
        <v>11</v>
      </c>
      <c r="F18" s="4" t="s">
        <v>63</v>
      </c>
      <c r="G18" s="4" t="s">
        <v>64</v>
      </c>
      <c r="H18" s="4" t="s">
        <v>65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">
        <v>0.0</v>
      </c>
      <c r="B19" s="2">
        <f t="shared" ref="B19:B39" si="1">$B$2</f>
        <v>8.5</v>
      </c>
      <c r="C19" s="2">
        <v>0.0</v>
      </c>
      <c r="D19" s="2">
        <f t="shared" ref="D19:D39" si="2">$B$12*C19+$B$13</f>
        <v>0</v>
      </c>
      <c r="E19" s="2">
        <v>10.0</v>
      </c>
      <c r="F19" s="2">
        <f t="shared" ref="F19:F39" si="3">$B$14*SIN(3*A19)</f>
        <v>0</v>
      </c>
      <c r="G19" s="2">
        <f t="shared" ref="G19:G39" si="4">E19+F19</f>
        <v>10</v>
      </c>
      <c r="H19" s="2">
        <f>G19</f>
        <v>10</v>
      </c>
    </row>
    <row r="20" ht="15.75" customHeight="1">
      <c r="A20" s="2">
        <f t="shared" ref="A20:A39" si="5">A19+1</f>
        <v>1</v>
      </c>
      <c r="B20" s="2">
        <f t="shared" si="1"/>
        <v>8.5</v>
      </c>
      <c r="C20" s="2">
        <f t="shared" ref="C20:C39" si="6">$B$2-H19</f>
        <v>-1.5</v>
      </c>
      <c r="D20" s="2">
        <f t="shared" si="2"/>
        <v>-0.3</v>
      </c>
      <c r="E20" s="2">
        <f t="shared" ref="E20:E39" si="7">$B$10*E19+D20</f>
        <v>4.7</v>
      </c>
      <c r="F20" s="2">
        <f t="shared" si="3"/>
        <v>0.02822400161</v>
      </c>
      <c r="G20" s="2">
        <f t="shared" si="4"/>
        <v>4.728224002</v>
      </c>
      <c r="H20" s="2">
        <f t="shared" ref="H20:H39" si="8">$B$15*G20+(1-$B$15)*H19</f>
        <v>4.728224002</v>
      </c>
    </row>
    <row r="21" ht="15.75" customHeight="1">
      <c r="A21" s="2">
        <f t="shared" si="5"/>
        <v>2</v>
      </c>
      <c r="B21" s="2">
        <f t="shared" si="1"/>
        <v>8.5</v>
      </c>
      <c r="C21" s="2">
        <f t="shared" si="6"/>
        <v>3.771775998</v>
      </c>
      <c r="D21" s="2">
        <f t="shared" si="2"/>
        <v>0.7543551997</v>
      </c>
      <c r="E21" s="2">
        <f t="shared" si="7"/>
        <v>3.1043552</v>
      </c>
      <c r="F21" s="2">
        <f t="shared" si="3"/>
        <v>-0.05588309964</v>
      </c>
      <c r="G21" s="2">
        <f t="shared" si="4"/>
        <v>3.0484721</v>
      </c>
      <c r="H21" s="2">
        <f t="shared" si="8"/>
        <v>3.0484721</v>
      </c>
    </row>
    <row r="22" ht="15.75" customHeight="1">
      <c r="A22" s="2">
        <f t="shared" si="5"/>
        <v>3</v>
      </c>
      <c r="B22" s="2">
        <f t="shared" si="1"/>
        <v>8.5</v>
      </c>
      <c r="C22" s="2">
        <f t="shared" si="6"/>
        <v>5.4515279</v>
      </c>
      <c r="D22" s="2">
        <f t="shared" si="2"/>
        <v>1.09030558</v>
      </c>
      <c r="E22" s="2">
        <f t="shared" si="7"/>
        <v>2.64248318</v>
      </c>
      <c r="F22" s="2">
        <f t="shared" si="3"/>
        <v>0.08242369705</v>
      </c>
      <c r="G22" s="2">
        <f t="shared" si="4"/>
        <v>2.724906877</v>
      </c>
      <c r="H22" s="2">
        <f t="shared" si="8"/>
        <v>2.724906877</v>
      </c>
    </row>
    <row r="23" ht="15.75" customHeight="1">
      <c r="A23" s="2">
        <f t="shared" si="5"/>
        <v>4</v>
      </c>
      <c r="B23" s="2">
        <f t="shared" si="1"/>
        <v>8.5</v>
      </c>
      <c r="C23" s="2">
        <f t="shared" si="6"/>
        <v>5.775093123</v>
      </c>
      <c r="D23" s="2">
        <f t="shared" si="2"/>
        <v>1.155018625</v>
      </c>
      <c r="E23" s="2">
        <f t="shared" si="7"/>
        <v>2.476260215</v>
      </c>
      <c r="F23" s="2">
        <f t="shared" si="3"/>
        <v>-0.1073145836</v>
      </c>
      <c r="G23" s="2">
        <f t="shared" si="4"/>
        <v>2.368945631</v>
      </c>
      <c r="H23" s="2">
        <f t="shared" si="8"/>
        <v>2.368945631</v>
      </c>
    </row>
    <row r="24" ht="15.75" customHeight="1">
      <c r="A24" s="2">
        <f t="shared" si="5"/>
        <v>5</v>
      </c>
      <c r="B24" s="2">
        <f t="shared" si="1"/>
        <v>8.5</v>
      </c>
      <c r="C24" s="2">
        <f t="shared" si="6"/>
        <v>6.131054369</v>
      </c>
      <c r="D24" s="2">
        <f t="shared" si="2"/>
        <v>1.226210874</v>
      </c>
      <c r="E24" s="2">
        <f t="shared" si="7"/>
        <v>2.464340981</v>
      </c>
      <c r="F24" s="2">
        <f t="shared" si="3"/>
        <v>0.130057568</v>
      </c>
      <c r="G24" s="2">
        <f t="shared" si="4"/>
        <v>2.594398549</v>
      </c>
      <c r="H24" s="2">
        <f t="shared" si="8"/>
        <v>2.594398549</v>
      </c>
    </row>
    <row r="25" ht="15.75" customHeight="1">
      <c r="A25" s="2">
        <f t="shared" si="5"/>
        <v>6</v>
      </c>
      <c r="B25" s="2">
        <f t="shared" si="1"/>
        <v>8.5</v>
      </c>
      <c r="C25" s="2">
        <f t="shared" si="6"/>
        <v>5.905601451</v>
      </c>
      <c r="D25" s="2">
        <f t="shared" si="2"/>
        <v>1.18112029</v>
      </c>
      <c r="E25" s="2">
        <f t="shared" si="7"/>
        <v>2.413290781</v>
      </c>
      <c r="F25" s="2">
        <f t="shared" si="3"/>
        <v>-0.1501974494</v>
      </c>
      <c r="G25" s="2">
        <f t="shared" si="4"/>
        <v>2.263093331</v>
      </c>
      <c r="H25" s="2">
        <f t="shared" si="8"/>
        <v>2.263093331</v>
      </c>
    </row>
    <row r="26" ht="15.75" customHeight="1">
      <c r="A26" s="2">
        <f t="shared" si="5"/>
        <v>7</v>
      </c>
      <c r="B26" s="2">
        <f t="shared" si="1"/>
        <v>8.5</v>
      </c>
      <c r="C26" s="2">
        <f t="shared" si="6"/>
        <v>6.236906669</v>
      </c>
      <c r="D26" s="2">
        <f t="shared" si="2"/>
        <v>1.247381334</v>
      </c>
      <c r="E26" s="2">
        <f t="shared" si="7"/>
        <v>2.454026724</v>
      </c>
      <c r="F26" s="2">
        <f t="shared" si="3"/>
        <v>0.1673311277</v>
      </c>
      <c r="G26" s="2">
        <f t="shared" si="4"/>
        <v>2.621357852</v>
      </c>
      <c r="H26" s="2">
        <f t="shared" si="8"/>
        <v>2.621357852</v>
      </c>
    </row>
    <row r="27" ht="15.75" customHeight="1">
      <c r="A27" s="2">
        <f t="shared" si="5"/>
        <v>8</v>
      </c>
      <c r="B27" s="2">
        <f t="shared" si="1"/>
        <v>8.5</v>
      </c>
      <c r="C27" s="2">
        <f t="shared" si="6"/>
        <v>5.878642148</v>
      </c>
      <c r="D27" s="2">
        <f t="shared" si="2"/>
        <v>1.17572843</v>
      </c>
      <c r="E27" s="2">
        <f t="shared" si="7"/>
        <v>2.402741792</v>
      </c>
      <c r="F27" s="2">
        <f t="shared" si="3"/>
        <v>-0.1811156724</v>
      </c>
      <c r="G27" s="2">
        <f t="shared" si="4"/>
        <v>2.221626119</v>
      </c>
      <c r="H27" s="2">
        <f t="shared" si="8"/>
        <v>2.221626119</v>
      </c>
    </row>
    <row r="28" ht="15.75" customHeight="1">
      <c r="A28" s="2">
        <f t="shared" si="5"/>
        <v>9</v>
      </c>
      <c r="B28" s="2">
        <f t="shared" si="1"/>
        <v>8.5</v>
      </c>
      <c r="C28" s="2">
        <f t="shared" si="6"/>
        <v>6.278373881</v>
      </c>
      <c r="D28" s="2">
        <f t="shared" si="2"/>
        <v>1.255674776</v>
      </c>
      <c r="E28" s="2">
        <f t="shared" si="7"/>
        <v>2.457045672</v>
      </c>
      <c r="F28" s="2">
        <f t="shared" si="3"/>
        <v>0.1912751857</v>
      </c>
      <c r="G28" s="2">
        <f t="shared" si="4"/>
        <v>2.648320858</v>
      </c>
      <c r="H28" s="2">
        <f t="shared" si="8"/>
        <v>2.648320858</v>
      </c>
    </row>
    <row r="29" ht="15.75" customHeight="1">
      <c r="A29" s="2">
        <f t="shared" si="5"/>
        <v>10</v>
      </c>
      <c r="B29" s="2">
        <f t="shared" si="1"/>
        <v>8.5</v>
      </c>
      <c r="C29" s="2">
        <f t="shared" si="6"/>
        <v>5.851679142</v>
      </c>
      <c r="D29" s="2">
        <f t="shared" si="2"/>
        <v>1.170335828</v>
      </c>
      <c r="E29" s="2">
        <f t="shared" si="7"/>
        <v>2.398858664</v>
      </c>
      <c r="F29" s="2">
        <f t="shared" si="3"/>
        <v>-0.1976063248</v>
      </c>
      <c r="G29" s="2">
        <f t="shared" si="4"/>
        <v>2.20125234</v>
      </c>
      <c r="H29" s="2">
        <f t="shared" si="8"/>
        <v>2.20125234</v>
      </c>
    </row>
    <row r="30" ht="15.75" customHeight="1">
      <c r="A30" s="2">
        <f t="shared" si="5"/>
        <v>11</v>
      </c>
      <c r="B30" s="2">
        <f t="shared" si="1"/>
        <v>8.5</v>
      </c>
      <c r="C30" s="2">
        <f t="shared" si="6"/>
        <v>6.29874766</v>
      </c>
      <c r="D30" s="2">
        <f t="shared" si="2"/>
        <v>1.259749532</v>
      </c>
      <c r="E30" s="2">
        <f t="shared" si="7"/>
        <v>2.459178864</v>
      </c>
      <c r="F30" s="2">
        <f t="shared" si="3"/>
        <v>0.199982372</v>
      </c>
      <c r="G30" s="2">
        <f t="shared" si="4"/>
        <v>2.659161236</v>
      </c>
      <c r="H30" s="2">
        <f t="shared" si="8"/>
        <v>2.659161236</v>
      </c>
    </row>
    <row r="31" ht="15.75" customHeight="1">
      <c r="A31" s="2">
        <f t="shared" si="5"/>
        <v>12</v>
      </c>
      <c r="B31" s="2">
        <f t="shared" si="1"/>
        <v>8.5</v>
      </c>
      <c r="C31" s="2">
        <f t="shared" si="6"/>
        <v>5.840838764</v>
      </c>
      <c r="D31" s="2">
        <f t="shared" si="2"/>
        <v>1.168167753</v>
      </c>
      <c r="E31" s="2">
        <f t="shared" si="7"/>
        <v>2.397757185</v>
      </c>
      <c r="F31" s="2">
        <f t="shared" si="3"/>
        <v>-0.1983557707</v>
      </c>
      <c r="G31" s="2">
        <f t="shared" si="4"/>
        <v>2.199401414</v>
      </c>
      <c r="H31" s="2">
        <f t="shared" si="8"/>
        <v>2.199401414</v>
      </c>
    </row>
    <row r="32" ht="15.75" customHeight="1">
      <c r="A32" s="2">
        <f t="shared" si="5"/>
        <v>13</v>
      </c>
      <c r="B32" s="2">
        <f t="shared" si="1"/>
        <v>8.5</v>
      </c>
      <c r="C32" s="2">
        <f t="shared" si="6"/>
        <v>6.300598586</v>
      </c>
      <c r="D32" s="2">
        <f t="shared" si="2"/>
        <v>1.260119717</v>
      </c>
      <c r="E32" s="2">
        <f t="shared" si="7"/>
        <v>2.45899831</v>
      </c>
      <c r="F32" s="2">
        <f t="shared" si="3"/>
        <v>0.1927590773</v>
      </c>
      <c r="G32" s="2">
        <f t="shared" si="4"/>
        <v>2.651757387</v>
      </c>
      <c r="H32" s="2">
        <f t="shared" si="8"/>
        <v>2.651757387</v>
      </c>
    </row>
    <row r="33" ht="15.75" customHeight="1">
      <c r="A33" s="2">
        <f t="shared" si="5"/>
        <v>14</v>
      </c>
      <c r="B33" s="2">
        <f t="shared" si="1"/>
        <v>8.5</v>
      </c>
      <c r="C33" s="2">
        <f t="shared" si="6"/>
        <v>5.848242613</v>
      </c>
      <c r="D33" s="2">
        <f t="shared" si="2"/>
        <v>1.169648523</v>
      </c>
      <c r="E33" s="2">
        <f t="shared" si="7"/>
        <v>2.399147677</v>
      </c>
      <c r="F33" s="2">
        <f t="shared" si="3"/>
        <v>-0.1833043096</v>
      </c>
      <c r="G33" s="2">
        <f t="shared" si="4"/>
        <v>2.215843368</v>
      </c>
      <c r="H33" s="2">
        <f t="shared" si="8"/>
        <v>2.215843368</v>
      </c>
    </row>
    <row r="34" ht="15.75" customHeight="1">
      <c r="A34" s="2">
        <f t="shared" si="5"/>
        <v>15</v>
      </c>
      <c r="B34" s="2">
        <f t="shared" si="1"/>
        <v>8.5</v>
      </c>
      <c r="C34" s="2">
        <f t="shared" si="6"/>
        <v>6.284156632</v>
      </c>
      <c r="D34" s="2">
        <f t="shared" si="2"/>
        <v>1.256831326</v>
      </c>
      <c r="E34" s="2">
        <f t="shared" si="7"/>
        <v>2.456405165</v>
      </c>
      <c r="F34" s="2">
        <f t="shared" si="3"/>
        <v>0.1701807049</v>
      </c>
      <c r="G34" s="2">
        <f t="shared" si="4"/>
        <v>2.62658587</v>
      </c>
      <c r="H34" s="2">
        <f t="shared" si="8"/>
        <v>2.62658587</v>
      </c>
    </row>
    <row r="35" ht="15.75" customHeight="1">
      <c r="A35" s="2">
        <f t="shared" si="5"/>
        <v>16</v>
      </c>
      <c r="B35" s="2">
        <f t="shared" si="1"/>
        <v>8.5</v>
      </c>
      <c r="C35" s="2">
        <f t="shared" si="6"/>
        <v>5.87341413</v>
      </c>
      <c r="D35" s="2">
        <f t="shared" si="2"/>
        <v>1.174682826</v>
      </c>
      <c r="E35" s="2">
        <f t="shared" si="7"/>
        <v>2.402885409</v>
      </c>
      <c r="F35" s="2">
        <f t="shared" si="3"/>
        <v>-0.1536509323</v>
      </c>
      <c r="G35" s="2">
        <f t="shared" si="4"/>
        <v>2.249234476</v>
      </c>
      <c r="H35" s="2">
        <f t="shared" si="8"/>
        <v>2.249234476</v>
      </c>
    </row>
    <row r="36" ht="15.75" customHeight="1">
      <c r="A36" s="2">
        <f t="shared" si="5"/>
        <v>17</v>
      </c>
      <c r="B36" s="2">
        <f t="shared" si="1"/>
        <v>8.5</v>
      </c>
      <c r="C36" s="2">
        <f t="shared" si="6"/>
        <v>6.250765524</v>
      </c>
      <c r="D36" s="2">
        <f t="shared" si="2"/>
        <v>1.250153105</v>
      </c>
      <c r="E36" s="2">
        <f t="shared" si="7"/>
        <v>2.451595809</v>
      </c>
      <c r="F36" s="2">
        <f t="shared" si="3"/>
        <v>0.1340458352</v>
      </c>
      <c r="G36" s="2">
        <f t="shared" si="4"/>
        <v>2.585641644</v>
      </c>
      <c r="H36" s="2">
        <f t="shared" si="8"/>
        <v>2.585641644</v>
      </c>
    </row>
    <row r="37" ht="15.75" customHeight="1">
      <c r="A37" s="2">
        <f t="shared" si="5"/>
        <v>18</v>
      </c>
      <c r="B37" s="2">
        <f t="shared" si="1"/>
        <v>8.5</v>
      </c>
      <c r="C37" s="2">
        <f t="shared" si="6"/>
        <v>5.914358356</v>
      </c>
      <c r="D37" s="2">
        <f t="shared" si="2"/>
        <v>1.182871671</v>
      </c>
      <c r="E37" s="2">
        <f t="shared" si="7"/>
        <v>2.408669576</v>
      </c>
      <c r="F37" s="2">
        <f t="shared" si="3"/>
        <v>-0.1117578098</v>
      </c>
      <c r="G37" s="2">
        <f t="shared" si="4"/>
        <v>2.296911766</v>
      </c>
      <c r="H37" s="2">
        <f t="shared" si="8"/>
        <v>2.296911766</v>
      </c>
    </row>
    <row r="38" ht="15.75" customHeight="1">
      <c r="A38" s="2">
        <f t="shared" si="5"/>
        <v>19</v>
      </c>
      <c r="B38" s="2">
        <f t="shared" si="1"/>
        <v>8.5</v>
      </c>
      <c r="C38" s="2">
        <f t="shared" si="6"/>
        <v>6.203088234</v>
      </c>
      <c r="D38" s="2">
        <f t="shared" si="2"/>
        <v>1.240617647</v>
      </c>
      <c r="E38" s="2">
        <f t="shared" si="7"/>
        <v>2.444952435</v>
      </c>
      <c r="F38" s="2">
        <f t="shared" si="3"/>
        <v>0.08723295105</v>
      </c>
      <c r="G38" s="2">
        <f t="shared" si="4"/>
        <v>2.532185386</v>
      </c>
      <c r="H38" s="2">
        <f t="shared" si="8"/>
        <v>2.532185386</v>
      </c>
    </row>
    <row r="39" ht="15.75" customHeight="1">
      <c r="A39" s="2">
        <f t="shared" si="5"/>
        <v>20</v>
      </c>
      <c r="B39" s="2">
        <f t="shared" si="1"/>
        <v>8.5</v>
      </c>
      <c r="C39" s="2">
        <f t="shared" si="6"/>
        <v>5.967814614</v>
      </c>
      <c r="D39" s="2">
        <f t="shared" si="2"/>
        <v>1.193562923</v>
      </c>
      <c r="E39" s="2">
        <f t="shared" si="7"/>
        <v>2.41603914</v>
      </c>
      <c r="F39" s="2">
        <f t="shared" si="3"/>
        <v>-0.06096212422</v>
      </c>
      <c r="G39" s="2">
        <f t="shared" si="4"/>
        <v>2.355077016</v>
      </c>
      <c r="H39" s="2">
        <f t="shared" si="8"/>
        <v>2.355077016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