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SoilWaterToolBox_Main\Code_SoilWaterToolbox\INPUT\DataSoilHydraulic\Smap20210226\"/>
    </mc:Choice>
  </mc:AlternateContent>
  <xr:revisionPtr revIDLastSave="0" documentId="13_ncr:9_{D0E0B085-732E-490F-A6BA-0A1A3F034259}" xr6:coauthVersionLast="46" xr6:coauthVersionMax="46" xr10:uidLastSave="{00000000-0000-0000-0000-000000000000}"/>
  <bookViews>
    <workbookView xWindow="-28920" yWindow="4575" windowWidth="29040" windowHeight="15225" activeTab="1" xr2:uid="{BE045673-C595-4055-A724-584C59E743C6}"/>
  </bookViews>
  <sheets>
    <sheet name="Stratford_Sam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" l="1"/>
  <c r="V20" i="1"/>
  <c r="W20" i="1"/>
  <c r="Y20" i="1"/>
  <c r="Z20" i="1"/>
  <c r="U21" i="1"/>
  <c r="V21" i="1"/>
  <c r="W21" i="1"/>
  <c r="Y21" i="1"/>
  <c r="Z21" i="1"/>
  <c r="T21" i="1"/>
  <c r="T20" i="1"/>
  <c r="U16" i="1"/>
  <c r="V16" i="1"/>
  <c r="W16" i="1"/>
  <c r="Y16" i="1"/>
  <c r="Z16" i="1"/>
  <c r="T16" i="1"/>
  <c r="U15" i="1"/>
  <c r="V15" i="1"/>
  <c r="W15" i="1"/>
  <c r="Y15" i="1"/>
  <c r="Z15" i="1"/>
  <c r="T15" i="1"/>
  <c r="U13" i="1"/>
  <c r="V13" i="1"/>
  <c r="W13" i="1"/>
  <c r="Y13" i="1"/>
  <c r="Z13" i="1"/>
  <c r="T13" i="1"/>
  <c r="U12" i="1"/>
  <c r="V12" i="1"/>
  <c r="W12" i="1"/>
  <c r="Y12" i="1"/>
  <c r="Z12" i="1"/>
  <c r="T12" i="1"/>
  <c r="U9" i="1"/>
  <c r="V9" i="1"/>
  <c r="W9" i="1"/>
  <c r="X9" i="1"/>
  <c r="Y9" i="1"/>
  <c r="Z9" i="1"/>
  <c r="T9" i="1"/>
  <c r="U8" i="1"/>
  <c r="V8" i="1"/>
  <c r="W8" i="1"/>
  <c r="X8" i="1"/>
  <c r="Y8" i="1"/>
  <c r="Z8" i="1"/>
  <c r="T8" i="1"/>
  <c r="U7" i="1"/>
  <c r="V7" i="1"/>
  <c r="W7" i="1"/>
  <c r="X7" i="1"/>
  <c r="Y7" i="1"/>
  <c r="Z7" i="1"/>
  <c r="T7" i="1"/>
  <c r="U6" i="1"/>
  <c r="V6" i="1"/>
  <c r="W6" i="1"/>
  <c r="X6" i="1"/>
  <c r="Y6" i="1"/>
  <c r="Z6" i="1"/>
  <c r="T6" i="1"/>
  <c r="U5" i="1"/>
  <c r="V5" i="1"/>
  <c r="W5" i="1"/>
  <c r="X5" i="1"/>
  <c r="Y5" i="1"/>
  <c r="Z5" i="1"/>
  <c r="T5" i="1"/>
  <c r="U4" i="1"/>
  <c r="V4" i="1"/>
  <c r="W4" i="1"/>
  <c r="X4" i="1"/>
  <c r="Y4" i="1"/>
  <c r="Z4" i="1"/>
  <c r="T4" i="1"/>
  <c r="J6" i="1"/>
  <c r="J8" i="1"/>
  <c r="I6" i="1"/>
  <c r="I7" i="1"/>
  <c r="J7" i="1" s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5" i="1"/>
  <c r="J5" i="1" s="1"/>
  <c r="I4" i="1"/>
  <c r="J4" i="1" s="1"/>
</calcChain>
</file>

<file path=xl/sharedStrings.xml><?xml version="1.0" encoding="utf-8"?>
<sst xmlns="http://schemas.openxmlformats.org/spreadsheetml/2006/main" count="137" uniqueCount="83">
  <si>
    <t>labidentifier</t>
  </si>
  <si>
    <t>location</t>
  </si>
  <si>
    <t>horizontop</t>
  </si>
  <si>
    <t>horizonbottom</t>
  </si>
  <si>
    <t>sampletop</t>
  </si>
  <si>
    <t>samplebottom</t>
  </si>
  <si>
    <t>fineearthdrybulkdensity</t>
  </si>
  <si>
    <t>particledensity</t>
  </si>
  <si>
    <t>tp</t>
  </si>
  <si>
    <t>wr5kpa</t>
  </si>
  <si>
    <t>wr10kpa</t>
  </si>
  <si>
    <t>wr20kpa</t>
  </si>
  <si>
    <t>wr40kpa</t>
  </si>
  <si>
    <t>wr100kpa</t>
  </si>
  <si>
    <t>wr1500kpa</t>
  </si>
  <si>
    <t>2725A</t>
  </si>
  <si>
    <t>2725B</t>
  </si>
  <si>
    <t>2726A</t>
  </si>
  <si>
    <t>2726B</t>
  </si>
  <si>
    <t>2727A</t>
  </si>
  <si>
    <t>2727B</t>
  </si>
  <si>
    <t>2728A</t>
  </si>
  <si>
    <t>2728B</t>
  </si>
  <si>
    <t>3354A</t>
  </si>
  <si>
    <t>3354B</t>
  </si>
  <si>
    <t>3354C</t>
  </si>
  <si>
    <t>3354D</t>
  </si>
  <si>
    <t>3355A</t>
  </si>
  <si>
    <t>3355B</t>
  </si>
  <si>
    <t>3356B</t>
  </si>
  <si>
    <t>3356A</t>
  </si>
  <si>
    <t>3358A</t>
  </si>
  <si>
    <t>3358B</t>
  </si>
  <si>
    <t>3359A</t>
  </si>
  <si>
    <t>3359B</t>
  </si>
  <si>
    <t>3360</t>
  </si>
  <si>
    <t>3361A</t>
  </si>
  <si>
    <t>3361B</t>
  </si>
  <si>
    <t>Stratford_0_15_a1</t>
  </si>
  <si>
    <t>Stratford_0_15_a2</t>
  </si>
  <si>
    <t>Stratford_15_32_a1</t>
  </si>
  <si>
    <t>Stratford_15_32_a2</t>
  </si>
  <si>
    <t>Stratford_32_112_a1</t>
  </si>
  <si>
    <t>Stratford_32_112_a2</t>
  </si>
  <si>
    <t>Stratford_32_112_b1</t>
  </si>
  <si>
    <t>Stratford_32_112_b2</t>
  </si>
  <si>
    <t>Barrhill_0_22_a1</t>
  </si>
  <si>
    <t>Barrhill_0_22_a2</t>
  </si>
  <si>
    <t>Barrhill_0_22_a3</t>
  </si>
  <si>
    <t>Barrhill_0_22_a4</t>
  </si>
  <si>
    <t>Barrhill_22_34_a1</t>
  </si>
  <si>
    <t>Barrhill_22_34_a2</t>
  </si>
  <si>
    <t>Barrhill_22_34_b1</t>
  </si>
  <si>
    <t>Barrhill_22_34_b2</t>
  </si>
  <si>
    <t>Barrhill_56_70_a1</t>
  </si>
  <si>
    <t>Barrhill_56_70_a2</t>
  </si>
  <si>
    <t>Barrhill_56_70_b1</t>
  </si>
  <si>
    <t>Barrhill_56_70_b2</t>
  </si>
  <si>
    <t>Barrhill_56_70_c1</t>
  </si>
  <si>
    <t>Barrhill_56_70_c2</t>
  </si>
  <si>
    <t>Barrhill_56_70_c3</t>
  </si>
  <si>
    <t>0_mm</t>
  </si>
  <si>
    <t>500_mm</t>
  </si>
  <si>
    <t>1000_mm</t>
  </si>
  <si>
    <t>2000_mm</t>
  </si>
  <si>
    <t>4000_mm</t>
  </si>
  <si>
    <t>10000_mm</t>
  </si>
  <si>
    <t>150000_mm</t>
  </si>
  <si>
    <t>NaN</t>
  </si>
  <si>
    <t>Stratford_0_15_Max</t>
  </si>
  <si>
    <t>Stratford_0_15_Min</t>
  </si>
  <si>
    <t>Stratford_15_32_Min</t>
  </si>
  <si>
    <t>Stratford_15_32_Max</t>
  </si>
  <si>
    <t>Stratford_32_112_Min</t>
  </si>
  <si>
    <t>Stratford_32_112_Max</t>
  </si>
  <si>
    <t>Barrhill_0_22_Min</t>
  </si>
  <si>
    <t>Barrhill_0_22_Max</t>
  </si>
  <si>
    <t>Barrhill_22_34_Min</t>
  </si>
  <si>
    <t>Barrhill_22_34_Max</t>
  </si>
  <si>
    <t>Barrhill_56_70_Min</t>
  </si>
  <si>
    <t>Barrhill_56_70_Max</t>
  </si>
  <si>
    <t>Soilname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</si>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</sst>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Stratford_Sam!$J$1:$P$1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10000</c:v>
                </c:pt>
                <c:pt idx="6">
                  <c:v>15000</c:v>
                </c:pt>
              </c:numCache>
            </c:numRef>
          </c:xVal>
          <c:yVal>
            <c:numRef>
              <c:f>Stratford_Sam!$J$10:$P$10</c:f>
              <c:numCache>
                <c:formatCode>General</c:formatCode>
                <c:ptCount val="7"/>
                <c:pt idx="0">
                  <c:v>0.68929747911749017</c:v>
                </c:pt>
                <c:pt idx="1">
                  <c:v>0.54700000799999993</c:v>
                </c:pt>
                <c:pt idx="2">
                  <c:v>0.52400001500000004</c:v>
                </c:pt>
                <c:pt idx="3">
                  <c:v>0.505</c:v>
                </c:pt>
                <c:pt idx="4">
                  <c:v>0.47099998500000001</c:v>
                </c:pt>
                <c:pt idx="5">
                  <c:v>0.45799999200000002</c:v>
                </c:pt>
                <c:pt idx="6">
                  <c:v>0.28299999199999998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1-445E-90CD-D296F23BB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Stratford_Sam!$J$1:$P$1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10000</c:v>
                </c:pt>
                <c:pt idx="6">
                  <c:v>15000</c:v>
                </c:pt>
              </c:numCache>
            </c:numRef>
          </c:xVal>
          <c:yVal>
            <c:numRef>
              <c:f>Stratford_Sam!$J$11:$P$11</c:f>
              <c:numCache>
                <c:formatCode>General</c:formatCode>
                <c:ptCount val="7"/>
                <c:pt idx="0">
                  <c:v>0.69011734785478551</c:v>
                </c:pt>
                <c:pt idx="1">
                  <c:v>0.56299999200000006</c:v>
                </c:pt>
                <c:pt idx="2">
                  <c:v>0.54799999200000005</c:v>
                </c:pt>
                <c:pt idx="3">
                  <c:v>0.52400001500000004</c:v>
                </c:pt>
                <c:pt idx="4">
                  <c:v>0.50099998499999998</c:v>
                </c:pt>
                <c:pt idx="5">
                  <c:v>0.44599998499999999</c:v>
                </c:pt>
                <c:pt idx="6">
                  <c:v>0.30200000799999999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1-445E-90CD-D296F23B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33311"/>
        <c:axId val="1478429151"/>
      </c:scatterChart>
      <c:valAx>
        <c:axId val="147843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29151"/>
        <c:crosses val="autoZero"/>
        <c:crossBetween val="midCat"/>
      </c:valAx>
      <c:valAx>
        <c:axId val="14784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3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Stratford_Sam!$J$1:$P$1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10000</c:v>
                </c:pt>
                <c:pt idx="6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C9-4B81-9B56-2B1FFEDC85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Stratford_Sam!$T$20:$Z$20</c:f>
              <c:numCache>
                <c:formatCode>General</c:formatCode>
                <c:ptCount val="7"/>
                <c:pt idx="0">
                  <c:v>0.42026023486408398</c:v>
                </c:pt>
                <c:pt idx="1">
                  <c:v>0.313999996</c:v>
                </c:pt>
                <c:pt idx="2">
                  <c:v>0.20700000800000001</c:v>
                </c:pt>
                <c:pt idx="3">
                  <c:v>0.13800000200000001</c:v>
                </c:pt>
                <c:pt idx="4">
                  <c:v>0</c:v>
                </c:pt>
                <c:pt idx="5">
                  <c:v>8.1000003800000012E-2</c:v>
                </c:pt>
                <c:pt idx="6">
                  <c:v>4.1999998099999998E-2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C9-4B81-9B56-2B1FFEDC85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Stratford_Sam!$T$21:$Z$21</c:f>
              <c:numCache>
                <c:formatCode>General</c:formatCode>
                <c:ptCount val="7"/>
                <c:pt idx="0">
                  <c:v>0.48033707493372058</c:v>
                </c:pt>
                <c:pt idx="1">
                  <c:v>0.40900001499999999</c:v>
                </c:pt>
                <c:pt idx="2">
                  <c:v>0.35799999199999999</c:v>
                </c:pt>
                <c:pt idx="3">
                  <c:v>0.335999985</c:v>
                </c:pt>
                <c:pt idx="4">
                  <c:v>0</c:v>
                </c:pt>
                <c:pt idx="5">
                  <c:v>0.24100000399999999</c:v>
                </c:pt>
                <c:pt idx="6">
                  <c:v>0.161000004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C9-4B81-9B56-2B1FFEDC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76991"/>
        <c:axId val="1478467839"/>
      </c:scatterChart>
      <c:valAx>
        <c:axId val="14784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67839"/>
        <c:crosses val="autoZero"/>
        <c:crossBetween val="midCat"/>
      </c:valAx>
      <c:valAx>
        <c:axId val="147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7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28</xdr:row>
      <xdr:rowOff>123825</xdr:rowOff>
    </xdr:from>
    <xdr:to>
      <xdr:col>18</xdr:col>
      <xdr:colOff>321945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58000-87E4-4171-91CE-7C4BD3043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838200</xdr:colOff>
      <xdr:row>11</xdr:row>
      <xdr:rowOff>76200</xdr:rowOff>
    </xdr:from>
    <xdr:to>
      <xdr:col>16</xdr:col>
      <xdr:colOff>323850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B2ABD-9861-407B-8044-59325C78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CE4E-23A9-472B-9AAE-8B78F70C9027}">
  <dimension ref="A1:Z26"/>
  <sheetViews>
    <sheetView topLeftCell="H1" workbookViewId="0">
      <selection activeCell="R3" sqref="R3:Z22"/>
    </sheetView>
  </sheetViews>
  <sheetFormatPr defaultRowHeight="14.4" x14ac:dyDescent="0.55000000000000004"/>
  <cols>
    <col min="1" max="1" width="11.1015625" bestFit="1" customWidth="1"/>
    <col min="2" max="2" width="19.41796875" customWidth="1"/>
    <col min="3" max="3" width="9.7890625" bestFit="1" customWidth="1"/>
    <col min="4" max="4" width="13.20703125" bestFit="1" customWidth="1"/>
    <col min="5" max="5" width="9.5234375" bestFit="1" customWidth="1"/>
    <col min="6" max="6" width="12.9453125" bestFit="1" customWidth="1"/>
    <col min="7" max="7" width="21.1015625" bestFit="1" customWidth="1"/>
    <col min="8" max="8" width="13.20703125" bestFit="1" customWidth="1"/>
    <col min="9" max="9" width="11.68359375" bestFit="1" customWidth="1"/>
    <col min="10" max="10" width="11.68359375" customWidth="1"/>
    <col min="11" max="16" width="11.68359375" bestFit="1" customWidth="1"/>
    <col min="19" max="19" width="20.9453125" customWidth="1"/>
  </cols>
  <sheetData>
    <row r="1" spans="1:26" x14ac:dyDescent="0.55000000000000004">
      <c r="J1">
        <v>0</v>
      </c>
      <c r="K1">
        <v>500</v>
      </c>
      <c r="L1">
        <v>1000</v>
      </c>
      <c r="M1">
        <v>2000</v>
      </c>
      <c r="N1">
        <v>4000</v>
      </c>
      <c r="O1">
        <v>10000</v>
      </c>
      <c r="P1">
        <v>15000</v>
      </c>
    </row>
    <row r="2" spans="1:26" x14ac:dyDescent="0.55000000000000004"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</row>
    <row r="3" spans="1:26" x14ac:dyDescent="0.5500000000000000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/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R3" t="s">
        <v>82</v>
      </c>
      <c r="S3" t="s">
        <v>81</v>
      </c>
      <c r="T3" t="s">
        <v>61</v>
      </c>
      <c r="U3" t="s">
        <v>62</v>
      </c>
      <c r="V3" t="s">
        <v>63</v>
      </c>
      <c r="W3" t="s">
        <v>64</v>
      </c>
      <c r="X3" t="s">
        <v>65</v>
      </c>
      <c r="Y3" t="s">
        <v>66</v>
      </c>
      <c r="Z3" t="s">
        <v>67</v>
      </c>
    </row>
    <row r="4" spans="1:26" s="2" customFormat="1" x14ac:dyDescent="0.55000000000000004">
      <c r="A4" s="2" t="s">
        <v>15</v>
      </c>
      <c r="B4" s="8" t="s">
        <v>38</v>
      </c>
      <c r="C4" s="2">
        <v>0</v>
      </c>
      <c r="D4" s="2">
        <v>15</v>
      </c>
      <c r="E4" s="2">
        <v>5</v>
      </c>
      <c r="F4" s="2">
        <v>8</v>
      </c>
      <c r="G4" s="2">
        <v>0.795000017</v>
      </c>
      <c r="H4" s="2">
        <v>2.4449999299999998</v>
      </c>
      <c r="I4" s="2">
        <f>1-G4/H4</f>
        <v>0.6748466095048109</v>
      </c>
      <c r="J4" s="2">
        <f>I4*0.95</f>
        <v>0.64110427902957035</v>
      </c>
      <c r="K4" s="2">
        <v>0.50400001500000002</v>
      </c>
      <c r="L4" s="2">
        <v>0.47299999199999998</v>
      </c>
      <c r="M4" s="2">
        <v>0.44299999200000001</v>
      </c>
      <c r="N4" s="2">
        <v>0.40299999199999997</v>
      </c>
      <c r="O4" s="2">
        <v>0.35799999199999999</v>
      </c>
      <c r="P4" s="2">
        <v>0.255</v>
      </c>
      <c r="R4" s="2">
        <v>1</v>
      </c>
      <c r="S4" s="2" t="s">
        <v>70</v>
      </c>
      <c r="T4" s="2">
        <f>MIN(J4:J5)</f>
        <v>0.64110427902957035</v>
      </c>
      <c r="U4" s="2">
        <f t="shared" ref="U4:Z4" si="0">MIN(K4:K5)</f>
        <v>0.49400001500000001</v>
      </c>
      <c r="V4" s="2">
        <f t="shared" si="0"/>
        <v>0.45400001499999998</v>
      </c>
      <c r="W4" s="2">
        <f t="shared" si="0"/>
        <v>0.42400001500000001</v>
      </c>
      <c r="X4" s="2">
        <f t="shared" si="0"/>
        <v>0.39799999200000002</v>
      </c>
      <c r="Y4" s="2">
        <f t="shared" si="0"/>
        <v>0.35799999199999999</v>
      </c>
      <c r="Z4" s="2">
        <f t="shared" si="0"/>
        <v>0.24200000799999999</v>
      </c>
    </row>
    <row r="5" spans="1:26" s="2" customFormat="1" x14ac:dyDescent="0.55000000000000004">
      <c r="A5" s="2" t="s">
        <v>16</v>
      </c>
      <c r="B5" s="8" t="s">
        <v>39</v>
      </c>
      <c r="C5" s="2">
        <v>0</v>
      </c>
      <c r="D5" s="2">
        <v>15</v>
      </c>
      <c r="E5" s="2">
        <v>9</v>
      </c>
      <c r="F5" s="2">
        <v>12</v>
      </c>
      <c r="G5" s="2">
        <v>0.78899997499999996</v>
      </c>
      <c r="H5" s="2">
        <v>2.4600000400000002</v>
      </c>
      <c r="I5" s="2">
        <f>1-G5/H5</f>
        <v>0.67926830806067795</v>
      </c>
      <c r="J5" s="2">
        <f t="shared" ref="J5:J26" si="1">I5*0.95</f>
        <v>0.64530489265764401</v>
      </c>
      <c r="K5" s="2">
        <v>0.49400001500000001</v>
      </c>
      <c r="L5" s="2">
        <v>0.45400001499999998</v>
      </c>
      <c r="M5" s="2">
        <v>0.42400001500000001</v>
      </c>
      <c r="N5" s="2">
        <v>0.39799999200000002</v>
      </c>
      <c r="O5" s="2">
        <v>0.35799999199999999</v>
      </c>
      <c r="P5" s="2">
        <v>0.24200000799999999</v>
      </c>
      <c r="R5" s="2">
        <v>1</v>
      </c>
      <c r="S5" s="2" t="s">
        <v>69</v>
      </c>
      <c r="T5" s="2">
        <f>MAX(J4:J5)</f>
        <v>0.64530489265764401</v>
      </c>
      <c r="U5" s="2">
        <f t="shared" ref="U5:Z5" si="2">MAX(K4:K5)</f>
        <v>0.50400001500000002</v>
      </c>
      <c r="V5" s="2">
        <f t="shared" si="2"/>
        <v>0.47299999199999998</v>
      </c>
      <c r="W5" s="2">
        <f t="shared" si="2"/>
        <v>0.44299999200000001</v>
      </c>
      <c r="X5" s="2">
        <f t="shared" si="2"/>
        <v>0.40299999199999997</v>
      </c>
      <c r="Y5" s="2">
        <f t="shared" si="2"/>
        <v>0.35799999199999999</v>
      </c>
      <c r="Z5" s="2">
        <f t="shared" si="2"/>
        <v>0.255</v>
      </c>
    </row>
    <row r="6" spans="1:26" s="3" customFormat="1" x14ac:dyDescent="0.55000000000000004">
      <c r="A6" s="3" t="s">
        <v>17</v>
      </c>
      <c r="B6" s="8" t="s">
        <v>40</v>
      </c>
      <c r="C6" s="3">
        <v>15</v>
      </c>
      <c r="D6" s="3">
        <v>32</v>
      </c>
      <c r="E6" s="3">
        <v>20</v>
      </c>
      <c r="F6" s="3">
        <v>23</v>
      </c>
      <c r="G6" s="3">
        <v>0.74500000499999997</v>
      </c>
      <c r="H6" s="3">
        <v>2.62199998</v>
      </c>
      <c r="I6" s="2">
        <f t="shared" ref="I6:I26" si="3">1-G6/H6</f>
        <v>0.71586574726060825</v>
      </c>
      <c r="J6" s="2">
        <f t="shared" si="1"/>
        <v>0.68007245989757781</v>
      </c>
      <c r="K6" s="3">
        <v>0.52799999200000003</v>
      </c>
      <c r="L6" s="3">
        <v>0.479000015</v>
      </c>
      <c r="M6" s="3">
        <v>0.42499999999999999</v>
      </c>
      <c r="N6" s="3">
        <v>0.36400001500000001</v>
      </c>
      <c r="O6" s="3">
        <v>0.349000015</v>
      </c>
      <c r="P6" s="3">
        <v>0.23399999599999999</v>
      </c>
      <c r="R6" s="2">
        <v>2</v>
      </c>
      <c r="S6" s="2" t="s">
        <v>71</v>
      </c>
      <c r="T6" s="3">
        <f>MIN(J6:J7)</f>
        <v>0.67386666268571427</v>
      </c>
      <c r="U6" s="3">
        <f t="shared" ref="U6:Z6" si="4">MIN(K6:K7)</f>
        <v>0.520999985</v>
      </c>
      <c r="V6" s="3">
        <f t="shared" si="4"/>
        <v>0.479000015</v>
      </c>
      <c r="W6" s="3">
        <f t="shared" si="4"/>
        <v>0.42499999999999999</v>
      </c>
      <c r="X6" s="3">
        <f t="shared" si="4"/>
        <v>0.36400001500000001</v>
      </c>
      <c r="Y6" s="3">
        <f t="shared" si="4"/>
        <v>0.349000015</v>
      </c>
      <c r="Z6" s="3">
        <f t="shared" si="4"/>
        <v>0.23399999599999999</v>
      </c>
    </row>
    <row r="7" spans="1:26" s="3" customFormat="1" x14ac:dyDescent="0.55000000000000004">
      <c r="A7" s="3" t="s">
        <v>18</v>
      </c>
      <c r="B7" s="8" t="s">
        <v>41</v>
      </c>
      <c r="C7" s="3">
        <v>15</v>
      </c>
      <c r="D7" s="3">
        <v>32</v>
      </c>
      <c r="E7" s="3">
        <v>24</v>
      </c>
      <c r="F7" s="3">
        <v>27</v>
      </c>
      <c r="G7" s="3">
        <v>0.76300001100000003</v>
      </c>
      <c r="H7" s="3">
        <v>2.625</v>
      </c>
      <c r="I7" s="2">
        <f t="shared" si="3"/>
        <v>0.70933332914285718</v>
      </c>
      <c r="J7" s="2">
        <f t="shared" si="1"/>
        <v>0.67386666268571427</v>
      </c>
      <c r="K7" s="3">
        <v>0.520999985</v>
      </c>
      <c r="L7" s="3">
        <v>0.49</v>
      </c>
      <c r="M7" s="3">
        <v>0.45400001499999998</v>
      </c>
      <c r="N7" s="3">
        <v>0.42499999999999999</v>
      </c>
      <c r="O7" s="3">
        <v>0.36700000799999999</v>
      </c>
      <c r="P7" s="3">
        <v>0.311000004</v>
      </c>
      <c r="R7" s="2">
        <v>2</v>
      </c>
      <c r="S7" s="2" t="s">
        <v>72</v>
      </c>
      <c r="T7" s="3">
        <f>MAX(J6:J7)</f>
        <v>0.68007245989757781</v>
      </c>
      <c r="U7" s="3">
        <f t="shared" ref="U7:Z7" si="5">MAX(K6:K7)</f>
        <v>0.52799999200000003</v>
      </c>
      <c r="V7" s="3">
        <f t="shared" si="5"/>
        <v>0.49</v>
      </c>
      <c r="W7" s="3">
        <f t="shared" si="5"/>
        <v>0.45400001499999998</v>
      </c>
      <c r="X7" s="3">
        <f t="shared" si="5"/>
        <v>0.42499999999999999</v>
      </c>
      <c r="Y7" s="3">
        <f t="shared" si="5"/>
        <v>0.36700000799999999</v>
      </c>
      <c r="Z7" s="3">
        <f t="shared" si="5"/>
        <v>0.311000004</v>
      </c>
    </row>
    <row r="8" spans="1:26" s="4" customFormat="1" x14ac:dyDescent="0.55000000000000004">
      <c r="A8" s="4" t="s">
        <v>19</v>
      </c>
      <c r="B8" s="8" t="s">
        <v>42</v>
      </c>
      <c r="C8" s="4">
        <v>32</v>
      </c>
      <c r="D8" s="4">
        <v>82</v>
      </c>
      <c r="E8" s="4">
        <v>53</v>
      </c>
      <c r="F8" s="4">
        <v>56</v>
      </c>
      <c r="G8" s="4">
        <v>0.69300001899999997</v>
      </c>
      <c r="H8" s="4">
        <v>2.6740000199999998</v>
      </c>
      <c r="I8" s="2">
        <f t="shared" si="3"/>
        <v>0.74083769116800524</v>
      </c>
      <c r="J8" s="2">
        <f t="shared" si="1"/>
        <v>0.70379580660960495</v>
      </c>
      <c r="K8" s="4">
        <v>0.51799999200000002</v>
      </c>
      <c r="L8" s="4">
        <v>0.48700000799999998</v>
      </c>
      <c r="M8" s="4">
        <v>0.46</v>
      </c>
      <c r="N8" s="4">
        <v>0.435</v>
      </c>
      <c r="O8" s="4">
        <v>0.40500000000000003</v>
      </c>
      <c r="P8" s="4">
        <v>0.28600000399999997</v>
      </c>
      <c r="R8" s="2">
        <v>3</v>
      </c>
      <c r="S8" s="2" t="s">
        <v>73</v>
      </c>
      <c r="T8" s="4">
        <f>MIN(J8:J11)</f>
        <v>0.68929747911749017</v>
      </c>
      <c r="U8" s="4">
        <f t="shared" ref="U8:Z8" si="6">MIN(K8:K11)</f>
        <v>0.51799999200000002</v>
      </c>
      <c r="V8" s="4">
        <f t="shared" si="6"/>
        <v>0.48700000799999998</v>
      </c>
      <c r="W8" s="4">
        <f t="shared" si="6"/>
        <v>0.46</v>
      </c>
      <c r="X8" s="4">
        <f t="shared" si="6"/>
        <v>0.435</v>
      </c>
      <c r="Y8" s="4">
        <f t="shared" si="6"/>
        <v>0.40500000000000003</v>
      </c>
      <c r="Z8" s="4">
        <f t="shared" si="6"/>
        <v>0.28299999199999998</v>
      </c>
    </row>
    <row r="9" spans="1:26" s="4" customFormat="1" x14ac:dyDescent="0.55000000000000004">
      <c r="A9" s="4" t="s">
        <v>20</v>
      </c>
      <c r="B9" s="8" t="s">
        <v>43</v>
      </c>
      <c r="C9" s="4">
        <v>32</v>
      </c>
      <c r="D9" s="4">
        <v>82</v>
      </c>
      <c r="E9" s="4">
        <v>57</v>
      </c>
      <c r="F9" s="4">
        <v>60</v>
      </c>
      <c r="G9" s="4">
        <v>0.726000011</v>
      </c>
      <c r="H9" s="4">
        <v>2.69099998</v>
      </c>
      <c r="I9" s="2">
        <f t="shared" si="3"/>
        <v>0.73021181107552446</v>
      </c>
      <c r="J9" s="2">
        <f t="shared" si="1"/>
        <v>0.69370122052174821</v>
      </c>
      <c r="K9" s="4">
        <v>0.54599998500000002</v>
      </c>
      <c r="L9" s="4">
        <v>0.50900001500000003</v>
      </c>
      <c r="M9" s="4">
        <v>0.48099998500000002</v>
      </c>
      <c r="N9" s="4">
        <v>0.45799999200000002</v>
      </c>
      <c r="O9" s="4">
        <v>0.42599998500000003</v>
      </c>
      <c r="P9" s="4">
        <v>0.30600000399999999</v>
      </c>
      <c r="R9" s="2">
        <v>3</v>
      </c>
      <c r="S9" s="2" t="s">
        <v>74</v>
      </c>
      <c r="T9" s="4">
        <f>MAX(J8:J11)</f>
        <v>0.70379580660960495</v>
      </c>
      <c r="U9" s="4">
        <f t="shared" ref="U9:Z9" si="7">MAX(K8:K11)</f>
        <v>0.56299999200000006</v>
      </c>
      <c r="V9" s="4">
        <f t="shared" si="7"/>
        <v>0.54799999200000005</v>
      </c>
      <c r="W9" s="4">
        <f t="shared" si="7"/>
        <v>0.52400001500000004</v>
      </c>
      <c r="X9" s="4">
        <f t="shared" si="7"/>
        <v>0.50099998499999998</v>
      </c>
      <c r="Y9" s="4">
        <f t="shared" si="7"/>
        <v>0.45799999200000002</v>
      </c>
      <c r="Z9" s="4">
        <f t="shared" si="7"/>
        <v>0.30600000399999999</v>
      </c>
    </row>
    <row r="10" spans="1:26" s="4" customFormat="1" x14ac:dyDescent="0.55000000000000004">
      <c r="A10" s="4" t="s">
        <v>21</v>
      </c>
      <c r="B10" s="8" t="s">
        <v>44</v>
      </c>
      <c r="C10" s="4">
        <v>82</v>
      </c>
      <c r="D10" s="4">
        <v>112</v>
      </c>
      <c r="E10" s="4">
        <v>91</v>
      </c>
      <c r="F10" s="4">
        <v>94</v>
      </c>
      <c r="G10" s="4">
        <v>0.75</v>
      </c>
      <c r="H10" s="4">
        <v>2.7330000399999999</v>
      </c>
      <c r="I10" s="2">
        <f t="shared" si="3"/>
        <v>0.72557629380788446</v>
      </c>
      <c r="J10" s="2">
        <f t="shared" si="1"/>
        <v>0.68929747911749017</v>
      </c>
      <c r="K10" s="4">
        <v>0.54700000799999993</v>
      </c>
      <c r="L10" s="4">
        <v>0.52400001500000004</v>
      </c>
      <c r="M10" s="4">
        <v>0.505</v>
      </c>
      <c r="N10" s="4">
        <v>0.47099998500000001</v>
      </c>
      <c r="O10" s="4">
        <v>0.45799999200000002</v>
      </c>
      <c r="P10" s="4">
        <v>0.28299999199999998</v>
      </c>
      <c r="R10" s="2"/>
    </row>
    <row r="11" spans="1:26" s="4" customFormat="1" x14ac:dyDescent="0.55000000000000004">
      <c r="A11" s="4" t="s">
        <v>22</v>
      </c>
      <c r="B11" s="8" t="s">
        <v>45</v>
      </c>
      <c r="C11" s="4">
        <v>82</v>
      </c>
      <c r="D11" s="4">
        <v>112</v>
      </c>
      <c r="E11" s="4">
        <v>95</v>
      </c>
      <c r="F11" s="4">
        <v>98</v>
      </c>
      <c r="G11" s="4">
        <v>0.745999992</v>
      </c>
      <c r="H11" s="4">
        <v>2.7269999999999999</v>
      </c>
      <c r="I11" s="2">
        <f t="shared" si="3"/>
        <v>0.72643931353135316</v>
      </c>
      <c r="J11" s="2">
        <f t="shared" si="1"/>
        <v>0.69011734785478551</v>
      </c>
      <c r="K11" s="4">
        <v>0.56299999200000006</v>
      </c>
      <c r="L11" s="4">
        <v>0.54799999200000005</v>
      </c>
      <c r="M11" s="4">
        <v>0.52400001500000004</v>
      </c>
      <c r="N11" s="4">
        <v>0.50099998499999998</v>
      </c>
      <c r="O11" s="4">
        <v>0.44599998499999999</v>
      </c>
      <c r="P11" s="4">
        <v>0.30200000799999999</v>
      </c>
      <c r="R11" s="2"/>
    </row>
    <row r="12" spans="1:26" s="5" customFormat="1" x14ac:dyDescent="0.55000000000000004">
      <c r="A12" s="5" t="s">
        <v>23</v>
      </c>
      <c r="B12" s="8" t="s">
        <v>46</v>
      </c>
      <c r="C12" s="9">
        <v>0</v>
      </c>
      <c r="D12" s="9">
        <v>22</v>
      </c>
      <c r="E12" s="9">
        <v>2</v>
      </c>
      <c r="F12" s="9">
        <v>5</v>
      </c>
      <c r="G12" s="9">
        <v>1.27999997</v>
      </c>
      <c r="H12" s="9">
        <v>2.5799999200000001</v>
      </c>
      <c r="I12" s="9">
        <f t="shared" si="3"/>
        <v>0.50387596523646405</v>
      </c>
      <c r="J12" s="2">
        <f t="shared" si="1"/>
        <v>0.47868216697464083</v>
      </c>
      <c r="K12" s="9">
        <v>0.37799999200000001</v>
      </c>
      <c r="L12" s="9">
        <v>0.35900001500000001</v>
      </c>
      <c r="M12" s="9">
        <v>0.33700000800000002</v>
      </c>
      <c r="N12" s="9" t="s">
        <v>68</v>
      </c>
      <c r="O12" s="9">
        <v>0.28600000399999997</v>
      </c>
      <c r="P12" s="9">
        <v>0.14800000199999999</v>
      </c>
      <c r="R12" s="2">
        <v>4</v>
      </c>
      <c r="S12" s="2" t="s">
        <v>75</v>
      </c>
      <c r="T12" s="5">
        <f>MIN(J12:J15)</f>
        <v>0.41091271298343418</v>
      </c>
      <c r="U12" s="5">
        <f t="shared" ref="U12:Z12" si="8">MIN(K12:K15)</f>
        <v>0.36299999199999999</v>
      </c>
      <c r="V12" s="5">
        <f t="shared" si="8"/>
        <v>0.34499999999999997</v>
      </c>
      <c r="W12" s="5">
        <f t="shared" si="8"/>
        <v>0.32099998499999999</v>
      </c>
      <c r="X12" s="5" t="s">
        <v>68</v>
      </c>
      <c r="Y12" s="5">
        <f t="shared" si="8"/>
        <v>0.27100000400000002</v>
      </c>
      <c r="Z12" s="5">
        <f t="shared" si="8"/>
        <v>0.14800000199999999</v>
      </c>
    </row>
    <row r="13" spans="1:26" s="5" customFormat="1" x14ac:dyDescent="0.55000000000000004">
      <c r="A13" s="5" t="s">
        <v>24</v>
      </c>
      <c r="B13" s="8" t="s">
        <v>47</v>
      </c>
      <c r="C13" s="9">
        <v>0</v>
      </c>
      <c r="D13" s="9">
        <v>22</v>
      </c>
      <c r="E13" s="9">
        <v>6</v>
      </c>
      <c r="F13" s="9">
        <v>9</v>
      </c>
      <c r="G13" s="9">
        <v>1.42999995</v>
      </c>
      <c r="H13" s="9">
        <v>2.5199999800000001</v>
      </c>
      <c r="I13" s="9">
        <f t="shared" si="3"/>
        <v>0.43253969787729918</v>
      </c>
      <c r="J13" s="2">
        <f t="shared" si="1"/>
        <v>0.41091271298343418</v>
      </c>
      <c r="K13" s="9">
        <v>0.36299999199999999</v>
      </c>
      <c r="L13" s="9">
        <v>0.34499999999999997</v>
      </c>
      <c r="M13" s="9">
        <v>0.32099998499999999</v>
      </c>
      <c r="N13" s="9" t="s">
        <v>68</v>
      </c>
      <c r="O13" s="9">
        <v>0.27100000400000002</v>
      </c>
      <c r="P13" s="9">
        <v>0.162000008</v>
      </c>
      <c r="R13" s="2">
        <v>4</v>
      </c>
      <c r="S13" s="2" t="s">
        <v>76</v>
      </c>
      <c r="T13" s="5">
        <f>MAX(J12:J15)</f>
        <v>0.47868216697464083</v>
      </c>
      <c r="U13" s="5">
        <f t="shared" ref="U13:Z13" si="9">MAX(K12:K15)</f>
        <v>0.37799999200000001</v>
      </c>
      <c r="V13" s="5">
        <f t="shared" si="9"/>
        <v>0.35900001500000001</v>
      </c>
      <c r="W13" s="5">
        <f t="shared" si="9"/>
        <v>0.33700000800000002</v>
      </c>
      <c r="X13" s="5" t="s">
        <v>68</v>
      </c>
      <c r="Y13" s="5">
        <f t="shared" si="9"/>
        <v>0.28600000399999997</v>
      </c>
      <c r="Z13" s="5">
        <f t="shared" si="9"/>
        <v>0.162000008</v>
      </c>
    </row>
    <row r="14" spans="1:26" s="5" customFormat="1" x14ac:dyDescent="0.55000000000000004">
      <c r="A14" s="5" t="s">
        <v>25</v>
      </c>
      <c r="B14" s="8" t="s">
        <v>48</v>
      </c>
      <c r="C14" s="9">
        <v>0</v>
      </c>
      <c r="D14" s="9">
        <v>22</v>
      </c>
      <c r="E14" s="9">
        <v>12</v>
      </c>
      <c r="F14" s="9">
        <v>15</v>
      </c>
      <c r="G14" s="9">
        <v>1.32000005</v>
      </c>
      <c r="H14" s="9">
        <v>2.5999998999999998</v>
      </c>
      <c r="I14" s="9">
        <f t="shared" si="3"/>
        <v>0.49230765355029438</v>
      </c>
      <c r="J14" s="2">
        <f t="shared" si="1"/>
        <v>0.46769227087277965</v>
      </c>
      <c r="K14" s="9">
        <v>0.36599998500000003</v>
      </c>
      <c r="L14" s="9">
        <v>0.34499999999999997</v>
      </c>
      <c r="M14" s="9">
        <v>0.32299999200000001</v>
      </c>
      <c r="N14" s="9" t="s">
        <v>68</v>
      </c>
      <c r="O14" s="9">
        <v>0.27500000000000002</v>
      </c>
      <c r="P14" s="9">
        <v>0.153999996</v>
      </c>
      <c r="R14" s="2"/>
    </row>
    <row r="15" spans="1:26" s="6" customFormat="1" x14ac:dyDescent="0.55000000000000004">
      <c r="A15" s="6" t="s">
        <v>26</v>
      </c>
      <c r="B15" s="8" t="s">
        <v>49</v>
      </c>
      <c r="C15" s="9">
        <v>0</v>
      </c>
      <c r="D15" s="9">
        <v>22</v>
      </c>
      <c r="E15" s="9">
        <v>16</v>
      </c>
      <c r="F15" s="9">
        <v>19</v>
      </c>
      <c r="G15" s="9">
        <v>1.36000001</v>
      </c>
      <c r="H15" s="9">
        <v>2.6099999</v>
      </c>
      <c r="I15" s="9">
        <f t="shared" si="3"/>
        <v>0.47892717926924055</v>
      </c>
      <c r="J15" s="2">
        <f t="shared" si="1"/>
        <v>0.45498082030577852</v>
      </c>
      <c r="K15" s="9">
        <v>0.367999992</v>
      </c>
      <c r="L15" s="9">
        <v>0.34700000800000003</v>
      </c>
      <c r="M15" s="9">
        <v>0.32400001499999997</v>
      </c>
      <c r="N15" s="9" t="s">
        <v>68</v>
      </c>
      <c r="O15" s="9">
        <v>0.27700000800000002</v>
      </c>
      <c r="P15" s="9">
        <v>0.158999996</v>
      </c>
      <c r="R15" s="2">
        <v>5</v>
      </c>
      <c r="S15" s="2" t="s">
        <v>77</v>
      </c>
      <c r="T15" s="6">
        <f>MIN(J16:J19)</f>
        <v>0.40613385525351997</v>
      </c>
      <c r="U15" s="6">
        <f t="shared" ref="U15:Z15" si="10">MIN(K16:K19)</f>
        <v>0.31799999200000001</v>
      </c>
      <c r="V15" s="6">
        <f t="shared" si="10"/>
        <v>0.30100000399999999</v>
      </c>
      <c r="W15" s="6">
        <f t="shared" si="10"/>
        <v>0.28499999999999998</v>
      </c>
      <c r="X15" s="6" t="s">
        <v>68</v>
      </c>
      <c r="Y15" s="6">
        <f t="shared" si="10"/>
        <v>0.23700000800000001</v>
      </c>
      <c r="Z15" s="6">
        <f t="shared" si="10"/>
        <v>0.14199999799999999</v>
      </c>
    </row>
    <row r="16" spans="1:26" s="6" customFormat="1" x14ac:dyDescent="0.55000000000000004">
      <c r="A16" s="6" t="s">
        <v>27</v>
      </c>
      <c r="B16" s="8" t="s">
        <v>50</v>
      </c>
      <c r="C16" s="6">
        <v>22</v>
      </c>
      <c r="D16" s="6">
        <v>29</v>
      </c>
      <c r="E16" s="6">
        <v>22</v>
      </c>
      <c r="F16" s="6">
        <v>25</v>
      </c>
      <c r="G16" s="6">
        <v>1.2899999600000001</v>
      </c>
      <c r="H16" s="6">
        <v>2.6300001100000001</v>
      </c>
      <c r="I16" s="2">
        <f t="shared" si="3"/>
        <v>0.50950573914614772</v>
      </c>
      <c r="J16" s="2">
        <f t="shared" si="1"/>
        <v>0.48403045218884033</v>
      </c>
      <c r="K16" s="6">
        <v>0.32900001499999998</v>
      </c>
      <c r="L16" s="6">
        <v>0.311000004</v>
      </c>
      <c r="M16" s="6">
        <v>0.29299999199999999</v>
      </c>
      <c r="N16" s="9" t="s">
        <v>68</v>
      </c>
      <c r="O16" s="6">
        <v>0.24100000399999999</v>
      </c>
      <c r="P16" s="6">
        <v>0.14199999799999999</v>
      </c>
      <c r="R16" s="2">
        <v>5</v>
      </c>
      <c r="S16" s="2" t="s">
        <v>78</v>
      </c>
      <c r="T16" s="6">
        <f>MAX(J16:J19)</f>
        <v>0.48403045218884033</v>
      </c>
      <c r="U16" s="6">
        <f t="shared" ref="U16:Z16" si="11">MAX(K16:K19)</f>
        <v>0.32900001499999998</v>
      </c>
      <c r="V16" s="6">
        <f t="shared" si="11"/>
        <v>0.311000004</v>
      </c>
      <c r="W16" s="6">
        <f t="shared" si="11"/>
        <v>0.29399999599999999</v>
      </c>
      <c r="X16" s="6" t="s">
        <v>68</v>
      </c>
      <c r="Y16" s="6">
        <f t="shared" si="11"/>
        <v>0.242999992</v>
      </c>
      <c r="Z16" s="6">
        <f t="shared" si="11"/>
        <v>0.16</v>
      </c>
    </row>
    <row r="17" spans="1:26" s="6" customFormat="1" x14ac:dyDescent="0.55000000000000004">
      <c r="A17" s="6" t="s">
        <v>28</v>
      </c>
      <c r="B17" s="8" t="s">
        <v>51</v>
      </c>
      <c r="C17" s="6">
        <v>22</v>
      </c>
      <c r="D17" s="6">
        <v>29</v>
      </c>
      <c r="E17" s="6">
        <v>26</v>
      </c>
      <c r="F17" s="6">
        <v>29</v>
      </c>
      <c r="G17" s="6">
        <v>1.37</v>
      </c>
      <c r="H17" s="6">
        <v>2.6500001000000002</v>
      </c>
      <c r="I17" s="2">
        <f t="shared" si="3"/>
        <v>0.4830188874332495</v>
      </c>
      <c r="J17" s="2">
        <f t="shared" si="1"/>
        <v>0.45886794306158701</v>
      </c>
      <c r="K17" s="6">
        <v>0.32599998499999999</v>
      </c>
      <c r="L17" s="6">
        <v>0.311000004</v>
      </c>
      <c r="M17" s="6">
        <v>0.29399999599999999</v>
      </c>
      <c r="N17" s="9" t="s">
        <v>68</v>
      </c>
      <c r="O17" s="6">
        <v>0.242999992</v>
      </c>
      <c r="P17" s="6">
        <v>0.151999998</v>
      </c>
      <c r="R17" s="2"/>
    </row>
    <row r="18" spans="1:26" s="6" customFormat="1" x14ac:dyDescent="0.55000000000000004">
      <c r="A18" s="6" t="s">
        <v>29</v>
      </c>
      <c r="B18" s="8" t="s">
        <v>52</v>
      </c>
      <c r="C18" s="6">
        <v>29</v>
      </c>
      <c r="D18" s="6">
        <v>34</v>
      </c>
      <c r="E18" s="6">
        <v>29</v>
      </c>
      <c r="F18" s="6">
        <v>32</v>
      </c>
      <c r="G18" s="6">
        <v>1.5399999600000001</v>
      </c>
      <c r="H18" s="6">
        <v>2.69000006</v>
      </c>
      <c r="I18" s="2">
        <f t="shared" si="3"/>
        <v>0.42750932131949471</v>
      </c>
      <c r="J18" s="2">
        <f t="shared" si="1"/>
        <v>0.40613385525351997</v>
      </c>
      <c r="K18" s="6">
        <v>0.32400001499999997</v>
      </c>
      <c r="L18" s="6">
        <v>0.30600000399999999</v>
      </c>
      <c r="M18" s="6">
        <v>0.28899999599999998</v>
      </c>
      <c r="N18" s="9" t="s">
        <v>68</v>
      </c>
      <c r="O18" s="6">
        <v>0.23700000800000001</v>
      </c>
      <c r="P18" s="6">
        <v>0.156999998</v>
      </c>
      <c r="R18" s="2"/>
    </row>
    <row r="19" spans="1:26" s="6" customFormat="1" x14ac:dyDescent="0.55000000000000004">
      <c r="A19" s="6" t="s">
        <v>30</v>
      </c>
      <c r="B19" s="8" t="s">
        <v>53</v>
      </c>
      <c r="C19" s="6">
        <v>29</v>
      </c>
      <c r="D19" s="6">
        <v>34</v>
      </c>
      <c r="E19" s="6">
        <v>29</v>
      </c>
      <c r="F19" s="6">
        <v>32</v>
      </c>
      <c r="G19" s="6">
        <v>1.4800000200000001</v>
      </c>
      <c r="H19" s="6">
        <v>2.6800000700000002</v>
      </c>
      <c r="I19" s="2">
        <f t="shared" si="3"/>
        <v>0.44776120099131189</v>
      </c>
      <c r="J19" s="2">
        <f t="shared" si="1"/>
        <v>0.42537314094174627</v>
      </c>
      <c r="K19" s="6">
        <v>0.31799999200000001</v>
      </c>
      <c r="L19" s="6">
        <v>0.30100000399999999</v>
      </c>
      <c r="M19" s="6">
        <v>0.28499999999999998</v>
      </c>
      <c r="N19" s="9" t="s">
        <v>68</v>
      </c>
      <c r="O19" s="6">
        <v>0.23799999199999999</v>
      </c>
      <c r="P19" s="6">
        <v>0.16</v>
      </c>
      <c r="R19" s="2"/>
    </row>
    <row r="20" spans="1:26" s="7" customFormat="1" x14ac:dyDescent="0.55000000000000004">
      <c r="A20" s="7" t="s">
        <v>31</v>
      </c>
      <c r="B20" s="8" t="s">
        <v>54</v>
      </c>
      <c r="C20" s="7">
        <v>56</v>
      </c>
      <c r="D20" s="7">
        <v>70</v>
      </c>
      <c r="E20" s="7">
        <v>61</v>
      </c>
      <c r="F20" s="7">
        <v>64</v>
      </c>
      <c r="G20" s="7">
        <v>1.5</v>
      </c>
      <c r="H20" s="7">
        <v>2.69000006</v>
      </c>
      <c r="I20" s="2">
        <f t="shared" si="3"/>
        <v>0.44237919459377262</v>
      </c>
      <c r="J20" s="2">
        <f t="shared" si="1"/>
        <v>0.42026023486408398</v>
      </c>
      <c r="K20" s="7">
        <v>0.36299999199999999</v>
      </c>
      <c r="L20" s="7">
        <v>0.34099998500000001</v>
      </c>
      <c r="M20" s="7">
        <v>0.16</v>
      </c>
      <c r="N20" s="9" t="s">
        <v>68</v>
      </c>
      <c r="O20" s="7">
        <v>0.19899999600000001</v>
      </c>
      <c r="P20" s="7">
        <v>0.11699999799999999</v>
      </c>
      <c r="R20" s="2">
        <v>6</v>
      </c>
      <c r="S20" s="2" t="s">
        <v>79</v>
      </c>
      <c r="T20" s="7">
        <f>MIN(J20:J26)</f>
        <v>0.42026023486408398</v>
      </c>
      <c r="U20" s="7">
        <f t="shared" ref="U20:Z20" si="12">MIN(K20:K26)</f>
        <v>0.313999996</v>
      </c>
      <c r="V20" s="7">
        <f t="shared" si="12"/>
        <v>0.20700000800000001</v>
      </c>
      <c r="W20" s="7">
        <f t="shared" si="12"/>
        <v>0.13800000200000001</v>
      </c>
      <c r="X20" s="7" t="s">
        <v>68</v>
      </c>
      <c r="Y20" s="7">
        <f t="shared" si="12"/>
        <v>8.1000003800000012E-2</v>
      </c>
      <c r="Z20" s="7">
        <f t="shared" si="12"/>
        <v>4.1999998099999998E-2</v>
      </c>
    </row>
    <row r="21" spans="1:26" s="7" customFormat="1" x14ac:dyDescent="0.55000000000000004">
      <c r="A21" s="7" t="s">
        <v>32</v>
      </c>
      <c r="B21" s="8" t="s">
        <v>55</v>
      </c>
      <c r="C21" s="7">
        <v>56</v>
      </c>
      <c r="D21" s="7">
        <v>70</v>
      </c>
      <c r="E21" s="7">
        <v>65</v>
      </c>
      <c r="F21" s="7">
        <v>68</v>
      </c>
      <c r="G21" s="7">
        <v>1.4900000099999999</v>
      </c>
      <c r="H21" s="7">
        <v>2.7000000499999999</v>
      </c>
      <c r="I21" s="2">
        <f t="shared" si="3"/>
        <v>0.4481481546639231</v>
      </c>
      <c r="J21" s="2">
        <f t="shared" si="1"/>
        <v>0.42574074693072694</v>
      </c>
      <c r="K21" s="7">
        <v>0.37400001500000002</v>
      </c>
      <c r="L21" s="7">
        <v>0.35799999199999999</v>
      </c>
      <c r="M21" s="7">
        <v>0.335999985</v>
      </c>
      <c r="N21" s="9" t="s">
        <v>68</v>
      </c>
      <c r="O21" s="7">
        <v>0.24100000399999999</v>
      </c>
      <c r="P21" s="7">
        <v>0.161000004</v>
      </c>
      <c r="R21" s="2">
        <v>6</v>
      </c>
      <c r="S21" s="2" t="s">
        <v>80</v>
      </c>
      <c r="T21" s="7">
        <f>MAX(J20:J26)</f>
        <v>0.48033707493372058</v>
      </c>
      <c r="U21" s="7">
        <f t="shared" ref="U21:Z21" si="13">MAX(K20:K26)</f>
        <v>0.40900001499999999</v>
      </c>
      <c r="V21" s="7">
        <f t="shared" si="13"/>
        <v>0.35799999199999999</v>
      </c>
      <c r="W21" s="7">
        <f t="shared" si="13"/>
        <v>0.335999985</v>
      </c>
      <c r="X21" s="7" t="s">
        <v>68</v>
      </c>
      <c r="Y21" s="7">
        <f t="shared" si="13"/>
        <v>0.24100000399999999</v>
      </c>
      <c r="Z21" s="7">
        <f t="shared" si="13"/>
        <v>0.161000004</v>
      </c>
    </row>
    <row r="22" spans="1:26" s="7" customFormat="1" x14ac:dyDescent="0.55000000000000004">
      <c r="A22" s="7" t="s">
        <v>33</v>
      </c>
      <c r="B22" s="8" t="s">
        <v>56</v>
      </c>
      <c r="C22" s="7">
        <v>70</v>
      </c>
      <c r="D22" s="7">
        <v>90</v>
      </c>
      <c r="E22" s="7">
        <v>74</v>
      </c>
      <c r="F22" s="7">
        <v>77</v>
      </c>
      <c r="G22" s="7">
        <v>1.32000005</v>
      </c>
      <c r="H22" s="7">
        <v>2.6700000799999999</v>
      </c>
      <c r="I22" s="2">
        <f t="shared" si="3"/>
        <v>0.50561797361444272</v>
      </c>
      <c r="J22" s="2">
        <f t="shared" si="1"/>
        <v>0.48033707493372058</v>
      </c>
      <c r="K22" s="7">
        <v>0.313999996</v>
      </c>
      <c r="L22" s="7">
        <v>0.20700000800000001</v>
      </c>
      <c r="M22" s="7">
        <v>0.13800000200000001</v>
      </c>
      <c r="N22" s="9" t="s">
        <v>68</v>
      </c>
      <c r="O22" s="7">
        <v>8.1000003800000012E-2</v>
      </c>
      <c r="P22" s="7">
        <v>4.1999998099999998E-2</v>
      </c>
      <c r="R22" s="2"/>
    </row>
    <row r="23" spans="1:26" s="7" customFormat="1" x14ac:dyDescent="0.55000000000000004">
      <c r="A23" s="7" t="s">
        <v>34</v>
      </c>
      <c r="B23" s="8" t="s">
        <v>57</v>
      </c>
      <c r="C23" s="7">
        <v>70</v>
      </c>
      <c r="D23" s="7">
        <v>90</v>
      </c>
      <c r="E23" s="7">
        <v>78</v>
      </c>
      <c r="F23" s="7">
        <v>81</v>
      </c>
      <c r="G23" s="7">
        <v>1.3300000400000001</v>
      </c>
      <c r="H23" s="7">
        <v>2.6700000799999999</v>
      </c>
      <c r="I23" s="2">
        <f t="shared" si="3"/>
        <v>0.50187265911992029</v>
      </c>
      <c r="J23" s="2">
        <f t="shared" si="1"/>
        <v>0.47677902616392426</v>
      </c>
      <c r="K23" s="7">
        <v>0.33400001499999998</v>
      </c>
      <c r="L23" s="7">
        <v>0.21700000799999999</v>
      </c>
      <c r="M23" s="7">
        <v>0.14100000400000001</v>
      </c>
      <c r="N23" s="9" t="s">
        <v>68</v>
      </c>
      <c r="O23" s="7">
        <v>0.09</v>
      </c>
      <c r="P23" s="7">
        <v>4.6999998100000002E-2</v>
      </c>
      <c r="R23" s="2"/>
    </row>
    <row r="24" spans="1:26" s="7" customFormat="1" x14ac:dyDescent="0.55000000000000004">
      <c r="A24" s="7" t="s">
        <v>35</v>
      </c>
      <c r="B24" s="8" t="s">
        <v>58</v>
      </c>
      <c r="C24" s="7">
        <v>90</v>
      </c>
      <c r="D24" s="7">
        <v>96</v>
      </c>
      <c r="E24" s="7">
        <v>91</v>
      </c>
      <c r="F24" s="7">
        <v>94</v>
      </c>
      <c r="G24" s="7">
        <v>1.5</v>
      </c>
      <c r="H24" s="7">
        <v>2.69000006</v>
      </c>
      <c r="I24" s="2">
        <f t="shared" si="3"/>
        <v>0.44237919459377262</v>
      </c>
      <c r="J24" s="2">
        <f t="shared" si="1"/>
        <v>0.42026023486408398</v>
      </c>
      <c r="K24" s="7">
        <v>0.354000015</v>
      </c>
      <c r="L24" s="7">
        <v>0.311000004</v>
      </c>
      <c r="M24" s="7">
        <v>0.27399999600000002</v>
      </c>
      <c r="N24" s="9" t="s">
        <v>68</v>
      </c>
      <c r="O24" s="7">
        <v>0.23600000400000001</v>
      </c>
      <c r="P24" s="7">
        <v>0.16</v>
      </c>
      <c r="R24" s="2"/>
    </row>
    <row r="25" spans="1:26" s="7" customFormat="1" x14ac:dyDescent="0.55000000000000004">
      <c r="A25" s="7" t="s">
        <v>36</v>
      </c>
      <c r="B25" s="8" t="s">
        <v>59</v>
      </c>
      <c r="C25" s="7">
        <v>96</v>
      </c>
      <c r="D25" s="7">
        <v>106</v>
      </c>
      <c r="E25" s="7">
        <v>96</v>
      </c>
      <c r="F25" s="7">
        <v>99</v>
      </c>
      <c r="G25" s="7">
        <v>1.3400000299999999</v>
      </c>
      <c r="H25" s="7">
        <v>2.6800000700000002</v>
      </c>
      <c r="I25" s="2">
        <f t="shared" si="3"/>
        <v>0.50000000186567162</v>
      </c>
      <c r="J25" s="2">
        <f t="shared" si="1"/>
        <v>0.47500000177238799</v>
      </c>
      <c r="K25" s="7">
        <v>0.38299999200000001</v>
      </c>
      <c r="L25" s="7">
        <v>0.28700000799999997</v>
      </c>
      <c r="M25" s="7">
        <v>0.20899999599999999</v>
      </c>
      <c r="N25" s="9" t="s">
        <v>68</v>
      </c>
      <c r="O25" s="7">
        <v>0.13699999800000001</v>
      </c>
      <c r="P25" s="7">
        <v>7.8000001900000004E-2</v>
      </c>
      <c r="R25" s="2"/>
    </row>
    <row r="26" spans="1:26" s="7" customFormat="1" x14ac:dyDescent="0.55000000000000004">
      <c r="A26" s="7" t="s">
        <v>37</v>
      </c>
      <c r="B26" s="8" t="s">
        <v>60</v>
      </c>
      <c r="C26" s="7">
        <v>96</v>
      </c>
      <c r="D26" s="7">
        <v>106</v>
      </c>
      <c r="E26" s="7">
        <v>100</v>
      </c>
      <c r="F26" s="7">
        <v>103</v>
      </c>
      <c r="G26" s="7">
        <v>1.38</v>
      </c>
      <c r="H26" s="7">
        <v>2.6800000700000002</v>
      </c>
      <c r="I26" s="2">
        <f t="shared" si="3"/>
        <v>0.48507464031521474</v>
      </c>
      <c r="J26" s="2">
        <f t="shared" si="1"/>
        <v>0.46082090829945399</v>
      </c>
      <c r="K26" s="7">
        <v>0.40900001499999999</v>
      </c>
      <c r="L26" s="7">
        <v>0.35599998500000002</v>
      </c>
      <c r="M26" s="7">
        <v>0.29299999199999999</v>
      </c>
      <c r="N26" s="9" t="s">
        <v>68</v>
      </c>
      <c r="O26" s="7">
        <v>0.17899999599999999</v>
      </c>
      <c r="P26" s="7">
        <v>8.1999998099999999E-2</v>
      </c>
      <c r="R26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2805-33F7-4AEA-8AE2-C49DE4F95658}">
  <dimension ref="A1:I13"/>
  <sheetViews>
    <sheetView tabSelected="1" workbookViewId="0">
      <selection activeCell="A13" sqref="A1:I13"/>
    </sheetView>
  </sheetViews>
  <sheetFormatPr defaultRowHeight="14.4" x14ac:dyDescent="0.55000000000000004"/>
  <sheetData>
    <row r="1" spans="1:9" x14ac:dyDescent="0.55000000000000004">
      <c r="A1" t="s">
        <v>82</v>
      </c>
      <c r="B1" t="s">
        <v>81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</row>
    <row r="2" spans="1:9" x14ac:dyDescent="0.55000000000000004">
      <c r="A2">
        <v>1</v>
      </c>
      <c r="B2" t="s">
        <v>70</v>
      </c>
      <c r="C2">
        <v>0.64110427902957035</v>
      </c>
      <c r="D2">
        <v>0.49400001500000001</v>
      </c>
      <c r="E2">
        <v>0.45400001499999998</v>
      </c>
      <c r="F2">
        <v>0.42400001500000001</v>
      </c>
      <c r="G2">
        <v>0.39799999200000002</v>
      </c>
      <c r="H2">
        <v>0.35799999199999999</v>
      </c>
      <c r="I2">
        <v>0.24200000799999999</v>
      </c>
    </row>
    <row r="3" spans="1:9" x14ac:dyDescent="0.55000000000000004">
      <c r="A3">
        <v>1</v>
      </c>
      <c r="B3" t="s">
        <v>69</v>
      </c>
      <c r="C3">
        <v>0.64530489265764401</v>
      </c>
      <c r="D3">
        <v>0.50400001500000002</v>
      </c>
      <c r="E3">
        <v>0.47299999199999998</v>
      </c>
      <c r="F3">
        <v>0.44299999200000001</v>
      </c>
      <c r="G3">
        <v>0.40299999199999997</v>
      </c>
      <c r="H3">
        <v>0.35799999199999999</v>
      </c>
      <c r="I3">
        <v>0.255</v>
      </c>
    </row>
    <row r="4" spans="1:9" x14ac:dyDescent="0.55000000000000004">
      <c r="A4">
        <v>2</v>
      </c>
      <c r="B4" t="s">
        <v>71</v>
      </c>
      <c r="C4">
        <v>0.67386666268571427</v>
      </c>
      <c r="D4">
        <v>0.520999985</v>
      </c>
      <c r="E4">
        <v>0.479000015</v>
      </c>
      <c r="F4">
        <v>0.42499999999999999</v>
      </c>
      <c r="G4">
        <v>0.36400001500000001</v>
      </c>
      <c r="H4">
        <v>0.349000015</v>
      </c>
      <c r="I4">
        <v>0.23399999599999999</v>
      </c>
    </row>
    <row r="5" spans="1:9" x14ac:dyDescent="0.55000000000000004">
      <c r="A5">
        <v>2</v>
      </c>
      <c r="B5" t="s">
        <v>72</v>
      </c>
      <c r="C5">
        <v>0.68007245989757781</v>
      </c>
      <c r="D5">
        <v>0.52799999200000003</v>
      </c>
      <c r="E5">
        <v>0.49</v>
      </c>
      <c r="F5">
        <v>0.45400001499999998</v>
      </c>
      <c r="G5">
        <v>0.42499999999999999</v>
      </c>
      <c r="H5">
        <v>0.36700000799999999</v>
      </c>
      <c r="I5">
        <v>0.311000004</v>
      </c>
    </row>
    <row r="6" spans="1:9" x14ac:dyDescent="0.55000000000000004">
      <c r="A6">
        <v>3</v>
      </c>
      <c r="B6" t="s">
        <v>73</v>
      </c>
      <c r="C6">
        <v>0.68929747911749017</v>
      </c>
      <c r="D6">
        <v>0.51799999200000002</v>
      </c>
      <c r="E6">
        <v>0.48700000799999998</v>
      </c>
      <c r="F6">
        <v>0.46</v>
      </c>
      <c r="G6">
        <v>0.435</v>
      </c>
      <c r="H6">
        <v>0.40500000000000003</v>
      </c>
      <c r="I6">
        <v>0.28299999199999998</v>
      </c>
    </row>
    <row r="7" spans="1:9" x14ac:dyDescent="0.55000000000000004">
      <c r="A7">
        <v>3</v>
      </c>
      <c r="B7" t="s">
        <v>74</v>
      </c>
      <c r="C7">
        <v>0.70379580660960495</v>
      </c>
      <c r="D7">
        <v>0.56299999200000006</v>
      </c>
      <c r="E7">
        <v>0.54799999200000005</v>
      </c>
      <c r="F7">
        <v>0.52400001500000004</v>
      </c>
      <c r="G7">
        <v>0.50099998499999998</v>
      </c>
      <c r="H7">
        <v>0.45799999200000002</v>
      </c>
      <c r="I7">
        <v>0.30600000399999999</v>
      </c>
    </row>
    <row r="8" spans="1:9" x14ac:dyDescent="0.55000000000000004">
      <c r="A8">
        <v>4</v>
      </c>
      <c r="B8" t="s">
        <v>75</v>
      </c>
      <c r="C8">
        <v>0.41091271298343418</v>
      </c>
      <c r="D8">
        <v>0.36299999199999999</v>
      </c>
      <c r="E8">
        <v>0.34499999999999997</v>
      </c>
      <c r="F8">
        <v>0.32099998499999999</v>
      </c>
      <c r="G8" t="s">
        <v>68</v>
      </c>
      <c r="H8">
        <v>0.27100000400000002</v>
      </c>
      <c r="I8">
        <v>0.14800000199999999</v>
      </c>
    </row>
    <row r="9" spans="1:9" x14ac:dyDescent="0.55000000000000004">
      <c r="A9">
        <v>4</v>
      </c>
      <c r="B9" t="s">
        <v>76</v>
      </c>
      <c r="C9">
        <v>0.47868216697464083</v>
      </c>
      <c r="D9">
        <v>0.37799999200000001</v>
      </c>
      <c r="E9">
        <v>0.35900001500000001</v>
      </c>
      <c r="F9">
        <v>0.33700000800000002</v>
      </c>
      <c r="G9" t="s">
        <v>68</v>
      </c>
      <c r="H9">
        <v>0.28600000399999997</v>
      </c>
      <c r="I9">
        <v>0.162000008</v>
      </c>
    </row>
    <row r="10" spans="1:9" x14ac:dyDescent="0.55000000000000004">
      <c r="A10">
        <v>5</v>
      </c>
      <c r="B10" t="s">
        <v>77</v>
      </c>
      <c r="C10">
        <v>0.40613385525351997</v>
      </c>
      <c r="D10">
        <v>0.31799999200000001</v>
      </c>
      <c r="E10">
        <v>0.30100000399999999</v>
      </c>
      <c r="F10">
        <v>0.28499999999999998</v>
      </c>
      <c r="G10" t="s">
        <v>68</v>
      </c>
      <c r="H10">
        <v>0.23700000800000001</v>
      </c>
      <c r="I10">
        <v>0.14199999799999999</v>
      </c>
    </row>
    <row r="11" spans="1:9" x14ac:dyDescent="0.55000000000000004">
      <c r="A11">
        <v>5</v>
      </c>
      <c r="B11" t="s">
        <v>78</v>
      </c>
      <c r="C11">
        <v>0.48403045218884033</v>
      </c>
      <c r="D11">
        <v>0.32900001499999998</v>
      </c>
      <c r="E11">
        <v>0.311000004</v>
      </c>
      <c r="F11">
        <v>0.29399999599999999</v>
      </c>
      <c r="G11" t="s">
        <v>68</v>
      </c>
      <c r="H11">
        <v>0.242999992</v>
      </c>
      <c r="I11">
        <v>0.16</v>
      </c>
    </row>
    <row r="12" spans="1:9" x14ac:dyDescent="0.55000000000000004">
      <c r="A12">
        <v>6</v>
      </c>
      <c r="B12" t="s">
        <v>79</v>
      </c>
      <c r="C12">
        <v>0.42026023486408398</v>
      </c>
      <c r="D12">
        <v>0.313999996</v>
      </c>
      <c r="E12">
        <v>0.20700000800000001</v>
      </c>
      <c r="F12">
        <v>0.13800000200000001</v>
      </c>
      <c r="G12" t="s">
        <v>68</v>
      </c>
      <c r="H12">
        <v>8.1000003800000012E-2</v>
      </c>
      <c r="I12">
        <v>4.1999998099999998E-2</v>
      </c>
    </row>
    <row r="13" spans="1:9" x14ac:dyDescent="0.55000000000000004">
      <c r="A13">
        <v>6</v>
      </c>
      <c r="B13" t="s">
        <v>80</v>
      </c>
      <c r="C13">
        <v>0.48033707493372058</v>
      </c>
      <c r="D13">
        <v>0.40900001499999999</v>
      </c>
      <c r="E13">
        <v>0.35799999199999999</v>
      </c>
      <c r="F13">
        <v>0.335999985</v>
      </c>
      <c r="G13" t="s">
        <v>68</v>
      </c>
      <c r="H13">
        <v>0.24100000399999999</v>
      </c>
      <c r="I13">
        <v>0.161000004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Stratford_Sam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2021-04-07T07:43:31Z</dcterms:created>
  <dcterms:modified xsi:type="dcterms:W3CDTF">2021-04-07T08:25:50Z</dcterms:modified>
</cp:coreProperties>
</file>