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Documents/class/marketing analytics/cases/freemium/exercise/"/>
    </mc:Choice>
  </mc:AlternateContent>
  <xr:revisionPtr revIDLastSave="0" documentId="13_ncr:1_{3AC883EF-3CDC-C64B-BD4B-1D86A88685BA}" xr6:coauthVersionLast="45" xr6:coauthVersionMax="45" xr10:uidLastSave="{00000000-0000-0000-0000-000000000000}"/>
  <bookViews>
    <workbookView xWindow="21980" yWindow="6200" windowWidth="21800" windowHeight="13900" activeTab="3" xr2:uid="{00000000-000D-0000-FFFF-FFFF00000000}"/>
  </bookViews>
  <sheets>
    <sheet name="freemium_lrmodeldata" sheetId="1" r:id="rId1"/>
    <sheet name="Centers" sheetId="2" r:id="rId2"/>
    <sheet name="Clusters" sheetId="3" r:id="rId3"/>
    <sheet name="format logistic" sheetId="4" r:id="rId4"/>
    <sheet name="simulator" sheetId="5" r:id="rId5"/>
    <sheet name="final simulato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2" i="4"/>
  <c r="N2" i="6" l="1"/>
  <c r="N19" i="6" s="1"/>
  <c r="N20" i="6" s="1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3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I17" i="6"/>
  <c r="K17" i="6" s="1"/>
  <c r="I16" i="6"/>
  <c r="K16" i="6" s="1"/>
  <c r="I15" i="6"/>
  <c r="K15" i="6" s="1"/>
  <c r="K14" i="6"/>
  <c r="K13" i="6"/>
  <c r="I13" i="6"/>
  <c r="K12" i="6"/>
  <c r="K11" i="6"/>
  <c r="K10" i="6"/>
  <c r="K9" i="6"/>
  <c r="K8" i="6"/>
  <c r="K7" i="6"/>
  <c r="K6" i="6"/>
  <c r="K5" i="6"/>
  <c r="K4" i="6"/>
  <c r="K3" i="6"/>
  <c r="K2" i="6"/>
  <c r="K19" i="6" s="1"/>
  <c r="K20" i="6" s="1"/>
  <c r="K19" i="5"/>
  <c r="I17" i="5"/>
  <c r="I16" i="5"/>
  <c r="I15" i="5"/>
  <c r="I13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2" i="5"/>
  <c r="K20" i="5" l="1"/>
</calcChain>
</file>

<file path=xl/sharedStrings.xml><?xml version="1.0" encoding="utf-8"?>
<sst xmlns="http://schemas.openxmlformats.org/spreadsheetml/2006/main" count="140" uniqueCount="46">
  <si>
    <t>rn</t>
  </si>
  <si>
    <t>Estimate</t>
  </si>
  <si>
    <t>Std. Error</t>
  </si>
  <si>
    <t>z value</t>
  </si>
  <si>
    <t>Pr(&gt;|z|)</t>
  </si>
  <si>
    <t>meandata</t>
  </si>
  <si>
    <t>sddata</t>
  </si>
  <si>
    <t>userdata</t>
  </si>
  <si>
    <t>(Intercept)</t>
  </si>
  <si>
    <t>lovedTracks</t>
  </si>
  <si>
    <t>songsListened</t>
  </si>
  <si>
    <t>subscriber_friend_cnt</t>
  </si>
  <si>
    <t>age</t>
  </si>
  <si>
    <t>male</t>
  </si>
  <si>
    <t>good_country</t>
  </si>
  <si>
    <t>playlists</t>
  </si>
  <si>
    <t>friend_cnt</t>
  </si>
  <si>
    <t>friend_country_cnt</t>
  </si>
  <si>
    <t>avg_friend_age</t>
  </si>
  <si>
    <t>subscriber_friend_cnt:age</t>
  </si>
  <si>
    <t>good_country:playlists</t>
  </si>
  <si>
    <t>subscriber_friend_cnt:playlists</t>
  </si>
  <si>
    <t>lovedTracks:friend_cnt</t>
  </si>
  <si>
    <t>friend_cnt:friend_country_cnt</t>
  </si>
  <si>
    <t>X110</t>
  </si>
  <si>
    <t>X19</t>
  </si>
  <si>
    <t>X18</t>
  </si>
  <si>
    <t>X17</t>
  </si>
  <si>
    <t>X16</t>
  </si>
  <si>
    <t>NA</t>
  </si>
  <si>
    <t>X15</t>
  </si>
  <si>
    <t>X14</t>
  </si>
  <si>
    <t>X13</t>
  </si>
  <si>
    <t>X12</t>
  </si>
  <si>
    <t>X11</t>
  </si>
  <si>
    <t>max</t>
  </si>
  <si>
    <t>min</t>
  </si>
  <si>
    <t>sd</t>
  </si>
  <si>
    <t>mean</t>
  </si>
  <si>
    <t>n</t>
  </si>
  <si>
    <t>item</t>
  </si>
  <si>
    <t>score</t>
  </si>
  <si>
    <t>score=</t>
  </si>
  <si>
    <t>prob=</t>
  </si>
  <si>
    <t>userdata-mean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</si>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</sst>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33" borderId="0" xfId="0" applyNumberFormat="1" applyFill="1"/>
    <xf numFmtId="164" fontId="0" fillId="34" borderId="0" xfId="0" applyNumberFormat="1" applyFill="1"/>
    <xf numFmtId="0" fontId="0" fillId="35" borderId="0" xfId="0" applyFill="1"/>
    <xf numFmtId="0" fontId="18" fillId="0" borderId="0" xfId="0" applyFont="1"/>
    <xf numFmtId="0" fontId="18" fillId="0" borderId="0" xfId="0" applyFont="1" applyAlignment="1">
      <alignment horizontal="right"/>
    </xf>
    <xf numFmtId="9" fontId="0" fillId="0" borderId="0" xfId="1" applyFont="1"/>
    <xf numFmtId="164" fontId="0" fillId="36" borderId="0" xfId="0" applyNumberFormat="1" applyFill="1"/>
    <xf numFmtId="16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N25" sqref="N25"/>
    </sheetView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>
        <v>-4.5556505818927802</v>
      </c>
      <c r="D2">
        <v>9.22833476532606E-2</v>
      </c>
      <c r="E2">
        <v>-49.365900758280702</v>
      </c>
      <c r="F2">
        <v>0</v>
      </c>
      <c r="G2">
        <v>1</v>
      </c>
      <c r="H2">
        <v>0</v>
      </c>
      <c r="I2">
        <v>1</v>
      </c>
    </row>
    <row r="3" spans="1:9">
      <c r="A3">
        <v>2</v>
      </c>
      <c r="B3" t="s">
        <v>9</v>
      </c>
      <c r="C3">
        <v>9.2747163779112799E-4</v>
      </c>
      <c r="D3" s="1">
        <v>5.7499352566651803E-5</v>
      </c>
      <c r="E3">
        <v>16.130123147317601</v>
      </c>
      <c r="F3" s="1">
        <v>1.56707670050978E-58</v>
      </c>
      <c r="G3">
        <v>78.001582204849001</v>
      </c>
      <c r="H3">
        <v>305.42940132232002</v>
      </c>
      <c r="I3">
        <v>420</v>
      </c>
    </row>
    <row r="4" spans="1:9">
      <c r="A4">
        <v>3</v>
      </c>
      <c r="B4" t="s">
        <v>10</v>
      </c>
      <c r="C4" s="1">
        <v>6.8740584192935901E-6</v>
      </c>
      <c r="D4" s="1">
        <v>4.9363997308092804E-7</v>
      </c>
      <c r="E4">
        <v>13.925246726659701</v>
      </c>
      <c r="F4" s="1">
        <v>4.45002148675306E-44</v>
      </c>
      <c r="G4">
        <v>12934.6134921743</v>
      </c>
      <c r="H4">
        <v>25483.663175329701</v>
      </c>
      <c r="I4">
        <v>22403</v>
      </c>
    </row>
    <row r="5" spans="1:9">
      <c r="A5">
        <v>4</v>
      </c>
      <c r="B5" t="s">
        <v>11</v>
      </c>
      <c r="C5">
        <v>0.39206401138729602</v>
      </c>
      <c r="D5">
        <v>3.3055648612405099E-2</v>
      </c>
      <c r="E5">
        <v>11.8607266184504</v>
      </c>
      <c r="F5" s="1">
        <v>1.89324942182928E-32</v>
      </c>
      <c r="G5">
        <v>0.33669939659050402</v>
      </c>
      <c r="H5">
        <v>2.3135716599784799</v>
      </c>
      <c r="I5">
        <v>1</v>
      </c>
    </row>
    <row r="6" spans="1:9">
      <c r="A6">
        <v>5</v>
      </c>
      <c r="B6" t="s">
        <v>12</v>
      </c>
      <c r="C6">
        <v>2.8079963600728099E-2</v>
      </c>
      <c r="D6">
        <v>3.1663068159327899E-3</v>
      </c>
      <c r="E6">
        <v>8.8683647015602904</v>
      </c>
      <c r="F6" s="1">
        <v>7.4227881411455304E-19</v>
      </c>
      <c r="G6">
        <v>24.374431870793099</v>
      </c>
      <c r="H6">
        <v>4.94264743265125</v>
      </c>
      <c r="I6">
        <v>34</v>
      </c>
    </row>
    <row r="7" spans="1:9">
      <c r="A7">
        <v>6</v>
      </c>
      <c r="B7" t="s">
        <v>13</v>
      </c>
      <c r="C7">
        <v>0.44950159373678</v>
      </c>
      <c r="D7">
        <v>4.43970762845022E-2</v>
      </c>
      <c r="E7">
        <v>10.1245764666195</v>
      </c>
      <c r="F7" s="1">
        <v>4.2983557306294602E-24</v>
      </c>
      <c r="G7">
        <v>0.62367735659947798</v>
      </c>
      <c r="H7">
        <v>0.38628242013720598</v>
      </c>
      <c r="I7">
        <v>0</v>
      </c>
    </row>
    <row r="8" spans="1:9">
      <c r="A8">
        <v>7</v>
      </c>
      <c r="B8" t="s">
        <v>14</v>
      </c>
      <c r="C8">
        <v>-0.250365810197273</v>
      </c>
      <c r="D8">
        <v>4.5224474321695803E-2</v>
      </c>
      <c r="E8">
        <v>-5.5360689969847501</v>
      </c>
      <c r="F8" s="1">
        <v>3.0933574692809497E-8</v>
      </c>
      <c r="G8">
        <v>0.36692535728118603</v>
      </c>
      <c r="H8">
        <v>0.38366480608604098</v>
      </c>
      <c r="I8">
        <v>0</v>
      </c>
    </row>
    <row r="9" spans="1:9">
      <c r="A9">
        <v>8</v>
      </c>
      <c r="B9" t="s">
        <v>15</v>
      </c>
      <c r="C9">
        <v>0.21530427970068799</v>
      </c>
      <c r="D9">
        <v>1.8740092745680201E-2</v>
      </c>
      <c r="E9">
        <v>11.4889655362201</v>
      </c>
      <c r="F9" s="1">
        <v>1.4989610935771101E-30</v>
      </c>
      <c r="G9">
        <v>0.54497649960444905</v>
      </c>
      <c r="H9">
        <v>7.8224352533721504</v>
      </c>
      <c r="I9">
        <v>27</v>
      </c>
    </row>
    <row r="10" spans="1:9">
      <c r="A10">
        <v>9</v>
      </c>
      <c r="B10" t="s">
        <v>16</v>
      </c>
      <c r="C10">
        <v>1.66372392305399E-3</v>
      </c>
      <c r="D10">
        <v>7.97434697368972E-4</v>
      </c>
      <c r="E10">
        <v>2.0863450368327601</v>
      </c>
      <c r="F10">
        <v>3.6947379855811702E-2</v>
      </c>
      <c r="G10">
        <v>12.3498068779375</v>
      </c>
      <c r="H10">
        <v>49.119350086586103</v>
      </c>
      <c r="I10">
        <v>16</v>
      </c>
    </row>
    <row r="11" spans="1:9">
      <c r="A11">
        <v>10</v>
      </c>
      <c r="B11" t="s">
        <v>17</v>
      </c>
      <c r="C11">
        <v>1.8366537678484701E-2</v>
      </c>
      <c r="D11">
        <v>4.4049932817267004E-3</v>
      </c>
      <c r="E11">
        <v>4.1694814279683099</v>
      </c>
      <c r="F11" s="1">
        <v>3.0529349141193101E-5</v>
      </c>
      <c r="G11">
        <v>2.8022864411249202</v>
      </c>
      <c r="H11">
        <v>5.0228805784169301</v>
      </c>
      <c r="I11">
        <v>11</v>
      </c>
    </row>
    <row r="12" spans="1:9">
      <c r="A12">
        <v>11</v>
      </c>
      <c r="B12" t="s">
        <v>18</v>
      </c>
      <c r="C12">
        <v>2.19991710497979E-2</v>
      </c>
      <c r="D12">
        <v>3.2659707445048102E-3</v>
      </c>
      <c r="E12">
        <v>6.7358751105816799</v>
      </c>
      <c r="F12" s="1">
        <v>1.6294620459643801E-11</v>
      </c>
      <c r="G12">
        <v>24.5945252596618</v>
      </c>
      <c r="H12">
        <v>5.1183399210011</v>
      </c>
      <c r="I12">
        <v>32</v>
      </c>
    </row>
    <row r="13" spans="1:9">
      <c r="A13">
        <v>12</v>
      </c>
      <c r="B13" t="s">
        <v>19</v>
      </c>
      <c r="C13">
        <v>-7.0904583517244803E-3</v>
      </c>
      <c r="D13">
        <v>1.0030483703435101E-3</v>
      </c>
      <c r="E13">
        <v>-7.0689096970430603</v>
      </c>
      <c r="F13" s="1">
        <v>1.5615571919600101E-12</v>
      </c>
      <c r="G13">
        <v>8.78296001347071</v>
      </c>
      <c r="H13">
        <v>82.503228831753205</v>
      </c>
      <c r="I13">
        <v>34</v>
      </c>
    </row>
    <row r="14" spans="1:9">
      <c r="A14">
        <v>13</v>
      </c>
      <c r="B14" t="s">
        <v>20</v>
      </c>
      <c r="C14">
        <v>-0.183427351813823</v>
      </c>
      <c r="D14">
        <v>1.9772516235787602E-2</v>
      </c>
      <c r="E14">
        <v>-9.2768846223944692</v>
      </c>
      <c r="F14" s="1">
        <v>1.7450627365968101E-20</v>
      </c>
      <c r="G14">
        <v>0.19594076372715999</v>
      </c>
      <c r="H14">
        <v>1.3391136318357599</v>
      </c>
      <c r="I14">
        <v>0</v>
      </c>
    </row>
    <row r="15" spans="1:9">
      <c r="A15">
        <v>14</v>
      </c>
      <c r="B15" t="s">
        <v>21</v>
      </c>
      <c r="C15">
        <v>-1.6037706754672101E-2</v>
      </c>
      <c r="D15">
        <v>1.8716088617327E-3</v>
      </c>
      <c r="E15">
        <v>-8.5689414506323001</v>
      </c>
      <c r="F15" s="1">
        <v>1.04440616283129E-17</v>
      </c>
      <c r="G15">
        <v>0.39525648781547201</v>
      </c>
      <c r="H15">
        <v>10.4327184237896</v>
      </c>
      <c r="I15">
        <v>27</v>
      </c>
    </row>
    <row r="16" spans="1:9">
      <c r="A16">
        <v>15</v>
      </c>
      <c r="B16" t="s">
        <v>22</v>
      </c>
      <c r="C16" s="1">
        <v>-3.8283332911308598E-6</v>
      </c>
      <c r="D16" s="1">
        <v>5.34041406151085E-7</v>
      </c>
      <c r="E16">
        <v>-7.1686076155072396</v>
      </c>
      <c r="F16" s="1">
        <v>7.5764365138708604E-13</v>
      </c>
      <c r="G16">
        <v>3532.8936510152498</v>
      </c>
      <c r="H16">
        <v>61910.938972240197</v>
      </c>
      <c r="I16">
        <v>6720</v>
      </c>
    </row>
    <row r="17" spans="1:9">
      <c r="A17">
        <v>16</v>
      </c>
      <c r="B17" t="s">
        <v>23</v>
      </c>
      <c r="C17" s="1">
        <v>-6.9137793246235298E-5</v>
      </c>
      <c r="D17" s="1">
        <v>8.5439436502874908E-6</v>
      </c>
      <c r="E17">
        <v>-8.0920235521343695</v>
      </c>
      <c r="F17" s="1">
        <v>5.8681559089089399E-16</v>
      </c>
      <c r="G17">
        <v>215.95807157150199</v>
      </c>
      <c r="H17">
        <v>4106.7247741451802</v>
      </c>
      <c r="I17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/>
  </sheetViews>
  <sheetFormatPr baseColWidth="10" defaultRowHeight="16"/>
  <cols>
    <col min="1" max="1" width="28.33203125" customWidth="1"/>
  </cols>
  <sheetData>
    <row r="1" spans="1:11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</row>
    <row r="2" spans="1:11">
      <c r="A2" t="s">
        <v>8</v>
      </c>
      <c r="B2">
        <v>-4.5599999999999996</v>
      </c>
      <c r="C2">
        <v>-4.5599999999999996</v>
      </c>
      <c r="D2">
        <v>-4.5599999999999996</v>
      </c>
      <c r="E2">
        <v>-4.5599999999999996</v>
      </c>
      <c r="F2">
        <v>-4.5599999999999996</v>
      </c>
      <c r="G2">
        <v>-4.5599999999999996</v>
      </c>
      <c r="H2">
        <v>-4.5599999999999996</v>
      </c>
      <c r="I2">
        <v>-4.5599999999999996</v>
      </c>
      <c r="J2">
        <v>-4.5599999999999996</v>
      </c>
      <c r="K2">
        <v>-4.5599999999999996</v>
      </c>
    </row>
    <row r="3" spans="1:11">
      <c r="A3" t="s">
        <v>9</v>
      </c>
      <c r="B3">
        <v>0.33</v>
      </c>
      <c r="C3">
        <v>0.15</v>
      </c>
      <c r="D3">
        <v>0.11</v>
      </c>
      <c r="E3">
        <v>0.05</v>
      </c>
      <c r="F3">
        <v>0</v>
      </c>
      <c r="G3">
        <v>0.96</v>
      </c>
      <c r="H3">
        <v>0.68</v>
      </c>
      <c r="I3">
        <v>2.2999999999999998</v>
      </c>
      <c r="J3">
        <v>0.04</v>
      </c>
      <c r="K3">
        <v>1.82</v>
      </c>
    </row>
    <row r="4" spans="1:11">
      <c r="A4" t="s">
        <v>10</v>
      </c>
      <c r="B4">
        <v>0.32</v>
      </c>
      <c r="C4">
        <v>0.1</v>
      </c>
      <c r="D4">
        <v>0.19</v>
      </c>
      <c r="E4">
        <v>0.06</v>
      </c>
      <c r="F4">
        <v>0.01</v>
      </c>
      <c r="G4">
        <v>0.34</v>
      </c>
      <c r="H4">
        <v>0.38</v>
      </c>
      <c r="I4">
        <v>0.56999999999999995</v>
      </c>
      <c r="J4">
        <v>7.0000000000000007E-2</v>
      </c>
      <c r="K4">
        <v>0.32</v>
      </c>
    </row>
    <row r="5" spans="1:11">
      <c r="A5" t="s">
        <v>11</v>
      </c>
      <c r="B5">
        <v>2.33</v>
      </c>
      <c r="C5">
        <v>104.81</v>
      </c>
      <c r="D5">
        <v>0.53</v>
      </c>
      <c r="E5">
        <v>0</v>
      </c>
      <c r="F5">
        <v>0</v>
      </c>
      <c r="G5">
        <v>1.72</v>
      </c>
      <c r="H5">
        <v>7.67</v>
      </c>
      <c r="I5">
        <v>20.91</v>
      </c>
      <c r="J5">
        <v>0</v>
      </c>
      <c r="K5">
        <v>0.43</v>
      </c>
    </row>
    <row r="6" spans="1:11">
      <c r="A6" t="s">
        <v>12</v>
      </c>
      <c r="B6">
        <v>0.73</v>
      </c>
      <c r="C6">
        <v>1</v>
      </c>
      <c r="D6">
        <v>0.7</v>
      </c>
      <c r="E6">
        <v>0.64</v>
      </c>
      <c r="F6">
        <v>0.68</v>
      </c>
      <c r="G6">
        <v>0.74</v>
      </c>
      <c r="H6">
        <v>0.79</v>
      </c>
      <c r="I6">
        <v>0.83</v>
      </c>
      <c r="J6">
        <v>0.69</v>
      </c>
      <c r="K6">
        <v>0.72</v>
      </c>
    </row>
    <row r="7" spans="1:11">
      <c r="A7" t="s">
        <v>13</v>
      </c>
      <c r="B7">
        <v>0.27</v>
      </c>
      <c r="C7">
        <v>0.45</v>
      </c>
      <c r="D7">
        <v>0.28000000000000003</v>
      </c>
      <c r="E7">
        <v>0</v>
      </c>
      <c r="F7">
        <v>0.28000000000000003</v>
      </c>
      <c r="G7">
        <v>0.2</v>
      </c>
      <c r="H7">
        <v>0.28999999999999998</v>
      </c>
      <c r="I7">
        <v>0.34</v>
      </c>
      <c r="J7">
        <v>0.36</v>
      </c>
      <c r="K7">
        <v>0.32</v>
      </c>
    </row>
    <row r="8" spans="1:11">
      <c r="A8" t="s">
        <v>14</v>
      </c>
      <c r="B8">
        <v>-0.09</v>
      </c>
      <c r="C8">
        <v>-0.17</v>
      </c>
      <c r="D8">
        <v>-0.09</v>
      </c>
      <c r="E8">
        <v>-0.09</v>
      </c>
      <c r="F8">
        <v>0</v>
      </c>
      <c r="G8">
        <v>-0.15</v>
      </c>
      <c r="H8">
        <v>-0.11</v>
      </c>
      <c r="I8">
        <v>-0.16</v>
      </c>
      <c r="J8">
        <v>-0.09</v>
      </c>
      <c r="K8">
        <v>-0.1</v>
      </c>
    </row>
    <row r="9" spans="1:11">
      <c r="A9" t="s">
        <v>15</v>
      </c>
      <c r="B9">
        <v>0.21</v>
      </c>
      <c r="C9">
        <v>0.14000000000000001</v>
      </c>
      <c r="D9">
        <v>0.13</v>
      </c>
      <c r="E9">
        <v>0.12</v>
      </c>
      <c r="F9">
        <v>418.34</v>
      </c>
      <c r="G9">
        <v>28.42</v>
      </c>
      <c r="H9">
        <v>0.45</v>
      </c>
      <c r="I9">
        <v>0.75</v>
      </c>
      <c r="J9">
        <v>0.09</v>
      </c>
      <c r="K9">
        <v>0.43</v>
      </c>
    </row>
    <row r="10" spans="1:11">
      <c r="A10" t="s">
        <v>16</v>
      </c>
      <c r="B10">
        <v>0.2</v>
      </c>
      <c r="C10">
        <v>7.75</v>
      </c>
      <c r="D10">
        <v>0.05</v>
      </c>
      <c r="E10">
        <v>0.02</v>
      </c>
      <c r="F10">
        <v>0.02</v>
      </c>
      <c r="G10">
        <v>7.0000000000000007E-2</v>
      </c>
      <c r="H10">
        <v>0.7</v>
      </c>
      <c r="I10">
        <v>1.42</v>
      </c>
      <c r="J10">
        <v>0.01</v>
      </c>
      <c r="K10">
        <v>7.0000000000000007E-2</v>
      </c>
    </row>
    <row r="11" spans="1:11">
      <c r="A11" t="s">
        <v>17</v>
      </c>
      <c r="B11">
        <v>0.36</v>
      </c>
      <c r="C11">
        <v>2.35</v>
      </c>
      <c r="D11">
        <v>0.12</v>
      </c>
      <c r="E11">
        <v>0.05</v>
      </c>
      <c r="F11">
        <v>0.02</v>
      </c>
      <c r="G11">
        <v>0.21</v>
      </c>
      <c r="H11">
        <v>0.76</v>
      </c>
      <c r="I11">
        <v>1.0900000000000001</v>
      </c>
      <c r="J11">
        <v>0.03</v>
      </c>
      <c r="K11">
        <v>0.16</v>
      </c>
    </row>
    <row r="12" spans="1:11">
      <c r="A12" t="s">
        <v>18</v>
      </c>
      <c r="B12">
        <v>0.57999999999999996</v>
      </c>
      <c r="C12">
        <v>0.57999999999999996</v>
      </c>
      <c r="D12">
        <v>0.56999999999999995</v>
      </c>
      <c r="E12">
        <v>0.52</v>
      </c>
      <c r="F12">
        <v>0.68</v>
      </c>
      <c r="G12">
        <v>0.63</v>
      </c>
      <c r="H12">
        <v>0.61</v>
      </c>
      <c r="I12">
        <v>0.64</v>
      </c>
      <c r="J12">
        <v>0.54</v>
      </c>
      <c r="K12">
        <v>0.56000000000000005</v>
      </c>
    </row>
    <row r="13" spans="1:11">
      <c r="A13" t="s">
        <v>19</v>
      </c>
      <c r="B13">
        <v>-1.1000000000000001</v>
      </c>
      <c r="C13">
        <v>-69.94</v>
      </c>
      <c r="D13">
        <v>-0.24</v>
      </c>
      <c r="E13">
        <v>0</v>
      </c>
      <c r="F13">
        <v>0</v>
      </c>
      <c r="G13">
        <v>-0.78</v>
      </c>
      <c r="H13">
        <v>-3.87</v>
      </c>
      <c r="I13">
        <v>-11.21</v>
      </c>
      <c r="J13">
        <v>0</v>
      </c>
      <c r="K13">
        <v>-0.2</v>
      </c>
    </row>
    <row r="14" spans="1:11">
      <c r="A14" t="s">
        <v>20</v>
      </c>
      <c r="B14">
        <v>-0.08</v>
      </c>
      <c r="C14">
        <v>-0.06</v>
      </c>
      <c r="D14">
        <v>-0.04</v>
      </c>
      <c r="E14">
        <v>-0.04</v>
      </c>
      <c r="F14">
        <v>0</v>
      </c>
      <c r="G14">
        <v>-14.01</v>
      </c>
      <c r="H14">
        <v>-0.15</v>
      </c>
      <c r="I14">
        <v>-0.55000000000000004</v>
      </c>
      <c r="J14">
        <v>-0.03</v>
      </c>
      <c r="K14">
        <v>-0.17</v>
      </c>
    </row>
    <row r="15" spans="1:11">
      <c r="A15" t="s">
        <v>21</v>
      </c>
      <c r="B15">
        <v>-0.1</v>
      </c>
      <c r="C15">
        <v>-2.75</v>
      </c>
      <c r="D15">
        <v>-0.01</v>
      </c>
      <c r="E15">
        <v>0</v>
      </c>
      <c r="F15">
        <v>0</v>
      </c>
      <c r="G15">
        <v>-8.85</v>
      </c>
      <c r="H15">
        <v>-0.67</v>
      </c>
      <c r="I15">
        <v>-2.39</v>
      </c>
      <c r="J15">
        <v>0</v>
      </c>
      <c r="K15">
        <v>-0.04</v>
      </c>
    </row>
    <row r="16" spans="1:11">
      <c r="A16" t="s">
        <v>22</v>
      </c>
      <c r="B16">
        <v>-0.18</v>
      </c>
      <c r="C16">
        <v>-3.13</v>
      </c>
      <c r="D16">
        <v>-0.02</v>
      </c>
      <c r="E16">
        <v>0</v>
      </c>
      <c r="F16">
        <v>0</v>
      </c>
      <c r="G16">
        <v>-0.22</v>
      </c>
      <c r="H16">
        <v>-1.1599999999999999</v>
      </c>
      <c r="I16">
        <v>-3.9</v>
      </c>
      <c r="J16">
        <v>0</v>
      </c>
      <c r="K16">
        <v>-0.35</v>
      </c>
    </row>
    <row r="17" spans="1:11">
      <c r="A17" t="s">
        <v>23</v>
      </c>
      <c r="B17">
        <v>-0.25</v>
      </c>
      <c r="C17">
        <v>-41.44</v>
      </c>
      <c r="D17">
        <v>-0.03</v>
      </c>
      <c r="E17">
        <v>0</v>
      </c>
      <c r="F17">
        <v>0</v>
      </c>
      <c r="G17">
        <v>-0.06</v>
      </c>
      <c r="H17">
        <v>-1.57</v>
      </c>
      <c r="I17">
        <v>-4.16</v>
      </c>
      <c r="J17">
        <v>0</v>
      </c>
      <c r="K17">
        <v>-0.06</v>
      </c>
    </row>
  </sheetData>
  <conditionalFormatting sqref="B3:B1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{579B9738-C87A-A245-95E8-24E5E39709CB}</x14:id>
        </ext>
      </extLst>
    </cfRule>
  </conditionalFormatting>
  <conditionalFormatting sqref="B3:K18">
    <cfRule type="dataBar" priority="1">
      <dataBar>
        <cfvo type="num" val="-20"/>
        <cfvo type="num" val="20"/>
        <color rgb="FF638EC6"/>
      </dataBar>
      <extLst>
        <ext xmlns:x14="http://schemas.microsoft.com/office/spreadsheetml/2009/9/main" uri="{B025F937-C7B1-47D3-B67F-A62EFF666E3E}">
          <x14:id>{CA7D2A90-5D48-DB43-A7C8-FB56E9270E73}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9B9738-C87A-A245-95E8-24E5E39709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B3:B17</xm:sqref>
        </x14:conditionalFormatting>
        <x14:conditionalFormatting xmlns:xm="http://schemas.microsoft.com/office/excel/2006/main">
          <x14:cfRule type="dataBar" id="{CA7D2A90-5D48-DB43-A7C8-FB56E9270E73}">
            <x14:dataBar minLength="0" maxLength="100" border="1" negativeBarBorderColorSameAsPositive="0">
              <x14:cfvo type="num">
                <xm:f>-20</xm:f>
              </x14:cfvo>
              <x14:cfvo type="num">
                <xm:f>20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B3:K18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D8" sqref="D8"/>
    </sheetView>
  </sheetViews>
  <sheetFormatPr baseColWidth="10" defaultRowHeight="16"/>
  <sheetData>
    <row r="1" spans="1:7"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</row>
    <row r="2" spans="1:7">
      <c r="A2" t="s">
        <v>34</v>
      </c>
      <c r="B2">
        <v>1</v>
      </c>
      <c r="C2">
        <v>1674</v>
      </c>
      <c r="D2">
        <v>0.28999999999999998</v>
      </c>
      <c r="E2">
        <v>0.16</v>
      </c>
      <c r="F2">
        <v>0.01</v>
      </c>
      <c r="G2">
        <v>1</v>
      </c>
    </row>
    <row r="3" spans="1:7">
      <c r="A3" t="s">
        <v>33</v>
      </c>
      <c r="B3">
        <v>2</v>
      </c>
      <c r="C3">
        <v>3</v>
      </c>
      <c r="D3">
        <v>0.15</v>
      </c>
      <c r="E3">
        <v>0.25</v>
      </c>
      <c r="F3">
        <v>0</v>
      </c>
      <c r="G3">
        <v>0.44</v>
      </c>
    </row>
    <row r="4" spans="1:7">
      <c r="A4" t="s">
        <v>32</v>
      </c>
      <c r="B4">
        <v>3</v>
      </c>
      <c r="C4">
        <v>13754</v>
      </c>
      <c r="D4">
        <v>0.1</v>
      </c>
      <c r="E4">
        <v>0.06</v>
      </c>
      <c r="F4">
        <v>0.03</v>
      </c>
      <c r="G4">
        <v>0.99</v>
      </c>
    </row>
    <row r="5" spans="1:7">
      <c r="A5" t="s">
        <v>31</v>
      </c>
      <c r="B5">
        <v>4</v>
      </c>
      <c r="C5">
        <v>20794</v>
      </c>
      <c r="D5">
        <v>0.04</v>
      </c>
      <c r="E5">
        <v>0.02</v>
      </c>
      <c r="F5">
        <v>0.02</v>
      </c>
      <c r="G5">
        <v>0.83</v>
      </c>
    </row>
    <row r="6" spans="1:7">
      <c r="A6" t="s">
        <v>30</v>
      </c>
      <c r="B6">
        <v>5</v>
      </c>
      <c r="C6">
        <v>1</v>
      </c>
      <c r="D6">
        <v>1</v>
      </c>
      <c r="E6" t="s">
        <v>29</v>
      </c>
      <c r="F6">
        <v>1</v>
      </c>
      <c r="G6">
        <v>1</v>
      </c>
    </row>
    <row r="7" spans="1:7">
      <c r="A7" t="s">
        <v>28</v>
      </c>
      <c r="B7">
        <v>6</v>
      </c>
      <c r="C7">
        <v>8</v>
      </c>
      <c r="D7">
        <v>0.67</v>
      </c>
      <c r="E7">
        <v>0.34</v>
      </c>
      <c r="F7">
        <v>7.0000000000000007E-2</v>
      </c>
      <c r="G7">
        <v>1</v>
      </c>
    </row>
    <row r="8" spans="1:7">
      <c r="A8" t="s">
        <v>27</v>
      </c>
      <c r="B8">
        <v>7</v>
      </c>
      <c r="C8">
        <v>195</v>
      </c>
      <c r="D8">
        <v>0.59</v>
      </c>
      <c r="E8">
        <v>0.3</v>
      </c>
      <c r="F8">
        <v>0</v>
      </c>
      <c r="G8">
        <v>1</v>
      </c>
    </row>
    <row r="9" spans="1:7">
      <c r="A9" t="s">
        <v>26</v>
      </c>
      <c r="B9">
        <v>8</v>
      </c>
      <c r="C9">
        <v>28</v>
      </c>
      <c r="D9">
        <v>0.64</v>
      </c>
      <c r="E9">
        <v>0.44</v>
      </c>
      <c r="F9">
        <v>0</v>
      </c>
      <c r="G9">
        <v>1</v>
      </c>
    </row>
    <row r="10" spans="1:7">
      <c r="A10" t="s">
        <v>25</v>
      </c>
      <c r="B10">
        <v>9</v>
      </c>
      <c r="C10">
        <v>69994</v>
      </c>
      <c r="D10">
        <v>0.06</v>
      </c>
      <c r="E10">
        <v>0.03</v>
      </c>
      <c r="F10">
        <v>0.02</v>
      </c>
      <c r="G10">
        <v>0.82</v>
      </c>
    </row>
    <row r="11" spans="1:7">
      <c r="A11" t="s">
        <v>24</v>
      </c>
      <c r="B11">
        <v>10</v>
      </c>
      <c r="C11">
        <v>762</v>
      </c>
      <c r="D11">
        <v>0.35</v>
      </c>
      <c r="E11">
        <v>0.23</v>
      </c>
      <c r="F11">
        <v>0</v>
      </c>
      <c r="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tabSelected="1" workbookViewId="0"/>
  </sheetViews>
  <sheetFormatPr baseColWidth="10" defaultRowHeight="16"/>
  <cols>
    <col min="2" max="2" width="26.6640625" customWidth="1"/>
    <col min="3" max="6" width="11" bestFit="1" customWidth="1"/>
    <col min="7" max="8" width="12.6640625" bestFit="1" customWidth="1"/>
  </cols>
  <sheetData>
    <row r="1" spans="1:11"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K1" s="8" t="s">
        <v>45</v>
      </c>
    </row>
    <row r="2" spans="1:11">
      <c r="A2">
        <v>1</v>
      </c>
      <c r="B2" t="s">
        <v>8</v>
      </c>
      <c r="C2" s="4">
        <v>-4.5556505818927802</v>
      </c>
      <c r="D2" s="2">
        <v>9.22833476532606E-2</v>
      </c>
      <c r="E2" s="2">
        <v>-49.365900758280702</v>
      </c>
      <c r="F2" s="2">
        <v>0</v>
      </c>
      <c r="G2" s="5">
        <v>1</v>
      </c>
      <c r="H2" s="5">
        <v>0</v>
      </c>
      <c r="I2" s="6">
        <v>1</v>
      </c>
      <c r="K2" s="11">
        <f>ABS(1-EXP(C2*H2))</f>
        <v>0</v>
      </c>
    </row>
    <row r="3" spans="1:11">
      <c r="A3">
        <v>2</v>
      </c>
      <c r="B3" t="s">
        <v>9</v>
      </c>
      <c r="C3" s="4">
        <v>9.2747163779112799E-4</v>
      </c>
      <c r="D3" s="2">
        <v>5.7499352566651803E-5</v>
      </c>
      <c r="E3" s="2">
        <v>16.130123147317601</v>
      </c>
      <c r="F3" s="2">
        <v>1.56707670050978E-58</v>
      </c>
      <c r="G3" s="5">
        <v>78.001582204849001</v>
      </c>
      <c r="H3" s="5">
        <v>305.42940132232002</v>
      </c>
      <c r="I3" s="6">
        <v>420</v>
      </c>
      <c r="K3" s="11">
        <f t="shared" ref="K3:K17" si="0">ABS(1-EXP(C3*H3))</f>
        <v>0.32747296300320827</v>
      </c>
    </row>
    <row r="4" spans="1:11">
      <c r="A4">
        <v>3</v>
      </c>
      <c r="B4" t="s">
        <v>10</v>
      </c>
      <c r="C4" s="4">
        <v>6.8740584192935901E-6</v>
      </c>
      <c r="D4" s="2">
        <v>4.9363997308092804E-7</v>
      </c>
      <c r="E4" s="2">
        <v>13.925246726659701</v>
      </c>
      <c r="F4" s="2">
        <v>4.45002148675306E-44</v>
      </c>
      <c r="G4" s="5">
        <v>12934.6134921743</v>
      </c>
      <c r="H4" s="5">
        <v>25483.663175329701</v>
      </c>
      <c r="I4" s="6">
        <v>22403</v>
      </c>
      <c r="K4" s="11">
        <f t="shared" si="0"/>
        <v>0.19145612006509305</v>
      </c>
    </row>
    <row r="5" spans="1:11">
      <c r="A5">
        <v>4</v>
      </c>
      <c r="B5" t="s">
        <v>11</v>
      </c>
      <c r="C5" s="4">
        <v>0.39206401138729602</v>
      </c>
      <c r="D5" s="2">
        <v>3.3055648612405099E-2</v>
      </c>
      <c r="E5" s="2">
        <v>11.8607266184504</v>
      </c>
      <c r="F5" s="2">
        <v>1.89324942182928E-32</v>
      </c>
      <c r="G5" s="5">
        <v>0.33669939659050402</v>
      </c>
      <c r="H5" s="5">
        <v>2.3135716599784799</v>
      </c>
      <c r="I5" s="6">
        <v>1</v>
      </c>
      <c r="K5" s="11">
        <f t="shared" si="0"/>
        <v>1.4770496275287837</v>
      </c>
    </row>
    <row r="6" spans="1:11">
      <c r="A6">
        <v>5</v>
      </c>
      <c r="B6" t="s">
        <v>12</v>
      </c>
      <c r="C6" s="4">
        <v>2.8079963600728099E-2</v>
      </c>
      <c r="D6" s="2">
        <v>3.1663068159327899E-3</v>
      </c>
      <c r="E6" s="2">
        <v>8.8683647015602904</v>
      </c>
      <c r="F6" s="2">
        <v>7.4227881411455304E-19</v>
      </c>
      <c r="G6" s="5">
        <v>24.374431870793099</v>
      </c>
      <c r="H6" s="5">
        <v>4.94264743265125</v>
      </c>
      <c r="I6" s="6">
        <v>34</v>
      </c>
      <c r="K6" s="11">
        <f t="shared" si="0"/>
        <v>0.14888207399434572</v>
      </c>
    </row>
    <row r="7" spans="1:11">
      <c r="A7">
        <v>6</v>
      </c>
      <c r="B7" t="s">
        <v>13</v>
      </c>
      <c r="C7" s="4">
        <v>0.44950159373678</v>
      </c>
      <c r="D7" s="2">
        <v>4.43970762845022E-2</v>
      </c>
      <c r="E7" s="2">
        <v>10.1245764666195</v>
      </c>
      <c r="F7" s="2">
        <v>4.2983557306294602E-24</v>
      </c>
      <c r="G7" s="5">
        <v>0.62367735659947798</v>
      </c>
      <c r="H7" s="5">
        <v>0.38628242013720598</v>
      </c>
      <c r="I7" s="6">
        <v>0</v>
      </c>
      <c r="K7" s="11">
        <f t="shared" si="0"/>
        <v>0.18962075551337132</v>
      </c>
    </row>
    <row r="8" spans="1:11">
      <c r="A8">
        <v>7</v>
      </c>
      <c r="B8" t="s">
        <v>14</v>
      </c>
      <c r="C8" s="4">
        <v>-0.250365810197273</v>
      </c>
      <c r="D8" s="2">
        <v>4.5224474321695803E-2</v>
      </c>
      <c r="E8" s="2">
        <v>-5.5360689969847501</v>
      </c>
      <c r="F8" s="2">
        <v>3.0933574692809497E-8</v>
      </c>
      <c r="G8" s="5">
        <v>0.36692535728118603</v>
      </c>
      <c r="H8" s="5">
        <v>0.38366480608604098</v>
      </c>
      <c r="I8" s="6">
        <v>0</v>
      </c>
      <c r="K8" s="11">
        <f t="shared" si="0"/>
        <v>9.1587356136927922E-2</v>
      </c>
    </row>
    <row r="9" spans="1:11">
      <c r="A9">
        <v>8</v>
      </c>
      <c r="B9" t="s">
        <v>15</v>
      </c>
      <c r="C9" s="4">
        <v>0.21530427970068799</v>
      </c>
      <c r="D9" s="2">
        <v>1.8740092745680201E-2</v>
      </c>
      <c r="E9" s="2">
        <v>11.4889655362201</v>
      </c>
      <c r="F9" s="2">
        <v>1.4989610935771101E-30</v>
      </c>
      <c r="G9" s="5">
        <v>0.54497649960444905</v>
      </c>
      <c r="H9" s="5">
        <v>7.8224352533721504</v>
      </c>
      <c r="I9" s="6">
        <v>27</v>
      </c>
      <c r="K9" s="11">
        <f t="shared" si="0"/>
        <v>4.3881591055948919</v>
      </c>
    </row>
    <row r="10" spans="1:11">
      <c r="A10">
        <v>9</v>
      </c>
      <c r="B10" t="s">
        <v>16</v>
      </c>
      <c r="C10" s="4">
        <v>1.66372392305399E-3</v>
      </c>
      <c r="D10" s="2">
        <v>7.97434697368972E-4</v>
      </c>
      <c r="E10" s="2">
        <v>2.0863450368327601</v>
      </c>
      <c r="F10" s="2">
        <v>3.6947379855811702E-2</v>
      </c>
      <c r="G10" s="5">
        <v>12.3498068779375</v>
      </c>
      <c r="H10" s="5">
        <v>49.119350086586103</v>
      </c>
      <c r="I10" s="6">
        <v>16</v>
      </c>
      <c r="K10" s="11">
        <f t="shared" si="0"/>
        <v>8.5153050945899311E-2</v>
      </c>
    </row>
    <row r="11" spans="1:11">
      <c r="A11">
        <v>10</v>
      </c>
      <c r="B11" t="s">
        <v>17</v>
      </c>
      <c r="C11" s="4">
        <v>1.8366537678484701E-2</v>
      </c>
      <c r="D11" s="2">
        <v>4.4049932817267004E-3</v>
      </c>
      <c r="E11" s="2">
        <v>4.1694814279683099</v>
      </c>
      <c r="F11" s="2">
        <v>3.0529349141193101E-5</v>
      </c>
      <c r="G11" s="5">
        <v>2.8022864411249202</v>
      </c>
      <c r="H11" s="5">
        <v>5.0228805784169301</v>
      </c>
      <c r="I11" s="6">
        <v>11</v>
      </c>
      <c r="K11" s="11">
        <f t="shared" si="0"/>
        <v>9.6642155660695339E-2</v>
      </c>
    </row>
    <row r="12" spans="1:11">
      <c r="A12">
        <v>11</v>
      </c>
      <c r="B12" t="s">
        <v>18</v>
      </c>
      <c r="C12" s="4">
        <v>2.19991710497979E-2</v>
      </c>
      <c r="D12" s="2">
        <v>3.2659707445048102E-3</v>
      </c>
      <c r="E12" s="2">
        <v>6.7358751105816799</v>
      </c>
      <c r="F12" s="2">
        <v>1.6294620459643801E-11</v>
      </c>
      <c r="G12" s="5">
        <v>24.5945252596618</v>
      </c>
      <c r="H12" s="5">
        <v>5.1183399210011</v>
      </c>
      <c r="I12" s="6">
        <v>32</v>
      </c>
      <c r="K12" s="11">
        <f t="shared" si="0"/>
        <v>0.11918331402080562</v>
      </c>
    </row>
    <row r="13" spans="1:11">
      <c r="A13">
        <v>12</v>
      </c>
      <c r="B13" t="s">
        <v>19</v>
      </c>
      <c r="C13" s="4">
        <v>-7.0904583517244803E-3</v>
      </c>
      <c r="D13" s="2">
        <v>1.0030483703435101E-3</v>
      </c>
      <c r="E13" s="2">
        <v>-7.0689096970430603</v>
      </c>
      <c r="F13" s="2">
        <v>1.5615571919600101E-12</v>
      </c>
      <c r="G13" s="5">
        <v>8.78296001347071</v>
      </c>
      <c r="H13" s="5">
        <v>82.503228831753205</v>
      </c>
      <c r="I13" s="6">
        <v>34</v>
      </c>
      <c r="K13" s="11">
        <f t="shared" si="0"/>
        <v>0.44288617592622914</v>
      </c>
    </row>
    <row r="14" spans="1:11">
      <c r="A14">
        <v>13</v>
      </c>
      <c r="B14" t="s">
        <v>20</v>
      </c>
      <c r="C14" s="4">
        <v>-0.183427351813823</v>
      </c>
      <c r="D14" s="2">
        <v>1.9772516235787602E-2</v>
      </c>
      <c r="E14" s="2">
        <v>-9.2768846223944692</v>
      </c>
      <c r="F14" s="2">
        <v>1.7450627365968101E-20</v>
      </c>
      <c r="G14" s="5">
        <v>0.19594076372715999</v>
      </c>
      <c r="H14" s="5">
        <v>1.3391136318357599</v>
      </c>
      <c r="I14" s="6">
        <v>0</v>
      </c>
      <c r="K14" s="11">
        <f t="shared" si="0"/>
        <v>0.21778846293791487</v>
      </c>
    </row>
    <row r="15" spans="1:11">
      <c r="A15">
        <v>14</v>
      </c>
      <c r="B15" t="s">
        <v>21</v>
      </c>
      <c r="C15" s="4">
        <v>-1.6037706754672101E-2</v>
      </c>
      <c r="D15" s="2">
        <v>1.8716088617327E-3</v>
      </c>
      <c r="E15" s="2">
        <v>-8.5689414506323001</v>
      </c>
      <c r="F15" s="2">
        <v>1.04440616283129E-17</v>
      </c>
      <c r="G15" s="5">
        <v>0.39525648781547201</v>
      </c>
      <c r="H15" s="5">
        <v>10.4327184237896</v>
      </c>
      <c r="I15" s="6">
        <v>27</v>
      </c>
      <c r="K15" s="11">
        <f t="shared" si="0"/>
        <v>0.15406848884517599</v>
      </c>
    </row>
    <row r="16" spans="1:11">
      <c r="A16">
        <v>15</v>
      </c>
      <c r="B16" t="s">
        <v>22</v>
      </c>
      <c r="C16" s="4">
        <v>-3.8283332911308598E-6</v>
      </c>
      <c r="D16" s="2">
        <v>5.34041406151085E-7</v>
      </c>
      <c r="E16" s="2">
        <v>-7.1686076155072396</v>
      </c>
      <c r="F16" s="2">
        <v>7.5764365138708604E-13</v>
      </c>
      <c r="G16" s="5">
        <v>3532.8936510152498</v>
      </c>
      <c r="H16" s="5">
        <v>61910.938972240197</v>
      </c>
      <c r="I16" s="6">
        <v>6720</v>
      </c>
      <c r="K16" s="11">
        <f t="shared" si="0"/>
        <v>0.21102110595398871</v>
      </c>
    </row>
    <row r="17" spans="1:11">
      <c r="A17">
        <v>16</v>
      </c>
      <c r="B17" t="s">
        <v>23</v>
      </c>
      <c r="C17" s="4">
        <v>-6.9137793246235298E-5</v>
      </c>
      <c r="D17" s="2">
        <v>8.5439436502874908E-6</v>
      </c>
      <c r="E17" s="2">
        <v>-8.0920235521343695</v>
      </c>
      <c r="F17" s="2">
        <v>5.8681559089089399E-16</v>
      </c>
      <c r="G17" s="5">
        <v>215.95807157150199</v>
      </c>
      <c r="H17" s="5">
        <v>4106.7247741451802</v>
      </c>
      <c r="I17" s="6">
        <v>176</v>
      </c>
      <c r="K17" s="11">
        <f t="shared" si="0"/>
        <v>0.24718057573511176</v>
      </c>
    </row>
  </sheetData>
  <conditionalFormatting sqref="K2:K1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{F8CD2E41-5122-9B49-8FCC-47F5A8113E4A}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4D763A7F-F018-5142-8CD0-4E9F4988D8E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C2:C17</xm:sqref>
        </x14:conditionalFormatting>
        <x14:conditionalFormatting xmlns:xm="http://schemas.microsoft.com/office/excel/2006/main">
          <x14:cfRule type="dataBar" id="{F8CD2E41-5122-9B49-8FCC-47F5A8113E4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K2:K17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"/>
  <sheetViews>
    <sheetView workbookViewId="0">
      <selection activeCell="M32" sqref="M32"/>
    </sheetView>
  </sheetViews>
  <sheetFormatPr baseColWidth="10" defaultRowHeight="16"/>
  <cols>
    <col min="2" max="2" width="26.6640625" customWidth="1"/>
    <col min="3" max="3" width="11" bestFit="1" customWidth="1"/>
    <col min="4" max="6" width="11" hidden="1" customWidth="1"/>
    <col min="7" max="7" width="12.6640625" bestFit="1" customWidth="1"/>
    <col min="8" max="8" width="12.6640625" hidden="1" customWidth="1"/>
  </cols>
  <sheetData>
    <row r="1" spans="1:11"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K1" s="8" t="s">
        <v>41</v>
      </c>
    </row>
    <row r="2" spans="1:11">
      <c r="A2">
        <v>1</v>
      </c>
      <c r="B2" t="s">
        <v>8</v>
      </c>
      <c r="C2" s="4">
        <v>-4.5556505818927802</v>
      </c>
      <c r="D2" s="2">
        <v>9.22833476532606E-2</v>
      </c>
      <c r="E2" s="2">
        <v>-49.365900758280702</v>
      </c>
      <c r="F2" s="2">
        <v>0</v>
      </c>
      <c r="G2" s="5">
        <v>1</v>
      </c>
      <c r="H2" s="5">
        <v>0</v>
      </c>
      <c r="I2" s="6">
        <v>1</v>
      </c>
      <c r="K2" s="10">
        <f>C2*I2</f>
        <v>-4.5556505818927802</v>
      </c>
    </row>
    <row r="3" spans="1:11">
      <c r="A3">
        <v>2</v>
      </c>
      <c r="B3" t="s">
        <v>9</v>
      </c>
      <c r="C3" s="4">
        <v>9.2747163779112799E-4</v>
      </c>
      <c r="D3" s="2">
        <v>5.7499352566651803E-5</v>
      </c>
      <c r="E3" s="2">
        <v>16.130123147317601</v>
      </c>
      <c r="F3" s="2">
        <v>1.56707670050978E-58</v>
      </c>
      <c r="G3" s="5">
        <v>78.001582204849001</v>
      </c>
      <c r="H3" s="5">
        <v>305.42940132232002</v>
      </c>
      <c r="I3" s="6">
        <v>420</v>
      </c>
      <c r="K3" s="10">
        <f t="shared" ref="K3:K17" si="0">C3*I3</f>
        <v>0.38953808787227373</v>
      </c>
    </row>
    <row r="4" spans="1:11">
      <c r="A4">
        <v>3</v>
      </c>
      <c r="B4" t="s">
        <v>10</v>
      </c>
      <c r="C4" s="4">
        <v>6.8740584192935901E-6</v>
      </c>
      <c r="D4" s="2">
        <v>4.9363997308092804E-7</v>
      </c>
      <c r="E4" s="2">
        <v>13.925246726659701</v>
      </c>
      <c r="F4" s="2">
        <v>4.45002148675306E-44</v>
      </c>
      <c r="G4" s="5">
        <v>12934.6134921743</v>
      </c>
      <c r="H4" s="5">
        <v>25483.663175329701</v>
      </c>
      <c r="I4" s="6">
        <v>22403</v>
      </c>
      <c r="K4" s="10">
        <f t="shared" si="0"/>
        <v>0.15399953076743431</v>
      </c>
    </row>
    <row r="5" spans="1:11">
      <c r="A5">
        <v>4</v>
      </c>
      <c r="B5" t="s">
        <v>11</v>
      </c>
      <c r="C5" s="4">
        <v>0.39206401138729602</v>
      </c>
      <c r="D5" s="2">
        <v>3.3055648612405099E-2</v>
      </c>
      <c r="E5" s="2">
        <v>11.8607266184504</v>
      </c>
      <c r="F5" s="2">
        <v>1.89324942182928E-32</v>
      </c>
      <c r="G5" s="5">
        <v>0.33669939659050402</v>
      </c>
      <c r="H5" s="5">
        <v>2.3135716599784799</v>
      </c>
      <c r="I5" s="6">
        <v>1</v>
      </c>
      <c r="K5" s="10">
        <f t="shared" si="0"/>
        <v>0.39206401138729602</v>
      </c>
    </row>
    <row r="6" spans="1:11">
      <c r="A6">
        <v>5</v>
      </c>
      <c r="B6" t="s">
        <v>12</v>
      </c>
      <c r="C6" s="4">
        <v>2.8079963600728099E-2</v>
      </c>
      <c r="D6" s="2">
        <v>3.1663068159327899E-3</v>
      </c>
      <c r="E6" s="2">
        <v>8.8683647015602904</v>
      </c>
      <c r="F6" s="2">
        <v>7.4227881411455304E-19</v>
      </c>
      <c r="G6" s="5">
        <v>24.374431870793099</v>
      </c>
      <c r="H6" s="5">
        <v>4.94264743265125</v>
      </c>
      <c r="I6" s="6">
        <v>34</v>
      </c>
      <c r="K6" s="10">
        <f t="shared" si="0"/>
        <v>0.9547187624247554</v>
      </c>
    </row>
    <row r="7" spans="1:11">
      <c r="A7">
        <v>6</v>
      </c>
      <c r="B7" t="s">
        <v>13</v>
      </c>
      <c r="C7" s="4">
        <v>0.44950159373678</v>
      </c>
      <c r="D7" s="2">
        <v>4.43970762845022E-2</v>
      </c>
      <c r="E7" s="2">
        <v>10.1245764666195</v>
      </c>
      <c r="F7" s="2">
        <v>4.2983557306294602E-24</v>
      </c>
      <c r="G7" s="5">
        <v>0.62367735659947798</v>
      </c>
      <c r="H7" s="5">
        <v>0.38628242013720598</v>
      </c>
      <c r="I7" s="6">
        <v>0</v>
      </c>
      <c r="K7" s="10">
        <f t="shared" si="0"/>
        <v>0</v>
      </c>
    </row>
    <row r="8" spans="1:11">
      <c r="A8">
        <v>7</v>
      </c>
      <c r="B8" t="s">
        <v>14</v>
      </c>
      <c r="C8" s="4">
        <v>-0.250365810197273</v>
      </c>
      <c r="D8" s="2">
        <v>4.5224474321695803E-2</v>
      </c>
      <c r="E8" s="2">
        <v>-5.5360689969847501</v>
      </c>
      <c r="F8" s="2">
        <v>3.0933574692809497E-8</v>
      </c>
      <c r="G8" s="5">
        <v>0.36692535728118603</v>
      </c>
      <c r="H8" s="5">
        <v>0.38366480608604098</v>
      </c>
      <c r="I8" s="6">
        <v>0</v>
      </c>
      <c r="K8" s="10">
        <f t="shared" si="0"/>
        <v>0</v>
      </c>
    </row>
    <row r="9" spans="1:11">
      <c r="A9">
        <v>8</v>
      </c>
      <c r="B9" t="s">
        <v>15</v>
      </c>
      <c r="C9" s="4">
        <v>0.21530427970068799</v>
      </c>
      <c r="D9" s="2">
        <v>1.8740092745680201E-2</v>
      </c>
      <c r="E9" s="2">
        <v>11.4889655362201</v>
      </c>
      <c r="F9" s="2">
        <v>1.4989610935771101E-30</v>
      </c>
      <c r="G9" s="5">
        <v>0.54497649960444905</v>
      </c>
      <c r="H9" s="5">
        <v>7.8224352533721504</v>
      </c>
      <c r="I9" s="6">
        <v>27</v>
      </c>
      <c r="K9" s="10">
        <f t="shared" si="0"/>
        <v>5.8132155519185762</v>
      </c>
    </row>
    <row r="10" spans="1:11">
      <c r="A10">
        <v>9</v>
      </c>
      <c r="B10" t="s">
        <v>16</v>
      </c>
      <c r="C10" s="4">
        <v>1.66372392305399E-3</v>
      </c>
      <c r="D10" s="2">
        <v>7.97434697368972E-4</v>
      </c>
      <c r="E10" s="2">
        <v>2.0863450368327601</v>
      </c>
      <c r="F10" s="2">
        <v>3.6947379855811702E-2</v>
      </c>
      <c r="G10" s="5">
        <v>12.3498068779375</v>
      </c>
      <c r="H10" s="5">
        <v>49.119350086586103</v>
      </c>
      <c r="I10" s="6">
        <v>16</v>
      </c>
      <c r="K10" s="10">
        <f t="shared" si="0"/>
        <v>2.661958276886384E-2</v>
      </c>
    </row>
    <row r="11" spans="1:11">
      <c r="A11">
        <v>10</v>
      </c>
      <c r="B11" t="s">
        <v>17</v>
      </c>
      <c r="C11" s="4">
        <v>1.8366537678484701E-2</v>
      </c>
      <c r="D11" s="2">
        <v>4.4049932817267004E-3</v>
      </c>
      <c r="E11" s="2">
        <v>4.1694814279683099</v>
      </c>
      <c r="F11" s="2">
        <v>3.0529349141193101E-5</v>
      </c>
      <c r="G11" s="5">
        <v>2.8022864411249202</v>
      </c>
      <c r="H11" s="5">
        <v>5.0228805784169301</v>
      </c>
      <c r="I11" s="6">
        <v>11</v>
      </c>
      <c r="K11" s="10">
        <f t="shared" si="0"/>
        <v>0.20203191446333171</v>
      </c>
    </row>
    <row r="12" spans="1:11">
      <c r="A12">
        <v>11</v>
      </c>
      <c r="B12" t="s">
        <v>18</v>
      </c>
      <c r="C12" s="4">
        <v>2.19991710497979E-2</v>
      </c>
      <c r="D12" s="2">
        <v>3.2659707445048102E-3</v>
      </c>
      <c r="E12" s="2">
        <v>6.7358751105816799</v>
      </c>
      <c r="F12" s="2">
        <v>1.6294620459643801E-11</v>
      </c>
      <c r="G12" s="5">
        <v>24.5945252596618</v>
      </c>
      <c r="H12" s="5">
        <v>5.1183399210011</v>
      </c>
      <c r="I12" s="6">
        <v>32</v>
      </c>
      <c r="K12" s="10">
        <f t="shared" si="0"/>
        <v>0.70397347359353279</v>
      </c>
    </row>
    <row r="13" spans="1:11">
      <c r="A13">
        <v>12</v>
      </c>
      <c r="B13" t="s">
        <v>19</v>
      </c>
      <c r="C13" s="4">
        <v>-7.0904583517244803E-3</v>
      </c>
      <c r="D13" s="2">
        <v>1.0030483703435101E-3</v>
      </c>
      <c r="E13" s="2">
        <v>-7.0689096970430603</v>
      </c>
      <c r="F13" s="2">
        <v>1.5615571919600101E-12</v>
      </c>
      <c r="G13" s="5">
        <v>8.78296001347071</v>
      </c>
      <c r="H13" s="5">
        <v>82.503228831753205</v>
      </c>
      <c r="I13" s="6">
        <f>I5*I6</f>
        <v>34</v>
      </c>
      <c r="K13" s="10">
        <f t="shared" si="0"/>
        <v>-0.24107558395863232</v>
      </c>
    </row>
    <row r="14" spans="1:11">
      <c r="A14">
        <v>13</v>
      </c>
      <c r="B14" t="s">
        <v>20</v>
      </c>
      <c r="C14" s="4">
        <v>-0.183427351813823</v>
      </c>
      <c r="D14" s="2">
        <v>1.9772516235787602E-2</v>
      </c>
      <c r="E14" s="2">
        <v>-9.2768846223944692</v>
      </c>
      <c r="F14" s="2">
        <v>1.7450627365968101E-20</v>
      </c>
      <c r="G14" s="5">
        <v>0.19594076372715999</v>
      </c>
      <c r="H14" s="5">
        <v>1.3391136318357599</v>
      </c>
      <c r="I14" s="6">
        <v>0</v>
      </c>
      <c r="K14" s="10">
        <f t="shared" si="0"/>
        <v>0</v>
      </c>
    </row>
    <row r="15" spans="1:11">
      <c r="A15">
        <v>14</v>
      </c>
      <c r="B15" t="s">
        <v>21</v>
      </c>
      <c r="C15" s="4">
        <v>-1.6037706754672101E-2</v>
      </c>
      <c r="D15" s="2">
        <v>1.8716088617327E-3</v>
      </c>
      <c r="E15" s="2">
        <v>-8.5689414506323001</v>
      </c>
      <c r="F15" s="2">
        <v>1.04440616283129E-17</v>
      </c>
      <c r="G15" s="5">
        <v>0.39525648781547201</v>
      </c>
      <c r="H15" s="5">
        <v>10.4327184237896</v>
      </c>
      <c r="I15" s="6">
        <f>I5*I9</f>
        <v>27</v>
      </c>
      <c r="K15" s="10">
        <f t="shared" si="0"/>
        <v>-0.43301808237614675</v>
      </c>
    </row>
    <row r="16" spans="1:11">
      <c r="A16">
        <v>15</v>
      </c>
      <c r="B16" t="s">
        <v>22</v>
      </c>
      <c r="C16" s="4">
        <v>-3.8283332911308598E-6</v>
      </c>
      <c r="D16" s="2">
        <v>5.34041406151085E-7</v>
      </c>
      <c r="E16" s="2">
        <v>-7.1686076155072396</v>
      </c>
      <c r="F16" s="2">
        <v>7.5764365138708604E-13</v>
      </c>
      <c r="G16" s="5">
        <v>3532.8936510152498</v>
      </c>
      <c r="H16" s="5">
        <v>61910.938972240197</v>
      </c>
      <c r="I16" s="6">
        <f>I3*I10</f>
        <v>6720</v>
      </c>
      <c r="K16" s="10">
        <f t="shared" si="0"/>
        <v>-2.5726399716399378E-2</v>
      </c>
    </row>
    <row r="17" spans="1:11">
      <c r="A17">
        <v>16</v>
      </c>
      <c r="B17" t="s">
        <v>23</v>
      </c>
      <c r="C17" s="4">
        <v>-6.9137793246235298E-5</v>
      </c>
      <c r="D17" s="2">
        <v>8.5439436502874908E-6</v>
      </c>
      <c r="E17" s="2">
        <v>-8.0920235521343695</v>
      </c>
      <c r="F17" s="2">
        <v>5.8681559089089399E-16</v>
      </c>
      <c r="G17" s="5">
        <v>215.95807157150199</v>
      </c>
      <c r="H17" s="5">
        <v>4106.7247741451802</v>
      </c>
      <c r="I17" s="6">
        <f>I10*I11</f>
        <v>176</v>
      </c>
      <c r="K17" s="10">
        <f t="shared" si="0"/>
        <v>-1.2168251611337413E-2</v>
      </c>
    </row>
    <row r="18" spans="1:11">
      <c r="K18" s="2"/>
    </row>
    <row r="19" spans="1:11">
      <c r="J19" s="3" t="s">
        <v>42</v>
      </c>
      <c r="K19" s="2">
        <f>SUM(K2:K17)</f>
        <v>3.3685220156407678</v>
      </c>
    </row>
    <row r="20" spans="1:11">
      <c r="J20" s="3" t="s">
        <v>43</v>
      </c>
      <c r="K20" s="9">
        <f>EXP(K19)/(1+EXP(K19))</f>
        <v>0.96670615449263475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F27C457-0B2E-8E45-B23A-A9C0621995BE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C2:C17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"/>
  <sheetViews>
    <sheetView workbookViewId="0">
      <selection activeCell="Q28" sqref="Q28"/>
    </sheetView>
  </sheetViews>
  <sheetFormatPr baseColWidth="10" defaultRowHeight="16"/>
  <cols>
    <col min="2" max="2" width="26.6640625" customWidth="1"/>
    <col min="3" max="3" width="11" bestFit="1" customWidth="1"/>
    <col min="4" max="6" width="11" hidden="1" customWidth="1"/>
    <col min="7" max="7" width="12.6640625" bestFit="1" customWidth="1"/>
    <col min="8" max="8" width="12.6640625" hidden="1" customWidth="1"/>
    <col min="12" max="12" width="4" customWidth="1"/>
  </cols>
  <sheetData>
    <row r="1" spans="1:14"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K1" s="8" t="s">
        <v>41</v>
      </c>
      <c r="M1" s="8" t="s">
        <v>44</v>
      </c>
      <c r="N1" s="7" t="s">
        <v>41</v>
      </c>
    </row>
    <row r="2" spans="1:14">
      <c r="A2">
        <v>1</v>
      </c>
      <c r="B2" t="s">
        <v>8</v>
      </c>
      <c r="C2" s="4">
        <v>-4.5556505818927802</v>
      </c>
      <c r="D2" s="2">
        <v>9.22833476532606E-2</v>
      </c>
      <c r="E2" s="2">
        <v>-49.365900758280702</v>
      </c>
      <c r="F2" s="2">
        <v>0</v>
      </c>
      <c r="G2" s="5">
        <v>1</v>
      </c>
      <c r="H2" s="5">
        <v>0</v>
      </c>
      <c r="I2" s="6">
        <v>1</v>
      </c>
      <c r="K2" s="10">
        <f>C2*I2</f>
        <v>-4.5556505818927802</v>
      </c>
      <c r="M2" s="2"/>
      <c r="N2" s="10">
        <f>SUMPRODUCT(C2:C17,G2:G17)</f>
        <v>-2.7920749254044308</v>
      </c>
    </row>
    <row r="3" spans="1:14">
      <c r="A3">
        <v>2</v>
      </c>
      <c r="B3" t="s">
        <v>9</v>
      </c>
      <c r="C3" s="4">
        <v>9.2747163779112799E-4</v>
      </c>
      <c r="D3" s="2">
        <v>5.7499352566651803E-5</v>
      </c>
      <c r="E3" s="2">
        <v>16.130123147317601</v>
      </c>
      <c r="F3" s="2">
        <v>1.56707670050978E-58</v>
      </c>
      <c r="G3" s="5">
        <v>78.001582204849001</v>
      </c>
      <c r="H3" s="5">
        <v>305.42940132232002</v>
      </c>
      <c r="I3" s="6">
        <v>420</v>
      </c>
      <c r="K3" s="10">
        <f t="shared" ref="K3:K17" si="0">C3*I3</f>
        <v>0.38953808787227373</v>
      </c>
      <c r="M3" s="2">
        <f t="shared" ref="M3:M17" si="1">I3-G3</f>
        <v>341.998417795151</v>
      </c>
      <c r="N3" s="10">
        <f>C3*M3</f>
        <v>0.31719383267444312</v>
      </c>
    </row>
    <row r="4" spans="1:14">
      <c r="A4">
        <v>3</v>
      </c>
      <c r="B4" t="s">
        <v>10</v>
      </c>
      <c r="C4" s="4">
        <v>6.8740584192935901E-6</v>
      </c>
      <c r="D4" s="2">
        <v>4.9363997308092804E-7</v>
      </c>
      <c r="E4" s="2">
        <v>13.925246726659701</v>
      </c>
      <c r="F4" s="2">
        <v>4.45002148675306E-44</v>
      </c>
      <c r="G4" s="5">
        <v>12934.6134921743</v>
      </c>
      <c r="H4" s="5">
        <v>25483.663175329701</v>
      </c>
      <c r="I4" s="6">
        <v>22403</v>
      </c>
      <c r="K4" s="10">
        <f t="shared" si="0"/>
        <v>0.15399953076743431</v>
      </c>
      <c r="M4" s="2">
        <f t="shared" si="1"/>
        <v>9468.3865078257004</v>
      </c>
      <c r="N4" s="10">
        <f t="shared" ref="N4:N17" si="2">C4*M4</f>
        <v>6.5086241991245089E-2</v>
      </c>
    </row>
    <row r="5" spans="1:14">
      <c r="A5">
        <v>4</v>
      </c>
      <c r="B5" t="s">
        <v>11</v>
      </c>
      <c r="C5" s="4">
        <v>0.39206401138729602</v>
      </c>
      <c r="D5" s="2">
        <v>3.3055648612405099E-2</v>
      </c>
      <c r="E5" s="2">
        <v>11.8607266184504</v>
      </c>
      <c r="F5" s="2">
        <v>1.89324942182928E-32</v>
      </c>
      <c r="G5" s="5">
        <v>0.33669939659050402</v>
      </c>
      <c r="H5" s="5">
        <v>2.3135716599784799</v>
      </c>
      <c r="I5" s="6">
        <v>1</v>
      </c>
      <c r="K5" s="10">
        <f t="shared" si="0"/>
        <v>0.39206401138729602</v>
      </c>
      <c r="M5" s="2">
        <f t="shared" si="1"/>
        <v>0.66330060340949593</v>
      </c>
      <c r="N5" s="10">
        <f t="shared" si="2"/>
        <v>0.26005629532834096</v>
      </c>
    </row>
    <row r="6" spans="1:14">
      <c r="A6">
        <v>5</v>
      </c>
      <c r="B6" t="s">
        <v>12</v>
      </c>
      <c r="C6" s="4">
        <v>2.8079963600728099E-2</v>
      </c>
      <c r="D6" s="2">
        <v>3.1663068159327899E-3</v>
      </c>
      <c r="E6" s="2">
        <v>8.8683647015602904</v>
      </c>
      <c r="F6" s="2">
        <v>7.4227881411455304E-19</v>
      </c>
      <c r="G6" s="5">
        <v>24.374431870793099</v>
      </c>
      <c r="H6" s="5">
        <v>4.94264743265125</v>
      </c>
      <c r="I6" s="6">
        <v>34</v>
      </c>
      <c r="K6" s="10">
        <f t="shared" si="0"/>
        <v>0.9547187624247554</v>
      </c>
      <c r="M6" s="2">
        <f t="shared" si="1"/>
        <v>9.6255681292069006</v>
      </c>
      <c r="N6" s="10">
        <f t="shared" si="2"/>
        <v>0.27028560270445823</v>
      </c>
    </row>
    <row r="7" spans="1:14">
      <c r="A7">
        <v>6</v>
      </c>
      <c r="B7" t="s">
        <v>13</v>
      </c>
      <c r="C7" s="4">
        <v>0.44950159373678</v>
      </c>
      <c r="D7" s="2">
        <v>4.43970762845022E-2</v>
      </c>
      <c r="E7" s="2">
        <v>10.1245764666195</v>
      </c>
      <c r="F7" s="2">
        <v>4.2983557306294602E-24</v>
      </c>
      <c r="G7" s="5">
        <v>0.62367735659947798</v>
      </c>
      <c r="H7" s="5">
        <v>0.38628242013720598</v>
      </c>
      <c r="I7" s="6">
        <v>0</v>
      </c>
      <c r="K7" s="10">
        <f t="shared" si="0"/>
        <v>0</v>
      </c>
      <c r="M7" s="2">
        <f t="shared" si="1"/>
        <v>-0.62367735659947798</v>
      </c>
      <c r="N7" s="10">
        <f t="shared" si="2"/>
        <v>-0.28034396576900744</v>
      </c>
    </row>
    <row r="8" spans="1:14">
      <c r="A8">
        <v>7</v>
      </c>
      <c r="B8" t="s">
        <v>14</v>
      </c>
      <c r="C8" s="4">
        <v>-0.250365810197273</v>
      </c>
      <c r="D8" s="2">
        <v>4.5224474321695803E-2</v>
      </c>
      <c r="E8" s="2">
        <v>-5.5360689969847501</v>
      </c>
      <c r="F8" s="2">
        <v>3.0933574692809497E-8</v>
      </c>
      <c r="G8" s="5">
        <v>0.36692535728118603</v>
      </c>
      <c r="H8" s="5">
        <v>0.38366480608604098</v>
      </c>
      <c r="I8" s="6">
        <v>0</v>
      </c>
      <c r="K8" s="10">
        <f t="shared" si="0"/>
        <v>0</v>
      </c>
      <c r="M8" s="2">
        <f t="shared" si="1"/>
        <v>-0.36692535728118603</v>
      </c>
      <c r="N8" s="10">
        <f t="shared" si="2"/>
        <v>9.1865564357628007E-2</v>
      </c>
    </row>
    <row r="9" spans="1:14">
      <c r="A9">
        <v>8</v>
      </c>
      <c r="B9" t="s">
        <v>15</v>
      </c>
      <c r="C9" s="4">
        <v>0.21530427970068799</v>
      </c>
      <c r="D9" s="2">
        <v>1.8740092745680201E-2</v>
      </c>
      <c r="E9" s="2">
        <v>11.4889655362201</v>
      </c>
      <c r="F9" s="2">
        <v>1.4989610935771101E-30</v>
      </c>
      <c r="G9" s="5">
        <v>0.54497649960444905</v>
      </c>
      <c r="H9" s="5">
        <v>7.8224352533721504</v>
      </c>
      <c r="I9" s="6">
        <v>27</v>
      </c>
      <c r="K9" s="10">
        <f t="shared" si="0"/>
        <v>5.8132155519185762</v>
      </c>
      <c r="M9" s="2">
        <f t="shared" si="1"/>
        <v>26.455023500395551</v>
      </c>
      <c r="N9" s="10">
        <f t="shared" si="2"/>
        <v>5.6958797792174378</v>
      </c>
    </row>
    <row r="10" spans="1:14">
      <c r="A10">
        <v>9</v>
      </c>
      <c r="B10" t="s">
        <v>16</v>
      </c>
      <c r="C10" s="4">
        <v>1.66372392305399E-3</v>
      </c>
      <c r="D10" s="2">
        <v>7.97434697368972E-4</v>
      </c>
      <c r="E10" s="2">
        <v>2.0863450368327601</v>
      </c>
      <c r="F10" s="2">
        <v>3.6947379855811702E-2</v>
      </c>
      <c r="G10" s="5">
        <v>12.3498068779375</v>
      </c>
      <c r="H10" s="5">
        <v>49.119350086586103</v>
      </c>
      <c r="I10" s="6">
        <v>16</v>
      </c>
      <c r="K10" s="10">
        <f t="shared" si="0"/>
        <v>2.661958276886384E-2</v>
      </c>
      <c r="M10" s="2">
        <f t="shared" si="1"/>
        <v>3.6501931220625004</v>
      </c>
      <c r="N10" s="10">
        <f t="shared" si="2"/>
        <v>6.0729136209425145E-3</v>
      </c>
    </row>
    <row r="11" spans="1:14">
      <c r="A11">
        <v>10</v>
      </c>
      <c r="B11" t="s">
        <v>17</v>
      </c>
      <c r="C11" s="4">
        <v>1.8366537678484701E-2</v>
      </c>
      <c r="D11" s="2">
        <v>4.4049932817267004E-3</v>
      </c>
      <c r="E11" s="2">
        <v>4.1694814279683099</v>
      </c>
      <c r="F11" s="2">
        <v>3.0529349141193101E-5</v>
      </c>
      <c r="G11" s="5">
        <v>2.8022864411249202</v>
      </c>
      <c r="H11" s="5">
        <v>5.0228805784169301</v>
      </c>
      <c r="I11" s="6">
        <v>11</v>
      </c>
      <c r="K11" s="10">
        <f t="shared" si="0"/>
        <v>0.20203191446333171</v>
      </c>
      <c r="M11" s="2">
        <f t="shared" si="1"/>
        <v>8.1977135588750798</v>
      </c>
      <c r="N11" s="10">
        <f t="shared" si="2"/>
        <v>0.15056361495650405</v>
      </c>
    </row>
    <row r="12" spans="1:14">
      <c r="A12">
        <v>11</v>
      </c>
      <c r="B12" t="s">
        <v>18</v>
      </c>
      <c r="C12" s="4">
        <v>2.19991710497979E-2</v>
      </c>
      <c r="D12" s="2">
        <v>3.2659707445048102E-3</v>
      </c>
      <c r="E12" s="2">
        <v>6.7358751105816799</v>
      </c>
      <c r="F12" s="2">
        <v>1.6294620459643801E-11</v>
      </c>
      <c r="G12" s="5">
        <v>24.5945252596618</v>
      </c>
      <c r="H12" s="5">
        <v>5.1183399210011</v>
      </c>
      <c r="I12" s="6">
        <v>32</v>
      </c>
      <c r="K12" s="10">
        <f t="shared" si="0"/>
        <v>0.70397347359353279</v>
      </c>
      <c r="M12" s="2">
        <f t="shared" si="1"/>
        <v>7.4054747403381995</v>
      </c>
      <c r="N12" s="10">
        <f t="shared" si="2"/>
        <v>0.16291430551765773</v>
      </c>
    </row>
    <row r="13" spans="1:14">
      <c r="A13">
        <v>12</v>
      </c>
      <c r="B13" t="s">
        <v>19</v>
      </c>
      <c r="C13" s="4">
        <v>-7.0904583517244803E-3</v>
      </c>
      <c r="D13" s="2">
        <v>1.0030483703435101E-3</v>
      </c>
      <c r="E13" s="2">
        <v>-7.0689096970430603</v>
      </c>
      <c r="F13" s="2">
        <v>1.5615571919600101E-12</v>
      </c>
      <c r="G13" s="5">
        <v>8.78296001347071</v>
      </c>
      <c r="H13" s="5">
        <v>82.503228831753205</v>
      </c>
      <c r="I13" s="6">
        <f>I5*I6</f>
        <v>34</v>
      </c>
      <c r="K13" s="10">
        <f t="shared" si="0"/>
        <v>-0.24107558395863232</v>
      </c>
      <c r="M13" s="2">
        <f t="shared" si="1"/>
        <v>25.21703998652929</v>
      </c>
      <c r="N13" s="10">
        <f t="shared" si="2"/>
        <v>-0.17880037177825678</v>
      </c>
    </row>
    <row r="14" spans="1:14">
      <c r="A14">
        <v>13</v>
      </c>
      <c r="B14" t="s">
        <v>20</v>
      </c>
      <c r="C14" s="4">
        <v>-0.183427351813823</v>
      </c>
      <c r="D14" s="2">
        <v>1.9772516235787602E-2</v>
      </c>
      <c r="E14" s="2">
        <v>-9.2768846223944692</v>
      </c>
      <c r="F14" s="2">
        <v>1.7450627365968101E-20</v>
      </c>
      <c r="G14" s="5">
        <v>0.19594076372715999</v>
      </c>
      <c r="H14" s="5">
        <v>1.3391136318357599</v>
      </c>
      <c r="I14" s="6">
        <v>0</v>
      </c>
      <c r="K14" s="10">
        <f t="shared" si="0"/>
        <v>0</v>
      </c>
      <c r="M14" s="2">
        <f t="shared" si="1"/>
        <v>-0.19594076372715999</v>
      </c>
      <c r="N14" s="10">
        <f t="shared" si="2"/>
        <v>3.5940895402850941E-2</v>
      </c>
    </row>
    <row r="15" spans="1:14">
      <c r="A15">
        <v>14</v>
      </c>
      <c r="B15" t="s">
        <v>21</v>
      </c>
      <c r="C15" s="4">
        <v>-1.6037706754672101E-2</v>
      </c>
      <c r="D15" s="2">
        <v>1.8716088617327E-3</v>
      </c>
      <c r="E15" s="2">
        <v>-8.5689414506323001</v>
      </c>
      <c r="F15" s="2">
        <v>1.04440616283129E-17</v>
      </c>
      <c r="G15" s="5">
        <v>0.39525648781547201</v>
      </c>
      <c r="H15" s="5">
        <v>10.4327184237896</v>
      </c>
      <c r="I15" s="6">
        <f>I5*I9</f>
        <v>27</v>
      </c>
      <c r="K15" s="10">
        <f t="shared" si="0"/>
        <v>-0.43301808237614675</v>
      </c>
      <c r="M15" s="2">
        <f t="shared" si="1"/>
        <v>26.604743512184527</v>
      </c>
      <c r="N15" s="10">
        <f t="shared" si="2"/>
        <v>-0.42667907473168054</v>
      </c>
    </row>
    <row r="16" spans="1:14">
      <c r="A16">
        <v>15</v>
      </c>
      <c r="B16" t="s">
        <v>22</v>
      </c>
      <c r="C16" s="4">
        <v>-3.8283332911308598E-6</v>
      </c>
      <c r="D16" s="2">
        <v>5.34041406151085E-7</v>
      </c>
      <c r="E16" s="2">
        <v>-7.1686076155072396</v>
      </c>
      <c r="F16" s="2">
        <v>7.5764365138708604E-13</v>
      </c>
      <c r="G16" s="5">
        <v>3532.8936510152498</v>
      </c>
      <c r="H16" s="5">
        <v>61910.938972240197</v>
      </c>
      <c r="I16" s="6">
        <f>I3*I10</f>
        <v>6720</v>
      </c>
      <c r="K16" s="10">
        <f t="shared" si="0"/>
        <v>-2.5726399716399378E-2</v>
      </c>
      <c r="M16" s="2">
        <f t="shared" si="1"/>
        <v>3187.1063489847502</v>
      </c>
      <c r="N16" s="10">
        <f t="shared" si="2"/>
        <v>-1.2201305338192848E-2</v>
      </c>
    </row>
    <row r="17" spans="1:14">
      <c r="A17">
        <v>16</v>
      </c>
      <c r="B17" t="s">
        <v>23</v>
      </c>
      <c r="C17" s="4">
        <v>-6.9137793246235298E-5</v>
      </c>
      <c r="D17" s="2">
        <v>8.5439436502874908E-6</v>
      </c>
      <c r="E17" s="2">
        <v>-8.0920235521343695</v>
      </c>
      <c r="F17" s="2">
        <v>5.8681559089089399E-16</v>
      </c>
      <c r="G17" s="5">
        <v>215.95807157150199</v>
      </c>
      <c r="H17" s="5">
        <v>4106.7247741451802</v>
      </c>
      <c r="I17" s="6">
        <f>I10*I11</f>
        <v>176</v>
      </c>
      <c r="K17" s="10">
        <f t="shared" si="0"/>
        <v>-1.2168251611337413E-2</v>
      </c>
      <c r="M17" s="2">
        <f t="shared" si="1"/>
        <v>-39.958071571501989</v>
      </c>
      <c r="N17" s="10">
        <f t="shared" si="2"/>
        <v>2.7626128908287769E-3</v>
      </c>
    </row>
    <row r="18" spans="1:14">
      <c r="K18" s="2"/>
    </row>
    <row r="19" spans="1:14">
      <c r="J19" s="3" t="s">
        <v>42</v>
      </c>
      <c r="K19" s="2">
        <f>SUM(K2:K17)</f>
        <v>3.3685220156407678</v>
      </c>
      <c r="M19" s="3" t="s">
        <v>42</v>
      </c>
      <c r="N19" s="2">
        <f>SUM(N2:N17)</f>
        <v>3.3685220156407696</v>
      </c>
    </row>
    <row r="20" spans="1:14">
      <c r="J20" s="3" t="s">
        <v>43</v>
      </c>
      <c r="K20" s="9">
        <f>EXP(K19)/(1+EXP(K19))</f>
        <v>0.96670615449263475</v>
      </c>
      <c r="M20" s="3" t="s">
        <v>43</v>
      </c>
      <c r="N20" s="9">
        <f>EXP(N19)/(1+EXP(N19))</f>
        <v>0.96670615449263486</v>
      </c>
    </row>
  </sheetData>
  <conditionalFormatting sqref="N3:N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{5BD0295A-3802-5441-BC14-B002AF3EEA9A}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D0295A-3802-5441-BC14-B002AF3EEA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N3:N17</xm:sqref>
        </x14:conditionalFormatting>
        <x14:conditionalFormatting xmlns:xm="http://schemas.microsoft.com/office/excel/2006/main">
          <x14:cfRule type="iconSet" priority="2" id="{FC8D3ABF-B78D-8545-B045-A4B3E3852017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C2:C17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freemium_lrmodeldata</vt:lpstr>
      <vt:lpstr>Centers</vt:lpstr>
      <vt:lpstr>Clusters</vt:lpstr>
      <vt:lpstr>format logistic</vt:lpstr>
      <vt:lpstr>simulator</vt:lpstr>
      <vt:lpstr>final 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Montgomery</dc:creator>
  <cp:lastModifiedBy>Alan Montgomery</cp:lastModifiedBy>
  <dcterms:created xsi:type="dcterms:W3CDTF">2020-02-10T18:31:57Z</dcterms:created>
  <dcterms:modified xsi:type="dcterms:W3CDTF">2020-02-10T19:36:15Z</dcterms:modified>
</cp:coreProperties>
</file>