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" sheetId="1" r:id="rId1"/>
    <sheet name="Introduction" sheetId="4" r:id="rId2"/>
    <sheet name="Navigation" sheetId="2" r:id="rId3"/>
    <sheet name="Selection" sheetId="3" r:id="rId4"/>
    <sheet name="Selection - Continued" sheetId="8" r:id="rId5"/>
    <sheet name="Text Instructions" sheetId="6" r:id="rId6"/>
    <sheet name="Text - Section 1" sheetId="7" r:id="rId7"/>
    <sheet name="Text - Section 2" sheetId="9" r:id="rId8"/>
    <sheet name="entire dataset" sheetId="5" state="hidden" r:id="rId9"/>
    <sheet name="Basic Math Instructions" sheetId="10" r:id="rId10"/>
    <sheet name="Basic Math - Practice" sheetId="13" r:id="rId11"/>
  </sheets>
  <definedNames>
    <definedName name="_xlnm._FilterDatabase" localSheetId="10" hidden="1">'Basic Math - Practice'!$A$1:$J$393</definedName>
  </definedNames>
  <calcPr calcId="144525"/>
</workbook>
</file>

<file path=xl/calcChain.xml><?xml version="1.0" encoding="utf-8"?>
<calcChain xmlns="http://schemas.openxmlformats.org/spreadsheetml/2006/main">
  <c r="Q9" i="13" l="1"/>
  <c r="P9" i="13"/>
  <c r="Q8" i="13"/>
  <c r="Q7" i="13"/>
  <c r="P8" i="13"/>
  <c r="P7" i="13"/>
  <c r="Q6" i="13"/>
  <c r="P6" i="13"/>
  <c r="L3" i="13"/>
  <c r="L4" i="13"/>
  <c r="Q5" i="13" s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2" i="13"/>
  <c r="P4" i="13"/>
  <c r="Q4" i="13" s="1"/>
  <c r="P3" i="13"/>
  <c r="Q3" i="13" s="1"/>
  <c r="P2" i="13"/>
  <c r="Q2" i="13" s="1"/>
  <c r="AH2" i="9" l="1"/>
  <c r="AB2" i="9"/>
  <c r="V3" i="9"/>
  <c r="V5" i="9"/>
  <c r="V7" i="9"/>
  <c r="V9" i="9"/>
  <c r="V11" i="9"/>
  <c r="V13" i="9"/>
  <c r="V15" i="9"/>
  <c r="V17" i="9"/>
  <c r="V19" i="9"/>
  <c r="V21" i="9"/>
  <c r="V23" i="9"/>
  <c r="V25" i="9"/>
  <c r="V27" i="9"/>
  <c r="V29" i="9"/>
  <c r="V31" i="9"/>
  <c r="V33" i="9"/>
  <c r="V35" i="9"/>
  <c r="V37" i="9"/>
  <c r="V39" i="9"/>
  <c r="V41" i="9"/>
  <c r="V43" i="9"/>
  <c r="V45" i="9"/>
  <c r="V47" i="9"/>
  <c r="V49" i="9"/>
  <c r="V51" i="9"/>
  <c r="V53" i="9"/>
  <c r="V55" i="9"/>
  <c r="V57" i="9"/>
  <c r="V59" i="9"/>
  <c r="V61" i="9"/>
  <c r="V63" i="9"/>
  <c r="V65" i="9"/>
  <c r="V67" i="9"/>
  <c r="V69" i="9"/>
  <c r="V71" i="9"/>
  <c r="V73" i="9"/>
  <c r="V75" i="9"/>
  <c r="V77" i="9"/>
  <c r="V79" i="9"/>
  <c r="V81" i="9"/>
  <c r="V83" i="9"/>
  <c r="V85" i="9"/>
  <c r="V87" i="9"/>
  <c r="V89" i="9"/>
  <c r="V91" i="9"/>
  <c r="V93" i="9"/>
  <c r="V95" i="9"/>
  <c r="V97" i="9"/>
  <c r="V99" i="9"/>
  <c r="V101" i="9"/>
  <c r="V103" i="9"/>
  <c r="V105" i="9"/>
  <c r="V107" i="9"/>
  <c r="V109" i="9"/>
  <c r="V111" i="9"/>
  <c r="V113" i="9"/>
  <c r="V115" i="9"/>
  <c r="S3" i="9"/>
  <c r="S7" i="9"/>
  <c r="S11" i="9"/>
  <c r="S15" i="9"/>
  <c r="S19" i="9"/>
  <c r="S23" i="9"/>
  <c r="S27" i="9"/>
  <c r="S31" i="9"/>
  <c r="S35" i="9"/>
  <c r="S39" i="9"/>
  <c r="S43" i="9"/>
  <c r="S47" i="9"/>
  <c r="S51" i="9"/>
  <c r="S55" i="9"/>
  <c r="S59" i="9"/>
  <c r="S63" i="9"/>
  <c r="S67" i="9"/>
  <c r="S71" i="9"/>
  <c r="S75" i="9"/>
  <c r="S79" i="9"/>
  <c r="S83" i="9"/>
  <c r="S87" i="9"/>
  <c r="S91" i="9"/>
  <c r="S95" i="9"/>
  <c r="S99" i="9"/>
  <c r="S103" i="9"/>
  <c r="S107" i="9"/>
  <c r="S111" i="9"/>
  <c r="S115" i="9"/>
  <c r="S2" i="9"/>
  <c r="I47" i="9"/>
  <c r="I55" i="9"/>
  <c r="I53" i="9"/>
  <c r="I45" i="9"/>
  <c r="I25" i="9"/>
  <c r="I17" i="9"/>
  <c r="I9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2" i="9"/>
  <c r="X3" i="9"/>
  <c r="Y3" i="9" s="1"/>
  <c r="X4" i="9"/>
  <c r="X5" i="9"/>
  <c r="Y5" i="9" s="1"/>
  <c r="X6" i="9"/>
  <c r="Y6" i="9" s="1"/>
  <c r="X7" i="9"/>
  <c r="Y7" i="9" s="1"/>
  <c r="X8" i="9"/>
  <c r="X9" i="9"/>
  <c r="Y9" i="9" s="1"/>
  <c r="X10" i="9"/>
  <c r="Y10" i="9" s="1"/>
  <c r="X11" i="9"/>
  <c r="Y11" i="9" s="1"/>
  <c r="X12" i="9"/>
  <c r="X13" i="9"/>
  <c r="Y13" i="9" s="1"/>
  <c r="X14" i="9"/>
  <c r="Y14" i="9" s="1"/>
  <c r="X15" i="9"/>
  <c r="Y15" i="9" s="1"/>
  <c r="X16" i="9"/>
  <c r="X17" i="9"/>
  <c r="Y17" i="9" s="1"/>
  <c r="X18" i="9"/>
  <c r="Y18" i="9" s="1"/>
  <c r="X19" i="9"/>
  <c r="Y19" i="9" s="1"/>
  <c r="X20" i="9"/>
  <c r="X21" i="9"/>
  <c r="Y21" i="9" s="1"/>
  <c r="X22" i="9"/>
  <c r="Y22" i="9" s="1"/>
  <c r="X23" i="9"/>
  <c r="Y23" i="9" s="1"/>
  <c r="X24" i="9"/>
  <c r="X25" i="9"/>
  <c r="Y25" i="9" s="1"/>
  <c r="X26" i="9"/>
  <c r="Y26" i="9" s="1"/>
  <c r="X27" i="9"/>
  <c r="Y27" i="9" s="1"/>
  <c r="X28" i="9"/>
  <c r="X29" i="9"/>
  <c r="Y29" i="9" s="1"/>
  <c r="X30" i="9"/>
  <c r="Y30" i="9" s="1"/>
  <c r="X31" i="9"/>
  <c r="Y31" i="9" s="1"/>
  <c r="X32" i="9"/>
  <c r="X33" i="9"/>
  <c r="Y33" i="9" s="1"/>
  <c r="X34" i="9"/>
  <c r="Y34" i="9" s="1"/>
  <c r="X35" i="9"/>
  <c r="Y35" i="9" s="1"/>
  <c r="X36" i="9"/>
  <c r="X37" i="9"/>
  <c r="Y37" i="9" s="1"/>
  <c r="X38" i="9"/>
  <c r="Y38" i="9" s="1"/>
  <c r="X39" i="9"/>
  <c r="Y39" i="9" s="1"/>
  <c r="X40" i="9"/>
  <c r="X41" i="9"/>
  <c r="Y41" i="9" s="1"/>
  <c r="X42" i="9"/>
  <c r="Y42" i="9" s="1"/>
  <c r="X43" i="9"/>
  <c r="Y43" i="9" s="1"/>
  <c r="X44" i="9"/>
  <c r="X45" i="9"/>
  <c r="Y45" i="9" s="1"/>
  <c r="X46" i="9"/>
  <c r="Y46" i="9" s="1"/>
  <c r="X47" i="9"/>
  <c r="Y47" i="9" s="1"/>
  <c r="X48" i="9"/>
  <c r="X49" i="9"/>
  <c r="Y49" i="9" s="1"/>
  <c r="X50" i="9"/>
  <c r="Y50" i="9" s="1"/>
  <c r="X51" i="9"/>
  <c r="Y51" i="9" s="1"/>
  <c r="X52" i="9"/>
  <c r="X53" i="9"/>
  <c r="Y53" i="9" s="1"/>
  <c r="X54" i="9"/>
  <c r="Y54" i="9" s="1"/>
  <c r="X55" i="9"/>
  <c r="Y55" i="9" s="1"/>
  <c r="X56" i="9"/>
  <c r="X57" i="9"/>
  <c r="Y57" i="9" s="1"/>
  <c r="X58" i="9"/>
  <c r="Y58" i="9" s="1"/>
  <c r="X59" i="9"/>
  <c r="Y59" i="9" s="1"/>
  <c r="X60" i="9"/>
  <c r="X61" i="9"/>
  <c r="Y61" i="9" s="1"/>
  <c r="X62" i="9"/>
  <c r="Y62" i="9" s="1"/>
  <c r="X63" i="9"/>
  <c r="Y63" i="9" s="1"/>
  <c r="X64" i="9"/>
  <c r="X65" i="9"/>
  <c r="Y65" i="9" s="1"/>
  <c r="X66" i="9"/>
  <c r="Y66" i="9" s="1"/>
  <c r="X67" i="9"/>
  <c r="Y67" i="9" s="1"/>
  <c r="X68" i="9"/>
  <c r="X69" i="9"/>
  <c r="Y69" i="9" s="1"/>
  <c r="X70" i="9"/>
  <c r="Y70" i="9" s="1"/>
  <c r="X71" i="9"/>
  <c r="Y71" i="9" s="1"/>
  <c r="X72" i="9"/>
  <c r="X73" i="9"/>
  <c r="Y73" i="9" s="1"/>
  <c r="X74" i="9"/>
  <c r="Y74" i="9" s="1"/>
  <c r="X75" i="9"/>
  <c r="Y75" i="9" s="1"/>
  <c r="X76" i="9"/>
  <c r="X77" i="9"/>
  <c r="Y77" i="9" s="1"/>
  <c r="X78" i="9"/>
  <c r="Y78" i="9" s="1"/>
  <c r="X79" i="9"/>
  <c r="Y79" i="9" s="1"/>
  <c r="X80" i="9"/>
  <c r="X81" i="9"/>
  <c r="Y81" i="9" s="1"/>
  <c r="X82" i="9"/>
  <c r="Y82" i="9" s="1"/>
  <c r="X83" i="9"/>
  <c r="Y83" i="9" s="1"/>
  <c r="X84" i="9"/>
  <c r="X85" i="9"/>
  <c r="Y85" i="9" s="1"/>
  <c r="X86" i="9"/>
  <c r="Y86" i="9" s="1"/>
  <c r="X87" i="9"/>
  <c r="Y87" i="9" s="1"/>
  <c r="X88" i="9"/>
  <c r="X89" i="9"/>
  <c r="Y89" i="9" s="1"/>
  <c r="X90" i="9"/>
  <c r="Y90" i="9" s="1"/>
  <c r="X91" i="9"/>
  <c r="Y91" i="9" s="1"/>
  <c r="X92" i="9"/>
  <c r="X93" i="9"/>
  <c r="Y93" i="9" s="1"/>
  <c r="X94" i="9"/>
  <c r="Y94" i="9" s="1"/>
  <c r="X95" i="9"/>
  <c r="Y95" i="9" s="1"/>
  <c r="X96" i="9"/>
  <c r="X97" i="9"/>
  <c r="Y97" i="9" s="1"/>
  <c r="X98" i="9"/>
  <c r="Y98" i="9" s="1"/>
  <c r="X99" i="9"/>
  <c r="Y99" i="9" s="1"/>
  <c r="X100" i="9"/>
  <c r="X101" i="9"/>
  <c r="Y101" i="9" s="1"/>
  <c r="X102" i="9"/>
  <c r="Y102" i="9" s="1"/>
  <c r="X103" i="9"/>
  <c r="Y103" i="9" s="1"/>
  <c r="X104" i="9"/>
  <c r="X105" i="9"/>
  <c r="Y105" i="9" s="1"/>
  <c r="X106" i="9"/>
  <c r="Y106" i="9" s="1"/>
  <c r="X107" i="9"/>
  <c r="Y107" i="9" s="1"/>
  <c r="X108" i="9"/>
  <c r="X109" i="9"/>
  <c r="Y109" i="9" s="1"/>
  <c r="X110" i="9"/>
  <c r="Y110" i="9" s="1"/>
  <c r="X111" i="9"/>
  <c r="Y111" i="9" s="1"/>
  <c r="X112" i="9"/>
  <c r="X113" i="9"/>
  <c r="Y113" i="9" s="1"/>
  <c r="X114" i="9"/>
  <c r="Y114" i="9" s="1"/>
  <c r="X115" i="9"/>
  <c r="Y115" i="9" s="1"/>
  <c r="Y2" i="9"/>
  <c r="X2" i="9"/>
  <c r="V4" i="9"/>
  <c r="V6" i="9"/>
  <c r="V8" i="9"/>
  <c r="V10" i="9"/>
  <c r="V12" i="9"/>
  <c r="V14" i="9"/>
  <c r="V16" i="9"/>
  <c r="V18" i="9"/>
  <c r="V20" i="9"/>
  <c r="V22" i="9"/>
  <c r="V24" i="9"/>
  <c r="V26" i="9"/>
  <c r="V28" i="9"/>
  <c r="V30" i="9"/>
  <c r="V32" i="9"/>
  <c r="V34" i="9"/>
  <c r="V36" i="9"/>
  <c r="V38" i="9"/>
  <c r="V40" i="9"/>
  <c r="V42" i="9"/>
  <c r="V44" i="9"/>
  <c r="V46" i="9"/>
  <c r="V48" i="9"/>
  <c r="V50" i="9"/>
  <c r="V52" i="9"/>
  <c r="V54" i="9"/>
  <c r="V56" i="9"/>
  <c r="V58" i="9"/>
  <c r="V60" i="9"/>
  <c r="V62" i="9"/>
  <c r="V64" i="9"/>
  <c r="V66" i="9"/>
  <c r="V68" i="9"/>
  <c r="V70" i="9"/>
  <c r="V72" i="9"/>
  <c r="V74" i="9"/>
  <c r="V76" i="9"/>
  <c r="V78" i="9"/>
  <c r="V80" i="9"/>
  <c r="V82" i="9"/>
  <c r="V84" i="9"/>
  <c r="V86" i="9"/>
  <c r="V88" i="9"/>
  <c r="V90" i="9"/>
  <c r="V92" i="9"/>
  <c r="V94" i="9"/>
  <c r="V96" i="9"/>
  <c r="V98" i="9"/>
  <c r="V100" i="9"/>
  <c r="V102" i="9"/>
  <c r="V104" i="9"/>
  <c r="V106" i="9"/>
  <c r="V108" i="9"/>
  <c r="V110" i="9"/>
  <c r="V112" i="9"/>
  <c r="V114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2" i="9"/>
  <c r="S4" i="9"/>
  <c r="S5" i="9"/>
  <c r="S6" i="9"/>
  <c r="S8" i="9"/>
  <c r="S9" i="9"/>
  <c r="S10" i="9"/>
  <c r="S12" i="9"/>
  <c r="S13" i="9"/>
  <c r="S14" i="9"/>
  <c r="S16" i="9"/>
  <c r="S17" i="9"/>
  <c r="S18" i="9"/>
  <c r="S20" i="9"/>
  <c r="S21" i="9"/>
  <c r="S22" i="9"/>
  <c r="S24" i="9"/>
  <c r="S25" i="9"/>
  <c r="S26" i="9"/>
  <c r="S28" i="9"/>
  <c r="S29" i="9"/>
  <c r="S30" i="9"/>
  <c r="S32" i="9"/>
  <c r="S33" i="9"/>
  <c r="S34" i="9"/>
  <c r="S36" i="9"/>
  <c r="S37" i="9"/>
  <c r="S38" i="9"/>
  <c r="S40" i="9"/>
  <c r="S41" i="9"/>
  <c r="S42" i="9"/>
  <c r="S44" i="9"/>
  <c r="S45" i="9"/>
  <c r="S46" i="9"/>
  <c r="S48" i="9"/>
  <c r="S49" i="9"/>
  <c r="S50" i="9"/>
  <c r="S52" i="9"/>
  <c r="S53" i="9"/>
  <c r="S54" i="9"/>
  <c r="S56" i="9"/>
  <c r="S57" i="9"/>
  <c r="S58" i="9"/>
  <c r="S60" i="9"/>
  <c r="S61" i="9"/>
  <c r="S62" i="9"/>
  <c r="S64" i="9"/>
  <c r="S65" i="9"/>
  <c r="S66" i="9"/>
  <c r="S68" i="9"/>
  <c r="S69" i="9"/>
  <c r="S70" i="9"/>
  <c r="S72" i="9"/>
  <c r="S73" i="9"/>
  <c r="S74" i="9"/>
  <c r="S76" i="9"/>
  <c r="S77" i="9"/>
  <c r="S78" i="9"/>
  <c r="S80" i="9"/>
  <c r="S81" i="9"/>
  <c r="S82" i="9"/>
  <c r="S84" i="9"/>
  <c r="S85" i="9"/>
  <c r="S86" i="9"/>
  <c r="S88" i="9"/>
  <c r="S89" i="9"/>
  <c r="S90" i="9"/>
  <c r="S92" i="9"/>
  <c r="S93" i="9"/>
  <c r="S94" i="9"/>
  <c r="S96" i="9"/>
  <c r="S97" i="9"/>
  <c r="S98" i="9"/>
  <c r="S100" i="9"/>
  <c r="S101" i="9"/>
  <c r="S102" i="9"/>
  <c r="S104" i="9"/>
  <c r="S105" i="9"/>
  <c r="S106" i="9"/>
  <c r="S108" i="9"/>
  <c r="S109" i="9"/>
  <c r="S110" i="9"/>
  <c r="S112" i="9"/>
  <c r="S113" i="9"/>
  <c r="S114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2" i="9"/>
  <c r="O3" i="9"/>
  <c r="P3" i="9" s="1"/>
  <c r="O5" i="9"/>
  <c r="O7" i="9"/>
  <c r="P7" i="9" s="1"/>
  <c r="O9" i="9"/>
  <c r="O11" i="9"/>
  <c r="P11" i="9" s="1"/>
  <c r="O13" i="9"/>
  <c r="O15" i="9"/>
  <c r="P15" i="9" s="1"/>
  <c r="O17" i="9"/>
  <c r="O19" i="9"/>
  <c r="P19" i="9" s="1"/>
  <c r="O21" i="9"/>
  <c r="O23" i="9"/>
  <c r="P23" i="9" s="1"/>
  <c r="O25" i="9"/>
  <c r="O27" i="9"/>
  <c r="P27" i="9" s="1"/>
  <c r="O29" i="9"/>
  <c r="O31" i="9"/>
  <c r="P31" i="9" s="1"/>
  <c r="O33" i="9"/>
  <c r="O35" i="9"/>
  <c r="P35" i="9" s="1"/>
  <c r="O37" i="9"/>
  <c r="O39" i="9"/>
  <c r="P39" i="9" s="1"/>
  <c r="O41" i="9"/>
  <c r="O43" i="9"/>
  <c r="P43" i="9" s="1"/>
  <c r="O45" i="9"/>
  <c r="O47" i="9"/>
  <c r="P47" i="9" s="1"/>
  <c r="O49" i="9"/>
  <c r="O51" i="9"/>
  <c r="P51" i="9" s="1"/>
  <c r="O53" i="9"/>
  <c r="O55" i="9"/>
  <c r="P55" i="9" s="1"/>
  <c r="O57" i="9"/>
  <c r="O59" i="9"/>
  <c r="O61" i="9"/>
  <c r="O63" i="9"/>
  <c r="P63" i="9" s="1"/>
  <c r="O65" i="9"/>
  <c r="O67" i="9"/>
  <c r="O69" i="9"/>
  <c r="O71" i="9"/>
  <c r="P71" i="9" s="1"/>
  <c r="O73" i="9"/>
  <c r="O75" i="9"/>
  <c r="O77" i="9"/>
  <c r="O79" i="9"/>
  <c r="P79" i="9" s="1"/>
  <c r="O81" i="9"/>
  <c r="O83" i="9"/>
  <c r="O85" i="9"/>
  <c r="O87" i="9"/>
  <c r="P87" i="9" s="1"/>
  <c r="O89" i="9"/>
  <c r="O91" i="9"/>
  <c r="O93" i="9"/>
  <c r="O95" i="9"/>
  <c r="P95" i="9" s="1"/>
  <c r="O97" i="9"/>
  <c r="O99" i="9"/>
  <c r="O101" i="9"/>
  <c r="O103" i="9"/>
  <c r="P103" i="9" s="1"/>
  <c r="O105" i="9"/>
  <c r="O107" i="9"/>
  <c r="O109" i="9"/>
  <c r="O111" i="9"/>
  <c r="P111" i="9" s="1"/>
  <c r="O113" i="9"/>
  <c r="O115" i="9"/>
  <c r="P5" i="9"/>
  <c r="P9" i="9"/>
  <c r="P13" i="9"/>
  <c r="P17" i="9"/>
  <c r="P21" i="9"/>
  <c r="P25" i="9"/>
  <c r="P29" i="9"/>
  <c r="P33" i="9"/>
  <c r="P37" i="9"/>
  <c r="P41" i="9"/>
  <c r="P45" i="9"/>
  <c r="P49" i="9"/>
  <c r="P53" i="9"/>
  <c r="P57" i="9"/>
  <c r="P61" i="9"/>
  <c r="P65" i="9"/>
  <c r="P69" i="9"/>
  <c r="P73" i="9"/>
  <c r="P77" i="9"/>
  <c r="P81" i="9"/>
  <c r="P85" i="9"/>
  <c r="P89" i="9"/>
  <c r="P93" i="9"/>
  <c r="P97" i="9"/>
  <c r="P101" i="9"/>
  <c r="P105" i="9"/>
  <c r="P109" i="9"/>
  <c r="P113" i="9"/>
  <c r="K3" i="9"/>
  <c r="L3" i="9" s="1"/>
  <c r="K4" i="9"/>
  <c r="O4" i="9" s="1"/>
  <c r="P4" i="9" s="1"/>
  <c r="K5" i="9"/>
  <c r="L5" i="9" s="1"/>
  <c r="K6" i="9"/>
  <c r="O6" i="9" s="1"/>
  <c r="P6" i="9" s="1"/>
  <c r="K7" i="9"/>
  <c r="L7" i="9" s="1"/>
  <c r="K8" i="9"/>
  <c r="O8" i="9" s="1"/>
  <c r="P8" i="9" s="1"/>
  <c r="K9" i="9"/>
  <c r="L9" i="9" s="1"/>
  <c r="K10" i="9"/>
  <c r="O10" i="9" s="1"/>
  <c r="P10" i="9" s="1"/>
  <c r="K11" i="9"/>
  <c r="L11" i="9" s="1"/>
  <c r="K12" i="9"/>
  <c r="O12" i="9" s="1"/>
  <c r="P12" i="9" s="1"/>
  <c r="K13" i="9"/>
  <c r="L13" i="9" s="1"/>
  <c r="K14" i="9"/>
  <c r="O14" i="9" s="1"/>
  <c r="P14" i="9" s="1"/>
  <c r="K15" i="9"/>
  <c r="L15" i="9" s="1"/>
  <c r="K16" i="9"/>
  <c r="O16" i="9" s="1"/>
  <c r="P16" i="9" s="1"/>
  <c r="K17" i="9"/>
  <c r="L17" i="9" s="1"/>
  <c r="K18" i="9"/>
  <c r="O18" i="9" s="1"/>
  <c r="P18" i="9" s="1"/>
  <c r="K19" i="9"/>
  <c r="L19" i="9" s="1"/>
  <c r="K20" i="9"/>
  <c r="O20" i="9" s="1"/>
  <c r="P20" i="9" s="1"/>
  <c r="K21" i="9"/>
  <c r="L21" i="9" s="1"/>
  <c r="K22" i="9"/>
  <c r="O22" i="9" s="1"/>
  <c r="P22" i="9" s="1"/>
  <c r="K23" i="9"/>
  <c r="L23" i="9" s="1"/>
  <c r="K24" i="9"/>
  <c r="O24" i="9" s="1"/>
  <c r="P24" i="9" s="1"/>
  <c r="K25" i="9"/>
  <c r="L25" i="9" s="1"/>
  <c r="K26" i="9"/>
  <c r="O26" i="9" s="1"/>
  <c r="P26" i="9" s="1"/>
  <c r="K27" i="9"/>
  <c r="L27" i="9" s="1"/>
  <c r="K28" i="9"/>
  <c r="O28" i="9" s="1"/>
  <c r="P28" i="9" s="1"/>
  <c r="K29" i="9"/>
  <c r="L29" i="9" s="1"/>
  <c r="K30" i="9"/>
  <c r="O30" i="9" s="1"/>
  <c r="P30" i="9" s="1"/>
  <c r="K31" i="9"/>
  <c r="L31" i="9" s="1"/>
  <c r="K32" i="9"/>
  <c r="O32" i="9" s="1"/>
  <c r="P32" i="9" s="1"/>
  <c r="K33" i="9"/>
  <c r="L33" i="9" s="1"/>
  <c r="K34" i="9"/>
  <c r="O34" i="9" s="1"/>
  <c r="P34" i="9" s="1"/>
  <c r="K35" i="9"/>
  <c r="L35" i="9" s="1"/>
  <c r="K36" i="9"/>
  <c r="O36" i="9" s="1"/>
  <c r="P36" i="9" s="1"/>
  <c r="K37" i="9"/>
  <c r="L37" i="9" s="1"/>
  <c r="K38" i="9"/>
  <c r="O38" i="9" s="1"/>
  <c r="P38" i="9" s="1"/>
  <c r="K39" i="9"/>
  <c r="L39" i="9" s="1"/>
  <c r="K40" i="9"/>
  <c r="O40" i="9" s="1"/>
  <c r="P40" i="9" s="1"/>
  <c r="K41" i="9"/>
  <c r="L41" i="9" s="1"/>
  <c r="K42" i="9"/>
  <c r="O42" i="9" s="1"/>
  <c r="P42" i="9" s="1"/>
  <c r="K43" i="9"/>
  <c r="L43" i="9" s="1"/>
  <c r="K44" i="9"/>
  <c r="O44" i="9" s="1"/>
  <c r="P44" i="9" s="1"/>
  <c r="K45" i="9"/>
  <c r="L45" i="9" s="1"/>
  <c r="K46" i="9"/>
  <c r="O46" i="9" s="1"/>
  <c r="P46" i="9" s="1"/>
  <c r="K47" i="9"/>
  <c r="L47" i="9" s="1"/>
  <c r="K48" i="9"/>
  <c r="O48" i="9" s="1"/>
  <c r="P48" i="9" s="1"/>
  <c r="K49" i="9"/>
  <c r="L49" i="9" s="1"/>
  <c r="K50" i="9"/>
  <c r="O50" i="9" s="1"/>
  <c r="P50" i="9" s="1"/>
  <c r="K51" i="9"/>
  <c r="L51" i="9" s="1"/>
  <c r="K52" i="9"/>
  <c r="O52" i="9" s="1"/>
  <c r="P52" i="9" s="1"/>
  <c r="K53" i="9"/>
  <c r="L53" i="9" s="1"/>
  <c r="K54" i="9"/>
  <c r="O54" i="9" s="1"/>
  <c r="P54" i="9" s="1"/>
  <c r="K55" i="9"/>
  <c r="L55" i="9" s="1"/>
  <c r="K56" i="9"/>
  <c r="O56" i="9" s="1"/>
  <c r="P56" i="9" s="1"/>
  <c r="K57" i="9"/>
  <c r="L57" i="9" s="1"/>
  <c r="K58" i="9"/>
  <c r="O58" i="9" s="1"/>
  <c r="P58" i="9" s="1"/>
  <c r="K59" i="9"/>
  <c r="L59" i="9" s="1"/>
  <c r="K60" i="9"/>
  <c r="O60" i="9" s="1"/>
  <c r="P60" i="9" s="1"/>
  <c r="K61" i="9"/>
  <c r="L61" i="9" s="1"/>
  <c r="K62" i="9"/>
  <c r="O62" i="9" s="1"/>
  <c r="P62" i="9" s="1"/>
  <c r="K63" i="9"/>
  <c r="L63" i="9" s="1"/>
  <c r="K64" i="9"/>
  <c r="O64" i="9" s="1"/>
  <c r="P64" i="9" s="1"/>
  <c r="K65" i="9"/>
  <c r="L65" i="9" s="1"/>
  <c r="K66" i="9"/>
  <c r="O66" i="9" s="1"/>
  <c r="P66" i="9" s="1"/>
  <c r="K67" i="9"/>
  <c r="L67" i="9" s="1"/>
  <c r="K68" i="9"/>
  <c r="O68" i="9" s="1"/>
  <c r="P68" i="9" s="1"/>
  <c r="K69" i="9"/>
  <c r="L69" i="9" s="1"/>
  <c r="K70" i="9"/>
  <c r="O70" i="9" s="1"/>
  <c r="P70" i="9" s="1"/>
  <c r="K71" i="9"/>
  <c r="L71" i="9" s="1"/>
  <c r="K72" i="9"/>
  <c r="O72" i="9" s="1"/>
  <c r="P72" i="9" s="1"/>
  <c r="K73" i="9"/>
  <c r="L73" i="9" s="1"/>
  <c r="K74" i="9"/>
  <c r="O74" i="9" s="1"/>
  <c r="P74" i="9" s="1"/>
  <c r="K75" i="9"/>
  <c r="L75" i="9" s="1"/>
  <c r="K76" i="9"/>
  <c r="O76" i="9" s="1"/>
  <c r="P76" i="9" s="1"/>
  <c r="K77" i="9"/>
  <c r="L77" i="9" s="1"/>
  <c r="K78" i="9"/>
  <c r="O78" i="9" s="1"/>
  <c r="P78" i="9" s="1"/>
  <c r="K79" i="9"/>
  <c r="L79" i="9" s="1"/>
  <c r="K80" i="9"/>
  <c r="O80" i="9" s="1"/>
  <c r="P80" i="9" s="1"/>
  <c r="K81" i="9"/>
  <c r="L81" i="9" s="1"/>
  <c r="K82" i="9"/>
  <c r="O82" i="9" s="1"/>
  <c r="P82" i="9" s="1"/>
  <c r="K83" i="9"/>
  <c r="L83" i="9" s="1"/>
  <c r="K84" i="9"/>
  <c r="O84" i="9" s="1"/>
  <c r="P84" i="9" s="1"/>
  <c r="K85" i="9"/>
  <c r="L85" i="9" s="1"/>
  <c r="K86" i="9"/>
  <c r="O86" i="9" s="1"/>
  <c r="P86" i="9" s="1"/>
  <c r="K87" i="9"/>
  <c r="L87" i="9" s="1"/>
  <c r="K88" i="9"/>
  <c r="O88" i="9" s="1"/>
  <c r="P88" i="9" s="1"/>
  <c r="K89" i="9"/>
  <c r="L89" i="9" s="1"/>
  <c r="K90" i="9"/>
  <c r="O90" i="9" s="1"/>
  <c r="P90" i="9" s="1"/>
  <c r="K91" i="9"/>
  <c r="L91" i="9" s="1"/>
  <c r="K92" i="9"/>
  <c r="O92" i="9" s="1"/>
  <c r="P92" i="9" s="1"/>
  <c r="K93" i="9"/>
  <c r="L93" i="9" s="1"/>
  <c r="K94" i="9"/>
  <c r="O94" i="9" s="1"/>
  <c r="P94" i="9" s="1"/>
  <c r="K95" i="9"/>
  <c r="L95" i="9" s="1"/>
  <c r="K96" i="9"/>
  <c r="O96" i="9" s="1"/>
  <c r="P96" i="9" s="1"/>
  <c r="K97" i="9"/>
  <c r="L97" i="9" s="1"/>
  <c r="K98" i="9"/>
  <c r="O98" i="9" s="1"/>
  <c r="P98" i="9" s="1"/>
  <c r="K99" i="9"/>
  <c r="L99" i="9" s="1"/>
  <c r="K100" i="9"/>
  <c r="O100" i="9" s="1"/>
  <c r="P100" i="9" s="1"/>
  <c r="K101" i="9"/>
  <c r="L101" i="9" s="1"/>
  <c r="K102" i="9"/>
  <c r="O102" i="9" s="1"/>
  <c r="P102" i="9" s="1"/>
  <c r="K103" i="9"/>
  <c r="L103" i="9" s="1"/>
  <c r="K104" i="9"/>
  <c r="O104" i="9" s="1"/>
  <c r="P104" i="9" s="1"/>
  <c r="K105" i="9"/>
  <c r="L105" i="9" s="1"/>
  <c r="K106" i="9"/>
  <c r="O106" i="9" s="1"/>
  <c r="P106" i="9" s="1"/>
  <c r="K107" i="9"/>
  <c r="L107" i="9" s="1"/>
  <c r="K108" i="9"/>
  <c r="O108" i="9" s="1"/>
  <c r="P108" i="9" s="1"/>
  <c r="K109" i="9"/>
  <c r="L109" i="9" s="1"/>
  <c r="K110" i="9"/>
  <c r="O110" i="9" s="1"/>
  <c r="P110" i="9" s="1"/>
  <c r="K111" i="9"/>
  <c r="L111" i="9" s="1"/>
  <c r="K112" i="9"/>
  <c r="O112" i="9" s="1"/>
  <c r="P112" i="9" s="1"/>
  <c r="K113" i="9"/>
  <c r="L113" i="9" s="1"/>
  <c r="K114" i="9"/>
  <c r="O114" i="9" s="1"/>
  <c r="P114" i="9" s="1"/>
  <c r="K115" i="9"/>
  <c r="L115" i="9" s="1"/>
  <c r="K2" i="9"/>
  <c r="O2" i="9" s="1"/>
  <c r="I5" i="9"/>
  <c r="I13" i="9"/>
  <c r="I21" i="9"/>
  <c r="I29" i="9"/>
  <c r="I37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3" i="9"/>
  <c r="G4" i="9"/>
  <c r="G5" i="9"/>
  <c r="G6" i="9"/>
  <c r="I6" i="9" s="1"/>
  <c r="G7" i="9"/>
  <c r="G8" i="9"/>
  <c r="G9" i="9"/>
  <c r="G10" i="9"/>
  <c r="I10" i="9" s="1"/>
  <c r="G11" i="9"/>
  <c r="G12" i="9"/>
  <c r="G13" i="9"/>
  <c r="G14" i="9"/>
  <c r="I14" i="9" s="1"/>
  <c r="G15" i="9"/>
  <c r="G16" i="9"/>
  <c r="G17" i="9"/>
  <c r="G18" i="9"/>
  <c r="I18" i="9" s="1"/>
  <c r="G19" i="9"/>
  <c r="G20" i="9"/>
  <c r="G21" i="9"/>
  <c r="G22" i="9"/>
  <c r="I22" i="9" s="1"/>
  <c r="G23" i="9"/>
  <c r="G24" i="9"/>
  <c r="G25" i="9"/>
  <c r="G26" i="9"/>
  <c r="I26" i="9" s="1"/>
  <c r="G27" i="9"/>
  <c r="G28" i="9"/>
  <c r="G29" i="9"/>
  <c r="G30" i="9"/>
  <c r="I30" i="9" s="1"/>
  <c r="G31" i="9"/>
  <c r="G32" i="9"/>
  <c r="G33" i="9"/>
  <c r="I33" i="9" s="1"/>
  <c r="G34" i="9"/>
  <c r="I34" i="9" s="1"/>
  <c r="G35" i="9"/>
  <c r="G36" i="9"/>
  <c r="G37" i="9"/>
  <c r="G38" i="9"/>
  <c r="I38" i="9" s="1"/>
  <c r="G39" i="9"/>
  <c r="G40" i="9"/>
  <c r="G41" i="9"/>
  <c r="I41" i="9" s="1"/>
  <c r="G42" i="9"/>
  <c r="I42" i="9" s="1"/>
  <c r="G43" i="9"/>
  <c r="G44" i="9"/>
  <c r="G45" i="9"/>
  <c r="G46" i="9"/>
  <c r="I46" i="9" s="1"/>
  <c r="G47" i="9"/>
  <c r="G48" i="9"/>
  <c r="G49" i="9"/>
  <c r="I49" i="9" s="1"/>
  <c r="G50" i="9"/>
  <c r="I50" i="9" s="1"/>
  <c r="G51" i="9"/>
  <c r="G52" i="9"/>
  <c r="G53" i="9"/>
  <c r="G54" i="9"/>
  <c r="I54" i="9" s="1"/>
  <c r="G55" i="9"/>
  <c r="G56" i="9"/>
  <c r="G57" i="9"/>
  <c r="I57" i="9" s="1"/>
  <c r="G58" i="9"/>
  <c r="I58" i="9" s="1"/>
  <c r="G59" i="9"/>
  <c r="G60" i="9"/>
  <c r="G61" i="9"/>
  <c r="I61" i="9" s="1"/>
  <c r="G62" i="9"/>
  <c r="I62" i="9" s="1"/>
  <c r="G63" i="9"/>
  <c r="G64" i="9"/>
  <c r="G65" i="9"/>
  <c r="I65" i="9" s="1"/>
  <c r="G66" i="9"/>
  <c r="I66" i="9" s="1"/>
  <c r="G67" i="9"/>
  <c r="G68" i="9"/>
  <c r="G69" i="9"/>
  <c r="I69" i="9" s="1"/>
  <c r="G70" i="9"/>
  <c r="I70" i="9" s="1"/>
  <c r="G71" i="9"/>
  <c r="G72" i="9"/>
  <c r="G73" i="9"/>
  <c r="I73" i="9" s="1"/>
  <c r="G74" i="9"/>
  <c r="I74" i="9" s="1"/>
  <c r="G75" i="9"/>
  <c r="G76" i="9"/>
  <c r="G77" i="9"/>
  <c r="I77" i="9" s="1"/>
  <c r="G78" i="9"/>
  <c r="I78" i="9" s="1"/>
  <c r="G79" i="9"/>
  <c r="G80" i="9"/>
  <c r="G81" i="9"/>
  <c r="I81" i="9" s="1"/>
  <c r="G82" i="9"/>
  <c r="I82" i="9" s="1"/>
  <c r="G83" i="9"/>
  <c r="G84" i="9"/>
  <c r="G85" i="9"/>
  <c r="I85" i="9" s="1"/>
  <c r="G86" i="9"/>
  <c r="I86" i="9" s="1"/>
  <c r="G87" i="9"/>
  <c r="G88" i="9"/>
  <c r="G89" i="9"/>
  <c r="I89" i="9" s="1"/>
  <c r="G90" i="9"/>
  <c r="I90" i="9" s="1"/>
  <c r="G91" i="9"/>
  <c r="G92" i="9"/>
  <c r="G93" i="9"/>
  <c r="I93" i="9" s="1"/>
  <c r="G94" i="9"/>
  <c r="I94" i="9" s="1"/>
  <c r="G95" i="9"/>
  <c r="G96" i="9"/>
  <c r="G97" i="9"/>
  <c r="I97" i="9" s="1"/>
  <c r="G98" i="9"/>
  <c r="I98" i="9" s="1"/>
  <c r="G99" i="9"/>
  <c r="G100" i="9"/>
  <c r="G101" i="9"/>
  <c r="I101" i="9" s="1"/>
  <c r="G102" i="9"/>
  <c r="I102" i="9" s="1"/>
  <c r="G103" i="9"/>
  <c r="G104" i="9"/>
  <c r="G105" i="9"/>
  <c r="I105" i="9" s="1"/>
  <c r="G106" i="9"/>
  <c r="I106" i="9" s="1"/>
  <c r="G107" i="9"/>
  <c r="G108" i="9"/>
  <c r="G109" i="9"/>
  <c r="I109" i="9" s="1"/>
  <c r="G110" i="9"/>
  <c r="I110" i="9" s="1"/>
  <c r="G111" i="9"/>
  <c r="G112" i="9"/>
  <c r="G113" i="9"/>
  <c r="I113" i="9" s="1"/>
  <c r="G114" i="9"/>
  <c r="I114" i="9" s="1"/>
  <c r="G115" i="9"/>
  <c r="G2" i="9"/>
  <c r="Y9" i="7"/>
  <c r="Y7" i="7"/>
  <c r="X7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2" i="7"/>
  <c r="Y6" i="7"/>
  <c r="X6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2" i="7"/>
  <c r="Y3" i="7"/>
  <c r="Y4" i="7"/>
  <c r="Y5" i="7"/>
  <c r="Y2" i="7"/>
  <c r="X2" i="7"/>
  <c r="X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2" i="7"/>
  <c r="X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2" i="7"/>
  <c r="X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I2" i="7"/>
  <c r="H2" i="7"/>
  <c r="AK9" i="9" l="1"/>
  <c r="AL9" i="9" s="1"/>
  <c r="AK10" i="9"/>
  <c r="AL10" i="9" s="1"/>
  <c r="AK8" i="9"/>
  <c r="AL8" i="9" s="1"/>
  <c r="Y112" i="9"/>
  <c r="Y108" i="9"/>
  <c r="Y104" i="9"/>
  <c r="Y100" i="9"/>
  <c r="Y96" i="9"/>
  <c r="Y92" i="9"/>
  <c r="Y88" i="9"/>
  <c r="Y84" i="9"/>
  <c r="Y80" i="9"/>
  <c r="Y76" i="9"/>
  <c r="Y72" i="9"/>
  <c r="Y68" i="9"/>
  <c r="Y64" i="9"/>
  <c r="Y60" i="9"/>
  <c r="Y56" i="9"/>
  <c r="Y52" i="9"/>
  <c r="Y48" i="9"/>
  <c r="Y44" i="9"/>
  <c r="Y40" i="9"/>
  <c r="Y36" i="9"/>
  <c r="Y32" i="9"/>
  <c r="Y28" i="9"/>
  <c r="Y24" i="9"/>
  <c r="Y20" i="9"/>
  <c r="Y16" i="9"/>
  <c r="Y12" i="9"/>
  <c r="Y8" i="9"/>
  <c r="Y4" i="9"/>
  <c r="AK6" i="9"/>
  <c r="AL6" i="9" s="1"/>
  <c r="AK5" i="9"/>
  <c r="AL5" i="9" s="1"/>
  <c r="P115" i="9"/>
  <c r="P107" i="9"/>
  <c r="P99" i="9"/>
  <c r="P91" i="9"/>
  <c r="P83" i="9"/>
  <c r="P75" i="9"/>
  <c r="P67" i="9"/>
  <c r="P59" i="9"/>
  <c r="P2" i="9"/>
  <c r="I31" i="9"/>
  <c r="I39" i="9"/>
  <c r="I112" i="9"/>
  <c r="I108" i="9"/>
  <c r="I104" i="9"/>
  <c r="I100" i="9"/>
  <c r="I96" i="9"/>
  <c r="I92" i="9"/>
  <c r="I88" i="9"/>
  <c r="I84" i="9"/>
  <c r="I80" i="9"/>
  <c r="I76" i="9"/>
  <c r="I72" i="9"/>
  <c r="I68" i="9"/>
  <c r="I64" i="9"/>
  <c r="I60" i="9"/>
  <c r="I56" i="9"/>
  <c r="I52" i="9"/>
  <c r="I48" i="9"/>
  <c r="I44" i="9"/>
  <c r="I40" i="9"/>
  <c r="I36" i="9"/>
  <c r="I32" i="9"/>
  <c r="I28" i="9"/>
  <c r="I24" i="9"/>
  <c r="I20" i="9"/>
  <c r="I16" i="9"/>
  <c r="I12" i="9"/>
  <c r="I8" i="9"/>
  <c r="I4" i="9"/>
  <c r="I115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1" i="9"/>
  <c r="I43" i="9"/>
  <c r="I35" i="9"/>
  <c r="I27" i="9"/>
  <c r="I23" i="9"/>
  <c r="I19" i="9"/>
  <c r="I15" i="9"/>
  <c r="I11" i="9"/>
  <c r="I7" i="9"/>
  <c r="I3" i="9"/>
  <c r="I2" i="9"/>
  <c r="L104" i="9"/>
  <c r="L88" i="9"/>
  <c r="L64" i="9"/>
  <c r="L48" i="9"/>
  <c r="L40" i="9"/>
  <c r="L32" i="9"/>
  <c r="L24" i="9"/>
  <c r="L16" i="9"/>
  <c r="L110" i="9"/>
  <c r="L102" i="9"/>
  <c r="L94" i="9"/>
  <c r="L86" i="9"/>
  <c r="L78" i="9"/>
  <c r="L70" i="9"/>
  <c r="L62" i="9"/>
  <c r="L54" i="9"/>
  <c r="L46" i="9"/>
  <c r="L38" i="9"/>
  <c r="L30" i="9"/>
  <c r="L22" i="9"/>
  <c r="L14" i="9"/>
  <c r="L6" i="9"/>
  <c r="L100" i="9"/>
  <c r="L76" i="9"/>
  <c r="L52" i="9"/>
  <c r="L12" i="9"/>
  <c r="L2" i="9"/>
  <c r="L108" i="9"/>
  <c r="L92" i="9"/>
  <c r="L84" i="9"/>
  <c r="L68" i="9"/>
  <c r="L60" i="9"/>
  <c r="L44" i="9"/>
  <c r="L36" i="9"/>
  <c r="L28" i="9"/>
  <c r="L20" i="9"/>
  <c r="L4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112" i="9"/>
  <c r="L96" i="9"/>
  <c r="L80" i="9"/>
  <c r="L72" i="9"/>
  <c r="L56" i="9"/>
  <c r="L8" i="9"/>
  <c r="O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2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AK7" i="9" l="1"/>
  <c r="AL7" i="9" s="1"/>
  <c r="AK4" i="9"/>
  <c r="AL4" i="9" s="1"/>
  <c r="AK2" i="9"/>
  <c r="AL2" i="9" s="1"/>
  <c r="AK3" i="9"/>
  <c r="AL3" i="9" s="1"/>
  <c r="G21" i="2"/>
  <c r="AJ12" i="9" l="1"/>
</calcChain>
</file>

<file path=xl/comments1.xml><?xml version="1.0" encoding="utf-8"?>
<comments xmlns="http://schemas.openxmlformats.org/spreadsheetml/2006/main">
  <authors>
    <author>Joseph Andreas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Joseph Andreas:</t>
        </r>
        <r>
          <rPr>
            <sz val="9"/>
            <color indexed="81"/>
            <rFont val="Tahoma"/>
            <charset val="1"/>
          </rPr>
          <t xml:space="preserve">
Fill your formula in D2 to D115. If you stuck, solution is in column E (select columns D and G, right click, click unhide)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Joseph Andreas:
Fill your formula in G2 to G115. If you stuck, solution is in column H (select columns G and J, right click, click unhide)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your formula in J2 to J115. If you stuck, solution is in column K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your formula in M2 to M115. If you stuck, solution is in column N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your formula in P2 to P115. If you stuck, solution is in column Q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your formula in S2 to S115. If you stuck, solution is in column T</t>
        </r>
      </text>
    </comment>
  </commentList>
</comments>
</file>

<file path=xl/comments2.xml><?xml version="1.0" encoding="utf-8"?>
<comments xmlns="http://schemas.openxmlformats.org/spreadsheetml/2006/main">
  <authors>
    <author>Joseph Andreas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the formula for E2:E115. Solutions at column G.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the formula for F2:F115. Solutions at column I.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Joseph Andreas:
Fill the formula for J2:J115. Solutions at column K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the formula for N2:N115. Solutions at column O.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Joseph Andreas:
Fill the formula for Q2:Q115. Solutions at column R.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formula for T2:T115. Solutions at column U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formula for W2:W115. Solutions at the next column.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formula at column Z2:Z115. Solutions at next column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formula at column Ac2:AC115. Solutions at next column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Fill formula at column AF2:AF115. Solutions at next column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Note that this combines formulas from previous exercises. I copied and pasted formulas from previous exercises.</t>
        </r>
      </text>
    </comment>
  </commentList>
</comments>
</file>

<file path=xl/comments3.xml><?xml version="1.0" encoding="utf-8"?>
<comments xmlns="http://schemas.openxmlformats.org/spreadsheetml/2006/main">
  <authors>
    <author>Joseph Andreas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Joseph Andreas:</t>
        </r>
        <r>
          <rPr>
            <sz val="9"/>
            <color indexed="81"/>
            <rFont val="Tahoma"/>
            <family val="2"/>
          </rPr>
          <t xml:space="preserve">
insert this exercise to the column below</t>
        </r>
      </text>
    </comment>
  </commentList>
</comments>
</file>

<file path=xl/sharedStrings.xml><?xml version="1.0" encoding="utf-8"?>
<sst xmlns="http://schemas.openxmlformats.org/spreadsheetml/2006/main" count="2476" uniqueCount="920">
  <si>
    <t>Navigation</t>
  </si>
  <si>
    <t>Navigation selection</t>
  </si>
  <si>
    <t>Formulas</t>
  </si>
  <si>
    <t>Charting</t>
  </si>
  <si>
    <t>Text</t>
  </si>
  <si>
    <t>Pivot Table</t>
  </si>
  <si>
    <t>Calculated Formulas</t>
  </si>
  <si>
    <t>Formatting</t>
  </si>
  <si>
    <t>Different Formatting numbers</t>
  </si>
  <si>
    <t>Conditional Formatting</t>
  </si>
  <si>
    <t>Linest, regression</t>
  </si>
  <si>
    <t>Rules of thumb</t>
  </si>
  <si>
    <t>Training</t>
  </si>
  <si>
    <t>Hold Ctrl, press Left followed by Up to go to cell A1. Release Ctrl button after pressing Up arrow.</t>
  </si>
  <si>
    <t>1. Go to cell A1, press Ctrl + Right Arrow. You should be at L1.Then go back to cell A1 by entering Ctrl + Left Arrow</t>
  </si>
  <si>
    <t>2. Go to cell A6, press Ctrl + Right Arrow. You should be at B6. Then press again Ctrl + Right Arrow. You should be at L6</t>
  </si>
  <si>
    <t>4. Hold Ctrl, then press Down Arrow, followed by Right Arrow. You should arrive at L21. Go back to A1 without using mouse.</t>
  </si>
  <si>
    <t>Hint: Hold Ctrl, press Left Arrow and Up Arrow.</t>
  </si>
  <si>
    <t>1. Hold Control + Direction to move to the closest cell with value/formula in the desired direction.</t>
  </si>
  <si>
    <t>5. Go to cell G20 and press Ctrl + Down Arrow. Why you arrive at cell G21 instead of going all the way to bottom?</t>
  </si>
  <si>
    <t>Because there is a formula in cell G21.</t>
  </si>
  <si>
    <t xml:space="preserve">To go to the next step, press Ctrl + pgdown. </t>
  </si>
  <si>
    <t>Rules of Thumb:</t>
  </si>
  <si>
    <t>1. Dataset is sourced from 
Tennis Major Tournament Match Statistics Data Set</t>
  </si>
  <si>
    <t>Available at: https://archive.ics.uci.edu/ml/datasets/Tennis+Major+Tournament+Match+Statistics</t>
  </si>
  <si>
    <t>Player1</t>
  </si>
  <si>
    <t>Player2</t>
  </si>
  <si>
    <t>Round</t>
  </si>
  <si>
    <t>Result</t>
  </si>
  <si>
    <t>FNL.1</t>
  </si>
  <si>
    <t>FNL.2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</si>
  <si>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</si>
  <si>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</si>
  <si>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</si>
  <si>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</si>
  <si>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</si>
  <si>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</si>
  <si>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</si>
  <si>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</si>
  <si>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</si>
  <si>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</si>
  <si>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</si>
  <si>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</si>
  <si>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</si>
  <si>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</si>
  <si>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</si>
  <si>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</si>
  <si>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</si>
  <si>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</si>
  <si>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</si>
  <si>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</si>
  <si>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</si>
  <si>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</si>
  <si>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</si>
  <si>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</si>
  <si>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</si>
  <si>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</si>
  <si>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</si>
  <si>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</si>
  <si>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</si>
  <si>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</si>
  <si>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</si>
  <si>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</si>
  <si>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</si>
  <si>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</si>
  <si>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</si>
  <si>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</si>
  <si>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B.Becker</t>
  </si>
  <si>
    <t>A.Murray</t>
  </si>
  <si>
    <t>NA</t>
  </si>
  <si>
    <t>J.Ward</t>
  </si>
  <si>
    <t>Y-H.Lu</t>
  </si>
  <si>
    <t>N.Mahut</t>
  </si>
  <si>
    <t>J.Hajek</t>
  </si>
  <si>
    <t>T.Robredo</t>
  </si>
  <si>
    <t>A.Bogomolov Jr.</t>
  </si>
  <si>
    <t>R.Haase</t>
  </si>
  <si>
    <t>M.Youzhny</t>
  </si>
  <si>
    <t>M.Gicquel</t>
  </si>
  <si>
    <t>V.Pospisil</t>
  </si>
  <si>
    <t>A.Kuznetsov</t>
  </si>
  <si>
    <t>A.Montanes</t>
  </si>
  <si>
    <t>J.Tipsarevic</t>
  </si>
  <si>
    <t>V.Troicki</t>
  </si>
  <si>
    <t>M.Baghdatis</t>
  </si>
  <si>
    <t>M.Cilic</t>
  </si>
  <si>
    <t>K.De Schepper</t>
  </si>
  <si>
    <t>P.Lorenzi</t>
  </si>
  <si>
    <t>L.Lacko</t>
  </si>
  <si>
    <t>R.Ram</t>
  </si>
  <si>
    <t>J.Monaco</t>
  </si>
  <si>
    <t>B.Knittel</t>
  </si>
  <si>
    <t>T.Kamke</t>
  </si>
  <si>
    <t>J.Benneteau</t>
  </si>
  <si>
    <t>F.Verdasco</t>
  </si>
  <si>
    <t>X.Malisse</t>
  </si>
  <si>
    <t>E.Roger-Vasselin</t>
  </si>
  <si>
    <t>E.Gulbis</t>
  </si>
  <si>
    <t>J-W.Tsonga</t>
  </si>
  <si>
    <t>D.Goffin</t>
  </si>
  <si>
    <t>V.Hanescu</t>
  </si>
  <si>
    <t>R.Federer</t>
  </si>
  <si>
    <t>R.Dutra Silva</t>
  </si>
  <si>
    <t>S.Stakhovsky</t>
  </si>
  <si>
    <t>J.Reister</t>
  </si>
  <si>
    <t>L.Rosol</t>
  </si>
  <si>
    <t>F.Fognini</t>
  </si>
  <si>
    <t>J.Melzer</t>
  </si>
  <si>
    <t>K.Edmund</t>
  </si>
  <si>
    <t>J.Janowicz</t>
  </si>
  <si>
    <t>R.Stepanek</t>
  </si>
  <si>
    <t>M.Reid</t>
  </si>
  <si>
    <t>M.Matosevic</t>
  </si>
  <si>
    <t>G.Rufin</t>
  </si>
  <si>
    <t>N.Almagro</t>
  </si>
  <si>
    <t>J.Zopp</t>
  </si>
  <si>
    <t>L.Hewitt</t>
  </si>
  <si>
    <t>S.Wawrinka</t>
  </si>
  <si>
    <t>D.Brown</t>
  </si>
  <si>
    <t>G.Garcia-Lopez</t>
  </si>
  <si>
    <t>P.Andujar</t>
  </si>
  <si>
    <t>A.Mannarino</t>
  </si>
  <si>
    <t>J.Isner</t>
  </si>
  <si>
    <t>E.Donskoy</t>
  </si>
  <si>
    <t>A.Ungur</t>
  </si>
  <si>
    <t>B.Paire</t>
  </si>
  <si>
    <t>S.Robert</t>
  </si>
  <si>
    <t>A.Falla</t>
  </si>
  <si>
    <t>L.Kubot</t>
  </si>
  <si>
    <t>I.Andreev</t>
  </si>
  <si>
    <t>R.Nadal</t>
  </si>
  <si>
    <t>S.Darcis</t>
  </si>
  <si>
    <t>A.Ramos</t>
  </si>
  <si>
    <t>J.Del Potro</t>
  </si>
  <si>
    <t>G.Pella</t>
  </si>
  <si>
    <t>J.Levine</t>
  </si>
  <si>
    <t>G.Zemlja</t>
  </si>
  <si>
    <t>M.Russell</t>
  </si>
  <si>
    <t>G.Dimitrov</t>
  </si>
  <si>
    <t>S.Bolelli</t>
  </si>
  <si>
    <t>D.Istomin</t>
  </si>
  <si>
    <t>A.Seppi</t>
  </si>
  <si>
    <t>M.Llodra</t>
  </si>
  <si>
    <t>J.Nieminen</t>
  </si>
  <si>
    <t>L.Mayer</t>
  </si>
  <si>
    <t>A.Bedene</t>
  </si>
  <si>
    <t>K.Nishikori</t>
  </si>
  <si>
    <t>M.Ebden</t>
  </si>
  <si>
    <t>I.Dodig</t>
  </si>
  <si>
    <t>P.Kohlschreiber</t>
  </si>
  <si>
    <t>J.Duckworth</t>
  </si>
  <si>
    <t>D.Kudla</t>
  </si>
  <si>
    <t>I.Sijsling</t>
  </si>
  <si>
    <t>M.Raonic</t>
  </si>
  <si>
    <t>C.Berlocq</t>
  </si>
  <si>
    <t>G.Elias</t>
  </si>
  <si>
    <t>A.Dolgopolov</t>
  </si>
  <si>
    <t>H.Zeballos</t>
  </si>
  <si>
    <t>S.Giraldo</t>
  </si>
  <si>
    <t>R.Bautista Agut</t>
  </si>
  <si>
    <t>T.Gabashvili</t>
  </si>
  <si>
    <t>D.Ferrer</t>
  </si>
  <si>
    <t>M.Alund</t>
  </si>
  <si>
    <t>M.Klizan</t>
  </si>
  <si>
    <t>T.Berdych</t>
  </si>
  <si>
    <t>D.Brands</t>
  </si>
  <si>
    <t>D.Gimeno-Traver</t>
  </si>
  <si>
    <t>P.Petzschner</t>
  </si>
  <si>
    <t>M.Przysiezny</t>
  </si>
  <si>
    <t>K.Anderson</t>
  </si>
  <si>
    <t>O.Rochus</t>
  </si>
  <si>
    <t>B.Tomic</t>
  </si>
  <si>
    <t>S.Querrey</t>
  </si>
  <si>
    <t>J.Blake</t>
  </si>
  <si>
    <t>T.De Bakker</t>
  </si>
  <si>
    <t>A.Haider-Maurer</t>
  </si>
  <si>
    <t>G.Soeda</t>
  </si>
  <si>
    <t>R.Gasquet</t>
  </si>
  <si>
    <t>M.Granollers</t>
  </si>
  <si>
    <t>D.Tursunov</t>
  </si>
  <si>
    <t>T.Haas</t>
  </si>
  <si>
    <t>W.Odesnik</t>
  </si>
  <si>
    <t>Y-T.Wang</t>
  </si>
  <si>
    <t>R.Berankis</t>
  </si>
  <si>
    <t>P-H.Mathieu</t>
  </si>
  <si>
    <t>G.Simon</t>
  </si>
  <si>
    <t>F.Lopez</t>
  </si>
  <si>
    <t>R.Harrison</t>
  </si>
  <si>
    <t>J.Chardy</t>
  </si>
  <si>
    <t>B.Kavcic</t>
  </si>
  <si>
    <t>J.Struff</t>
  </si>
  <si>
    <t>B.Reynolds</t>
  </si>
  <si>
    <t>S.Johnson</t>
  </si>
  <si>
    <t>N.Djokovic</t>
  </si>
  <si>
    <t>F.Mayer</t>
  </si>
  <si>
    <t>Selecting Cells. You may want to print the instructions.</t>
  </si>
  <si>
    <t>Hold Ctrl + Shift and desired Arrow to select the data</t>
  </si>
  <si>
    <t>Practice:</t>
  </si>
  <si>
    <t>Try not to use mouse in completing this exercise.</t>
  </si>
  <si>
    <t>1. Go to cell I1, press Ctrl + Shift + Right. You should select range I1:N1.</t>
  </si>
  <si>
    <t>2. Go to cell I1, press Ctrl + Shift + Down. The column Player1 should be selected</t>
  </si>
  <si>
    <t>3. Go to cell I1 (use Ctrl + Up, from previous exercise).</t>
  </si>
  <si>
    <t>Hold Ctrl + Shift</t>
  </si>
  <si>
    <t>Release Ctrl + Shift</t>
  </si>
  <si>
    <t>You should get the entire dataset</t>
  </si>
  <si>
    <t>Try some more</t>
  </si>
  <si>
    <t>1. Select the Round column</t>
  </si>
  <si>
    <t>2. Select the entire row of final match (hint: it is on the very bottom match)</t>
  </si>
  <si>
    <t>4. Go to cell I1, press Ctrl + Shift + Down + Down. The entire column I should be selected</t>
  </si>
  <si>
    <t>3. Select entire Row 22. (hint: hold ctrl + shift, press right as many times as necessary)</t>
  </si>
  <si>
    <t>Text Manipulation</t>
  </si>
  <si>
    <t>1. Left/Mid/Right</t>
  </si>
  <si>
    <t>3. Length</t>
  </si>
  <si>
    <t>4. Concatenation / &amp; Formula</t>
  </si>
  <si>
    <t>There are formulas regarding text manipulation that I find it useful</t>
  </si>
  <si>
    <t>Tips:</t>
  </si>
  <si>
    <t>Whenever you need more instruction regarding a formula, press fx (find it on your Excel)</t>
  </si>
  <si>
    <t>Type the formula and you see how it is supposed to work</t>
  </si>
  <si>
    <t>=LEFT("Test 1234",3) would return the first 3 characters from the left.</t>
  </si>
  <si>
    <t>It will return "Tes"</t>
  </si>
  <si>
    <t>Player 1 Exercise 1</t>
  </si>
  <si>
    <t>=Right("Test 1234",3) would return the last 3 characters. It will return "234"</t>
  </si>
  <si>
    <t>Player 2 Exercise 1 Solution</t>
  </si>
  <si>
    <t>Player 2 Exercise 1 Check</t>
  </si>
  <si>
    <t>Again, try not to use mouse unless instructed</t>
  </si>
  <si>
    <t>1. Go to cell O2, double click the small button on bottom right corner on the cell</t>
  </si>
  <si>
    <t>Data Manipulation</t>
  </si>
  <si>
    <t>Temp</t>
  </si>
  <si>
    <t>You should see the entire "Temp" column filled</t>
  </si>
  <si>
    <t>Sometimes you want to remove the formulas and only keep the values</t>
  </si>
  <si>
    <t>Select "Temp" column. (Remember Ctrl + Shift + Down?)</t>
  </si>
  <si>
    <t>Copy the value, (press Ctrl + C)</t>
  </si>
  <si>
    <t>Now, right click on the same column, click Paste Special</t>
  </si>
  <si>
    <t>Explore the options.</t>
  </si>
  <si>
    <t>For this tutorial, click "Values" and click "Ok"</t>
  </si>
  <si>
    <t>2. Removing formulas</t>
  </si>
  <si>
    <t>Exercise 1</t>
  </si>
  <si>
    <t>When you insert row, you have option to shift cells down or insert entire row</t>
  </si>
  <si>
    <t>Go to I2, select I2 to O2. Use Ctrl + Shift + Right (don't use mouse)</t>
  </si>
  <si>
    <t>Right click, press "Insert". Press "Shift Cells Down"</t>
  </si>
  <si>
    <t>You should see that only cells in column I to O are shifted down. Cells A3</t>
  </si>
  <si>
    <t>3. Insert/Delete Rows</t>
  </si>
  <si>
    <t>Hold Shift + arrow to select cells one by one.</t>
  </si>
  <si>
    <t>Combine the two above to dynamically select various dataset</t>
  </si>
  <si>
    <t>To do this, go to O2 and hold shift. Press down as many times as necessary</t>
  </si>
  <si>
    <t>7. Sometimes we may want to select the column O, but only with the rows with dataset</t>
  </si>
  <si>
    <t>Go to O115. Hint: go to N115 (N1 -&gt; Ctrl + Down) and press Right arrow</t>
  </si>
  <si>
    <t>Press Ctrl + Shift+ Up.</t>
  </si>
  <si>
    <t>O1:O115 should be selected</t>
  </si>
  <si>
    <t>8. We may sometimes want to select entire row but multiple columns as well.</t>
  </si>
  <si>
    <t>Go to I1, select "Player1" column. Important, do not release Ctrl + Shift</t>
  </si>
  <si>
    <t>Release Ctrl button but still hold Shift button</t>
  </si>
  <si>
    <t>Press Right arrow and release Shift button</t>
  </si>
  <si>
    <t>9. We may sometimes want to select all rows but the last one/last x cells.</t>
  </si>
  <si>
    <t>Release Ctrl button, but still hold Shift button</t>
  </si>
  <si>
    <t>Press Up button three times and release Shift button</t>
  </si>
  <si>
    <t>I1:I112 should be selected</t>
  </si>
  <si>
    <t>4. Select I2:N4</t>
  </si>
  <si>
    <t>5. Select I3:I115 (hint: go to cell I115 and Ctrl + Shift + Up without releasing Shift)</t>
  </si>
  <si>
    <t>(Press Down button two times and release Shift)</t>
  </si>
  <si>
    <t>6. Select P1:P115</t>
  </si>
  <si>
    <t>6. Now we want to select only column O2 to P4.</t>
  </si>
  <si>
    <t>Press right after 3 cells (O2:O4) has been selected. This should select O2:P4</t>
  </si>
  <si>
    <t>Another way to do this is to copy O2 (Ctrl + C)</t>
  </si>
  <si>
    <t>Select O2:O115 (go back to selection exercise)</t>
  </si>
  <si>
    <t>And Ctrl + V</t>
  </si>
  <si>
    <t>5. Go to cell O1. Press Ctrl + Shift +Down. Result should be entire column O is selected</t>
  </si>
  <si>
    <t>Copyright © 2018 Joseph Andreas. All Rights Reserved</t>
  </si>
  <si>
    <t>Select I2:O2, right click "Delete" and select "Shift Cells Up" to delete the cells</t>
  </si>
  <si>
    <t>You should return to previous situation</t>
  </si>
  <si>
    <t>still contains the same value ("not to use mouse unless instructed")</t>
  </si>
  <si>
    <t>1. Take the first three letters of Player 2. Example of formula is given for Player 1.</t>
  </si>
  <si>
    <t>2. Take the last two letters of Player 2. This time example is not given.</t>
  </si>
  <si>
    <t>Solution</t>
  </si>
  <si>
    <t>Check</t>
  </si>
  <si>
    <t>Exercise 2</t>
  </si>
  <si>
    <t>Section 1 Practice. Go to Text - Section 1 sheet.</t>
  </si>
  <si>
    <t>Exercise 3</t>
  </si>
  <si>
    <t>Sol</t>
  </si>
  <si>
    <t>3. Now take the 2 characters starting on third letter for Exercise 3</t>
  </si>
  <si>
    <t>Section 1: Left/Right/Mid/Len</t>
  </si>
  <si>
    <t>4. For exercise 4, find the length of player 2 names</t>
  </si>
  <si>
    <t>=Mid("Test 1234",4,2) would return the 2 characters starting from character 4, i.e "t "</t>
  </si>
  <si>
    <t>=Len("Test 1234") would return the length of the character. In this case, it would return 9</t>
  </si>
  <si>
    <t>Exercise 4</t>
  </si>
  <si>
    <t>5. For exercise 5, get the entire player 2 names except the last two characters.</t>
  </si>
  <si>
    <t>So if player 2 name is "A. Murray", the result should be "A. Murr"</t>
  </si>
  <si>
    <t>Hint: Combine LEFT and LEN function</t>
  </si>
  <si>
    <t>Exercise 5</t>
  </si>
  <si>
    <t>"A.Murray" should result in "Murr"</t>
  </si>
  <si>
    <t>6. For exercise 6, get all characters starting from 3rd character except the last two characters</t>
  </si>
  <si>
    <t>Hint: Combine MID and LEN function</t>
  </si>
  <si>
    <t>Exercise 6</t>
  </si>
  <si>
    <t>"Joseph Ganteng" should result in "seph Gante"</t>
  </si>
  <si>
    <t>2. Find/Search</t>
  </si>
  <si>
    <t>Total Passed</t>
  </si>
  <si>
    <t>Section 2: Find/Search and Concatenate</t>
  </si>
  <si>
    <t>Mock Date</t>
  </si>
  <si>
    <t>Lookups</t>
  </si>
  <si>
    <t>You might want to print the entire instruction before going to Section 1 or Section 2</t>
  </si>
  <si>
    <t>=FIND(text, within_text, optional: start_num) would find the occurrence of a text within a text</t>
  </si>
  <si>
    <t>=FIND("a","Sasana") would return 2 as "a" is 2nd character in the word "Sasana"</t>
  </si>
  <si>
    <t>=FIND("a","Sasana",3) would return 4 as after third character, the character</t>
  </si>
  <si>
    <t>"a" is found on fourth character</t>
  </si>
  <si>
    <t>=FIND("ony","Sony") would return 2</t>
  </si>
  <si>
    <t>28-2-2010</t>
  </si>
  <si>
    <t>1-3-2010</t>
  </si>
  <si>
    <t>2-3-2010</t>
  </si>
  <si>
    <t>3-3-2010</t>
  </si>
  <si>
    <t>4-3-2010</t>
  </si>
  <si>
    <t>5-3-2010</t>
  </si>
  <si>
    <t>6-3-2010</t>
  </si>
  <si>
    <t>7-3-2010</t>
  </si>
  <si>
    <t>8-3-2010</t>
  </si>
  <si>
    <t>9-3-2010</t>
  </si>
  <si>
    <t>10-3-2010</t>
  </si>
  <si>
    <t>11-3-2010</t>
  </si>
  <si>
    <t>12-3-2010</t>
  </si>
  <si>
    <t>13-3-2010</t>
  </si>
  <si>
    <t>14-3-2010</t>
  </si>
  <si>
    <t>15-3-2010</t>
  </si>
  <si>
    <t>16-3-2010</t>
  </si>
  <si>
    <t>17-3-2010</t>
  </si>
  <si>
    <t>18-3-2010</t>
  </si>
  <si>
    <t>19-3-2010</t>
  </si>
  <si>
    <t>20-3-2010</t>
  </si>
  <si>
    <t>21-3-2010</t>
  </si>
  <si>
    <t>22-3-2010</t>
  </si>
  <si>
    <t>23-3-2010</t>
  </si>
  <si>
    <t>24-3-2010</t>
  </si>
  <si>
    <t>25-3-2010</t>
  </si>
  <si>
    <t>26-3-2010</t>
  </si>
  <si>
    <t>27-3-2010</t>
  </si>
  <si>
    <t>28-3-2010</t>
  </si>
  <si>
    <t>29-3-2010</t>
  </si>
  <si>
    <t>30-3-2010</t>
  </si>
  <si>
    <t>31-3-2010</t>
  </si>
  <si>
    <t>1-4-2010</t>
  </si>
  <si>
    <t>2-4-2010</t>
  </si>
  <si>
    <t>3-4-2010</t>
  </si>
  <si>
    <t>4-4-2010</t>
  </si>
  <si>
    <t>5-4-2010</t>
  </si>
  <si>
    <t>6-4-2010</t>
  </si>
  <si>
    <t>7-4-2010</t>
  </si>
  <si>
    <t>8-4-2010</t>
  </si>
  <si>
    <t>9-4-2010</t>
  </si>
  <si>
    <t>10-4-2010</t>
  </si>
  <si>
    <t>11-4-2010</t>
  </si>
  <si>
    <t>12-4-2010</t>
  </si>
  <si>
    <t>13-4-2010</t>
  </si>
  <si>
    <t>14-4-2010</t>
  </si>
  <si>
    <t>15-4-2010</t>
  </si>
  <si>
    <t>16-4-2010</t>
  </si>
  <si>
    <t>17-4-2010</t>
  </si>
  <si>
    <t>18-4-2010</t>
  </si>
  <si>
    <t>19-4-2010</t>
  </si>
  <si>
    <t>20-4-2010</t>
  </si>
  <si>
    <t>21-4-2010</t>
  </si>
  <si>
    <t>22-4-2010</t>
  </si>
  <si>
    <t>23-4-2010</t>
  </si>
  <si>
    <t>24-4-2010</t>
  </si>
  <si>
    <t>25-4-2010</t>
  </si>
  <si>
    <t>26-4-2010</t>
  </si>
  <si>
    <t>27-4-2010</t>
  </si>
  <si>
    <t>28-4-2010</t>
  </si>
  <si>
    <t>29-4-2010</t>
  </si>
  <si>
    <t>30-4-2010</t>
  </si>
  <si>
    <t>1-5-2010</t>
  </si>
  <si>
    <t>2-5-2010</t>
  </si>
  <si>
    <t>3-5-2010</t>
  </si>
  <si>
    <t>4-5-2010</t>
  </si>
  <si>
    <t>5-5-2010</t>
  </si>
  <si>
    <t>6-5-2010</t>
  </si>
  <si>
    <t>7-5-2010</t>
  </si>
  <si>
    <t>8-5-2010</t>
  </si>
  <si>
    <t>9-5-2010</t>
  </si>
  <si>
    <t>10-5-2010</t>
  </si>
  <si>
    <t>11-5-2010</t>
  </si>
  <si>
    <t>12-5-2010</t>
  </si>
  <si>
    <t>13-5-2010</t>
  </si>
  <si>
    <t>14-5-2010</t>
  </si>
  <si>
    <t>15-5-2010</t>
  </si>
  <si>
    <t>16-5-2010</t>
  </si>
  <si>
    <t>17-5-2010</t>
  </si>
  <si>
    <t>18-5-2010</t>
  </si>
  <si>
    <t>19-5-2010</t>
  </si>
  <si>
    <t>20-5-2010</t>
  </si>
  <si>
    <t>21-5-2010</t>
  </si>
  <si>
    <t>22-5-2010</t>
  </si>
  <si>
    <t>23-5-2010</t>
  </si>
  <si>
    <t>24-5-2010</t>
  </si>
  <si>
    <t>25-5-2010</t>
  </si>
  <si>
    <t>26-5-2010</t>
  </si>
  <si>
    <t>27-5-2010</t>
  </si>
  <si>
    <t>28-5-2010</t>
  </si>
  <si>
    <t>29-5-2010</t>
  </si>
  <si>
    <t>30-5-2010</t>
  </si>
  <si>
    <t>31-5-2010</t>
  </si>
  <si>
    <t>1-6-2010</t>
  </si>
  <si>
    <t>2-6-2010</t>
  </si>
  <si>
    <t>3-6-2010</t>
  </si>
  <si>
    <t>4-6-2010</t>
  </si>
  <si>
    <t>5-6-2010</t>
  </si>
  <si>
    <t>6-6-2010</t>
  </si>
  <si>
    <t>7-6-2010</t>
  </si>
  <si>
    <t>8-6-2010</t>
  </si>
  <si>
    <t>9-6-2010</t>
  </si>
  <si>
    <t>10-6-2010</t>
  </si>
  <si>
    <t>11-6-2010</t>
  </si>
  <si>
    <t>12-6-2010</t>
  </si>
  <si>
    <t>13-6-2010</t>
  </si>
  <si>
    <t>14-6-2010</t>
  </si>
  <si>
    <t>15-6-2010</t>
  </si>
  <si>
    <t>16-6-2010</t>
  </si>
  <si>
    <t>17-6-2010</t>
  </si>
  <si>
    <t>18-6-2010</t>
  </si>
  <si>
    <t>19-6-2010</t>
  </si>
  <si>
    <t>20-6-2010</t>
  </si>
  <si>
    <t>21-6-2010</t>
  </si>
  <si>
    <t>Section 2 Practice. Go to Text - Section 2 sheet</t>
  </si>
  <si>
    <t>Exercise 1a</t>
  </si>
  <si>
    <t>Exercise 1b</t>
  </si>
  <si>
    <t>Sol 1a</t>
  </si>
  <si>
    <t>Sol 1b</t>
  </si>
  <si>
    <t>1a. Find the location of "." for player 1.</t>
  </si>
  <si>
    <t>1b. Find the location of "." for player 2.</t>
  </si>
  <si>
    <t>To concatenate two strings, just use &amp;</t>
  </si>
  <si>
    <t>="Ant"&amp;"Man" would result in "AntMan"</t>
  </si>
  <si>
    <t>2. Now take the last name of player 1. Do not refer to any cells in column F and G.</t>
  </si>
  <si>
    <t>Hint: Combine RIGHT, LEN and FIND</t>
  </si>
  <si>
    <t>Hint2: RIGHT needs length to take. How would you get the length?</t>
  </si>
  <si>
    <t>Hint3: What is the result of FIND(".","A.Murray") and LEN("A.Murray")</t>
  </si>
  <si>
    <t>Sol 2</t>
  </si>
  <si>
    <t>3. The same thing for player 2 has been done for you in column "Last Name 2"</t>
  </si>
  <si>
    <t>Last Name 2</t>
  </si>
  <si>
    <t>Murray</t>
  </si>
  <si>
    <t>Lu</t>
  </si>
  <si>
    <t>Hajek</t>
  </si>
  <si>
    <t>Bogomolov Jr.</t>
  </si>
  <si>
    <t>Youzhny</t>
  </si>
  <si>
    <t>Pospisil</t>
  </si>
  <si>
    <t>Montanes</t>
  </si>
  <si>
    <t>Troicki</t>
  </si>
  <si>
    <t>Cilic</t>
  </si>
  <si>
    <t>Lorenzi</t>
  </si>
  <si>
    <t>Ram</t>
  </si>
  <si>
    <t>Knittel</t>
  </si>
  <si>
    <t>Benneteau</t>
  </si>
  <si>
    <t>Malisse</t>
  </si>
  <si>
    <t>Gulbis</t>
  </si>
  <si>
    <t>Goffin</t>
  </si>
  <si>
    <t>Federer</t>
  </si>
  <si>
    <t>Stakhovsky</t>
  </si>
  <si>
    <t>Rosol</t>
  </si>
  <si>
    <t>Melzer</t>
  </si>
  <si>
    <t>Janowicz</t>
  </si>
  <si>
    <t>Reid</t>
  </si>
  <si>
    <t>Rufin</t>
  </si>
  <si>
    <t>Zopp</t>
  </si>
  <si>
    <t>Wawrinka</t>
  </si>
  <si>
    <t>Garcia-Lopez</t>
  </si>
  <si>
    <t>Mannarino</t>
  </si>
  <si>
    <t>Donskoy</t>
  </si>
  <si>
    <t>Paire</t>
  </si>
  <si>
    <t>Falla</t>
  </si>
  <si>
    <t>Andreev</t>
  </si>
  <si>
    <t>Darcis</t>
  </si>
  <si>
    <t>Del Potro</t>
  </si>
  <si>
    <t>Levine</t>
  </si>
  <si>
    <t>Russell</t>
  </si>
  <si>
    <t>Bolelli</t>
  </si>
  <si>
    <t>Seppi</t>
  </si>
  <si>
    <t>Nieminen</t>
  </si>
  <si>
    <t>Bedene</t>
  </si>
  <si>
    <t>Ebden</t>
  </si>
  <si>
    <t>Kohlschreiber</t>
  </si>
  <si>
    <t>Kudla</t>
  </si>
  <si>
    <t>Sijsling</t>
  </si>
  <si>
    <t>Berlocq</t>
  </si>
  <si>
    <t>Dolgopolov</t>
  </si>
  <si>
    <t>Giraldo</t>
  </si>
  <si>
    <t>Gabashvili</t>
  </si>
  <si>
    <t>Alund</t>
  </si>
  <si>
    <t>Berdych</t>
  </si>
  <si>
    <t>Gimeno-Traver</t>
  </si>
  <si>
    <t>Przysiezny</t>
  </si>
  <si>
    <t>Rochus</t>
  </si>
  <si>
    <t>Querrey</t>
  </si>
  <si>
    <t>De Bakker</t>
  </si>
  <si>
    <t>Soeda</t>
  </si>
  <si>
    <t>Granollers</t>
  </si>
  <si>
    <t>Haas</t>
  </si>
  <si>
    <t>Wang</t>
  </si>
  <si>
    <t>Mathieu</t>
  </si>
  <si>
    <t>Lopez</t>
  </si>
  <si>
    <t>Chardy</t>
  </si>
  <si>
    <t>Struff</t>
  </si>
  <si>
    <t>Johnson</t>
  </si>
  <si>
    <t>Mayer</t>
  </si>
  <si>
    <t>Mahut</t>
  </si>
  <si>
    <t>Kuznetsov</t>
  </si>
  <si>
    <t>Reister</t>
  </si>
  <si>
    <t>Hewitt</t>
  </si>
  <si>
    <t>Zemlja</t>
  </si>
  <si>
    <t>Dodig</t>
  </si>
  <si>
    <t>Tomic</t>
  </si>
  <si>
    <t>Reynolds</t>
  </si>
  <si>
    <t>Brown</t>
  </si>
  <si>
    <t>De Schepper</t>
  </si>
  <si>
    <t>Sol 3</t>
  </si>
  <si>
    <t>4. Now add round to the solution to Exercise 3 (i.e column O). See example below.</t>
  </si>
  <si>
    <t>Now, combine column K and column N, but it is separated by " vs "</t>
  </si>
  <si>
    <t>For example, the first row should result "Becker vs Murray"</t>
  </si>
  <si>
    <t>For example, the first row should result "Round 1: Becker vs Murray"</t>
  </si>
  <si>
    <t>Sol 4</t>
  </si>
  <si>
    <t>Press Down and then Press Right. Do not release Ctrl + Shift</t>
  </si>
  <si>
    <t>Unfortunately the file is rejected.</t>
  </si>
  <si>
    <t>Upon investigation, it turns out that the column D is on string format.</t>
  </si>
  <si>
    <t>You want to upload the file to some computer program that takes Excel file.</t>
  </si>
  <si>
    <t>You wish to convert that into date format.</t>
  </si>
  <si>
    <t>The most usual way is to convert using VALUE</t>
  </si>
  <si>
    <t>=VALUE("3") would return 3</t>
  </si>
  <si>
    <t>then convert the formatting into date format</t>
  </si>
  <si>
    <t>Unfortunately, in my machine, the default Excel file is month-date-year</t>
  </si>
  <si>
    <t>while submitted data is on date-month-year</t>
  </si>
  <si>
    <t>As such, =VALUE("28-2-2018") would return an error as Excel reads as 28th month</t>
  </si>
  <si>
    <t>We will convert in conventional way, using text manipulation.</t>
  </si>
  <si>
    <t>CASE STUDY: DIFFICULT</t>
  </si>
  <si>
    <t>Exercises</t>
  </si>
  <si>
    <t>5. Find location of character of the first "-"</t>
  </si>
  <si>
    <t>6. Find the date value using solution to exercise 5</t>
  </si>
  <si>
    <t>Hint: use "Left" combine with "Find". Try not to refer to column T (exercise 5)</t>
  </si>
  <si>
    <t>Important:</t>
  </si>
  <si>
    <t>Try to develop the formula in one go. In practice it may not be a good idea.</t>
  </si>
  <si>
    <t>It is useful however to develop your logic.</t>
  </si>
  <si>
    <t>=LEFT(A2,3)</t>
  </si>
  <si>
    <t xml:space="preserve">Do this </t>
  </si>
  <si>
    <t>In this exercises, there may be some formulas that are dependent on the previous exercise.</t>
  </si>
  <si>
    <t>=LEFT(A2,3)&amp;" Temp"</t>
  </si>
  <si>
    <r>
      <t xml:space="preserve">So </t>
    </r>
    <r>
      <rPr>
        <b/>
        <sz val="11"/>
        <color theme="1"/>
        <rFont val="Calibri"/>
        <family val="2"/>
        <scheme val="minor"/>
      </rPr>
      <t>for this tutorial only</t>
    </r>
    <r>
      <rPr>
        <sz val="11"/>
        <color theme="1"/>
        <rFont val="Calibri"/>
        <family val="2"/>
        <scheme val="minor"/>
      </rPr>
      <t xml:space="preserve"> instead of</t>
    </r>
  </si>
  <si>
    <t>=B19 &amp;" Temp"</t>
  </si>
  <si>
    <t>Exercise 7</t>
  </si>
  <si>
    <t>Sol 7</t>
  </si>
  <si>
    <t>Hint: Use the location of the first "-" as input to the start_num argument.</t>
  </si>
  <si>
    <t>Hint2: Use mid function</t>
  </si>
  <si>
    <t>Hint3: MID has three components, the character, start_number and no of characters</t>
  </si>
  <si>
    <t>Hint4: the formula should work for 28-2-2017 and 28-11-2017</t>
  </si>
  <si>
    <t>7. (Difficult) Find the month value. Hints are below hidden</t>
  </si>
  <si>
    <t>Hint5: The start_no should be 1 after "-" is found.</t>
  </si>
  <si>
    <t>Hint6: If the text is in D2, the start no should be FIND("-",D2)+1</t>
  </si>
  <si>
    <t>Hint7: What is the number of characters required?</t>
  </si>
  <si>
    <t>It should be distance of location of 2nd "-" and 1st "-"</t>
  </si>
  <si>
    <t>Hint8: How to get the location of 2nd "-"?</t>
  </si>
  <si>
    <r>
      <t>Answer: FIND("-",D2,</t>
    </r>
    <r>
      <rPr>
        <i/>
        <sz val="11"/>
        <color theme="1"/>
        <rFont val="Calibri"/>
        <family val="2"/>
        <scheme val="minor"/>
      </rPr>
      <t>FIND("-",D2)+1</t>
    </r>
    <r>
      <rPr>
        <sz val="11"/>
        <color theme="1"/>
        <rFont val="Calibri"/>
        <family val="2"/>
        <scheme val="minor"/>
      </rPr>
      <t>)</t>
    </r>
  </si>
  <si>
    <t>This works since we are going to find next "-" starting after 1st "-" is found</t>
  </si>
  <si>
    <t xml:space="preserve">Hint9: Value of num_chars is </t>
  </si>
  <si>
    <t>FIND("-",D2,FIND("-",D2)+1)-FIND("-",D2)-1</t>
  </si>
  <si>
    <t>To get those hints, select rows 88 to 102, right click and click "Unhide"</t>
  </si>
  <si>
    <t>8. Find the year value.</t>
  </si>
  <si>
    <t>Exercise 8</t>
  </si>
  <si>
    <t>sol 8</t>
  </si>
  <si>
    <t>9. Get the date value from the column D.</t>
  </si>
  <si>
    <t>instead of 28th date. You would not want to change your machine settings also.</t>
  </si>
  <si>
    <t>Exercise 9</t>
  </si>
  <si>
    <t>Hint: Use DATE function</t>
  </si>
  <si>
    <t>Sol 9</t>
  </si>
  <si>
    <t>status</t>
  </si>
  <si>
    <t>done</t>
  </si>
  <si>
    <t>subtype</t>
  </si>
  <si>
    <t>type</t>
  </si>
  <si>
    <t>Regression</t>
  </si>
  <si>
    <t>3. Go to cell A14, press Ctrl + Right Arrow.</t>
  </si>
  <si>
    <t>You might want to print the instruction page</t>
  </si>
  <si>
    <t>Mathematics</t>
  </si>
  <si>
    <t>Logic &amp; Logical Aggregation</t>
  </si>
  <si>
    <t>Basic Mathematical Formulas</t>
  </si>
  <si>
    <t>Basic Mathematical Formulas Instructions</t>
  </si>
  <si>
    <t>We will cover some of basic mathematics/statistics formula</t>
  </si>
  <si>
    <t>1. SUM</t>
  </si>
  <si>
    <t>2. AVERAGE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</si>
  <si>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</si>
  <si>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</si>
  <si>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</si>
  <si>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</si>
  <si>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</si>
  <si>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</si>
  <si>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</si>
  <si>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</si>
  <si>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</si>
  <si>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</si>
  <si>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</si>
  <si>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</si>
  <si>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</si>
  <si>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</si>
  <si>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</si>
  <si>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</si>
  <si>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</si>
  <si>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</si>
  <si>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</si>
  <si>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</si>
  <si>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</si>
  <si>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</si>
  <si>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</si>
  <si>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</si>
  <si>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</si>
  <si>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</si>
  <si>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</si>
  <si>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</si>
  <si>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</si>
  <si>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</si>
  <si>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</si>
  <si>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</si>
  <si>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</si>
  <si>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</si>
  <si>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</si>
  <si>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</si>
  <si>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</si>
  <si>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</si>
  <si>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</si>
  <si>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</si>
  <si>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</si>
  <si>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</si>
  <si>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</si>
  <si>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</si>
  <si>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</si>
  <si>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</si>
  <si>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</si>
  <si>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</si>
  <si>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</si>
  <si>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</si>
  <si>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</si>
  <si>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</si>
  <si>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</si>
  <si>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</si>
  <si>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</si>
  <si>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</si>
  <si>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</si>
  <si>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</si>
  <si>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</si>
  <si>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</si>
  <si>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</si>
  <si>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</si>
  <si>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</si>
  <si>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</si>
  <si>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</si>
  <si>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</si>
  <si>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</si>
  <si>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</si>
  <si>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</si>
  <si>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</si>
  <si>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</si>
  <si>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</si>
  <si>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</si>
  <si>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</si>
  <si>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</si>
  <si>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</si>
  <si>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</si>
  <si>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</si>
  <si>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</si>
  <si>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</si>
  <si>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</si>
  <si>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</si>
  <si>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</si>
  <si>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</si>
  <si>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</si>
  <si>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</si>
  <si>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</si>
  <si>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</si>
  <si>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</si>
  <si>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</si>
  <si>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</si>
  <si>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</si>
  <si>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</si>
  <si>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</si>
  <si>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</si>
  <si>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</si>
  <si>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</si>
  <si>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</si>
  <si>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</si>
  <si>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</si>
  <si>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</si>
  <si>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</si>
  <si>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</si>
  <si>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</si>
  <si>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</si>
  <si>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</si>
  <si>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</si>
  <si>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</si>
  <si>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</si>
  <si>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</si>
  <si>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</si>
  <si>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</si>
  <si>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</si>
  <si>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</si>
  <si>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</si>
  <si>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</si>
  <si>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</si>
  <si>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</si>
  <si>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</si>
  <si>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</si>
  <si>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</si>
  <si>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</si>
  <si>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</si>
  <si>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</si>
  <si>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</si>
  <si>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</si>
  <si>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</si>
  <si>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</si>
  <si>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</si>
  <si>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</si>
  <si>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</si>
  <si>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</si>
  <si>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</si>
  <si>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</si>
  <si>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</si>
  <si>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</si>
  <si>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</si>
  <si>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</si>
  <si>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</si>
  <si>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</si>
  <si>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</si>
  <si>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</si>
  <si>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</si>
  <si>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</si>
  <si>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</si>
  <si>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</si>
  <si>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</si>
  <si>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</si>
  <si>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</si>
  <si>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</si>
  <si>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</si>
  <si>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</si>
  <si>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</si>
  <si>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</si>
  <si>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</si>
  <si>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</si>
  <si>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</si>
  <si>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</si>
  <si>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</si>
  <si>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</si>
  <si>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</si>
  <si>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</si>
  <si>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</si>
  <si>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</si>
  <si>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</si>
  <si>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</si>
  <si>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</si>
  <si>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</si>
  <si>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</si>
  <si>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</si>
  <si>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</si>
  <si>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</si>
  <si>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</si>
  <si>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</si>
  <si>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</si>
  <si>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</si>
  <si>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</si>
  <si>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</si>
  <si>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</si>
  <si>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</si>
  <si>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</si>
  <si>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</si>
  <si>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</si>
  <si>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</si>
  <si>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</si>
  <si>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</si>
  <si>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</si>
  <si>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</si>
  <si>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</si>
  <si>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</si>
  <si>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</si>
  <si>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</si>
  <si>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</si>
  <si>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</si>
  <si>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</si>
  <si>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</si>
  <si>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</si>
  <si>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</si>
  <si>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</si>
  <si>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</si>
  <si>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</si>
  <si>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</si>
  <si>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</si>
  <si>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</si>
  <si>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</si>
  <si>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</si>
  <si>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</si>
  <si>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</si>
  <si>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</si>
  <si>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</si>
  <si>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</si>
  <si>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</si>
  <si>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</si>
  <si>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</si>
  <si>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</si>
  <si>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</si>
  <si>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</si>
  <si>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</si>
  <si>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</si>
  <si>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</si>
  <si>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</si>
  <si>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</si>
  <si>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</si>
  <si>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</si>
  <si>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</si>
  <si>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</si>
  <si>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</si>
  <si>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</si>
  <si>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</si>
  <si>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</si>
  <si>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</si>
  <si>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</si>
  <si>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</si>
  <si>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</si>
  <si>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</si>
  <si>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</si>
  <si>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</si>
  <si>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</si>
  <si>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</si>
  <si>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</si>
  <si>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</si>
  <si>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</si>
  <si>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</si>
  <si>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</si>
  <si>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</si>
  <si>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</si>
  <si>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</si>
  <si>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</si>
  <si>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</si>
  <si>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</si>
  <si>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</si>
  <si>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</si>
  <si>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</si>
  <si>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</si>
  <si>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</si>
  <si>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</si>
  <si>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</si>
  <si>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</si>
  <si>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</si>
  <si>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</si>
  <si>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</si>
  <si>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</si>
  <si>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</si>
  <si>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</si>
  <si>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</si>
  <si>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</si>
  <si>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</si>
  <si>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</si>
  <si>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</si>
  <si>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</si>
  <si>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</si>
  <si>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</si>
  <si>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</si>
  <si>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</si>
  <si>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</si>
  <si>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</si>
  <si>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</si>
  <si>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</si>
  <si>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</si>
  <si>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</si>
  <si>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</si>
  <si>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</si>
  <si>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</si>
  <si>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</si>
  <si>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</si>
  <si>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</si>
  <si>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</si>
  <si>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</si>
  <si>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</si>
  <si>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</si>
  <si>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</si>
  <si>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</si>
  <si>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</si>
  <si>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</si>
  <si>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</si>
  <si>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</si>
  <si>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</si>
  <si>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</si>
  <si>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</si>
  <si>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</si>
  <si>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</si>
  <si>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HP</t>
  </si>
  <si>
    <t>weight</t>
  </si>
  <si>
    <t>acceleration</t>
  </si>
  <si>
    <t>model year</t>
  </si>
  <si>
    <t>origin</t>
  </si>
  <si>
    <t>car name</t>
  </si>
  <si>
    <t>mpg</t>
  </si>
  <si>
    <t>cylinders</t>
  </si>
  <si>
    <t>displacement</t>
  </si>
  <si>
    <t>2. Dataset is also sourced from "Auto MPG Data Set"</t>
  </si>
  <si>
    <t>Available at: https://archive.ics.uci.edu/ml/datasets/Auto+MPG</t>
  </si>
  <si>
    <t>Exercise</t>
  </si>
  <si>
    <t>4. ROUND (FLOOR / CEIL)</t>
  </si>
  <si>
    <t>5. MEDIAN / MODE</t>
  </si>
  <si>
    <t>6. Variance &amp; Standard Deviation</t>
  </si>
  <si>
    <t>7. CORREL (Correlation)</t>
  </si>
  <si>
    <t>The definition is self-explanatory and can be seen from simple search.</t>
  </si>
  <si>
    <t>1. Calculate the total mpg column. Do that in the column L.</t>
  </si>
  <si>
    <t>Answer</t>
  </si>
  <si>
    <t>2. Calculate the average horsepower of column D.</t>
  </si>
  <si>
    <t>Hint: you can refer column D as "D:D"</t>
  </si>
  <si>
    <t>3. Count the number of cars that have been released</t>
  </si>
  <si>
    <t>3. COUNT (calculate the count of cells that contains numbers)</t>
  </si>
  <si>
    <t>Hint: COUNTA calculates the number of cells</t>
  </si>
  <si>
    <t>that are not empty</t>
  </si>
  <si>
    <t>4. Round the weight into the closest hundreds.</t>
  </si>
  <si>
    <t>2598 should result in 2600</t>
  </si>
  <si>
    <t>Do the exercise in column J</t>
  </si>
  <si>
    <t>Hint: num_of_digits input in ROUND can be negative</t>
  </si>
  <si>
    <t>Fill in column J</t>
  </si>
  <si>
    <t>in column K</t>
  </si>
  <si>
    <t>5. Calculate the MEDIAN of HP column</t>
  </si>
  <si>
    <t>Hint: Use =VAR.S</t>
  </si>
  <si>
    <t>7. Calculate Standard Deviation of acceleration column</t>
  </si>
  <si>
    <t>Hint: Use =STDEV.S</t>
  </si>
  <si>
    <t>6. Calculate Variance of acceleration column</t>
  </si>
  <si>
    <t>8. Calculate the correlation between HP and acceleration</t>
  </si>
  <si>
    <t>You should get negative result, meaning</t>
  </si>
  <si>
    <t>there is a negative relationship between HP and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</si>
</sst>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5" borderId="0" xfId="0" applyFill="1"/>
    <xf numFmtId="0" fontId="0" fillId="5" borderId="0" xfId="0" quotePrefix="1" applyFill="1"/>
    <xf numFmtId="0" fontId="9" fillId="5" borderId="0" xfId="0" applyFont="1" applyFill="1"/>
    <xf numFmtId="0" fontId="12" fillId="5" borderId="0" xfId="0" applyFont="1" applyFill="1"/>
    <xf numFmtId="0" fontId="13" fillId="0" borderId="0" xfId="0" applyFont="1"/>
    <xf numFmtId="14" fontId="13" fillId="0" borderId="0" xfId="0" applyNumberFormat="1" applyFont="1"/>
    <xf numFmtId="0" fontId="0" fillId="5" borderId="1" xfId="0" quotePrefix="1" applyFill="1" applyBorder="1"/>
    <xf numFmtId="0" fontId="13" fillId="0" borderId="0" xfId="0" applyNumberFormat="1" applyFont="1"/>
    <xf numFmtId="0" fontId="15" fillId="6" borderId="0" xfId="0" applyFont="1" applyFill="1"/>
    <xf numFmtId="0" fontId="16" fillId="0" borderId="0" xfId="0" applyFont="1" applyAlignment="1">
      <alignment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</xdr:col>
      <xdr:colOff>95086</xdr:colOff>
      <xdr:row>9</xdr:row>
      <xdr:rowOff>104714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33500"/>
          <a:ext cx="1314286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6" sqref="C6"/>
    </sheetView>
  </sheetViews>
  <sheetFormatPr defaultRowHeight="15" x14ac:dyDescent="0.25"/>
  <cols>
    <col min="1" max="1" width="22.28515625" bestFit="1" customWidth="1"/>
    <col min="2" max="2" width="28.140625" bestFit="1" customWidth="1"/>
  </cols>
  <sheetData>
    <row r="1" spans="1:3" x14ac:dyDescent="0.25">
      <c r="A1" t="s">
        <v>569</v>
      </c>
      <c r="B1" t="s">
        <v>568</v>
      </c>
      <c r="C1" t="s">
        <v>566</v>
      </c>
    </row>
    <row r="2" spans="1:3" x14ac:dyDescent="0.25">
      <c r="A2" t="s">
        <v>0</v>
      </c>
      <c r="C2" t="s">
        <v>567</v>
      </c>
    </row>
    <row r="3" spans="1:3" x14ac:dyDescent="0.25">
      <c r="A3" t="s">
        <v>1</v>
      </c>
      <c r="C3" t="s">
        <v>567</v>
      </c>
    </row>
    <row r="4" spans="1:3" x14ac:dyDescent="0.25">
      <c r="A4" t="s">
        <v>2</v>
      </c>
      <c r="B4" t="s">
        <v>4</v>
      </c>
      <c r="C4" t="s">
        <v>567</v>
      </c>
    </row>
    <row r="5" spans="1:3" x14ac:dyDescent="0.25">
      <c r="A5" t="s">
        <v>2</v>
      </c>
      <c r="B5" t="s">
        <v>575</v>
      </c>
      <c r="C5" t="s">
        <v>567</v>
      </c>
    </row>
    <row r="6" spans="1:3" x14ac:dyDescent="0.25">
      <c r="A6" t="s">
        <v>2</v>
      </c>
      <c r="B6" t="s">
        <v>574</v>
      </c>
    </row>
    <row r="7" spans="1:3" x14ac:dyDescent="0.25">
      <c r="A7" t="s">
        <v>2</v>
      </c>
      <c r="B7" t="s">
        <v>298</v>
      </c>
    </row>
    <row r="8" spans="1:3" x14ac:dyDescent="0.25">
      <c r="A8" t="s">
        <v>5</v>
      </c>
      <c r="B8" t="s">
        <v>6</v>
      </c>
    </row>
    <row r="9" spans="1:3" x14ac:dyDescent="0.25">
      <c r="A9" t="s">
        <v>7</v>
      </c>
      <c r="B9" t="s">
        <v>8</v>
      </c>
    </row>
    <row r="10" spans="1:3" x14ac:dyDescent="0.25">
      <c r="A10" t="s">
        <v>7</v>
      </c>
      <c r="B10" t="s">
        <v>9</v>
      </c>
    </row>
    <row r="11" spans="1:3" x14ac:dyDescent="0.25">
      <c r="A11" t="s">
        <v>570</v>
      </c>
      <c r="B11" t="s">
        <v>10</v>
      </c>
    </row>
    <row r="12" spans="1:3" x14ac:dyDescent="0.25">
      <c r="A12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2"/>
  <sheetViews>
    <sheetView workbookViewId="0"/>
  </sheetViews>
  <sheetFormatPr defaultRowHeight="15" x14ac:dyDescent="0.25"/>
  <sheetData>
    <row r="1" spans="1:7" x14ac:dyDescent="0.25">
      <c r="A1" s="17" t="s">
        <v>576</v>
      </c>
      <c r="B1" s="17"/>
      <c r="C1" s="17"/>
      <c r="D1" s="17"/>
      <c r="E1" s="17"/>
      <c r="F1" s="17"/>
      <c r="G1" s="17"/>
    </row>
    <row r="2" spans="1:7" x14ac:dyDescent="0.25">
      <c r="A2" s="17" t="s">
        <v>572</v>
      </c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 t="s">
        <v>577</v>
      </c>
      <c r="B4" s="17"/>
      <c r="C4" s="17"/>
      <c r="D4" s="17"/>
      <c r="E4" s="17"/>
      <c r="F4" s="17"/>
      <c r="G4" s="17"/>
    </row>
    <row r="5" spans="1:7" x14ac:dyDescent="0.25">
      <c r="A5" s="17" t="s">
        <v>573</v>
      </c>
      <c r="B5" s="17"/>
      <c r="C5" s="17"/>
      <c r="D5" s="17"/>
      <c r="E5" s="17"/>
      <c r="F5" s="17"/>
      <c r="G5" s="17"/>
    </row>
    <row r="6" spans="1:7" x14ac:dyDescent="0.25">
      <c r="A6" s="17" t="s">
        <v>578</v>
      </c>
      <c r="B6" s="17"/>
      <c r="C6" s="17"/>
      <c r="D6" s="17"/>
      <c r="E6" s="17"/>
      <c r="F6" s="17"/>
      <c r="G6" s="17"/>
    </row>
    <row r="7" spans="1:7" x14ac:dyDescent="0.25">
      <c r="A7" s="17" t="s">
        <v>579</v>
      </c>
      <c r="B7" s="17"/>
      <c r="C7" s="17"/>
      <c r="D7" s="17"/>
      <c r="E7" s="17"/>
      <c r="F7" s="17"/>
      <c r="G7" s="17"/>
    </row>
    <row r="8" spans="1:7" x14ac:dyDescent="0.25">
      <c r="A8" s="17" t="s">
        <v>903</v>
      </c>
      <c r="B8" s="17"/>
      <c r="C8" s="17"/>
      <c r="D8" s="17"/>
      <c r="E8" s="17"/>
      <c r="F8" s="17"/>
      <c r="G8" s="17"/>
    </row>
    <row r="9" spans="1:7" x14ac:dyDescent="0.25">
      <c r="A9" s="17" t="s">
        <v>893</v>
      </c>
      <c r="B9" s="17"/>
      <c r="C9" s="17"/>
      <c r="D9" s="17"/>
      <c r="E9" s="17"/>
      <c r="F9" s="17"/>
      <c r="G9" s="17"/>
    </row>
    <row r="10" spans="1:7" x14ac:dyDescent="0.25">
      <c r="A10" s="17" t="s">
        <v>894</v>
      </c>
      <c r="B10" s="17"/>
      <c r="C10" s="17"/>
      <c r="D10" s="17"/>
      <c r="E10" s="17"/>
      <c r="F10" s="17"/>
      <c r="G10" s="17"/>
    </row>
    <row r="11" spans="1:7" x14ac:dyDescent="0.25">
      <c r="A11" s="17" t="s">
        <v>895</v>
      </c>
      <c r="B11" s="17"/>
      <c r="C11" s="17"/>
      <c r="D11" s="17"/>
      <c r="E11" s="17"/>
      <c r="F11" s="17"/>
      <c r="G11" s="17"/>
    </row>
    <row r="12" spans="1:7" x14ac:dyDescent="0.25">
      <c r="A12" s="17" t="s">
        <v>896</v>
      </c>
      <c r="B12" s="17"/>
      <c r="C12" s="17"/>
      <c r="D12" s="17"/>
      <c r="E12" s="17"/>
      <c r="F12" s="17"/>
      <c r="G12" s="17"/>
    </row>
    <row r="13" spans="1:7" x14ac:dyDescent="0.25">
      <c r="A13" s="17"/>
      <c r="B13" s="17"/>
      <c r="C13" s="17"/>
      <c r="D13" s="17"/>
      <c r="E13" s="17"/>
      <c r="F13" s="17"/>
      <c r="G13" s="17"/>
    </row>
    <row r="14" spans="1:7" x14ac:dyDescent="0.25">
      <c r="A14" s="17" t="s">
        <v>897</v>
      </c>
      <c r="B14" s="17"/>
      <c r="C14" s="17"/>
      <c r="D14" s="17"/>
      <c r="E14" s="17"/>
      <c r="F14" s="17"/>
      <c r="G14" s="17"/>
    </row>
    <row r="15" spans="1:7" x14ac:dyDescent="0.25">
      <c r="A15" s="17"/>
      <c r="B15" s="17"/>
      <c r="C15" s="17"/>
      <c r="D15" s="17"/>
      <c r="E15" s="17"/>
      <c r="F15" s="17"/>
      <c r="G15" s="17"/>
    </row>
    <row r="16" spans="1:7" x14ac:dyDescent="0.25">
      <c r="A16" s="17" t="s">
        <v>892</v>
      </c>
      <c r="B16" s="17"/>
      <c r="C16" s="17"/>
      <c r="D16" s="17"/>
      <c r="E16" s="17"/>
      <c r="F16" s="17"/>
      <c r="G16" s="17"/>
    </row>
    <row r="17" spans="1:7" x14ac:dyDescent="0.25">
      <c r="A17" s="17" t="s">
        <v>898</v>
      </c>
      <c r="B17" s="17"/>
      <c r="C17" s="17"/>
      <c r="D17" s="17"/>
      <c r="E17" s="17"/>
      <c r="F17" s="17"/>
      <c r="G17" s="17"/>
    </row>
    <row r="18" spans="1:7" x14ac:dyDescent="0.25">
      <c r="A18" s="17" t="s">
        <v>900</v>
      </c>
      <c r="B18" s="17"/>
      <c r="C18" s="17"/>
      <c r="D18" s="17"/>
      <c r="E18" s="17"/>
      <c r="F18" s="17"/>
      <c r="G18" s="17"/>
    </row>
    <row r="19" spans="1:7" x14ac:dyDescent="0.25">
      <c r="A19" s="17"/>
      <c r="B19" s="17" t="s">
        <v>901</v>
      </c>
      <c r="C19" s="17"/>
      <c r="D19" s="17"/>
      <c r="E19" s="17"/>
      <c r="F19" s="17"/>
      <c r="G19" s="17"/>
    </row>
    <row r="20" spans="1:7" x14ac:dyDescent="0.25">
      <c r="A20" s="17" t="s">
        <v>902</v>
      </c>
      <c r="B20" s="17"/>
      <c r="C20" s="17"/>
      <c r="D20" s="17"/>
      <c r="E20" s="17"/>
      <c r="F20" s="17"/>
      <c r="G20" s="17"/>
    </row>
    <row r="21" spans="1:7" x14ac:dyDescent="0.25">
      <c r="A21" s="17"/>
      <c r="B21" s="17" t="s">
        <v>904</v>
      </c>
      <c r="C21" s="17"/>
      <c r="D21" s="17"/>
      <c r="E21" s="17"/>
      <c r="F21" s="17"/>
      <c r="G21" s="17"/>
    </row>
    <row r="22" spans="1:7" x14ac:dyDescent="0.25">
      <c r="A22" s="17"/>
      <c r="B22" s="17" t="s">
        <v>905</v>
      </c>
      <c r="C22" s="17"/>
      <c r="D22" s="17"/>
      <c r="E22" s="17"/>
      <c r="F22" s="17"/>
      <c r="G22" s="17"/>
    </row>
    <row r="23" spans="1:7" x14ac:dyDescent="0.25">
      <c r="A23" s="17" t="s">
        <v>906</v>
      </c>
      <c r="B23" s="17"/>
      <c r="C23" s="17"/>
      <c r="D23" s="17"/>
      <c r="E23" s="17"/>
      <c r="F23" s="17"/>
      <c r="G23" s="17"/>
    </row>
    <row r="24" spans="1:7" x14ac:dyDescent="0.25">
      <c r="A24" s="17"/>
      <c r="B24" s="17" t="s">
        <v>907</v>
      </c>
      <c r="C24" s="17"/>
      <c r="D24" s="17"/>
      <c r="E24" s="17"/>
      <c r="F24" s="17"/>
      <c r="G24" s="17"/>
    </row>
    <row r="25" spans="1:7" x14ac:dyDescent="0.25">
      <c r="A25" s="17"/>
      <c r="B25" s="17" t="s">
        <v>908</v>
      </c>
      <c r="C25" s="17"/>
      <c r="D25" s="17"/>
      <c r="E25" s="17"/>
      <c r="F25" s="17"/>
      <c r="G25" s="17"/>
    </row>
    <row r="26" spans="1:7" x14ac:dyDescent="0.25">
      <c r="A26" s="17"/>
      <c r="B26" s="17" t="s">
        <v>909</v>
      </c>
      <c r="C26" s="17"/>
      <c r="D26" s="17"/>
      <c r="E26" s="17"/>
      <c r="F26" s="17"/>
      <c r="G26" s="17"/>
    </row>
    <row r="27" spans="1:7" x14ac:dyDescent="0.25">
      <c r="A27" s="17" t="s">
        <v>912</v>
      </c>
      <c r="B27" s="17"/>
      <c r="C27" s="17"/>
      <c r="D27" s="17"/>
      <c r="E27" s="17"/>
      <c r="F27" s="17"/>
      <c r="G27" s="17"/>
    </row>
    <row r="28" spans="1:7" x14ac:dyDescent="0.25">
      <c r="A28" s="17" t="s">
        <v>916</v>
      </c>
      <c r="B28" s="17"/>
      <c r="C28" s="17"/>
      <c r="D28" s="17"/>
      <c r="E28" s="17"/>
      <c r="F28" s="17"/>
      <c r="G28" s="17"/>
    </row>
    <row r="29" spans="1:7" x14ac:dyDescent="0.25">
      <c r="A29" s="17"/>
      <c r="B29" s="17" t="s">
        <v>913</v>
      </c>
      <c r="C29" s="17"/>
      <c r="D29" s="17"/>
      <c r="E29" s="17"/>
      <c r="F29" s="17"/>
      <c r="G29" s="17"/>
    </row>
    <row r="30" spans="1:7" x14ac:dyDescent="0.25">
      <c r="A30" s="17" t="s">
        <v>914</v>
      </c>
      <c r="B30" s="17"/>
      <c r="C30" s="17"/>
      <c r="D30" s="17"/>
      <c r="E30" s="17"/>
      <c r="F30" s="17"/>
      <c r="G30" s="17"/>
    </row>
    <row r="31" spans="1:7" x14ac:dyDescent="0.25">
      <c r="A31" s="17"/>
      <c r="B31" s="17" t="s">
        <v>915</v>
      </c>
      <c r="C31" s="17"/>
      <c r="D31" s="17"/>
      <c r="E31" s="17"/>
      <c r="F31" s="17"/>
      <c r="G31" s="17"/>
    </row>
    <row r="32" spans="1:7" x14ac:dyDescent="0.25">
      <c r="A32" s="17" t="s">
        <v>917</v>
      </c>
      <c r="B32" s="17"/>
      <c r="C32" s="17"/>
      <c r="D32" s="17"/>
      <c r="E32" s="17"/>
      <c r="F32" s="17"/>
      <c r="G32" s="17"/>
    </row>
    <row r="33" spans="1:7" x14ac:dyDescent="0.25">
      <c r="A33" s="17"/>
      <c r="B33" s="17" t="s">
        <v>918</v>
      </c>
      <c r="C33" s="17"/>
      <c r="D33" s="17"/>
      <c r="E33" s="17"/>
      <c r="F33" s="17"/>
      <c r="G33" s="17"/>
    </row>
    <row r="34" spans="1:7" x14ac:dyDescent="0.25">
      <c r="A34" s="17"/>
      <c r="B34" s="17" t="s">
        <v>919</v>
      </c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  <row r="39" spans="1:7" x14ac:dyDescent="0.25">
      <c r="A39" s="17"/>
      <c r="B39" s="17"/>
      <c r="C39" s="17"/>
      <c r="D39" s="17"/>
      <c r="E39" s="17"/>
      <c r="F39" s="17"/>
      <c r="G39" s="17"/>
    </row>
    <row r="40" spans="1:7" x14ac:dyDescent="0.25">
      <c r="A40" s="17"/>
      <c r="B40" s="17"/>
      <c r="C40" s="17"/>
      <c r="D40" s="17"/>
      <c r="E40" s="17"/>
      <c r="F40" s="17"/>
      <c r="G40" s="17"/>
    </row>
    <row r="41" spans="1:7" x14ac:dyDescent="0.25">
      <c r="A41" s="17"/>
      <c r="B41" s="17"/>
      <c r="C41" s="17"/>
      <c r="D41" s="17"/>
      <c r="E41" s="17"/>
      <c r="F41" s="17"/>
      <c r="G41" s="17"/>
    </row>
    <row r="42" spans="1:7" x14ac:dyDescent="0.25">
      <c r="A42" s="17"/>
      <c r="B42" s="17"/>
      <c r="C42" s="17"/>
      <c r="D42" s="17"/>
      <c r="E42" s="17"/>
      <c r="F42" s="17"/>
      <c r="G42" s="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Q393"/>
  <sheetViews>
    <sheetView topLeftCell="B1" workbookViewId="0">
      <selection activeCell="P11" sqref="P11"/>
    </sheetView>
  </sheetViews>
  <sheetFormatPr defaultRowHeight="15" x14ac:dyDescent="0.25"/>
  <cols>
    <col min="3" max="3" width="13.140625" bestFit="1" customWidth="1"/>
    <col min="4" max="4" width="4" bestFit="1" customWidth="1"/>
    <col min="6" max="6" width="11.85546875" bestFit="1" customWidth="1"/>
    <col min="7" max="7" width="11" bestFit="1" customWidth="1"/>
    <col min="8" max="8" width="6.140625" bestFit="1" customWidth="1"/>
    <col min="9" max="9" width="34.85546875" bestFit="1" customWidth="1"/>
    <col min="10" max="10" width="13.5703125" customWidth="1"/>
    <col min="12" max="12" width="0" hidden="1" customWidth="1"/>
    <col min="14" max="14" width="10.7109375" bestFit="1" customWidth="1"/>
    <col min="15" max="15" width="14.140625" bestFit="1" customWidth="1"/>
    <col min="16" max="16" width="12" bestFit="1" customWidth="1"/>
  </cols>
  <sheetData>
    <row r="1" spans="1:17" x14ac:dyDescent="0.25">
      <c r="A1" t="s">
        <v>887</v>
      </c>
      <c r="B1" t="s">
        <v>888</v>
      </c>
      <c r="C1" t="s">
        <v>889</v>
      </c>
      <c r="D1" t="s">
        <v>881</v>
      </c>
      <c r="E1" t="s">
        <v>882</v>
      </c>
      <c r="F1" t="s">
        <v>883</v>
      </c>
      <c r="G1" t="s">
        <v>884</v>
      </c>
      <c r="H1" t="s">
        <v>885</v>
      </c>
      <c r="I1" t="s">
        <v>886</v>
      </c>
      <c r="J1" t="s">
        <v>284</v>
      </c>
      <c r="K1" t="s">
        <v>273</v>
      </c>
      <c r="L1" t="s">
        <v>274</v>
      </c>
      <c r="P1" t="s">
        <v>899</v>
      </c>
      <c r="Q1" t="s">
        <v>274</v>
      </c>
    </row>
    <row r="2" spans="1:17" x14ac:dyDescent="0.25">
      <c r="A2" s="18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580</v>
      </c>
      <c r="K2">
        <f>ROUND(E2,-2)</f>
        <v>3500</v>
      </c>
      <c r="L2" t="b">
        <f>J2=K2</f>
        <v>0</v>
      </c>
      <c r="N2" t="s">
        <v>236</v>
      </c>
      <c r="O2" s="19"/>
      <c r="P2">
        <f>SUM(A2:A393)</f>
        <v>9190.8000000000011</v>
      </c>
      <c r="Q2" t="b">
        <f>O2=P2</f>
        <v>0</v>
      </c>
    </row>
    <row r="3" spans="1:17" x14ac:dyDescent="0.25">
      <c r="A3" s="18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581</v>
      </c>
      <c r="K3">
        <f>ROUND(E3,-2)</f>
        <v>3700</v>
      </c>
      <c r="L3" t="b">
        <f t="shared" ref="L3:L66" si="0">J3=K3</f>
        <v>0</v>
      </c>
      <c r="N3" t="s">
        <v>275</v>
      </c>
      <c r="O3" s="19"/>
      <c r="P3">
        <f>AVERAGE(D:D)</f>
        <v>104.46938775510205</v>
      </c>
      <c r="Q3" t="b">
        <f>O3=P3</f>
        <v>0</v>
      </c>
    </row>
    <row r="4" spans="1:17" x14ac:dyDescent="0.25">
      <c r="A4" s="18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582</v>
      </c>
      <c r="K4">
        <f>ROUND(E4,-2)</f>
        <v>3400</v>
      </c>
      <c r="L4" t="b">
        <f t="shared" si="0"/>
        <v>0</v>
      </c>
      <c r="N4" t="s">
        <v>277</v>
      </c>
      <c r="O4" s="19"/>
      <c r="P4">
        <f>COUNT(A:A)</f>
        <v>392</v>
      </c>
      <c r="Q4" t="b">
        <f>O4=P4</f>
        <v>0</v>
      </c>
    </row>
    <row r="5" spans="1:17" x14ac:dyDescent="0.25">
      <c r="A5" s="18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583</v>
      </c>
      <c r="K5">
        <f>ROUND(E5,-2)</f>
        <v>3400</v>
      </c>
      <c r="L5" t="b">
        <f t="shared" si="0"/>
        <v>0</v>
      </c>
      <c r="N5" t="s">
        <v>284</v>
      </c>
      <c r="O5" t="s">
        <v>910</v>
      </c>
      <c r="P5" t="s">
        <v>911</v>
      </c>
      <c r="Q5" t="b">
        <f>AND(L:L)</f>
        <v>0</v>
      </c>
    </row>
    <row r="6" spans="1:17" x14ac:dyDescent="0.25">
      <c r="A6" s="18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584</v>
      </c>
      <c r="K6">
        <f>ROUND(E6,-2)</f>
        <v>3400</v>
      </c>
      <c r="L6" t="b">
        <f t="shared" si="0"/>
        <v>0</v>
      </c>
      <c r="N6" t="s">
        <v>288</v>
      </c>
      <c r="O6" s="19"/>
      <c r="P6">
        <f>MEDIAN(D:D)</f>
        <v>93.5</v>
      </c>
      <c r="Q6" t="b">
        <f>O6=P6</f>
        <v>0</v>
      </c>
    </row>
    <row r="7" spans="1:17" x14ac:dyDescent="0.25">
      <c r="A7" s="18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585</v>
      </c>
      <c r="K7">
        <f>ROUND(E7,-2)</f>
        <v>4300</v>
      </c>
      <c r="L7" t="b">
        <f t="shared" si="0"/>
        <v>0</v>
      </c>
      <c r="N7" t="s">
        <v>292</v>
      </c>
      <c r="O7" s="19"/>
      <c r="P7">
        <f>_xlfn.VAR.S(F:F)</f>
        <v>7.6113312281439303</v>
      </c>
      <c r="Q7" t="b">
        <f>O7=P7</f>
        <v>0</v>
      </c>
    </row>
    <row r="8" spans="1:17" x14ac:dyDescent="0.25">
      <c r="A8" s="1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586</v>
      </c>
      <c r="K8">
        <f>ROUND(E8,-2)</f>
        <v>4400</v>
      </c>
      <c r="L8" t="b">
        <f t="shared" si="0"/>
        <v>0</v>
      </c>
      <c r="N8" t="s">
        <v>541</v>
      </c>
      <c r="O8" s="19"/>
      <c r="P8">
        <f>_xlfn.STDEV.S(F:F)</f>
        <v>2.7588641191881722</v>
      </c>
      <c r="Q8" t="b">
        <f>O8=P8</f>
        <v>0</v>
      </c>
    </row>
    <row r="9" spans="1:17" x14ac:dyDescent="0.25">
      <c r="A9" s="18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587</v>
      </c>
      <c r="K9">
        <f>ROUND(E9,-2)</f>
        <v>4300</v>
      </c>
      <c r="L9" t="b">
        <f t="shared" si="0"/>
        <v>0</v>
      </c>
      <c r="N9" t="s">
        <v>559</v>
      </c>
      <c r="O9" s="19"/>
      <c r="P9">
        <f>CORREL(D:D,F:F)</f>
        <v>-0.68919551033423498</v>
      </c>
      <c r="Q9" t="b">
        <f>O9=P9</f>
        <v>0</v>
      </c>
    </row>
    <row r="10" spans="1:17" x14ac:dyDescent="0.25">
      <c r="A10" s="18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588</v>
      </c>
      <c r="K10">
        <f>ROUND(E10,-2)</f>
        <v>4400</v>
      </c>
      <c r="L10" t="b">
        <f t="shared" si="0"/>
        <v>0</v>
      </c>
    </row>
    <row r="11" spans="1:17" x14ac:dyDescent="0.25">
      <c r="A11" s="18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589</v>
      </c>
      <c r="K11">
        <f>ROUND(E11,-2)</f>
        <v>3900</v>
      </c>
      <c r="L11" t="b">
        <f t="shared" si="0"/>
        <v>0</v>
      </c>
    </row>
    <row r="12" spans="1:17" x14ac:dyDescent="0.25">
      <c r="A12" s="18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590</v>
      </c>
      <c r="K12">
        <f>ROUND(E12,-2)</f>
        <v>3600</v>
      </c>
      <c r="L12" t="b">
        <f t="shared" si="0"/>
        <v>0</v>
      </c>
    </row>
    <row r="13" spans="1:17" x14ac:dyDescent="0.25">
      <c r="A13" s="18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591</v>
      </c>
      <c r="K13">
        <f>ROUND(E13,-2)</f>
        <v>3600</v>
      </c>
      <c r="L13" t="b">
        <f t="shared" si="0"/>
        <v>0</v>
      </c>
    </row>
    <row r="14" spans="1:17" x14ac:dyDescent="0.25">
      <c r="A14" s="18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592</v>
      </c>
      <c r="K14">
        <f>ROUND(E14,-2)</f>
        <v>3800</v>
      </c>
      <c r="L14" t="b">
        <f t="shared" si="0"/>
        <v>0</v>
      </c>
    </row>
    <row r="15" spans="1:17" x14ac:dyDescent="0.25">
      <c r="A15" s="18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593</v>
      </c>
      <c r="K15">
        <f>ROUND(E15,-2)</f>
        <v>3100</v>
      </c>
      <c r="L15" t="b">
        <f t="shared" si="0"/>
        <v>0</v>
      </c>
    </row>
    <row r="16" spans="1:17" x14ac:dyDescent="0.25">
      <c r="A16" s="18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594</v>
      </c>
      <c r="K16">
        <f>ROUND(E16,-2)</f>
        <v>2400</v>
      </c>
      <c r="L16" t="b">
        <f t="shared" si="0"/>
        <v>0</v>
      </c>
    </row>
    <row r="17" spans="1:12" x14ac:dyDescent="0.25">
      <c r="A17" s="18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595</v>
      </c>
      <c r="K17">
        <f>ROUND(E17,-2)</f>
        <v>2800</v>
      </c>
      <c r="L17" t="b">
        <f t="shared" si="0"/>
        <v>0</v>
      </c>
    </row>
    <row r="18" spans="1:12" x14ac:dyDescent="0.25">
      <c r="A18" s="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596</v>
      </c>
      <c r="K18">
        <f>ROUND(E18,-2)</f>
        <v>2800</v>
      </c>
      <c r="L18" t="b">
        <f t="shared" si="0"/>
        <v>0</v>
      </c>
    </row>
    <row r="19" spans="1:12" x14ac:dyDescent="0.25">
      <c r="A19" s="18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597</v>
      </c>
      <c r="K19">
        <f>ROUND(E19,-2)</f>
        <v>2600</v>
      </c>
      <c r="L19" t="b">
        <f t="shared" si="0"/>
        <v>0</v>
      </c>
    </row>
    <row r="20" spans="1:12" x14ac:dyDescent="0.25">
      <c r="A20" s="18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598</v>
      </c>
      <c r="K20">
        <f>ROUND(E20,-2)</f>
        <v>2100</v>
      </c>
      <c r="L20" t="b">
        <f t="shared" si="0"/>
        <v>0</v>
      </c>
    </row>
    <row r="21" spans="1:12" x14ac:dyDescent="0.25">
      <c r="A21" s="18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599</v>
      </c>
      <c r="K21">
        <f>ROUND(E21,-2)</f>
        <v>1800</v>
      </c>
      <c r="L21" t="b">
        <f t="shared" si="0"/>
        <v>0</v>
      </c>
    </row>
    <row r="22" spans="1:12" x14ac:dyDescent="0.25">
      <c r="A22" s="18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600</v>
      </c>
      <c r="K22">
        <f>ROUND(E22,-2)</f>
        <v>2700</v>
      </c>
      <c r="L22" t="b">
        <f t="shared" si="0"/>
        <v>0</v>
      </c>
    </row>
    <row r="23" spans="1:12" x14ac:dyDescent="0.25">
      <c r="A23" s="18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601</v>
      </c>
      <c r="K23">
        <f>ROUND(E23,-2)</f>
        <v>2400</v>
      </c>
      <c r="L23" t="b">
        <f t="shared" si="0"/>
        <v>0</v>
      </c>
    </row>
    <row r="24" spans="1:12" x14ac:dyDescent="0.25">
      <c r="A24" s="18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602</v>
      </c>
      <c r="K24">
        <f>ROUND(E24,-2)</f>
        <v>2400</v>
      </c>
      <c r="L24" t="b">
        <f t="shared" si="0"/>
        <v>0</v>
      </c>
    </row>
    <row r="25" spans="1:12" x14ac:dyDescent="0.25">
      <c r="A25" s="18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603</v>
      </c>
      <c r="K25">
        <f>ROUND(E25,-2)</f>
        <v>2200</v>
      </c>
      <c r="L25" t="b">
        <f t="shared" si="0"/>
        <v>0</v>
      </c>
    </row>
    <row r="26" spans="1:12" x14ac:dyDescent="0.25">
      <c r="A26" s="18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604</v>
      </c>
      <c r="K26">
        <f>ROUND(E26,-2)</f>
        <v>2600</v>
      </c>
      <c r="L26" t="b">
        <f t="shared" si="0"/>
        <v>0</v>
      </c>
    </row>
    <row r="27" spans="1:12" x14ac:dyDescent="0.25">
      <c r="A27" s="18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605</v>
      </c>
      <c r="K27">
        <f>ROUND(E27,-2)</f>
        <v>4600</v>
      </c>
      <c r="L27" t="b">
        <f t="shared" si="0"/>
        <v>0</v>
      </c>
    </row>
    <row r="28" spans="1:12" x14ac:dyDescent="0.25">
      <c r="A28" s="1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606</v>
      </c>
      <c r="K28">
        <f>ROUND(E28,-2)</f>
        <v>4400</v>
      </c>
      <c r="L28" t="b">
        <f t="shared" si="0"/>
        <v>0</v>
      </c>
    </row>
    <row r="29" spans="1:12" x14ac:dyDescent="0.25">
      <c r="A29" s="18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607</v>
      </c>
      <c r="K29">
        <f>ROUND(E29,-2)</f>
        <v>4400</v>
      </c>
      <c r="L29" t="b">
        <f t="shared" si="0"/>
        <v>0</v>
      </c>
    </row>
    <row r="30" spans="1:12" x14ac:dyDescent="0.25">
      <c r="A30" s="18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608</v>
      </c>
      <c r="K30">
        <f>ROUND(E30,-2)</f>
        <v>4700</v>
      </c>
      <c r="L30" t="b">
        <f t="shared" si="0"/>
        <v>0</v>
      </c>
    </row>
    <row r="31" spans="1:12" x14ac:dyDescent="0.25">
      <c r="A31" s="18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598</v>
      </c>
      <c r="K31">
        <f>ROUND(E31,-2)</f>
        <v>2100</v>
      </c>
      <c r="L31" t="b">
        <f t="shared" si="0"/>
        <v>0</v>
      </c>
    </row>
    <row r="32" spans="1:12" x14ac:dyDescent="0.25">
      <c r="A32" s="18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609</v>
      </c>
      <c r="K32">
        <f>ROUND(E32,-2)</f>
        <v>2300</v>
      </c>
      <c r="L32" t="b">
        <f t="shared" si="0"/>
        <v>0</v>
      </c>
    </row>
    <row r="33" spans="1:12" x14ac:dyDescent="0.25">
      <c r="A33" s="18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610</v>
      </c>
      <c r="K33">
        <f>ROUND(E33,-2)</f>
        <v>2200</v>
      </c>
      <c r="L33" t="b">
        <f t="shared" si="0"/>
        <v>0</v>
      </c>
    </row>
    <row r="34" spans="1:12" x14ac:dyDescent="0.25">
      <c r="A34" s="18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  <c r="H34">
        <v>1</v>
      </c>
      <c r="I34" t="s">
        <v>604</v>
      </c>
      <c r="K34">
        <f>ROUND(E34,-2)</f>
        <v>2600</v>
      </c>
      <c r="L34" t="b">
        <f t="shared" si="0"/>
        <v>0</v>
      </c>
    </row>
    <row r="35" spans="1:12" x14ac:dyDescent="0.25">
      <c r="A35" s="18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  <c r="H35">
        <v>1</v>
      </c>
      <c r="I35" t="s">
        <v>612</v>
      </c>
      <c r="K35">
        <f>ROUND(E35,-2)</f>
        <v>3400</v>
      </c>
      <c r="L35" t="b">
        <f t="shared" si="0"/>
        <v>0</v>
      </c>
    </row>
    <row r="36" spans="1:12" x14ac:dyDescent="0.25">
      <c r="A36" s="18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  <c r="H36">
        <v>1</v>
      </c>
      <c r="I36" t="s">
        <v>580</v>
      </c>
      <c r="K36">
        <f>ROUND(E36,-2)</f>
        <v>3300</v>
      </c>
      <c r="L36" t="b">
        <f t="shared" si="0"/>
        <v>0</v>
      </c>
    </row>
    <row r="37" spans="1:12" x14ac:dyDescent="0.25">
      <c r="A37" s="18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  <c r="H37">
        <v>1</v>
      </c>
      <c r="I37" t="s">
        <v>613</v>
      </c>
      <c r="K37">
        <f>ROUND(E37,-2)</f>
        <v>3300</v>
      </c>
      <c r="L37" t="b">
        <f t="shared" si="0"/>
        <v>0</v>
      </c>
    </row>
    <row r="38" spans="1:12" x14ac:dyDescent="0.25">
      <c r="A38" s="1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  <c r="H38">
        <v>1</v>
      </c>
      <c r="I38" t="s">
        <v>614</v>
      </c>
      <c r="K38">
        <f>ROUND(E38,-2)</f>
        <v>3300</v>
      </c>
      <c r="L38" t="b">
        <f t="shared" si="0"/>
        <v>0</v>
      </c>
    </row>
    <row r="39" spans="1:12" x14ac:dyDescent="0.25">
      <c r="A39" s="18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  <c r="H39">
        <v>1</v>
      </c>
      <c r="I39" t="s">
        <v>586</v>
      </c>
      <c r="K39">
        <f>ROUND(E39,-2)</f>
        <v>4200</v>
      </c>
      <c r="L39" t="b">
        <f t="shared" si="0"/>
        <v>0</v>
      </c>
    </row>
    <row r="40" spans="1:12" x14ac:dyDescent="0.25">
      <c r="A40" s="18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  <c r="H40">
        <v>1</v>
      </c>
      <c r="I40" t="s">
        <v>615</v>
      </c>
      <c r="K40">
        <f>ROUND(E40,-2)</f>
        <v>4500</v>
      </c>
      <c r="L40" t="b">
        <f t="shared" si="0"/>
        <v>0</v>
      </c>
    </row>
    <row r="41" spans="1:12" x14ac:dyDescent="0.25">
      <c r="A41" s="18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  <c r="H41">
        <v>1</v>
      </c>
      <c r="I41" t="s">
        <v>585</v>
      </c>
      <c r="K41">
        <f>ROUND(E41,-2)</f>
        <v>4200</v>
      </c>
      <c r="L41" t="b">
        <f t="shared" si="0"/>
        <v>0</v>
      </c>
    </row>
    <row r="42" spans="1:12" x14ac:dyDescent="0.25">
      <c r="A42" s="18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  <c r="H42">
        <v>1</v>
      </c>
      <c r="I42" t="s">
        <v>587</v>
      </c>
      <c r="K42">
        <f>ROUND(E42,-2)</f>
        <v>4100</v>
      </c>
      <c r="L42" t="b">
        <f t="shared" si="0"/>
        <v>0</v>
      </c>
    </row>
    <row r="43" spans="1:12" x14ac:dyDescent="0.25">
      <c r="A43" s="18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  <c r="H43">
        <v>1</v>
      </c>
      <c r="I43" t="s">
        <v>616</v>
      </c>
      <c r="K43">
        <f>ROUND(E43,-2)</f>
        <v>5000</v>
      </c>
      <c r="L43" t="b">
        <f t="shared" si="0"/>
        <v>0</v>
      </c>
    </row>
    <row r="44" spans="1:12" x14ac:dyDescent="0.25">
      <c r="A44" s="18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  <c r="H44">
        <v>1</v>
      </c>
      <c r="I44" t="s">
        <v>617</v>
      </c>
      <c r="K44">
        <f>ROUND(E44,-2)</f>
        <v>4700</v>
      </c>
      <c r="L44" t="b">
        <f t="shared" si="0"/>
        <v>0</v>
      </c>
    </row>
    <row r="45" spans="1:12" x14ac:dyDescent="0.25">
      <c r="A45" s="18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  <c r="H45">
        <v>1</v>
      </c>
      <c r="I45" t="s">
        <v>618</v>
      </c>
      <c r="K45">
        <f>ROUND(E45,-2)</f>
        <v>5100</v>
      </c>
      <c r="L45" t="b">
        <f t="shared" si="0"/>
        <v>0</v>
      </c>
    </row>
    <row r="46" spans="1:12" x14ac:dyDescent="0.25">
      <c r="A46" s="18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  <c r="H46">
        <v>1</v>
      </c>
      <c r="I46" t="s">
        <v>619</v>
      </c>
      <c r="K46">
        <f>ROUND(E46,-2)</f>
        <v>3000</v>
      </c>
      <c r="L46" t="b">
        <f t="shared" si="0"/>
        <v>0</v>
      </c>
    </row>
    <row r="47" spans="1:12" x14ac:dyDescent="0.25">
      <c r="A47" s="18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  <c r="H47">
        <v>1</v>
      </c>
      <c r="I47" t="s">
        <v>620</v>
      </c>
      <c r="K47">
        <f>ROUND(E47,-2)</f>
        <v>2400</v>
      </c>
      <c r="L47" t="b">
        <f t="shared" si="0"/>
        <v>0</v>
      </c>
    </row>
    <row r="48" spans="1:12" x14ac:dyDescent="0.25">
      <c r="A48" s="1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  <c r="H48">
        <v>1</v>
      </c>
      <c r="I48" t="s">
        <v>621</v>
      </c>
      <c r="K48">
        <f>ROUND(E48,-2)</f>
        <v>3300</v>
      </c>
      <c r="L48" t="b">
        <f t="shared" si="0"/>
        <v>0</v>
      </c>
    </row>
    <row r="49" spans="1:12" x14ac:dyDescent="0.25">
      <c r="A49" s="18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  <c r="H49">
        <v>1</v>
      </c>
      <c r="I49" t="s">
        <v>622</v>
      </c>
      <c r="K49">
        <f>ROUND(E49,-2)</f>
        <v>3100</v>
      </c>
      <c r="L49" t="b">
        <f t="shared" si="0"/>
        <v>0</v>
      </c>
    </row>
    <row r="50" spans="1:12" x14ac:dyDescent="0.25">
      <c r="A50" s="18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  <c r="H50">
        <v>1</v>
      </c>
      <c r="I50" t="s">
        <v>623</v>
      </c>
      <c r="K50">
        <f>ROUND(E50,-2)</f>
        <v>2200</v>
      </c>
      <c r="L50" t="b">
        <f t="shared" si="0"/>
        <v>0</v>
      </c>
    </row>
    <row r="51" spans="1:12" x14ac:dyDescent="0.25">
      <c r="A51" s="18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  <c r="H51">
        <v>2</v>
      </c>
      <c r="I51" t="s">
        <v>624</v>
      </c>
      <c r="K51">
        <f>ROUND(E51,-2)</f>
        <v>2100</v>
      </c>
      <c r="L51" t="b">
        <f t="shared" si="0"/>
        <v>0</v>
      </c>
    </row>
    <row r="52" spans="1:12" x14ac:dyDescent="0.25">
      <c r="A52" s="18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  <c r="H52">
        <v>2</v>
      </c>
      <c r="I52" t="s">
        <v>625</v>
      </c>
      <c r="K52">
        <f>ROUND(E52,-2)</f>
        <v>2100</v>
      </c>
      <c r="L52" t="b">
        <f t="shared" si="0"/>
        <v>0</v>
      </c>
    </row>
    <row r="53" spans="1:12" x14ac:dyDescent="0.25">
      <c r="A53" s="18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  <c r="H53">
        <v>2</v>
      </c>
      <c r="I53" t="s">
        <v>626</v>
      </c>
      <c r="K53">
        <f>ROUND(E53,-2)</f>
        <v>2100</v>
      </c>
      <c r="L53" t="b">
        <f t="shared" si="0"/>
        <v>0</v>
      </c>
    </row>
    <row r="54" spans="1:12" x14ac:dyDescent="0.25">
      <c r="A54" s="18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  <c r="H54">
        <v>3</v>
      </c>
      <c r="I54" t="s">
        <v>627</v>
      </c>
      <c r="K54">
        <f>ROUND(E54,-2)</f>
        <v>1800</v>
      </c>
      <c r="L54" t="b">
        <f t="shared" si="0"/>
        <v>0</v>
      </c>
    </row>
    <row r="55" spans="1:12" x14ac:dyDescent="0.25">
      <c r="A55" s="18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  <c r="H55">
        <v>3</v>
      </c>
      <c r="I55" t="s">
        <v>628</v>
      </c>
      <c r="K55">
        <f>ROUND(E55,-2)</f>
        <v>1600</v>
      </c>
      <c r="L55" t="b">
        <f t="shared" si="0"/>
        <v>0</v>
      </c>
    </row>
    <row r="56" spans="1:12" x14ac:dyDescent="0.25">
      <c r="A56" s="18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  <c r="H56">
        <v>2</v>
      </c>
      <c r="I56" t="s">
        <v>629</v>
      </c>
      <c r="K56">
        <f>ROUND(E56,-2)</f>
        <v>1800</v>
      </c>
      <c r="L56" t="b">
        <f t="shared" si="0"/>
        <v>0</v>
      </c>
    </row>
    <row r="57" spans="1:12" x14ac:dyDescent="0.25">
      <c r="A57" s="18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  <c r="H57">
        <v>1</v>
      </c>
      <c r="I57" t="s">
        <v>630</v>
      </c>
      <c r="K57">
        <f>ROUND(E57,-2)</f>
        <v>2000</v>
      </c>
      <c r="L57" t="b">
        <f t="shared" si="0"/>
        <v>0</v>
      </c>
    </row>
    <row r="58" spans="1:12" x14ac:dyDescent="0.25">
      <c r="A58" s="1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  <c r="H58">
        <v>3</v>
      </c>
      <c r="I58" t="s">
        <v>631</v>
      </c>
      <c r="K58">
        <f>ROUND(E58,-2)</f>
        <v>2300</v>
      </c>
      <c r="L58" t="b">
        <f t="shared" si="0"/>
        <v>0</v>
      </c>
    </row>
    <row r="59" spans="1:12" x14ac:dyDescent="0.25">
      <c r="A59" s="18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  <c r="H59">
        <v>1</v>
      </c>
      <c r="I59" t="s">
        <v>632</v>
      </c>
      <c r="K59">
        <f>ROUND(E59,-2)</f>
        <v>2100</v>
      </c>
      <c r="L59" t="b">
        <f t="shared" si="0"/>
        <v>0</v>
      </c>
    </row>
    <row r="60" spans="1:12" x14ac:dyDescent="0.25">
      <c r="A60" s="18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  <c r="H60">
        <v>2</v>
      </c>
      <c r="I60" t="s">
        <v>633</v>
      </c>
      <c r="K60">
        <f>ROUND(E60,-2)</f>
        <v>2300</v>
      </c>
      <c r="L60" t="b">
        <f t="shared" si="0"/>
        <v>0</v>
      </c>
    </row>
    <row r="61" spans="1:12" x14ac:dyDescent="0.25">
      <c r="A61" s="18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  <c r="H61">
        <v>1</v>
      </c>
      <c r="I61" t="s">
        <v>634</v>
      </c>
      <c r="K61">
        <f>ROUND(E61,-2)</f>
        <v>2400</v>
      </c>
      <c r="L61" t="b">
        <f t="shared" si="0"/>
        <v>0</v>
      </c>
    </row>
    <row r="62" spans="1:12" x14ac:dyDescent="0.25">
      <c r="A62" s="18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  <c r="H62">
        <v>1</v>
      </c>
      <c r="I62" t="s">
        <v>635</v>
      </c>
      <c r="K62">
        <f>ROUND(E62,-2)</f>
        <v>2200</v>
      </c>
      <c r="L62" t="b">
        <f t="shared" si="0"/>
        <v>0</v>
      </c>
    </row>
    <row r="63" spans="1:12" x14ac:dyDescent="0.25">
      <c r="A63" s="18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  <c r="H63">
        <v>1</v>
      </c>
      <c r="I63" t="s">
        <v>586</v>
      </c>
      <c r="K63">
        <f>ROUND(E63,-2)</f>
        <v>4300</v>
      </c>
      <c r="L63" t="b">
        <f t="shared" si="0"/>
        <v>0</v>
      </c>
    </row>
    <row r="64" spans="1:12" x14ac:dyDescent="0.25">
      <c r="A64" s="18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  <c r="H64">
        <v>1</v>
      </c>
      <c r="I64" t="s">
        <v>588</v>
      </c>
      <c r="K64">
        <f>ROUND(E64,-2)</f>
        <v>4400</v>
      </c>
      <c r="L64" t="b">
        <f t="shared" si="0"/>
        <v>0</v>
      </c>
    </row>
    <row r="65" spans="1:12" x14ac:dyDescent="0.25">
      <c r="A65" s="18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  <c r="H65">
        <v>1</v>
      </c>
      <c r="I65" t="s">
        <v>587</v>
      </c>
      <c r="K65">
        <f>ROUND(E65,-2)</f>
        <v>4100</v>
      </c>
      <c r="L65" t="b">
        <f t="shared" si="0"/>
        <v>0</v>
      </c>
    </row>
    <row r="66" spans="1:12" x14ac:dyDescent="0.25">
      <c r="A66" s="18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  <c r="H66">
        <v>1</v>
      </c>
      <c r="I66" t="s">
        <v>585</v>
      </c>
      <c r="K66">
        <f>ROUND(E66,-2)</f>
        <v>4100</v>
      </c>
      <c r="L66" t="b">
        <f t="shared" si="0"/>
        <v>0</v>
      </c>
    </row>
    <row r="67" spans="1:12" x14ac:dyDescent="0.25">
      <c r="A67" s="18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  <c r="H67">
        <v>1</v>
      </c>
      <c r="I67" t="s">
        <v>636</v>
      </c>
      <c r="K67">
        <f>ROUND(E67,-2)</f>
        <v>3700</v>
      </c>
      <c r="L67" t="b">
        <f t="shared" ref="L67:L130" si="1">J67=K67</f>
        <v>0</v>
      </c>
    </row>
    <row r="68" spans="1:12" x14ac:dyDescent="0.25">
      <c r="A68" s="1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  <c r="H68">
        <v>1</v>
      </c>
      <c r="I68" t="s">
        <v>637</v>
      </c>
      <c r="K68">
        <f>ROUND(E68,-2)</f>
        <v>4600</v>
      </c>
      <c r="L68" t="b">
        <f t="shared" si="1"/>
        <v>0</v>
      </c>
    </row>
    <row r="69" spans="1:12" x14ac:dyDescent="0.25">
      <c r="A69" s="18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  <c r="H69">
        <v>1</v>
      </c>
      <c r="I69" t="s">
        <v>638</v>
      </c>
      <c r="K69">
        <f>ROUND(E69,-2)</f>
        <v>4500</v>
      </c>
      <c r="L69" t="b">
        <f t="shared" si="1"/>
        <v>0</v>
      </c>
    </row>
    <row r="70" spans="1:12" x14ac:dyDescent="0.25">
      <c r="A70" s="18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  <c r="H70">
        <v>1</v>
      </c>
      <c r="I70" t="s">
        <v>639</v>
      </c>
      <c r="K70">
        <f>ROUND(E70,-2)</f>
        <v>4500</v>
      </c>
      <c r="L70" t="b">
        <f t="shared" si="1"/>
        <v>0</v>
      </c>
    </row>
    <row r="71" spans="1:12" x14ac:dyDescent="0.25">
      <c r="A71" s="18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  <c r="H71">
        <v>1</v>
      </c>
      <c r="I71" t="s">
        <v>640</v>
      </c>
      <c r="K71">
        <f>ROUND(E71,-2)</f>
        <v>4400</v>
      </c>
      <c r="L71" t="b">
        <f t="shared" si="1"/>
        <v>0</v>
      </c>
    </row>
    <row r="72" spans="1:12" x14ac:dyDescent="0.25">
      <c r="A72" s="18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  <c r="H72">
        <v>3</v>
      </c>
      <c r="I72" t="s">
        <v>641</v>
      </c>
      <c r="K72">
        <f>ROUND(E72,-2)</f>
        <v>2300</v>
      </c>
      <c r="L72" t="b">
        <f t="shared" si="1"/>
        <v>0</v>
      </c>
    </row>
    <row r="73" spans="1:12" x14ac:dyDescent="0.25">
      <c r="A73" s="18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  <c r="H73">
        <v>1</v>
      </c>
      <c r="I73" t="s">
        <v>642</v>
      </c>
      <c r="K73">
        <f>ROUND(E73,-2)</f>
        <v>3900</v>
      </c>
      <c r="L73" t="b">
        <f t="shared" si="1"/>
        <v>0</v>
      </c>
    </row>
    <row r="74" spans="1:12" x14ac:dyDescent="0.25">
      <c r="A74" s="18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  <c r="H74">
        <v>1</v>
      </c>
      <c r="I74" t="s">
        <v>643</v>
      </c>
      <c r="K74">
        <f>ROUND(E74,-2)</f>
        <v>4100</v>
      </c>
      <c r="L74" t="b">
        <f t="shared" si="1"/>
        <v>0</v>
      </c>
    </row>
    <row r="75" spans="1:12" x14ac:dyDescent="0.25">
      <c r="A75" s="18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  <c r="H75">
        <v>1</v>
      </c>
      <c r="I75" t="s">
        <v>644</v>
      </c>
      <c r="K75">
        <f>ROUND(E75,-2)</f>
        <v>4300</v>
      </c>
      <c r="L75" t="b">
        <f t="shared" si="1"/>
        <v>0</v>
      </c>
    </row>
    <row r="76" spans="1:12" x14ac:dyDescent="0.25">
      <c r="A76" s="18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  <c r="H76">
        <v>1</v>
      </c>
      <c r="I76" t="s">
        <v>645</v>
      </c>
      <c r="K76">
        <f>ROUND(E76,-2)</f>
        <v>4100</v>
      </c>
      <c r="L76" t="b">
        <f t="shared" si="1"/>
        <v>0</v>
      </c>
    </row>
    <row r="77" spans="1:12" x14ac:dyDescent="0.25">
      <c r="A77" s="18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  <c r="H77">
        <v>2</v>
      </c>
      <c r="I77" t="s">
        <v>646</v>
      </c>
      <c r="K77">
        <f>ROUND(E77,-2)</f>
        <v>2900</v>
      </c>
      <c r="L77" t="b">
        <f t="shared" si="1"/>
        <v>0</v>
      </c>
    </row>
    <row r="78" spans="1:12" x14ac:dyDescent="0.25">
      <c r="A78" s="1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  <c r="H78">
        <v>2</v>
      </c>
      <c r="I78" t="s">
        <v>647</v>
      </c>
      <c r="K78">
        <f>ROUND(E78,-2)</f>
        <v>2500</v>
      </c>
      <c r="L78" t="b">
        <f t="shared" si="1"/>
        <v>0</v>
      </c>
    </row>
    <row r="79" spans="1:12" x14ac:dyDescent="0.25">
      <c r="A79" s="18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  <c r="H79">
        <v>2</v>
      </c>
      <c r="I79" t="s">
        <v>648</v>
      </c>
      <c r="K79">
        <f>ROUND(E79,-2)</f>
        <v>3000</v>
      </c>
      <c r="L79" t="b">
        <f t="shared" si="1"/>
        <v>0</v>
      </c>
    </row>
    <row r="80" spans="1:12" x14ac:dyDescent="0.25">
      <c r="A80" s="18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  <c r="H80">
        <v>2</v>
      </c>
      <c r="I80" t="s">
        <v>649</v>
      </c>
      <c r="K80">
        <f>ROUND(E80,-2)</f>
        <v>2200</v>
      </c>
      <c r="L80" t="b">
        <f t="shared" si="1"/>
        <v>0</v>
      </c>
    </row>
    <row r="81" spans="1:12" x14ac:dyDescent="0.25">
      <c r="A81" s="18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  <c r="H81">
        <v>1</v>
      </c>
      <c r="I81" t="s">
        <v>650</v>
      </c>
      <c r="K81">
        <f>ROUND(E81,-2)</f>
        <v>2400</v>
      </c>
      <c r="L81" t="b">
        <f t="shared" si="1"/>
        <v>0</v>
      </c>
    </row>
    <row r="82" spans="1:12" x14ac:dyDescent="0.25">
      <c r="A82" s="18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  <c r="H82">
        <v>3</v>
      </c>
      <c r="I82" t="s">
        <v>651</v>
      </c>
      <c r="K82">
        <f>ROUND(E82,-2)</f>
        <v>2300</v>
      </c>
      <c r="L82" t="b">
        <f t="shared" si="1"/>
        <v>0</v>
      </c>
    </row>
    <row r="83" spans="1:12" x14ac:dyDescent="0.25">
      <c r="A83" s="18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  <c r="H83">
        <v>3</v>
      </c>
      <c r="I83" t="s">
        <v>652</v>
      </c>
      <c r="K83">
        <f>ROUND(E83,-2)</f>
        <v>2500</v>
      </c>
      <c r="L83" t="b">
        <f t="shared" si="1"/>
        <v>0</v>
      </c>
    </row>
    <row r="84" spans="1:12" x14ac:dyDescent="0.25">
      <c r="A84" s="18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  <c r="H84">
        <v>1</v>
      </c>
      <c r="I84" t="s">
        <v>653</v>
      </c>
      <c r="K84">
        <f>ROUND(E84,-2)</f>
        <v>2200</v>
      </c>
      <c r="L84" t="b">
        <f t="shared" si="1"/>
        <v>0</v>
      </c>
    </row>
    <row r="85" spans="1:12" x14ac:dyDescent="0.25">
      <c r="A85" s="18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  <c r="H85">
        <v>3</v>
      </c>
      <c r="I85" t="s">
        <v>654</v>
      </c>
      <c r="K85">
        <f>ROUND(E85,-2)</f>
        <v>2100</v>
      </c>
      <c r="L85" t="b">
        <f t="shared" si="1"/>
        <v>0</v>
      </c>
    </row>
    <row r="86" spans="1:12" x14ac:dyDescent="0.25">
      <c r="A86" s="18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  <c r="H86">
        <v>1</v>
      </c>
      <c r="I86" t="s">
        <v>655</v>
      </c>
      <c r="K86">
        <f>ROUND(E86,-2)</f>
        <v>4100</v>
      </c>
      <c r="L86" t="b">
        <f t="shared" si="1"/>
        <v>0</v>
      </c>
    </row>
    <row r="87" spans="1:12" x14ac:dyDescent="0.25">
      <c r="A87" s="18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  <c r="H87">
        <v>1</v>
      </c>
      <c r="I87" t="s">
        <v>614</v>
      </c>
      <c r="K87">
        <f>ROUND(E87,-2)</f>
        <v>3700</v>
      </c>
      <c r="L87" t="b">
        <f t="shared" si="1"/>
        <v>0</v>
      </c>
    </row>
    <row r="88" spans="1:12" x14ac:dyDescent="0.25">
      <c r="A88" s="1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  <c r="H88">
        <v>1</v>
      </c>
      <c r="I88" t="s">
        <v>656</v>
      </c>
      <c r="K88">
        <f>ROUND(E88,-2)</f>
        <v>4000</v>
      </c>
      <c r="L88" t="b">
        <f t="shared" si="1"/>
        <v>0</v>
      </c>
    </row>
    <row r="89" spans="1:12" x14ac:dyDescent="0.25">
      <c r="A89" s="18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  <c r="H89">
        <v>1</v>
      </c>
      <c r="I89" t="s">
        <v>657</v>
      </c>
      <c r="K89">
        <f>ROUND(E89,-2)</f>
        <v>4000</v>
      </c>
      <c r="L89" t="b">
        <f t="shared" si="1"/>
        <v>0</v>
      </c>
    </row>
    <row r="90" spans="1:12" x14ac:dyDescent="0.25">
      <c r="A90" s="18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  <c r="H90">
        <v>1</v>
      </c>
      <c r="I90" t="s">
        <v>658</v>
      </c>
      <c r="K90">
        <f>ROUND(E90,-2)</f>
        <v>3800</v>
      </c>
      <c r="L90" t="b">
        <f t="shared" si="1"/>
        <v>0</v>
      </c>
    </row>
    <row r="91" spans="1:12" x14ac:dyDescent="0.25">
      <c r="A91" s="18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  <c r="H91">
        <v>1</v>
      </c>
      <c r="I91" t="s">
        <v>659</v>
      </c>
      <c r="K91">
        <f>ROUND(E91,-2)</f>
        <v>5000</v>
      </c>
      <c r="L91" t="b">
        <f t="shared" si="1"/>
        <v>0</v>
      </c>
    </row>
    <row r="92" spans="1:12" x14ac:dyDescent="0.25">
      <c r="A92" s="18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  <c r="H92">
        <v>1</v>
      </c>
      <c r="I92" t="s">
        <v>660</v>
      </c>
      <c r="K92">
        <f>ROUND(E92,-2)</f>
        <v>4500</v>
      </c>
      <c r="L92" t="b">
        <f t="shared" si="1"/>
        <v>0</v>
      </c>
    </row>
    <row r="93" spans="1:12" x14ac:dyDescent="0.25">
      <c r="A93" s="18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  <c r="H93">
        <v>1</v>
      </c>
      <c r="I93" t="s">
        <v>661</v>
      </c>
      <c r="K93">
        <f>ROUND(E93,-2)</f>
        <v>4400</v>
      </c>
      <c r="L93" t="b">
        <f t="shared" si="1"/>
        <v>0</v>
      </c>
    </row>
    <row r="94" spans="1:12" x14ac:dyDescent="0.25">
      <c r="A94" s="18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  <c r="H94">
        <v>1</v>
      </c>
      <c r="I94" t="s">
        <v>662</v>
      </c>
      <c r="K94">
        <f>ROUND(E94,-2)</f>
        <v>4200</v>
      </c>
      <c r="L94" t="b">
        <f t="shared" si="1"/>
        <v>0</v>
      </c>
    </row>
    <row r="95" spans="1:12" x14ac:dyDescent="0.25">
      <c r="A95" s="18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  <c r="H95">
        <v>1</v>
      </c>
      <c r="I95" t="s">
        <v>663</v>
      </c>
      <c r="K95">
        <f>ROUND(E95,-2)</f>
        <v>4700</v>
      </c>
      <c r="L95" t="b">
        <f t="shared" si="1"/>
        <v>0</v>
      </c>
    </row>
    <row r="96" spans="1:12" x14ac:dyDescent="0.25">
      <c r="A96" s="18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  <c r="H96">
        <v>1</v>
      </c>
      <c r="I96" t="s">
        <v>664</v>
      </c>
      <c r="K96">
        <f>ROUND(E96,-2)</f>
        <v>5000</v>
      </c>
      <c r="L96" t="b">
        <f t="shared" si="1"/>
        <v>0</v>
      </c>
    </row>
    <row r="97" spans="1:12" x14ac:dyDescent="0.25">
      <c r="A97" s="18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  <c r="H97">
        <v>1</v>
      </c>
      <c r="I97" t="s">
        <v>665</v>
      </c>
      <c r="K97">
        <f>ROUND(E97,-2)</f>
        <v>3800</v>
      </c>
      <c r="L97" t="b">
        <f t="shared" si="1"/>
        <v>0</v>
      </c>
    </row>
    <row r="98" spans="1:12" x14ac:dyDescent="0.25">
      <c r="A98" s="1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  <c r="H98">
        <v>1</v>
      </c>
      <c r="I98" t="s">
        <v>666</v>
      </c>
      <c r="K98">
        <f>ROUND(E98,-2)</f>
        <v>3100</v>
      </c>
      <c r="L98" t="b">
        <f t="shared" si="1"/>
        <v>0</v>
      </c>
    </row>
    <row r="99" spans="1:12" x14ac:dyDescent="0.25">
      <c r="A99" s="18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  <c r="H99">
        <v>1</v>
      </c>
      <c r="I99" t="s">
        <v>667</v>
      </c>
      <c r="K99">
        <f>ROUND(E99,-2)</f>
        <v>3300</v>
      </c>
      <c r="L99" t="b">
        <f t="shared" si="1"/>
        <v>0</v>
      </c>
    </row>
    <row r="100" spans="1:12" x14ac:dyDescent="0.25">
      <c r="A100" s="18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  <c r="H100">
        <v>1</v>
      </c>
      <c r="I100" t="s">
        <v>596</v>
      </c>
      <c r="K100">
        <f>ROUND(E100,-2)</f>
        <v>2900</v>
      </c>
      <c r="L100" t="b">
        <f t="shared" si="1"/>
        <v>0</v>
      </c>
    </row>
    <row r="101" spans="1:12" x14ac:dyDescent="0.25">
      <c r="A101" s="18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  <c r="H101">
        <v>1</v>
      </c>
      <c r="I101" t="s">
        <v>597</v>
      </c>
      <c r="K101">
        <f>ROUND(E101,-2)</f>
        <v>3000</v>
      </c>
      <c r="L101" t="b">
        <f t="shared" si="1"/>
        <v>0</v>
      </c>
    </row>
    <row r="102" spans="1:12" x14ac:dyDescent="0.25">
      <c r="A102" s="18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  <c r="H102">
        <v>1</v>
      </c>
      <c r="I102" t="s">
        <v>595</v>
      </c>
      <c r="K102">
        <f>ROUND(E102,-2)</f>
        <v>2900</v>
      </c>
      <c r="L102" t="b">
        <f t="shared" si="1"/>
        <v>0</v>
      </c>
    </row>
    <row r="103" spans="1:12" x14ac:dyDescent="0.25">
      <c r="A103" s="18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  <c r="H103">
        <v>2</v>
      </c>
      <c r="I103" t="s">
        <v>668</v>
      </c>
      <c r="K103">
        <f>ROUND(E103,-2)</f>
        <v>2000</v>
      </c>
      <c r="L103" t="b">
        <f t="shared" si="1"/>
        <v>0</v>
      </c>
    </row>
    <row r="104" spans="1:12" x14ac:dyDescent="0.25">
      <c r="A104" s="18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  <c r="H104">
        <v>1</v>
      </c>
      <c r="I104" t="s">
        <v>586</v>
      </c>
      <c r="K104">
        <f>ROUND(E104,-2)</f>
        <v>5000</v>
      </c>
      <c r="L104" t="b">
        <f t="shared" si="1"/>
        <v>0</v>
      </c>
    </row>
    <row r="105" spans="1:12" x14ac:dyDescent="0.25">
      <c r="A105" s="18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  <c r="H105">
        <v>1</v>
      </c>
      <c r="I105" t="s">
        <v>669</v>
      </c>
      <c r="K105">
        <f>ROUND(E105,-2)</f>
        <v>4900</v>
      </c>
      <c r="L105" t="b">
        <f t="shared" si="1"/>
        <v>0</v>
      </c>
    </row>
    <row r="106" spans="1:12" x14ac:dyDescent="0.25">
      <c r="A106" s="18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  <c r="H106">
        <v>1</v>
      </c>
      <c r="I106" t="s">
        <v>670</v>
      </c>
      <c r="K106">
        <f>ROUND(E106,-2)</f>
        <v>4700</v>
      </c>
      <c r="L106" t="b">
        <f t="shared" si="1"/>
        <v>0</v>
      </c>
    </row>
    <row r="107" spans="1:12" x14ac:dyDescent="0.25">
      <c r="A107" s="18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  <c r="H107">
        <v>1</v>
      </c>
      <c r="I107" t="s">
        <v>671</v>
      </c>
      <c r="K107">
        <f>ROUND(E107,-2)</f>
        <v>4500</v>
      </c>
      <c r="L107" t="b">
        <f t="shared" si="1"/>
        <v>0</v>
      </c>
    </row>
    <row r="108" spans="1:12" x14ac:dyDescent="0.25">
      <c r="A108" s="1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  <c r="H108">
        <v>1</v>
      </c>
      <c r="I108" t="s">
        <v>604</v>
      </c>
      <c r="K108">
        <f>ROUND(E108,-2)</f>
        <v>2800</v>
      </c>
      <c r="L108" t="b">
        <f t="shared" si="1"/>
        <v>0</v>
      </c>
    </row>
    <row r="109" spans="1:12" x14ac:dyDescent="0.25">
      <c r="A109" s="18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  <c r="H109">
        <v>3</v>
      </c>
      <c r="I109" t="s">
        <v>672</v>
      </c>
      <c r="K109">
        <f>ROUND(E109,-2)</f>
        <v>2300</v>
      </c>
      <c r="L109" t="b">
        <f t="shared" si="1"/>
        <v>0</v>
      </c>
    </row>
    <row r="110" spans="1:12" x14ac:dyDescent="0.25">
      <c r="A110" s="18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  <c r="H110">
        <v>1</v>
      </c>
      <c r="I110" t="s">
        <v>634</v>
      </c>
      <c r="K110">
        <f>ROUND(E110,-2)</f>
        <v>2400</v>
      </c>
      <c r="L110" t="b">
        <f t="shared" si="1"/>
        <v>0</v>
      </c>
    </row>
    <row r="111" spans="1:12" x14ac:dyDescent="0.25">
      <c r="A111" s="18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  <c r="H111">
        <v>3</v>
      </c>
      <c r="I111" t="s">
        <v>673</v>
      </c>
      <c r="K111">
        <f>ROUND(E111,-2)</f>
        <v>2400</v>
      </c>
      <c r="L111" t="b">
        <f t="shared" si="1"/>
        <v>0</v>
      </c>
    </row>
    <row r="112" spans="1:12" x14ac:dyDescent="0.25">
      <c r="A112" s="18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  <c r="H112">
        <v>3</v>
      </c>
      <c r="I112" t="s">
        <v>674</v>
      </c>
      <c r="K112">
        <f>ROUND(E112,-2)</f>
        <v>2100</v>
      </c>
      <c r="L112" t="b">
        <f t="shared" si="1"/>
        <v>0</v>
      </c>
    </row>
    <row r="113" spans="1:12" x14ac:dyDescent="0.25">
      <c r="A113" s="18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  <c r="H113">
        <v>1</v>
      </c>
      <c r="I113" t="s">
        <v>611</v>
      </c>
      <c r="K113">
        <f>ROUND(E113,-2)</f>
        <v>2300</v>
      </c>
      <c r="L113" t="b">
        <f t="shared" si="1"/>
        <v>0</v>
      </c>
    </row>
    <row r="114" spans="1:12" x14ac:dyDescent="0.25">
      <c r="A114" s="18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  <c r="H114">
        <v>1</v>
      </c>
      <c r="I114" t="s">
        <v>675</v>
      </c>
      <c r="K114">
        <f>ROUND(E114,-2)</f>
        <v>2500</v>
      </c>
      <c r="L114" t="b">
        <f t="shared" si="1"/>
        <v>0</v>
      </c>
    </row>
    <row r="115" spans="1:12" x14ac:dyDescent="0.25">
      <c r="A115" s="18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  <c r="H115">
        <v>2</v>
      </c>
      <c r="I115" t="s">
        <v>676</v>
      </c>
      <c r="K115">
        <f>ROUND(E115,-2)</f>
        <v>2300</v>
      </c>
      <c r="L115" t="b">
        <f t="shared" si="1"/>
        <v>0</v>
      </c>
    </row>
    <row r="116" spans="1:12" x14ac:dyDescent="0.25">
      <c r="A116" s="18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  <c r="H116">
        <v>1</v>
      </c>
      <c r="I116" t="s">
        <v>677</v>
      </c>
      <c r="K116">
        <f>ROUND(E116,-2)</f>
        <v>4100</v>
      </c>
      <c r="L116" t="b">
        <f t="shared" si="1"/>
        <v>0</v>
      </c>
    </row>
    <row r="117" spans="1:12" x14ac:dyDescent="0.25">
      <c r="A117" s="18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  <c r="H117">
        <v>1</v>
      </c>
      <c r="I117" t="s">
        <v>678</v>
      </c>
      <c r="K117">
        <f>ROUND(E117,-2)</f>
        <v>4300</v>
      </c>
      <c r="L117" t="b">
        <f t="shared" si="1"/>
        <v>0</v>
      </c>
    </row>
    <row r="118" spans="1:12" x14ac:dyDescent="0.25">
      <c r="A118" s="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  <c r="H118">
        <v>2</v>
      </c>
      <c r="I118" t="s">
        <v>679</v>
      </c>
      <c r="K118">
        <f>ROUND(E118,-2)</f>
        <v>1900</v>
      </c>
      <c r="L118" t="b">
        <f t="shared" si="1"/>
        <v>0</v>
      </c>
    </row>
    <row r="119" spans="1:12" x14ac:dyDescent="0.25">
      <c r="A119" s="18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  <c r="H119">
        <v>2</v>
      </c>
      <c r="I119" t="s">
        <v>680</v>
      </c>
      <c r="K119">
        <f>ROUND(E119,-2)</f>
        <v>2200</v>
      </c>
      <c r="L119" t="b">
        <f t="shared" si="1"/>
        <v>0</v>
      </c>
    </row>
    <row r="120" spans="1:12" x14ac:dyDescent="0.25">
      <c r="A120" s="18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  <c r="H120">
        <v>2</v>
      </c>
      <c r="I120" t="s">
        <v>681</v>
      </c>
      <c r="K120">
        <f>ROUND(E120,-2)</f>
        <v>2600</v>
      </c>
      <c r="L120" t="b">
        <f t="shared" si="1"/>
        <v>0</v>
      </c>
    </row>
    <row r="121" spans="1:12" x14ac:dyDescent="0.25">
      <c r="A121" s="18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  <c r="H121">
        <v>2</v>
      </c>
      <c r="I121" t="s">
        <v>682</v>
      </c>
      <c r="K121">
        <f>ROUND(E121,-2)</f>
        <v>2900</v>
      </c>
      <c r="L121" t="b">
        <f t="shared" si="1"/>
        <v>0</v>
      </c>
    </row>
    <row r="122" spans="1:12" x14ac:dyDescent="0.25">
      <c r="A122" s="18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  <c r="H122">
        <v>1</v>
      </c>
      <c r="I122" t="s">
        <v>683</v>
      </c>
      <c r="K122">
        <f>ROUND(E122,-2)</f>
        <v>3400</v>
      </c>
      <c r="L122" t="b">
        <f t="shared" si="1"/>
        <v>0</v>
      </c>
    </row>
    <row r="123" spans="1:12" x14ac:dyDescent="0.25">
      <c r="A123" s="18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  <c r="H123">
        <v>2</v>
      </c>
      <c r="I123" t="s">
        <v>684</v>
      </c>
      <c r="K123">
        <f>ROUND(E123,-2)</f>
        <v>2700</v>
      </c>
      <c r="L123" t="b">
        <f t="shared" si="1"/>
        <v>0</v>
      </c>
    </row>
    <row r="124" spans="1:12" x14ac:dyDescent="0.25">
      <c r="A124" s="18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  <c r="H124">
        <v>3</v>
      </c>
      <c r="I124" t="s">
        <v>685</v>
      </c>
      <c r="K124">
        <f>ROUND(E124,-2)</f>
        <v>2800</v>
      </c>
      <c r="L124" t="b">
        <f t="shared" si="1"/>
        <v>0</v>
      </c>
    </row>
    <row r="125" spans="1:12" x14ac:dyDescent="0.25">
      <c r="A125" s="18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  <c r="H125">
        <v>1</v>
      </c>
      <c r="I125" t="s">
        <v>686</v>
      </c>
      <c r="K125">
        <f>ROUND(E125,-2)</f>
        <v>3700</v>
      </c>
      <c r="L125" t="b">
        <f t="shared" si="1"/>
        <v>0</v>
      </c>
    </row>
    <row r="126" spans="1:12" x14ac:dyDescent="0.25">
      <c r="A126" s="18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  <c r="H126">
        <v>1</v>
      </c>
      <c r="I126" t="s">
        <v>595</v>
      </c>
      <c r="K126">
        <f>ROUND(E126,-2)</f>
        <v>3100</v>
      </c>
      <c r="L126" t="b">
        <f t="shared" si="1"/>
        <v>0</v>
      </c>
    </row>
    <row r="127" spans="1:12" x14ac:dyDescent="0.25">
      <c r="A127" s="18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  <c r="H127">
        <v>1</v>
      </c>
      <c r="I127" t="s">
        <v>596</v>
      </c>
      <c r="K127">
        <f>ROUND(E127,-2)</f>
        <v>2900</v>
      </c>
      <c r="L127" t="b">
        <f t="shared" si="1"/>
        <v>0</v>
      </c>
    </row>
    <row r="128" spans="1:12" x14ac:dyDescent="0.25">
      <c r="A128" s="1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  <c r="H128">
        <v>1</v>
      </c>
      <c r="I128" t="s">
        <v>687</v>
      </c>
      <c r="K128">
        <f>ROUND(E128,-2)</f>
        <v>3300</v>
      </c>
      <c r="L128" t="b">
        <f t="shared" si="1"/>
        <v>0</v>
      </c>
    </row>
    <row r="129" spans="1:12" x14ac:dyDescent="0.25">
      <c r="A129" s="18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  <c r="H129">
        <v>3</v>
      </c>
      <c r="I129" t="s">
        <v>688</v>
      </c>
      <c r="K129">
        <f>ROUND(E129,-2)</f>
        <v>2000</v>
      </c>
      <c r="L129" t="b">
        <f t="shared" si="1"/>
        <v>0</v>
      </c>
    </row>
    <row r="130" spans="1:12" x14ac:dyDescent="0.25">
      <c r="A130" s="18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  <c r="H130">
        <v>1</v>
      </c>
      <c r="I130" t="s">
        <v>611</v>
      </c>
      <c r="K130">
        <f>ROUND(E130,-2)</f>
        <v>2500</v>
      </c>
      <c r="L130" t="b">
        <f t="shared" si="1"/>
        <v>0</v>
      </c>
    </row>
    <row r="131" spans="1:12" x14ac:dyDescent="0.25">
      <c r="A131" s="18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  <c r="H131">
        <v>3</v>
      </c>
      <c r="I131" t="s">
        <v>627</v>
      </c>
      <c r="K131">
        <f>ROUND(E131,-2)</f>
        <v>1800</v>
      </c>
      <c r="L131" t="b">
        <f t="shared" ref="L131:L194" si="2">J131=K131</f>
        <v>0</v>
      </c>
    </row>
    <row r="132" spans="1:12" x14ac:dyDescent="0.25">
      <c r="A132" s="18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  <c r="H132">
        <v>1</v>
      </c>
      <c r="I132" t="s">
        <v>634</v>
      </c>
      <c r="K132">
        <f>ROUND(E132,-2)</f>
        <v>2500</v>
      </c>
      <c r="L132" t="b">
        <f t="shared" si="2"/>
        <v>0</v>
      </c>
    </row>
    <row r="133" spans="1:12" x14ac:dyDescent="0.25">
      <c r="A133" s="18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  <c r="H133">
        <v>1</v>
      </c>
      <c r="I133" t="s">
        <v>689</v>
      </c>
      <c r="K133">
        <f>ROUND(E133,-2)</f>
        <v>3800</v>
      </c>
      <c r="L133" t="b">
        <f t="shared" si="2"/>
        <v>0</v>
      </c>
    </row>
    <row r="134" spans="1:12" x14ac:dyDescent="0.25">
      <c r="A134" s="18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  <c r="H134">
        <v>1</v>
      </c>
      <c r="I134" t="s">
        <v>614</v>
      </c>
      <c r="K134">
        <f>ROUND(E134,-2)</f>
        <v>3600</v>
      </c>
      <c r="L134" t="b">
        <f t="shared" si="2"/>
        <v>0</v>
      </c>
    </row>
    <row r="135" spans="1:12" x14ac:dyDescent="0.25">
      <c r="A135" s="18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  <c r="H135">
        <v>1</v>
      </c>
      <c r="I135" t="s">
        <v>690</v>
      </c>
      <c r="K135">
        <f>ROUND(E135,-2)</f>
        <v>3600</v>
      </c>
      <c r="L135" t="b">
        <f t="shared" si="2"/>
        <v>0</v>
      </c>
    </row>
    <row r="136" spans="1:12" x14ac:dyDescent="0.25">
      <c r="A136" s="18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  <c r="H136">
        <v>1</v>
      </c>
      <c r="I136" t="s">
        <v>657</v>
      </c>
      <c r="K136">
        <f>ROUND(E136,-2)</f>
        <v>4100</v>
      </c>
      <c r="L136" t="b">
        <f t="shared" si="2"/>
        <v>0</v>
      </c>
    </row>
    <row r="137" spans="1:12" x14ac:dyDescent="0.25">
      <c r="A137" s="18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  <c r="H137">
        <v>1</v>
      </c>
      <c r="I137" t="s">
        <v>691</v>
      </c>
      <c r="K137">
        <f>ROUND(E137,-2)</f>
        <v>4700</v>
      </c>
      <c r="L137" t="b">
        <f t="shared" si="2"/>
        <v>0</v>
      </c>
    </row>
    <row r="138" spans="1:12" x14ac:dyDescent="0.25">
      <c r="A138" s="1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  <c r="H138">
        <v>1</v>
      </c>
      <c r="I138" t="s">
        <v>692</v>
      </c>
      <c r="K138">
        <f>ROUND(E138,-2)</f>
        <v>4500</v>
      </c>
      <c r="L138" t="b">
        <f t="shared" si="2"/>
        <v>0</v>
      </c>
    </row>
    <row r="139" spans="1:12" x14ac:dyDescent="0.25">
      <c r="A139" s="18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  <c r="H139">
        <v>1</v>
      </c>
      <c r="I139" t="s">
        <v>644</v>
      </c>
      <c r="K139">
        <f>ROUND(E139,-2)</f>
        <v>4600</v>
      </c>
      <c r="L139" t="b">
        <f t="shared" si="2"/>
        <v>0</v>
      </c>
    </row>
    <row r="140" spans="1:12" x14ac:dyDescent="0.25">
      <c r="A140" s="18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  <c r="H140">
        <v>1</v>
      </c>
      <c r="I140" t="s">
        <v>642</v>
      </c>
      <c r="K140">
        <f>ROUND(E140,-2)</f>
        <v>4300</v>
      </c>
      <c r="L140" t="b">
        <f t="shared" si="2"/>
        <v>0</v>
      </c>
    </row>
    <row r="141" spans="1:12" x14ac:dyDescent="0.25">
      <c r="A141" s="18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  <c r="H141">
        <v>2</v>
      </c>
      <c r="I141" t="s">
        <v>693</v>
      </c>
      <c r="K141">
        <f>ROUND(E141,-2)</f>
        <v>2200</v>
      </c>
      <c r="L141" t="b">
        <f t="shared" si="2"/>
        <v>0</v>
      </c>
    </row>
    <row r="142" spans="1:12" x14ac:dyDescent="0.25">
      <c r="A142" s="18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  <c r="H142">
        <v>2</v>
      </c>
      <c r="I142" t="s">
        <v>694</v>
      </c>
      <c r="K142">
        <f>ROUND(E142,-2)</f>
        <v>2000</v>
      </c>
      <c r="L142" t="b">
        <f t="shared" si="2"/>
        <v>0</v>
      </c>
    </row>
    <row r="143" spans="1:12" x14ac:dyDescent="0.25">
      <c r="A143" s="18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  <c r="H143">
        <v>2</v>
      </c>
      <c r="I143" t="s">
        <v>680</v>
      </c>
      <c r="K143">
        <f>ROUND(E143,-2)</f>
        <v>2300</v>
      </c>
      <c r="L143" t="b">
        <f t="shared" si="2"/>
        <v>0</v>
      </c>
    </row>
    <row r="144" spans="1:12" x14ac:dyDescent="0.25">
      <c r="A144" s="18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  <c r="H144">
        <v>3</v>
      </c>
      <c r="I144" t="s">
        <v>610</v>
      </c>
      <c r="K144">
        <f>ROUND(E144,-2)</f>
        <v>1600</v>
      </c>
      <c r="L144" t="b">
        <f t="shared" si="2"/>
        <v>0</v>
      </c>
    </row>
    <row r="145" spans="1:12" x14ac:dyDescent="0.25">
      <c r="A145" s="18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  <c r="H145">
        <v>3</v>
      </c>
      <c r="I145" t="s">
        <v>695</v>
      </c>
      <c r="K145">
        <f>ROUND(E145,-2)</f>
        <v>2000</v>
      </c>
      <c r="L145" t="b">
        <f t="shared" si="2"/>
        <v>0</v>
      </c>
    </row>
    <row r="146" spans="1:12" x14ac:dyDescent="0.25">
      <c r="A146" s="18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  <c r="H146">
        <v>1</v>
      </c>
      <c r="I146" t="s">
        <v>696</v>
      </c>
      <c r="K146">
        <f>ROUND(E146,-2)</f>
        <v>2100</v>
      </c>
      <c r="L146" t="b">
        <f t="shared" si="2"/>
        <v>0</v>
      </c>
    </row>
    <row r="147" spans="1:12" x14ac:dyDescent="0.25">
      <c r="A147" s="18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  <c r="H147">
        <v>2</v>
      </c>
      <c r="I147" t="s">
        <v>679</v>
      </c>
      <c r="K147">
        <f>ROUND(E147,-2)</f>
        <v>2100</v>
      </c>
      <c r="L147" t="b">
        <f t="shared" si="2"/>
        <v>0</v>
      </c>
    </row>
    <row r="148" spans="1:12" x14ac:dyDescent="0.25">
      <c r="A148" s="1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  <c r="H148">
        <v>2</v>
      </c>
      <c r="I148" t="s">
        <v>697</v>
      </c>
      <c r="K148">
        <f>ROUND(E148,-2)</f>
        <v>2200</v>
      </c>
      <c r="L148" t="b">
        <f t="shared" si="2"/>
        <v>0</v>
      </c>
    </row>
    <row r="149" spans="1:12" x14ac:dyDescent="0.25">
      <c r="A149" s="18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  <c r="H149">
        <v>3</v>
      </c>
      <c r="I149" t="s">
        <v>698</v>
      </c>
      <c r="K149">
        <f>ROUND(E149,-2)</f>
        <v>2500</v>
      </c>
      <c r="L149" t="b">
        <f t="shared" si="2"/>
        <v>0</v>
      </c>
    </row>
    <row r="150" spans="1:12" x14ac:dyDescent="0.25">
      <c r="A150" s="18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  <c r="H150">
        <v>3</v>
      </c>
      <c r="I150" t="s">
        <v>699</v>
      </c>
      <c r="K150">
        <f>ROUND(E150,-2)</f>
        <v>2400</v>
      </c>
      <c r="L150" t="b">
        <f t="shared" si="2"/>
        <v>0</v>
      </c>
    </row>
    <row r="151" spans="1:12" x14ac:dyDescent="0.25">
      <c r="A151" s="18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  <c r="H151">
        <v>2</v>
      </c>
      <c r="I151" t="s">
        <v>700</v>
      </c>
      <c r="K151">
        <f>ROUND(E151,-2)</f>
        <v>2000</v>
      </c>
      <c r="L151" t="b">
        <f t="shared" si="2"/>
        <v>0</v>
      </c>
    </row>
    <row r="152" spans="1:12" x14ac:dyDescent="0.25">
      <c r="A152" s="18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  <c r="H152">
        <v>1</v>
      </c>
      <c r="I152" t="s">
        <v>701</v>
      </c>
      <c r="K152">
        <f>ROUND(E152,-2)</f>
        <v>3300</v>
      </c>
      <c r="L152" t="b">
        <f t="shared" si="2"/>
        <v>0</v>
      </c>
    </row>
    <row r="153" spans="1:12" x14ac:dyDescent="0.25">
      <c r="A153" s="18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  <c r="H153">
        <v>1</v>
      </c>
      <c r="I153" t="s">
        <v>687</v>
      </c>
      <c r="K153">
        <f>ROUND(E153,-2)</f>
        <v>3500</v>
      </c>
      <c r="L153" t="b">
        <f t="shared" si="2"/>
        <v>0</v>
      </c>
    </row>
    <row r="154" spans="1:12" x14ac:dyDescent="0.25">
      <c r="A154" s="18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  <c r="H154">
        <v>1</v>
      </c>
      <c r="I154" t="s">
        <v>702</v>
      </c>
      <c r="K154">
        <f>ROUND(E154,-2)</f>
        <v>3400</v>
      </c>
      <c r="L154" t="b">
        <f t="shared" si="2"/>
        <v>0</v>
      </c>
    </row>
    <row r="155" spans="1:12" x14ac:dyDescent="0.25">
      <c r="A155" s="18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  <c r="H155">
        <v>1</v>
      </c>
      <c r="I155" t="s">
        <v>597</v>
      </c>
      <c r="K155">
        <f>ROUND(E155,-2)</f>
        <v>3200</v>
      </c>
      <c r="L155" t="b">
        <f t="shared" si="2"/>
        <v>0</v>
      </c>
    </row>
    <row r="156" spans="1:12" x14ac:dyDescent="0.25">
      <c r="A156" s="18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  <c r="H156">
        <v>1</v>
      </c>
      <c r="I156" t="s">
        <v>588</v>
      </c>
      <c r="K156">
        <f>ROUND(E156,-2)</f>
        <v>4700</v>
      </c>
      <c r="L156" t="b">
        <f t="shared" si="2"/>
        <v>0</v>
      </c>
    </row>
    <row r="157" spans="1:12" x14ac:dyDescent="0.25">
      <c r="A157" s="18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  <c r="H157">
        <v>1</v>
      </c>
      <c r="I157" t="s">
        <v>703</v>
      </c>
      <c r="K157">
        <f>ROUND(E157,-2)</f>
        <v>4400</v>
      </c>
      <c r="L157" t="b">
        <f t="shared" si="2"/>
        <v>0</v>
      </c>
    </row>
    <row r="158" spans="1:12" x14ac:dyDescent="0.25">
      <c r="A158" s="1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  <c r="H158">
        <v>1</v>
      </c>
      <c r="I158" t="s">
        <v>704</v>
      </c>
      <c r="K158">
        <f>ROUND(E158,-2)</f>
        <v>4500</v>
      </c>
      <c r="L158" t="b">
        <f t="shared" si="2"/>
        <v>0</v>
      </c>
    </row>
    <row r="159" spans="1:12" x14ac:dyDescent="0.25">
      <c r="A159" s="18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  <c r="H159">
        <v>1</v>
      </c>
      <c r="I159" t="s">
        <v>661</v>
      </c>
      <c r="K159">
        <f>ROUND(E159,-2)</f>
        <v>4700</v>
      </c>
      <c r="L159" t="b">
        <f t="shared" si="2"/>
        <v>0</v>
      </c>
    </row>
    <row r="160" spans="1:12" x14ac:dyDescent="0.25">
      <c r="A160" s="18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  <c r="H160">
        <v>1</v>
      </c>
      <c r="I160" t="s">
        <v>705</v>
      </c>
      <c r="K160">
        <f>ROUND(E160,-2)</f>
        <v>3900</v>
      </c>
      <c r="L160" t="b">
        <f t="shared" si="2"/>
        <v>0</v>
      </c>
    </row>
    <row r="161" spans="1:12" x14ac:dyDescent="0.25">
      <c r="A161" s="18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  <c r="H161">
        <v>1</v>
      </c>
      <c r="I161" t="s">
        <v>706</v>
      </c>
      <c r="K161">
        <f>ROUND(E161,-2)</f>
        <v>3900</v>
      </c>
      <c r="L161" t="b">
        <f t="shared" si="2"/>
        <v>0</v>
      </c>
    </row>
    <row r="162" spans="1:12" x14ac:dyDescent="0.25">
      <c r="A162" s="18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  <c r="H162">
        <v>1</v>
      </c>
      <c r="I162" t="s">
        <v>614</v>
      </c>
      <c r="K162">
        <f>ROUND(E162,-2)</f>
        <v>3700</v>
      </c>
      <c r="L162" t="b">
        <f t="shared" si="2"/>
        <v>0</v>
      </c>
    </row>
    <row r="163" spans="1:12" x14ac:dyDescent="0.25">
      <c r="A163" s="18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  <c r="H163">
        <v>1</v>
      </c>
      <c r="I163" t="s">
        <v>707</v>
      </c>
      <c r="K163">
        <f>ROUND(E163,-2)</f>
        <v>3800</v>
      </c>
      <c r="L163" t="b">
        <f t="shared" si="2"/>
        <v>0</v>
      </c>
    </row>
    <row r="164" spans="1:12" x14ac:dyDescent="0.25">
      <c r="A164" s="18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  <c r="H164">
        <v>1</v>
      </c>
      <c r="I164" t="s">
        <v>708</v>
      </c>
      <c r="K164">
        <f>ROUND(E164,-2)</f>
        <v>3000</v>
      </c>
      <c r="L164" t="b">
        <f t="shared" si="2"/>
        <v>0</v>
      </c>
    </row>
    <row r="165" spans="1:12" x14ac:dyDescent="0.25">
      <c r="A165" s="18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  <c r="H165">
        <v>1</v>
      </c>
      <c r="I165" t="s">
        <v>709</v>
      </c>
      <c r="K165">
        <f>ROUND(E165,-2)</f>
        <v>3200</v>
      </c>
      <c r="L165" t="b">
        <f t="shared" si="2"/>
        <v>0</v>
      </c>
    </row>
    <row r="166" spans="1:12" x14ac:dyDescent="0.25">
      <c r="A166" s="18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  <c r="H166">
        <v>1</v>
      </c>
      <c r="I166" t="s">
        <v>710</v>
      </c>
      <c r="K166">
        <f>ROUND(E166,-2)</f>
        <v>3200</v>
      </c>
      <c r="L166" t="b">
        <f t="shared" si="2"/>
        <v>0</v>
      </c>
    </row>
    <row r="167" spans="1:12" x14ac:dyDescent="0.25">
      <c r="A167" s="18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  <c r="H167">
        <v>3</v>
      </c>
      <c r="I167" t="s">
        <v>711</v>
      </c>
      <c r="K167">
        <f>ROUND(E167,-2)</f>
        <v>2200</v>
      </c>
      <c r="L167" t="b">
        <f t="shared" si="2"/>
        <v>0</v>
      </c>
    </row>
    <row r="168" spans="1:12" x14ac:dyDescent="0.25">
      <c r="A168" s="1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  <c r="H168">
        <v>1</v>
      </c>
      <c r="I168" t="s">
        <v>611</v>
      </c>
      <c r="K168">
        <f>ROUND(E168,-2)</f>
        <v>2600</v>
      </c>
      <c r="L168" t="b">
        <f t="shared" si="2"/>
        <v>0</v>
      </c>
    </row>
    <row r="169" spans="1:12" x14ac:dyDescent="0.25">
      <c r="A169" s="18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  <c r="H169">
        <v>1</v>
      </c>
      <c r="I169" t="s">
        <v>604</v>
      </c>
      <c r="K169">
        <f>ROUND(E169,-2)</f>
        <v>2900</v>
      </c>
      <c r="L169" t="b">
        <f t="shared" si="2"/>
        <v>0</v>
      </c>
    </row>
    <row r="170" spans="1:12" x14ac:dyDescent="0.25">
      <c r="A170" s="18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  <c r="H170">
        <v>1</v>
      </c>
      <c r="I170" t="s">
        <v>712</v>
      </c>
      <c r="K170">
        <f>ROUND(E170,-2)</f>
        <v>2600</v>
      </c>
      <c r="L170" t="b">
        <f t="shared" si="2"/>
        <v>0</v>
      </c>
    </row>
    <row r="171" spans="1:12" x14ac:dyDescent="0.25">
      <c r="A171" s="18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  <c r="H171">
        <v>3</v>
      </c>
      <c r="I171" t="s">
        <v>610</v>
      </c>
      <c r="K171">
        <f>ROUND(E171,-2)</f>
        <v>2700</v>
      </c>
      <c r="L171" t="b">
        <f t="shared" si="2"/>
        <v>0</v>
      </c>
    </row>
    <row r="172" spans="1:12" x14ac:dyDescent="0.25">
      <c r="A172" s="18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  <c r="H172">
        <v>2</v>
      </c>
      <c r="I172" t="s">
        <v>694</v>
      </c>
      <c r="K172">
        <f>ROUND(E172,-2)</f>
        <v>2200</v>
      </c>
      <c r="L172" t="b">
        <f t="shared" si="2"/>
        <v>0</v>
      </c>
    </row>
    <row r="173" spans="1:12" x14ac:dyDescent="0.25">
      <c r="A173" s="18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  <c r="H173">
        <v>3</v>
      </c>
      <c r="I173" t="s">
        <v>695</v>
      </c>
      <c r="K173">
        <f>ROUND(E173,-2)</f>
        <v>2500</v>
      </c>
      <c r="L173" t="b">
        <f t="shared" si="2"/>
        <v>0</v>
      </c>
    </row>
    <row r="174" spans="1:12" x14ac:dyDescent="0.25">
      <c r="A174" s="18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  <c r="H174">
        <v>1</v>
      </c>
      <c r="I174" t="s">
        <v>611</v>
      </c>
      <c r="K174">
        <f>ROUND(E174,-2)</f>
        <v>3000</v>
      </c>
      <c r="L174" t="b">
        <f t="shared" si="2"/>
        <v>0</v>
      </c>
    </row>
    <row r="175" spans="1:12" x14ac:dyDescent="0.25">
      <c r="A175" s="18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  <c r="H175">
        <v>2</v>
      </c>
      <c r="I175" t="s">
        <v>713</v>
      </c>
      <c r="K175">
        <f>ROUND(E175,-2)</f>
        <v>1900</v>
      </c>
      <c r="L175" t="b">
        <f t="shared" si="2"/>
        <v>0</v>
      </c>
    </row>
    <row r="176" spans="1:12" x14ac:dyDescent="0.25">
      <c r="A176" s="18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  <c r="H176">
        <v>1</v>
      </c>
      <c r="I176" t="s">
        <v>714</v>
      </c>
      <c r="K176">
        <f>ROUND(E176,-2)</f>
        <v>3200</v>
      </c>
      <c r="L176" t="b">
        <f t="shared" si="2"/>
        <v>0</v>
      </c>
    </row>
    <row r="177" spans="1:12" x14ac:dyDescent="0.25">
      <c r="A177" s="18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  <c r="H177">
        <v>2</v>
      </c>
      <c r="I177" t="s">
        <v>681</v>
      </c>
      <c r="K177">
        <f>ROUND(E177,-2)</f>
        <v>2700</v>
      </c>
      <c r="L177" t="b">
        <f t="shared" si="2"/>
        <v>0</v>
      </c>
    </row>
    <row r="178" spans="1:12" x14ac:dyDescent="0.25">
      <c r="A178" s="1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  <c r="H178">
        <v>2</v>
      </c>
      <c r="I178" t="s">
        <v>600</v>
      </c>
      <c r="K178">
        <f>ROUND(E178,-2)</f>
        <v>3000</v>
      </c>
      <c r="L178" t="b">
        <f t="shared" si="2"/>
        <v>0</v>
      </c>
    </row>
    <row r="179" spans="1:12" x14ac:dyDescent="0.25">
      <c r="A179" s="18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  <c r="H179">
        <v>2</v>
      </c>
      <c r="I179" t="s">
        <v>715</v>
      </c>
      <c r="K179">
        <f>ROUND(E179,-2)</f>
        <v>2900</v>
      </c>
      <c r="L179" t="b">
        <f t="shared" si="2"/>
        <v>0</v>
      </c>
    </row>
    <row r="180" spans="1:12" x14ac:dyDescent="0.25">
      <c r="A180" s="18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  <c r="H180">
        <v>2</v>
      </c>
      <c r="I180" t="s">
        <v>684</v>
      </c>
      <c r="K180">
        <f>ROUND(E180,-2)</f>
        <v>2700</v>
      </c>
      <c r="L180" t="b">
        <f t="shared" si="2"/>
        <v>0</v>
      </c>
    </row>
    <row r="181" spans="1:12" x14ac:dyDescent="0.25">
      <c r="A181" s="18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  <c r="H181">
        <v>3</v>
      </c>
      <c r="I181" t="s">
        <v>716</v>
      </c>
      <c r="K181">
        <f>ROUND(E181,-2)</f>
        <v>1800</v>
      </c>
      <c r="L181" t="b">
        <f t="shared" si="2"/>
        <v>0</v>
      </c>
    </row>
    <row r="182" spans="1:12" x14ac:dyDescent="0.25">
      <c r="A182" s="18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  <c r="H182">
        <v>2</v>
      </c>
      <c r="I182" t="s">
        <v>717</v>
      </c>
      <c r="K182">
        <f>ROUND(E182,-2)</f>
        <v>2500</v>
      </c>
      <c r="L182" t="b">
        <f t="shared" si="2"/>
        <v>0</v>
      </c>
    </row>
    <row r="183" spans="1:12" x14ac:dyDescent="0.25">
      <c r="A183" s="18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  <c r="H183">
        <v>2</v>
      </c>
      <c r="I183" t="s">
        <v>624</v>
      </c>
      <c r="K183">
        <f>ROUND(E183,-2)</f>
        <v>2200</v>
      </c>
      <c r="L183" t="b">
        <f t="shared" si="2"/>
        <v>0</v>
      </c>
    </row>
    <row r="184" spans="1:12" x14ac:dyDescent="0.25">
      <c r="A184" s="18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  <c r="H184">
        <v>1</v>
      </c>
      <c r="I184" t="s">
        <v>718</v>
      </c>
      <c r="K184">
        <f>ROUND(E184,-2)</f>
        <v>2600</v>
      </c>
      <c r="L184" t="b">
        <f t="shared" si="2"/>
        <v>0</v>
      </c>
    </row>
    <row r="185" spans="1:12" x14ac:dyDescent="0.25">
      <c r="A185" s="18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  <c r="H185">
        <v>1</v>
      </c>
      <c r="I185" t="s">
        <v>696</v>
      </c>
      <c r="K185">
        <f>ROUND(E185,-2)</f>
        <v>2300</v>
      </c>
      <c r="L185" t="b">
        <f t="shared" si="2"/>
        <v>0</v>
      </c>
    </row>
    <row r="186" spans="1:12" x14ac:dyDescent="0.25">
      <c r="A186" s="18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  <c r="H186">
        <v>2</v>
      </c>
      <c r="I186" t="s">
        <v>719</v>
      </c>
      <c r="K186">
        <f>ROUND(E186,-2)</f>
        <v>2200</v>
      </c>
      <c r="L186" t="b">
        <f t="shared" si="2"/>
        <v>0</v>
      </c>
    </row>
    <row r="187" spans="1:12" x14ac:dyDescent="0.25">
      <c r="A187" s="18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  <c r="H187">
        <v>1</v>
      </c>
      <c r="I187" t="s">
        <v>689</v>
      </c>
      <c r="K187">
        <f>ROUND(E187,-2)</f>
        <v>4200</v>
      </c>
      <c r="L187" t="b">
        <f t="shared" si="2"/>
        <v>0</v>
      </c>
    </row>
    <row r="188" spans="1:12" x14ac:dyDescent="0.25">
      <c r="A188" s="1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  <c r="H188">
        <v>1</v>
      </c>
      <c r="I188" t="s">
        <v>720</v>
      </c>
      <c r="K188">
        <f>ROUND(E188,-2)</f>
        <v>4200</v>
      </c>
      <c r="L188" t="b">
        <f t="shared" si="2"/>
        <v>0</v>
      </c>
    </row>
    <row r="189" spans="1:12" x14ac:dyDescent="0.25">
      <c r="A189" s="18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  <c r="H189">
        <v>1</v>
      </c>
      <c r="I189" t="s">
        <v>614</v>
      </c>
      <c r="K189">
        <f>ROUND(E189,-2)</f>
        <v>4000</v>
      </c>
      <c r="L189" t="b">
        <f t="shared" si="2"/>
        <v>0</v>
      </c>
    </row>
    <row r="190" spans="1:12" x14ac:dyDescent="0.25">
      <c r="A190" s="18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  <c r="H190">
        <v>1</v>
      </c>
      <c r="I190" t="s">
        <v>657</v>
      </c>
      <c r="K190">
        <f>ROUND(E190,-2)</f>
        <v>4200</v>
      </c>
      <c r="L190" t="b">
        <f t="shared" si="2"/>
        <v>0</v>
      </c>
    </row>
    <row r="191" spans="1:12" x14ac:dyDescent="0.25">
      <c r="A191" s="18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  <c r="H191">
        <v>1</v>
      </c>
      <c r="I191" t="s">
        <v>666</v>
      </c>
      <c r="K191">
        <f>ROUND(E191,-2)</f>
        <v>3200</v>
      </c>
      <c r="L191" t="b">
        <f t="shared" si="2"/>
        <v>0</v>
      </c>
    </row>
    <row r="192" spans="1:12" x14ac:dyDescent="0.25">
      <c r="A192" s="18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  <c r="H192">
        <v>1</v>
      </c>
      <c r="I192" t="s">
        <v>687</v>
      </c>
      <c r="K192">
        <f>ROUND(E192,-2)</f>
        <v>3400</v>
      </c>
      <c r="L192" t="b">
        <f t="shared" si="2"/>
        <v>0</v>
      </c>
    </row>
    <row r="193" spans="1:12" x14ac:dyDescent="0.25">
      <c r="A193" s="18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  <c r="H193">
        <v>1</v>
      </c>
      <c r="I193" t="s">
        <v>597</v>
      </c>
      <c r="K193">
        <f>ROUND(E193,-2)</f>
        <v>3000</v>
      </c>
      <c r="L193" t="b">
        <f t="shared" si="2"/>
        <v>0</v>
      </c>
    </row>
    <row r="194" spans="1:12" x14ac:dyDescent="0.25">
      <c r="A194" s="18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  <c r="H194">
        <v>1</v>
      </c>
      <c r="I194" t="s">
        <v>596</v>
      </c>
      <c r="K194">
        <f>ROUND(E194,-2)</f>
        <v>3100</v>
      </c>
      <c r="L194" t="b">
        <f t="shared" si="2"/>
        <v>0</v>
      </c>
    </row>
    <row r="195" spans="1:12" x14ac:dyDescent="0.25">
      <c r="A195" s="18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  <c r="H195">
        <v>1</v>
      </c>
      <c r="I195" t="s">
        <v>721</v>
      </c>
      <c r="K195">
        <f>ROUND(E195,-2)</f>
        <v>2000</v>
      </c>
      <c r="L195" t="b">
        <f t="shared" ref="L195:L258" si="3">J195=K195</f>
        <v>0</v>
      </c>
    </row>
    <row r="196" spans="1:12" x14ac:dyDescent="0.25">
      <c r="A196" s="18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  <c r="H196">
        <v>1</v>
      </c>
      <c r="I196" t="s">
        <v>722</v>
      </c>
      <c r="K196">
        <f>ROUND(E196,-2)</f>
        <v>2200</v>
      </c>
      <c r="L196" t="b">
        <f t="shared" si="3"/>
        <v>0</v>
      </c>
    </row>
    <row r="197" spans="1:12" x14ac:dyDescent="0.25">
      <c r="A197" s="18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  <c r="H197">
        <v>2</v>
      </c>
      <c r="I197" t="s">
        <v>723</v>
      </c>
      <c r="K197">
        <f>ROUND(E197,-2)</f>
        <v>1900</v>
      </c>
      <c r="L197" t="b">
        <f t="shared" si="3"/>
        <v>0</v>
      </c>
    </row>
    <row r="198" spans="1:12" x14ac:dyDescent="0.25">
      <c r="A198" s="1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  <c r="H198">
        <v>3</v>
      </c>
      <c r="I198" t="s">
        <v>698</v>
      </c>
      <c r="K198">
        <f>ROUND(E198,-2)</f>
        <v>1800</v>
      </c>
      <c r="L198" t="b">
        <f t="shared" si="3"/>
        <v>0</v>
      </c>
    </row>
    <row r="199" spans="1:12" x14ac:dyDescent="0.25">
      <c r="A199" s="18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  <c r="H199">
        <v>1</v>
      </c>
      <c r="I199" t="s">
        <v>724</v>
      </c>
      <c r="K199">
        <f>ROUND(E199,-2)</f>
        <v>3700</v>
      </c>
      <c r="L199" t="b">
        <f t="shared" si="3"/>
        <v>0</v>
      </c>
    </row>
    <row r="200" spans="1:12" x14ac:dyDescent="0.25">
      <c r="A200" s="18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  <c r="H200">
        <v>1</v>
      </c>
      <c r="I200" t="s">
        <v>725</v>
      </c>
      <c r="K200">
        <f>ROUND(E200,-2)</f>
        <v>3600</v>
      </c>
      <c r="L200" t="b">
        <f t="shared" si="3"/>
        <v>0</v>
      </c>
    </row>
    <row r="201" spans="1:12" x14ac:dyDescent="0.25">
      <c r="A201" s="18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  <c r="H201">
        <v>1</v>
      </c>
      <c r="I201" t="s">
        <v>726</v>
      </c>
      <c r="K201">
        <f>ROUND(E201,-2)</f>
        <v>3600</v>
      </c>
      <c r="L201" t="b">
        <f t="shared" si="3"/>
        <v>0</v>
      </c>
    </row>
    <row r="202" spans="1:12" x14ac:dyDescent="0.25">
      <c r="A202" s="18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  <c r="H202">
        <v>1</v>
      </c>
      <c r="I202" t="s">
        <v>727</v>
      </c>
      <c r="K202">
        <f>ROUND(E202,-2)</f>
        <v>3200</v>
      </c>
      <c r="L202" t="b">
        <f t="shared" si="3"/>
        <v>0</v>
      </c>
    </row>
    <row r="203" spans="1:12" x14ac:dyDescent="0.25">
      <c r="A203" s="18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  <c r="H203">
        <v>2</v>
      </c>
      <c r="I203" t="s">
        <v>713</v>
      </c>
      <c r="K203">
        <f>ROUND(E203,-2)</f>
        <v>1800</v>
      </c>
      <c r="L203" t="b">
        <f t="shared" si="3"/>
        <v>0</v>
      </c>
    </row>
    <row r="204" spans="1:12" x14ac:dyDescent="0.25">
      <c r="A204" s="18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  <c r="H204">
        <v>3</v>
      </c>
      <c r="I204" t="s">
        <v>728</v>
      </c>
      <c r="K204">
        <f>ROUND(E204,-2)</f>
        <v>2000</v>
      </c>
      <c r="L204" t="b">
        <f t="shared" si="3"/>
        <v>0</v>
      </c>
    </row>
    <row r="205" spans="1:12" x14ac:dyDescent="0.25">
      <c r="A205" s="18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  <c r="H205">
        <v>3</v>
      </c>
      <c r="I205" t="s">
        <v>711</v>
      </c>
      <c r="K205">
        <f>ROUND(E205,-2)</f>
        <v>2200</v>
      </c>
      <c r="L205" t="b">
        <f t="shared" si="3"/>
        <v>0</v>
      </c>
    </row>
    <row r="206" spans="1:12" x14ac:dyDescent="0.25">
      <c r="A206" s="18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  <c r="H206">
        <v>1</v>
      </c>
      <c r="I206" t="s">
        <v>611</v>
      </c>
      <c r="K206">
        <f>ROUND(E206,-2)</f>
        <v>2600</v>
      </c>
      <c r="L206" t="b">
        <f t="shared" si="3"/>
        <v>0</v>
      </c>
    </row>
    <row r="207" spans="1:12" x14ac:dyDescent="0.25">
      <c r="A207" s="18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  <c r="H207">
        <v>2</v>
      </c>
      <c r="I207" t="s">
        <v>729</v>
      </c>
      <c r="K207">
        <f>ROUND(E207,-2)</f>
        <v>3200</v>
      </c>
      <c r="L207" t="b">
        <f t="shared" si="3"/>
        <v>0</v>
      </c>
    </row>
    <row r="208" spans="1:12" x14ac:dyDescent="0.25">
      <c r="A208" s="1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  <c r="H208">
        <v>1</v>
      </c>
      <c r="I208" t="s">
        <v>730</v>
      </c>
      <c r="K208">
        <f>ROUND(E208,-2)</f>
        <v>3900</v>
      </c>
      <c r="L208" t="b">
        <f t="shared" si="3"/>
        <v>0</v>
      </c>
    </row>
    <row r="209" spans="1:12" x14ac:dyDescent="0.25">
      <c r="A209" s="18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  <c r="H209">
        <v>2</v>
      </c>
      <c r="I209" t="s">
        <v>600</v>
      </c>
      <c r="K209">
        <f>ROUND(E209,-2)</f>
        <v>3300</v>
      </c>
      <c r="L209" t="b">
        <f t="shared" si="3"/>
        <v>0</v>
      </c>
    </row>
    <row r="210" spans="1:12" x14ac:dyDescent="0.25">
      <c r="A210" s="18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  <c r="H210">
        <v>3</v>
      </c>
      <c r="I210" t="s">
        <v>685</v>
      </c>
      <c r="K210">
        <f>ROUND(E210,-2)</f>
        <v>2900</v>
      </c>
      <c r="L210" t="b">
        <f t="shared" si="3"/>
        <v>0</v>
      </c>
    </row>
    <row r="211" spans="1:12" x14ac:dyDescent="0.25">
      <c r="A211" s="18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  <c r="H211">
        <v>2</v>
      </c>
      <c r="I211" t="s">
        <v>731</v>
      </c>
      <c r="K211">
        <f>ROUND(E211,-2)</f>
        <v>3800</v>
      </c>
      <c r="L211" t="b">
        <f t="shared" si="3"/>
        <v>0</v>
      </c>
    </row>
    <row r="212" spans="1:12" x14ac:dyDescent="0.25">
      <c r="A212" s="18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  <c r="H212">
        <v>1</v>
      </c>
      <c r="I212" t="s">
        <v>732</v>
      </c>
      <c r="K212">
        <f>ROUND(E212,-2)</f>
        <v>4400</v>
      </c>
      <c r="L212" t="b">
        <f t="shared" si="3"/>
        <v>0</v>
      </c>
    </row>
    <row r="213" spans="1:12" x14ac:dyDescent="0.25">
      <c r="A213" s="18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  <c r="H213">
        <v>1</v>
      </c>
      <c r="I213" t="s">
        <v>733</v>
      </c>
      <c r="K213">
        <f>ROUND(E213,-2)</f>
        <v>4100</v>
      </c>
      <c r="L213" t="b">
        <f t="shared" si="3"/>
        <v>0</v>
      </c>
    </row>
    <row r="214" spans="1:12" x14ac:dyDescent="0.25">
      <c r="A214" s="18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  <c r="H214">
        <v>1</v>
      </c>
      <c r="I214" t="s">
        <v>734</v>
      </c>
      <c r="K214">
        <f>ROUND(E214,-2)</f>
        <v>3900</v>
      </c>
      <c r="L214" t="b">
        <f t="shared" si="3"/>
        <v>0</v>
      </c>
    </row>
    <row r="215" spans="1:12" x14ac:dyDescent="0.25">
      <c r="A215" s="18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  <c r="H215">
        <v>1</v>
      </c>
      <c r="I215" t="s">
        <v>735</v>
      </c>
      <c r="K215">
        <f>ROUND(E215,-2)</f>
        <v>3800</v>
      </c>
      <c r="L215" t="b">
        <f t="shared" si="3"/>
        <v>0</v>
      </c>
    </row>
    <row r="216" spans="1:12" x14ac:dyDescent="0.25">
      <c r="A216" s="18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  <c r="H216">
        <v>3</v>
      </c>
      <c r="I216" t="s">
        <v>736</v>
      </c>
      <c r="K216">
        <f>ROUND(E216,-2)</f>
        <v>2000</v>
      </c>
      <c r="L216" t="b">
        <f t="shared" si="3"/>
        <v>0</v>
      </c>
    </row>
    <row r="217" spans="1:12" x14ac:dyDescent="0.25">
      <c r="A217" s="18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  <c r="H217">
        <v>1</v>
      </c>
      <c r="I217" t="s">
        <v>737</v>
      </c>
      <c r="K217">
        <f>ROUND(E217,-2)</f>
        <v>2200</v>
      </c>
      <c r="L217" t="b">
        <f t="shared" si="3"/>
        <v>0</v>
      </c>
    </row>
    <row r="218" spans="1:12" x14ac:dyDescent="0.25">
      <c r="A218" s="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  <c r="H218">
        <v>2</v>
      </c>
      <c r="I218" t="s">
        <v>738</v>
      </c>
      <c r="K218">
        <f>ROUND(E218,-2)</f>
        <v>1800</v>
      </c>
      <c r="L218" t="b">
        <f t="shared" si="3"/>
        <v>0</v>
      </c>
    </row>
    <row r="219" spans="1:12" x14ac:dyDescent="0.25">
      <c r="A219" s="18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  <c r="H219">
        <v>1</v>
      </c>
      <c r="I219" t="s">
        <v>739</v>
      </c>
      <c r="K219">
        <f>ROUND(E219,-2)</f>
        <v>2300</v>
      </c>
      <c r="L219" t="b">
        <f t="shared" si="3"/>
        <v>0</v>
      </c>
    </row>
    <row r="220" spans="1:12" x14ac:dyDescent="0.25">
      <c r="A220" s="18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  <c r="H220">
        <v>3</v>
      </c>
      <c r="I220" t="s">
        <v>740</v>
      </c>
      <c r="K220">
        <f>ROUND(E220,-2)</f>
        <v>1900</v>
      </c>
      <c r="L220" t="b">
        <f t="shared" si="3"/>
        <v>0</v>
      </c>
    </row>
    <row r="221" spans="1:12" x14ac:dyDescent="0.25">
      <c r="A221" s="18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  <c r="H221">
        <v>1</v>
      </c>
      <c r="I221" t="s">
        <v>660</v>
      </c>
      <c r="K221">
        <f>ROUND(E221,-2)</f>
        <v>3900</v>
      </c>
      <c r="L221" t="b">
        <f t="shared" si="3"/>
        <v>0</v>
      </c>
    </row>
    <row r="222" spans="1:12" x14ac:dyDescent="0.25">
      <c r="A222" s="18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  <c r="H222">
        <v>1</v>
      </c>
      <c r="I222" t="s">
        <v>741</v>
      </c>
      <c r="K222">
        <f>ROUND(E222,-2)</f>
        <v>4100</v>
      </c>
      <c r="L222" t="b">
        <f t="shared" si="3"/>
        <v>0</v>
      </c>
    </row>
    <row r="223" spans="1:12" x14ac:dyDescent="0.25">
      <c r="A223" s="18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  <c r="H223">
        <v>1</v>
      </c>
      <c r="I223" t="s">
        <v>742</v>
      </c>
      <c r="K223">
        <f>ROUND(E223,-2)</f>
        <v>4100</v>
      </c>
      <c r="L223" t="b">
        <f t="shared" si="3"/>
        <v>0</v>
      </c>
    </row>
    <row r="224" spans="1:12" x14ac:dyDescent="0.25">
      <c r="A224" s="18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  <c r="H224">
        <v>1</v>
      </c>
      <c r="I224" t="s">
        <v>743</v>
      </c>
      <c r="K224">
        <f>ROUND(E224,-2)</f>
        <v>4300</v>
      </c>
      <c r="L224" t="b">
        <f t="shared" si="3"/>
        <v>0</v>
      </c>
    </row>
    <row r="225" spans="1:12" x14ac:dyDescent="0.25">
      <c r="A225" s="18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  <c r="H225">
        <v>1</v>
      </c>
      <c r="I225" t="s">
        <v>744</v>
      </c>
      <c r="K225">
        <f>ROUND(E225,-2)</f>
        <v>3500</v>
      </c>
      <c r="L225" t="b">
        <f t="shared" si="3"/>
        <v>0</v>
      </c>
    </row>
    <row r="226" spans="1:12" x14ac:dyDescent="0.25">
      <c r="A226" s="18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  <c r="H226">
        <v>1</v>
      </c>
      <c r="I226" t="s">
        <v>745</v>
      </c>
      <c r="K226">
        <f>ROUND(E226,-2)</f>
        <v>3400</v>
      </c>
      <c r="L226" t="b">
        <f t="shared" si="3"/>
        <v>0</v>
      </c>
    </row>
    <row r="227" spans="1:12" x14ac:dyDescent="0.25">
      <c r="A227" s="18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  <c r="H227">
        <v>1</v>
      </c>
      <c r="I227" t="s">
        <v>746</v>
      </c>
      <c r="K227">
        <f>ROUND(E227,-2)</f>
        <v>3600</v>
      </c>
      <c r="L227" t="b">
        <f t="shared" si="3"/>
        <v>0</v>
      </c>
    </row>
    <row r="228" spans="1:12" x14ac:dyDescent="0.25">
      <c r="A228" s="1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  <c r="H228">
        <v>1</v>
      </c>
      <c r="I228" t="s">
        <v>747</v>
      </c>
      <c r="K228">
        <f>ROUND(E228,-2)</f>
        <v>3500</v>
      </c>
      <c r="L228" t="b">
        <f t="shared" si="3"/>
        <v>0</v>
      </c>
    </row>
    <row r="229" spans="1:12" x14ac:dyDescent="0.25">
      <c r="A229" s="18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  <c r="H229">
        <v>1</v>
      </c>
      <c r="I229" t="s">
        <v>748</v>
      </c>
      <c r="K229">
        <f>ROUND(E229,-2)</f>
        <v>4200</v>
      </c>
      <c r="L229" t="b">
        <f t="shared" si="3"/>
        <v>0</v>
      </c>
    </row>
    <row r="230" spans="1:12" x14ac:dyDescent="0.25">
      <c r="A230" s="18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  <c r="H230">
        <v>1</v>
      </c>
      <c r="I230" t="s">
        <v>749</v>
      </c>
      <c r="K230">
        <f>ROUND(E230,-2)</f>
        <v>4200</v>
      </c>
      <c r="L230" t="b">
        <f t="shared" si="3"/>
        <v>0</v>
      </c>
    </row>
    <row r="231" spans="1:12" x14ac:dyDescent="0.25">
      <c r="A231" s="18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  <c r="H231">
        <v>1</v>
      </c>
      <c r="I231" t="s">
        <v>750</v>
      </c>
      <c r="K231">
        <f>ROUND(E231,-2)</f>
        <v>4300</v>
      </c>
      <c r="L231" t="b">
        <f t="shared" si="3"/>
        <v>0</v>
      </c>
    </row>
    <row r="232" spans="1:12" x14ac:dyDescent="0.25">
      <c r="A232" s="18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  <c r="H232">
        <v>1</v>
      </c>
      <c r="I232" t="s">
        <v>751</v>
      </c>
      <c r="K232">
        <f>ROUND(E232,-2)</f>
        <v>4300</v>
      </c>
      <c r="L232" t="b">
        <f t="shared" si="3"/>
        <v>0</v>
      </c>
    </row>
    <row r="233" spans="1:12" x14ac:dyDescent="0.25">
      <c r="A233" s="18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  <c r="H233">
        <v>2</v>
      </c>
      <c r="I233" t="s">
        <v>752</v>
      </c>
      <c r="K233">
        <f>ROUND(E233,-2)</f>
        <v>1900</v>
      </c>
      <c r="L233" t="b">
        <f t="shared" si="3"/>
        <v>0</v>
      </c>
    </row>
    <row r="234" spans="1:12" x14ac:dyDescent="0.25">
      <c r="A234" s="18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  <c r="H234">
        <v>1</v>
      </c>
      <c r="I234" t="s">
        <v>753</v>
      </c>
      <c r="K234">
        <f>ROUND(E234,-2)</f>
        <v>2700</v>
      </c>
      <c r="L234" t="b">
        <f t="shared" si="3"/>
        <v>0</v>
      </c>
    </row>
    <row r="235" spans="1:12" x14ac:dyDescent="0.25">
      <c r="A235" s="18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  <c r="H235">
        <v>3</v>
      </c>
      <c r="I235" t="s">
        <v>754</v>
      </c>
      <c r="K235">
        <f>ROUND(E235,-2)</f>
        <v>2300</v>
      </c>
      <c r="L235" t="b">
        <f t="shared" si="3"/>
        <v>0</v>
      </c>
    </row>
    <row r="236" spans="1:12" x14ac:dyDescent="0.25">
      <c r="A236" s="18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  <c r="H236">
        <v>1</v>
      </c>
      <c r="I236" t="s">
        <v>755</v>
      </c>
      <c r="K236">
        <f>ROUND(E236,-2)</f>
        <v>2800</v>
      </c>
      <c r="L236" t="b">
        <f t="shared" si="3"/>
        <v>0</v>
      </c>
    </row>
    <row r="237" spans="1:12" x14ac:dyDescent="0.25">
      <c r="A237" s="18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  <c r="H237">
        <v>1</v>
      </c>
      <c r="I237" t="s">
        <v>721</v>
      </c>
      <c r="K237">
        <f>ROUND(E237,-2)</f>
        <v>2100</v>
      </c>
      <c r="L237" t="b">
        <f t="shared" si="3"/>
        <v>0</v>
      </c>
    </row>
    <row r="238" spans="1:12" x14ac:dyDescent="0.25">
      <c r="A238" s="1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  <c r="H238">
        <v>1</v>
      </c>
      <c r="I238" t="s">
        <v>756</v>
      </c>
      <c r="K238">
        <f>ROUND(E238,-2)</f>
        <v>2100</v>
      </c>
      <c r="L238" t="b">
        <f t="shared" si="3"/>
        <v>0</v>
      </c>
    </row>
    <row r="239" spans="1:12" x14ac:dyDescent="0.25">
      <c r="A239" s="18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  <c r="H239">
        <v>3</v>
      </c>
      <c r="I239" t="s">
        <v>757</v>
      </c>
      <c r="K239">
        <f>ROUND(E239,-2)</f>
        <v>2000</v>
      </c>
      <c r="L239" t="b">
        <f t="shared" si="3"/>
        <v>0</v>
      </c>
    </row>
    <row r="240" spans="1:12" x14ac:dyDescent="0.25">
      <c r="A240" s="18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  <c r="H240">
        <v>2</v>
      </c>
      <c r="I240" t="s">
        <v>694</v>
      </c>
      <c r="K240">
        <f>ROUND(E240,-2)</f>
        <v>2200</v>
      </c>
      <c r="L240" t="b">
        <f t="shared" si="3"/>
        <v>0</v>
      </c>
    </row>
    <row r="241" spans="1:12" x14ac:dyDescent="0.25">
      <c r="A241" s="18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  <c r="H241">
        <v>3</v>
      </c>
      <c r="I241" t="s">
        <v>758</v>
      </c>
      <c r="K241">
        <f>ROUND(E241,-2)</f>
        <v>2800</v>
      </c>
      <c r="L241" t="b">
        <f t="shared" si="3"/>
        <v>0</v>
      </c>
    </row>
    <row r="242" spans="1:12" x14ac:dyDescent="0.25">
      <c r="A242" s="18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  <c r="H242">
        <v>2</v>
      </c>
      <c r="I242" t="s">
        <v>759</v>
      </c>
      <c r="K242">
        <f>ROUND(E242,-2)</f>
        <v>2600</v>
      </c>
      <c r="L242" t="b">
        <f t="shared" si="3"/>
        <v>0</v>
      </c>
    </row>
    <row r="243" spans="1:12" x14ac:dyDescent="0.25">
      <c r="A243" s="18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  <c r="H243">
        <v>3</v>
      </c>
      <c r="I243" t="s">
        <v>760</v>
      </c>
      <c r="K243">
        <f>ROUND(E243,-2)</f>
        <v>2700</v>
      </c>
      <c r="L243" t="b">
        <f t="shared" si="3"/>
        <v>0</v>
      </c>
    </row>
    <row r="244" spans="1:12" x14ac:dyDescent="0.25">
      <c r="A244" s="18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  <c r="H244">
        <v>2</v>
      </c>
      <c r="I244" t="s">
        <v>761</v>
      </c>
      <c r="K244">
        <f>ROUND(E244,-2)</f>
        <v>2000</v>
      </c>
      <c r="L244" t="b">
        <f t="shared" si="3"/>
        <v>0</v>
      </c>
    </row>
    <row r="245" spans="1:12" x14ac:dyDescent="0.25">
      <c r="A245" s="18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  <c r="H245">
        <v>1</v>
      </c>
      <c r="I245" t="s">
        <v>762</v>
      </c>
      <c r="K245">
        <f>ROUND(E245,-2)</f>
        <v>1800</v>
      </c>
      <c r="L245" t="b">
        <f t="shared" si="3"/>
        <v>0</v>
      </c>
    </row>
    <row r="246" spans="1:12" x14ac:dyDescent="0.25">
      <c r="A246" s="18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  <c r="H246">
        <v>3</v>
      </c>
      <c r="I246" t="s">
        <v>763</v>
      </c>
      <c r="K246">
        <f>ROUND(E246,-2)</f>
        <v>2000</v>
      </c>
      <c r="L246" t="b">
        <f t="shared" si="3"/>
        <v>0</v>
      </c>
    </row>
    <row r="247" spans="1:12" x14ac:dyDescent="0.25">
      <c r="A247" s="18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  <c r="H247">
        <v>3</v>
      </c>
      <c r="I247" t="s">
        <v>764</v>
      </c>
      <c r="K247">
        <f>ROUND(E247,-2)</f>
        <v>2100</v>
      </c>
      <c r="L247" t="b">
        <f t="shared" si="3"/>
        <v>0</v>
      </c>
    </row>
    <row r="248" spans="1:12" x14ac:dyDescent="0.25">
      <c r="A248" s="1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  <c r="H248">
        <v>3</v>
      </c>
      <c r="I248" t="s">
        <v>716</v>
      </c>
      <c r="K248">
        <f>ROUND(E248,-2)</f>
        <v>1800</v>
      </c>
      <c r="L248" t="b">
        <f t="shared" si="3"/>
        <v>0</v>
      </c>
    </row>
    <row r="249" spans="1:12" x14ac:dyDescent="0.25">
      <c r="A249" s="18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  <c r="H249">
        <v>1</v>
      </c>
      <c r="I249" t="s">
        <v>765</v>
      </c>
      <c r="K249">
        <f>ROUND(E249,-2)</f>
        <v>3400</v>
      </c>
      <c r="L249" t="b">
        <f t="shared" si="3"/>
        <v>0</v>
      </c>
    </row>
    <row r="250" spans="1:12" x14ac:dyDescent="0.25">
      <c r="A250" s="18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  <c r="H250">
        <v>1</v>
      </c>
      <c r="I250" t="s">
        <v>766</v>
      </c>
      <c r="K250">
        <f>ROUND(E250,-2)</f>
        <v>3700</v>
      </c>
      <c r="L250" t="b">
        <f t="shared" si="3"/>
        <v>0</v>
      </c>
    </row>
    <row r="251" spans="1:12" x14ac:dyDescent="0.25">
      <c r="A251" s="18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  <c r="H251">
        <v>1</v>
      </c>
      <c r="I251" t="s">
        <v>767</v>
      </c>
      <c r="K251">
        <f>ROUND(E251,-2)</f>
        <v>3600</v>
      </c>
      <c r="L251" t="b">
        <f t="shared" si="3"/>
        <v>0</v>
      </c>
    </row>
    <row r="252" spans="1:12" x14ac:dyDescent="0.25">
      <c r="A252" s="18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  <c r="H252">
        <v>1</v>
      </c>
      <c r="I252" t="s">
        <v>768</v>
      </c>
      <c r="K252">
        <f>ROUND(E252,-2)</f>
        <v>3500</v>
      </c>
      <c r="L252" t="b">
        <f t="shared" si="3"/>
        <v>0</v>
      </c>
    </row>
    <row r="253" spans="1:12" x14ac:dyDescent="0.25">
      <c r="A253" s="18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  <c r="H253">
        <v>1</v>
      </c>
      <c r="I253" t="s">
        <v>656</v>
      </c>
      <c r="K253">
        <f>ROUND(E253,-2)</f>
        <v>3200</v>
      </c>
      <c r="L253" t="b">
        <f t="shared" si="3"/>
        <v>0</v>
      </c>
    </row>
    <row r="254" spans="1:12" x14ac:dyDescent="0.25">
      <c r="A254" s="18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  <c r="H254">
        <v>1</v>
      </c>
      <c r="I254" t="s">
        <v>769</v>
      </c>
      <c r="K254">
        <f>ROUND(E254,-2)</f>
        <v>3000</v>
      </c>
      <c r="L254" t="b">
        <f t="shared" si="3"/>
        <v>0</v>
      </c>
    </row>
    <row r="255" spans="1:12" x14ac:dyDescent="0.25">
      <c r="A255" s="18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  <c r="H255">
        <v>1</v>
      </c>
      <c r="I255" t="s">
        <v>770</v>
      </c>
      <c r="K255">
        <f>ROUND(E255,-2)</f>
        <v>2700</v>
      </c>
      <c r="L255" t="b">
        <f t="shared" si="3"/>
        <v>0</v>
      </c>
    </row>
    <row r="256" spans="1:12" x14ac:dyDescent="0.25">
      <c r="A256" s="18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  <c r="H256">
        <v>1</v>
      </c>
      <c r="I256" t="s">
        <v>771</v>
      </c>
      <c r="K256">
        <f>ROUND(E256,-2)</f>
        <v>3400</v>
      </c>
      <c r="L256" t="b">
        <f t="shared" si="3"/>
        <v>0</v>
      </c>
    </row>
    <row r="257" spans="1:12" x14ac:dyDescent="0.25">
      <c r="A257" s="18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  <c r="H257">
        <v>1</v>
      </c>
      <c r="I257" t="s">
        <v>772</v>
      </c>
      <c r="K257">
        <f>ROUND(E257,-2)</f>
        <v>3200</v>
      </c>
      <c r="L257" t="b">
        <f t="shared" si="3"/>
        <v>0</v>
      </c>
    </row>
    <row r="258" spans="1:12" x14ac:dyDescent="0.25">
      <c r="A258" s="1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  <c r="H258">
        <v>1</v>
      </c>
      <c r="I258" t="s">
        <v>773</v>
      </c>
      <c r="K258">
        <f>ROUND(E258,-2)</f>
        <v>3400</v>
      </c>
      <c r="L258" t="b">
        <f t="shared" si="3"/>
        <v>0</v>
      </c>
    </row>
    <row r="259" spans="1:12" x14ac:dyDescent="0.25">
      <c r="A259" s="18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  <c r="H259">
        <v>1</v>
      </c>
      <c r="I259" t="s">
        <v>774</v>
      </c>
      <c r="K259">
        <f>ROUND(E259,-2)</f>
        <v>3100</v>
      </c>
      <c r="L259" t="b">
        <f t="shared" ref="L259:L322" si="4">J259=K259</f>
        <v>0</v>
      </c>
    </row>
    <row r="260" spans="1:12" x14ac:dyDescent="0.25">
      <c r="A260" s="18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  <c r="H260">
        <v>1</v>
      </c>
      <c r="I260" t="s">
        <v>775</v>
      </c>
      <c r="K260">
        <f>ROUND(E260,-2)</f>
        <v>3600</v>
      </c>
      <c r="L260" t="b">
        <f t="shared" si="4"/>
        <v>0</v>
      </c>
    </row>
    <row r="261" spans="1:12" x14ac:dyDescent="0.25">
      <c r="A261" s="18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  <c r="H261">
        <v>1</v>
      </c>
      <c r="I261" t="s">
        <v>776</v>
      </c>
      <c r="K261">
        <f>ROUND(E261,-2)</f>
        <v>3400</v>
      </c>
      <c r="L261" t="b">
        <f t="shared" si="4"/>
        <v>0</v>
      </c>
    </row>
    <row r="262" spans="1:12" x14ac:dyDescent="0.25">
      <c r="A262" s="18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  <c r="H262">
        <v>1</v>
      </c>
      <c r="I262" t="s">
        <v>749</v>
      </c>
      <c r="K262">
        <f>ROUND(E262,-2)</f>
        <v>3400</v>
      </c>
      <c r="L262" t="b">
        <f t="shared" si="4"/>
        <v>0</v>
      </c>
    </row>
    <row r="263" spans="1:12" x14ac:dyDescent="0.25">
      <c r="A263" s="18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  <c r="H263">
        <v>1</v>
      </c>
      <c r="I263" t="s">
        <v>777</v>
      </c>
      <c r="K263">
        <f>ROUND(E263,-2)</f>
        <v>3400</v>
      </c>
      <c r="L263" t="b">
        <f t="shared" si="4"/>
        <v>0</v>
      </c>
    </row>
    <row r="264" spans="1:12" x14ac:dyDescent="0.25">
      <c r="A264" s="18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  <c r="H264">
        <v>1</v>
      </c>
      <c r="I264" t="s">
        <v>778</v>
      </c>
      <c r="K264">
        <f>ROUND(E264,-2)</f>
        <v>3200</v>
      </c>
      <c r="L264" t="b">
        <f t="shared" si="4"/>
        <v>0</v>
      </c>
    </row>
    <row r="265" spans="1:12" x14ac:dyDescent="0.25">
      <c r="A265" s="18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  <c r="H265">
        <v>1</v>
      </c>
      <c r="I265" t="s">
        <v>779</v>
      </c>
      <c r="K265">
        <f>ROUND(E265,-2)</f>
        <v>4100</v>
      </c>
      <c r="L265" t="b">
        <f t="shared" si="4"/>
        <v>0</v>
      </c>
    </row>
    <row r="266" spans="1:12" x14ac:dyDescent="0.25">
      <c r="A266" s="18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  <c r="H266">
        <v>1</v>
      </c>
      <c r="I266" t="s">
        <v>721</v>
      </c>
      <c r="K266">
        <f>ROUND(E266,-2)</f>
        <v>2200</v>
      </c>
      <c r="L266" t="b">
        <f t="shared" si="4"/>
        <v>0</v>
      </c>
    </row>
    <row r="267" spans="1:12" x14ac:dyDescent="0.25">
      <c r="A267" s="18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  <c r="H267">
        <v>3</v>
      </c>
      <c r="I267" t="s">
        <v>610</v>
      </c>
      <c r="K267">
        <f>ROUND(E267,-2)</f>
        <v>2600</v>
      </c>
      <c r="L267" t="b">
        <f t="shared" si="4"/>
        <v>0</v>
      </c>
    </row>
    <row r="268" spans="1:12" x14ac:dyDescent="0.25">
      <c r="A268" s="1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  <c r="H268">
        <v>3</v>
      </c>
      <c r="I268" t="s">
        <v>780</v>
      </c>
      <c r="K268">
        <f>ROUND(E268,-2)</f>
        <v>2300</v>
      </c>
      <c r="L268" t="b">
        <f t="shared" si="4"/>
        <v>0</v>
      </c>
    </row>
    <row r="269" spans="1:12" x14ac:dyDescent="0.25">
      <c r="A269" s="18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  <c r="H269">
        <v>1</v>
      </c>
      <c r="I269" t="s">
        <v>781</v>
      </c>
      <c r="K269">
        <f>ROUND(E269,-2)</f>
        <v>2200</v>
      </c>
      <c r="L269" t="b">
        <f t="shared" si="4"/>
        <v>0</v>
      </c>
    </row>
    <row r="270" spans="1:12" x14ac:dyDescent="0.25">
      <c r="A270" s="18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  <c r="H270">
        <v>3</v>
      </c>
      <c r="I270" t="s">
        <v>782</v>
      </c>
      <c r="K270">
        <f>ROUND(E270,-2)</f>
        <v>2500</v>
      </c>
      <c r="L270" t="b">
        <f t="shared" si="4"/>
        <v>0</v>
      </c>
    </row>
    <row r="271" spans="1:12" x14ac:dyDescent="0.25">
      <c r="A271" s="18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  <c r="H271">
        <v>1</v>
      </c>
      <c r="I271" t="s">
        <v>783</v>
      </c>
      <c r="K271">
        <f>ROUND(E271,-2)</f>
        <v>2700</v>
      </c>
      <c r="L271" t="b">
        <f t="shared" si="4"/>
        <v>0</v>
      </c>
    </row>
    <row r="272" spans="1:12" x14ac:dyDescent="0.25">
      <c r="A272" s="18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  <c r="H272">
        <v>1</v>
      </c>
      <c r="I272" t="s">
        <v>784</v>
      </c>
      <c r="K272">
        <f>ROUND(E272,-2)</f>
        <v>2900</v>
      </c>
      <c r="L272" t="b">
        <f t="shared" si="4"/>
        <v>0</v>
      </c>
    </row>
    <row r="273" spans="1:12" x14ac:dyDescent="0.25">
      <c r="A273" s="18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  <c r="H273">
        <v>3</v>
      </c>
      <c r="I273" t="s">
        <v>785</v>
      </c>
      <c r="K273">
        <f>ROUND(E273,-2)</f>
        <v>2400</v>
      </c>
      <c r="L273" t="b">
        <f t="shared" si="4"/>
        <v>0</v>
      </c>
    </row>
    <row r="274" spans="1:12" x14ac:dyDescent="0.25">
      <c r="A274" s="18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  <c r="H274">
        <v>2</v>
      </c>
      <c r="I274" t="s">
        <v>786</v>
      </c>
      <c r="K274">
        <f>ROUND(E274,-2)</f>
        <v>2800</v>
      </c>
      <c r="L274" t="b">
        <f t="shared" si="4"/>
        <v>0</v>
      </c>
    </row>
    <row r="275" spans="1:12" x14ac:dyDescent="0.25">
      <c r="A275" s="18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  <c r="H275">
        <v>2</v>
      </c>
      <c r="I275" t="s">
        <v>787</v>
      </c>
      <c r="K275">
        <f>ROUND(E275,-2)</f>
        <v>3100</v>
      </c>
      <c r="L275" t="b">
        <f t="shared" si="4"/>
        <v>0</v>
      </c>
    </row>
    <row r="276" spans="1:12" x14ac:dyDescent="0.25">
      <c r="A276" s="18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  <c r="H276">
        <v>2</v>
      </c>
      <c r="I276" t="s">
        <v>788</v>
      </c>
      <c r="K276">
        <f>ROUND(E276,-2)</f>
        <v>2800</v>
      </c>
      <c r="L276" t="b">
        <f t="shared" si="4"/>
        <v>0</v>
      </c>
    </row>
    <row r="277" spans="1:12" x14ac:dyDescent="0.25">
      <c r="A277" s="18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  <c r="H277">
        <v>2</v>
      </c>
      <c r="I277" t="s">
        <v>789</v>
      </c>
      <c r="K277">
        <f>ROUND(E277,-2)</f>
        <v>3400</v>
      </c>
      <c r="L277" t="b">
        <f t="shared" si="4"/>
        <v>0</v>
      </c>
    </row>
    <row r="278" spans="1:12" x14ac:dyDescent="0.25">
      <c r="A278" s="1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  <c r="H278">
        <v>2</v>
      </c>
      <c r="I278" t="s">
        <v>790</v>
      </c>
      <c r="K278">
        <f>ROUND(E278,-2)</f>
        <v>2000</v>
      </c>
      <c r="L278" t="b">
        <f t="shared" si="4"/>
        <v>0</v>
      </c>
    </row>
    <row r="279" spans="1:12" x14ac:dyDescent="0.25">
      <c r="A279" s="18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  <c r="H279">
        <v>3</v>
      </c>
      <c r="I279" t="s">
        <v>791</v>
      </c>
      <c r="K279">
        <f>ROUND(E279,-2)</f>
        <v>2100</v>
      </c>
      <c r="L279" t="b">
        <f t="shared" si="4"/>
        <v>0</v>
      </c>
    </row>
    <row r="280" spans="1:12" x14ac:dyDescent="0.25">
      <c r="A280" s="18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  <c r="H280">
        <v>1</v>
      </c>
      <c r="I280" t="s">
        <v>792</v>
      </c>
      <c r="K280">
        <f>ROUND(E280,-2)</f>
        <v>3200</v>
      </c>
      <c r="L280" t="b">
        <f t="shared" si="4"/>
        <v>0</v>
      </c>
    </row>
    <row r="281" spans="1:12" x14ac:dyDescent="0.25">
      <c r="A281" s="18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  <c r="H281">
        <v>1</v>
      </c>
      <c r="I281" t="s">
        <v>793</v>
      </c>
      <c r="K281">
        <f>ROUND(E281,-2)</f>
        <v>3000</v>
      </c>
      <c r="L281" t="b">
        <f t="shared" si="4"/>
        <v>0</v>
      </c>
    </row>
    <row r="282" spans="1:12" x14ac:dyDescent="0.25">
      <c r="A282" s="18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  <c r="H282">
        <v>1</v>
      </c>
      <c r="I282" t="s">
        <v>794</v>
      </c>
      <c r="K282">
        <f>ROUND(E282,-2)</f>
        <v>2900</v>
      </c>
      <c r="L282" t="b">
        <f t="shared" si="4"/>
        <v>0</v>
      </c>
    </row>
    <row r="283" spans="1:12" x14ac:dyDescent="0.25">
      <c r="A283" s="18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  <c r="H283">
        <v>1</v>
      </c>
      <c r="I283" t="s">
        <v>795</v>
      </c>
      <c r="K283">
        <f>ROUND(E283,-2)</f>
        <v>3300</v>
      </c>
      <c r="L283" t="b">
        <f t="shared" si="4"/>
        <v>0</v>
      </c>
    </row>
    <row r="284" spans="1:12" x14ac:dyDescent="0.25">
      <c r="A284" s="18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  <c r="H284">
        <v>1</v>
      </c>
      <c r="I284" t="s">
        <v>796</v>
      </c>
      <c r="K284">
        <f>ROUND(E284,-2)</f>
        <v>3400</v>
      </c>
      <c r="L284" t="b">
        <f t="shared" si="4"/>
        <v>0</v>
      </c>
    </row>
    <row r="285" spans="1:12" x14ac:dyDescent="0.25">
      <c r="A285" s="18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  <c r="H285">
        <v>1</v>
      </c>
      <c r="I285" t="s">
        <v>660</v>
      </c>
      <c r="K285">
        <f>ROUND(E285,-2)</f>
        <v>3800</v>
      </c>
      <c r="L285" t="b">
        <f t="shared" si="4"/>
        <v>0</v>
      </c>
    </row>
    <row r="286" spans="1:12" x14ac:dyDescent="0.25">
      <c r="A286" s="18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  <c r="H286">
        <v>1</v>
      </c>
      <c r="I286" t="s">
        <v>797</v>
      </c>
      <c r="K286">
        <f>ROUND(E286,-2)</f>
        <v>3700</v>
      </c>
      <c r="L286" t="b">
        <f t="shared" si="4"/>
        <v>0</v>
      </c>
    </row>
    <row r="287" spans="1:12" x14ac:dyDescent="0.25">
      <c r="A287" s="18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  <c r="H287">
        <v>1</v>
      </c>
      <c r="I287" t="s">
        <v>798</v>
      </c>
      <c r="K287">
        <f>ROUND(E287,-2)</f>
        <v>4000</v>
      </c>
      <c r="L287" t="b">
        <f t="shared" si="4"/>
        <v>0</v>
      </c>
    </row>
    <row r="288" spans="1:12" x14ac:dyDescent="0.25">
      <c r="A288" s="1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  <c r="H288">
        <v>1</v>
      </c>
      <c r="I288" t="s">
        <v>799</v>
      </c>
      <c r="K288">
        <f>ROUND(E288,-2)</f>
        <v>3800</v>
      </c>
      <c r="L288" t="b">
        <f t="shared" si="4"/>
        <v>0</v>
      </c>
    </row>
    <row r="289" spans="1:12" x14ac:dyDescent="0.25">
      <c r="A289" s="18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  <c r="H289">
        <v>1</v>
      </c>
      <c r="I289" t="s">
        <v>593</v>
      </c>
      <c r="K289">
        <f>ROUND(E289,-2)</f>
        <v>4400</v>
      </c>
      <c r="L289" t="b">
        <f t="shared" si="4"/>
        <v>0</v>
      </c>
    </row>
    <row r="290" spans="1:12" x14ac:dyDescent="0.25">
      <c r="A290" s="18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  <c r="H290">
        <v>1</v>
      </c>
      <c r="I290" t="s">
        <v>617</v>
      </c>
      <c r="K290">
        <f>ROUND(E290,-2)</f>
        <v>4100</v>
      </c>
      <c r="L290" t="b">
        <f t="shared" si="4"/>
        <v>0</v>
      </c>
    </row>
    <row r="291" spans="1:12" x14ac:dyDescent="0.25">
      <c r="A291" s="18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  <c r="H291">
        <v>1</v>
      </c>
      <c r="I291" t="s">
        <v>800</v>
      </c>
      <c r="K291">
        <f>ROUND(E291,-2)</f>
        <v>3600</v>
      </c>
      <c r="L291" t="b">
        <f t="shared" si="4"/>
        <v>0</v>
      </c>
    </row>
    <row r="292" spans="1:12" x14ac:dyDescent="0.25">
      <c r="A292" s="18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  <c r="H292">
        <v>1</v>
      </c>
      <c r="I292" t="s">
        <v>801</v>
      </c>
      <c r="K292">
        <f>ROUND(E292,-2)</f>
        <v>3900</v>
      </c>
      <c r="L292" t="b">
        <f t="shared" si="4"/>
        <v>0</v>
      </c>
    </row>
    <row r="293" spans="1:12" x14ac:dyDescent="0.25">
      <c r="A293" s="18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  <c r="H293">
        <v>2</v>
      </c>
      <c r="I293" t="s">
        <v>802</v>
      </c>
      <c r="K293">
        <f>ROUND(E293,-2)</f>
        <v>1900</v>
      </c>
      <c r="L293" t="b">
        <f t="shared" si="4"/>
        <v>0</v>
      </c>
    </row>
    <row r="294" spans="1:12" x14ac:dyDescent="0.25">
      <c r="A294" s="18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  <c r="H294">
        <v>3</v>
      </c>
      <c r="I294" t="s">
        <v>803</v>
      </c>
      <c r="K294">
        <f>ROUND(E294,-2)</f>
        <v>2000</v>
      </c>
      <c r="L294" t="b">
        <f t="shared" si="4"/>
        <v>0</v>
      </c>
    </row>
    <row r="295" spans="1:12" x14ac:dyDescent="0.25">
      <c r="A295" s="18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  <c r="H295">
        <v>1</v>
      </c>
      <c r="I295" t="s">
        <v>804</v>
      </c>
      <c r="K295">
        <f>ROUND(E295,-2)</f>
        <v>1900</v>
      </c>
      <c r="L295" t="b">
        <f t="shared" si="4"/>
        <v>0</v>
      </c>
    </row>
    <row r="296" spans="1:12" x14ac:dyDescent="0.25">
      <c r="A296" s="18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  <c r="H296">
        <v>1</v>
      </c>
      <c r="I296" t="s">
        <v>805</v>
      </c>
      <c r="K296">
        <f>ROUND(E296,-2)</f>
        <v>2700</v>
      </c>
      <c r="L296" t="b">
        <f t="shared" si="4"/>
        <v>0</v>
      </c>
    </row>
    <row r="297" spans="1:12" x14ac:dyDescent="0.25">
      <c r="A297" s="18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  <c r="H297">
        <v>2</v>
      </c>
      <c r="I297" t="s">
        <v>806</v>
      </c>
      <c r="K297">
        <f>ROUND(E297,-2)</f>
        <v>3500</v>
      </c>
      <c r="L297" t="b">
        <f t="shared" si="4"/>
        <v>0</v>
      </c>
    </row>
    <row r="298" spans="1:12" x14ac:dyDescent="0.25">
      <c r="A298" s="1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  <c r="H298">
        <v>1</v>
      </c>
      <c r="I298" t="s">
        <v>807</v>
      </c>
      <c r="K298">
        <f>ROUND(E298,-2)</f>
        <v>3900</v>
      </c>
      <c r="L298" t="b">
        <f t="shared" si="4"/>
        <v>0</v>
      </c>
    </row>
    <row r="299" spans="1:12" x14ac:dyDescent="0.25">
      <c r="A299" s="18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  <c r="H299">
        <v>2</v>
      </c>
      <c r="I299" t="s">
        <v>600</v>
      </c>
      <c r="K299">
        <f>ROUND(E299,-2)</f>
        <v>3200</v>
      </c>
      <c r="L299" t="b">
        <f t="shared" si="4"/>
        <v>0</v>
      </c>
    </row>
    <row r="300" spans="1:12" x14ac:dyDescent="0.25">
      <c r="A300" s="18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  <c r="H300">
        <v>1</v>
      </c>
      <c r="I300" t="s">
        <v>765</v>
      </c>
      <c r="K300">
        <f>ROUND(E300,-2)</f>
        <v>3400</v>
      </c>
      <c r="L300" t="b">
        <f t="shared" si="4"/>
        <v>0</v>
      </c>
    </row>
    <row r="301" spans="1:12" x14ac:dyDescent="0.25">
      <c r="A301" s="18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  <c r="H301">
        <v>1</v>
      </c>
      <c r="I301" t="s">
        <v>808</v>
      </c>
      <c r="K301">
        <f>ROUND(E301,-2)</f>
        <v>2200</v>
      </c>
      <c r="L301" t="b">
        <f t="shared" si="4"/>
        <v>0</v>
      </c>
    </row>
    <row r="302" spans="1:12" x14ac:dyDescent="0.25">
      <c r="A302" s="18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  <c r="H302">
        <v>1</v>
      </c>
      <c r="I302" t="s">
        <v>809</v>
      </c>
      <c r="K302">
        <f>ROUND(E302,-2)</f>
        <v>2200</v>
      </c>
      <c r="L302" t="b">
        <f t="shared" si="4"/>
        <v>0</v>
      </c>
    </row>
    <row r="303" spans="1:12" x14ac:dyDescent="0.25">
      <c r="A303" s="18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  <c r="H303">
        <v>3</v>
      </c>
      <c r="I303" t="s">
        <v>810</v>
      </c>
      <c r="K303">
        <f>ROUND(E303,-2)</f>
        <v>2000</v>
      </c>
      <c r="L303" t="b">
        <f t="shared" si="4"/>
        <v>0</v>
      </c>
    </row>
    <row r="304" spans="1:12" x14ac:dyDescent="0.25">
      <c r="A304" s="18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  <c r="H304">
        <v>2</v>
      </c>
      <c r="I304" t="s">
        <v>811</v>
      </c>
      <c r="K304">
        <f>ROUND(E304,-2)</f>
        <v>2100</v>
      </c>
      <c r="L304" t="b">
        <f t="shared" si="4"/>
        <v>0</v>
      </c>
    </row>
    <row r="305" spans="1:12" x14ac:dyDescent="0.25">
      <c r="A305" s="18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  <c r="H305">
        <v>1</v>
      </c>
      <c r="I305" t="s">
        <v>812</v>
      </c>
      <c r="K305">
        <f>ROUND(E305,-2)</f>
        <v>2700</v>
      </c>
      <c r="L305" t="b">
        <f t="shared" si="4"/>
        <v>0</v>
      </c>
    </row>
    <row r="306" spans="1:12" x14ac:dyDescent="0.25">
      <c r="A306" s="18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  <c r="H306">
        <v>1</v>
      </c>
      <c r="I306" t="s">
        <v>813</v>
      </c>
      <c r="K306">
        <f>ROUND(E306,-2)</f>
        <v>2600</v>
      </c>
      <c r="L306" t="b">
        <f t="shared" si="4"/>
        <v>0</v>
      </c>
    </row>
    <row r="307" spans="1:12" x14ac:dyDescent="0.25">
      <c r="A307" s="18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  <c r="H307">
        <v>1</v>
      </c>
      <c r="I307" t="s">
        <v>814</v>
      </c>
      <c r="K307">
        <f>ROUND(E307,-2)</f>
        <v>2700</v>
      </c>
      <c r="L307" t="b">
        <f t="shared" si="4"/>
        <v>0</v>
      </c>
    </row>
    <row r="308" spans="1:12" x14ac:dyDescent="0.25">
      <c r="A308" s="1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  <c r="H308">
        <v>1</v>
      </c>
      <c r="I308" t="s">
        <v>815</v>
      </c>
      <c r="K308">
        <f>ROUND(E308,-2)</f>
        <v>2600</v>
      </c>
      <c r="L308" t="b">
        <f t="shared" si="4"/>
        <v>0</v>
      </c>
    </row>
    <row r="309" spans="1:12" x14ac:dyDescent="0.25">
      <c r="A309" s="18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  <c r="H309">
        <v>2</v>
      </c>
      <c r="I309" t="s">
        <v>723</v>
      </c>
      <c r="K309">
        <f>ROUND(E309,-2)</f>
        <v>2100</v>
      </c>
      <c r="L309" t="b">
        <f t="shared" si="4"/>
        <v>0</v>
      </c>
    </row>
    <row r="310" spans="1:12" x14ac:dyDescent="0.25">
      <c r="A310" s="18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  <c r="H310">
        <v>3</v>
      </c>
      <c r="I310" t="s">
        <v>816</v>
      </c>
      <c r="K310">
        <f>ROUND(E310,-2)</f>
        <v>2000</v>
      </c>
      <c r="L310" t="b">
        <f t="shared" si="4"/>
        <v>0</v>
      </c>
    </row>
    <row r="311" spans="1:12" x14ac:dyDescent="0.25">
      <c r="A311" s="18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  <c r="H311">
        <v>1</v>
      </c>
      <c r="I311" t="s">
        <v>721</v>
      </c>
      <c r="K311">
        <f>ROUND(E311,-2)</f>
        <v>2100</v>
      </c>
      <c r="L311" t="b">
        <f t="shared" si="4"/>
        <v>0</v>
      </c>
    </row>
    <row r="312" spans="1:12" x14ac:dyDescent="0.25">
      <c r="A312" s="18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  <c r="H312">
        <v>3</v>
      </c>
      <c r="I312" t="s">
        <v>817</v>
      </c>
      <c r="K312">
        <f>ROUND(E312,-2)</f>
        <v>2000</v>
      </c>
      <c r="L312" t="b">
        <f t="shared" si="4"/>
        <v>0</v>
      </c>
    </row>
    <row r="313" spans="1:12" x14ac:dyDescent="0.25">
      <c r="A313" s="18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  <c r="H313">
        <v>1</v>
      </c>
      <c r="I313" t="s">
        <v>813</v>
      </c>
      <c r="K313">
        <f>ROUND(E313,-2)</f>
        <v>2700</v>
      </c>
      <c r="L313" t="b">
        <f t="shared" si="4"/>
        <v>0</v>
      </c>
    </row>
    <row r="314" spans="1:12" x14ac:dyDescent="0.25">
      <c r="A314" s="18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  <c r="H314">
        <v>1</v>
      </c>
      <c r="I314" t="s">
        <v>818</v>
      </c>
      <c r="K314">
        <f>ROUND(E314,-2)</f>
        <v>2900</v>
      </c>
      <c r="L314" t="b">
        <f t="shared" si="4"/>
        <v>0</v>
      </c>
    </row>
    <row r="315" spans="1:12" x14ac:dyDescent="0.25">
      <c r="A315" s="18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  <c r="H315">
        <v>1</v>
      </c>
      <c r="I315" t="s">
        <v>772</v>
      </c>
      <c r="K315">
        <f>ROUND(E315,-2)</f>
        <v>3000</v>
      </c>
      <c r="L315" t="b">
        <f t="shared" si="4"/>
        <v>0</v>
      </c>
    </row>
    <row r="316" spans="1:12" x14ac:dyDescent="0.25">
      <c r="A316" s="18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  <c r="H316">
        <v>1</v>
      </c>
      <c r="I316" t="s">
        <v>775</v>
      </c>
      <c r="K316">
        <f>ROUND(E316,-2)</f>
        <v>3400</v>
      </c>
      <c r="L316" t="b">
        <f t="shared" si="4"/>
        <v>0</v>
      </c>
    </row>
    <row r="317" spans="1:12" x14ac:dyDescent="0.25">
      <c r="A317" s="18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  <c r="H317">
        <v>2</v>
      </c>
      <c r="I317" t="s">
        <v>819</v>
      </c>
      <c r="K317">
        <f>ROUND(E317,-2)</f>
        <v>2200</v>
      </c>
      <c r="L317" t="b">
        <f t="shared" si="4"/>
        <v>0</v>
      </c>
    </row>
    <row r="318" spans="1:12" x14ac:dyDescent="0.25">
      <c r="A318" s="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  <c r="H318">
        <v>3</v>
      </c>
      <c r="I318" t="s">
        <v>820</v>
      </c>
      <c r="K318">
        <f>ROUND(E318,-2)</f>
        <v>2700</v>
      </c>
      <c r="L318" t="b">
        <f t="shared" si="4"/>
        <v>0</v>
      </c>
    </row>
    <row r="319" spans="1:12" x14ac:dyDescent="0.25">
      <c r="A319" s="18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  <c r="H319">
        <v>3</v>
      </c>
      <c r="I319" t="s">
        <v>821</v>
      </c>
      <c r="K319">
        <f>ROUND(E319,-2)</f>
        <v>2500</v>
      </c>
      <c r="L319" t="b">
        <f t="shared" si="4"/>
        <v>0</v>
      </c>
    </row>
    <row r="320" spans="1:12" x14ac:dyDescent="0.25">
      <c r="A320" s="18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  <c r="H320">
        <v>3</v>
      </c>
      <c r="I320" t="s">
        <v>822</v>
      </c>
      <c r="K320">
        <f>ROUND(E320,-2)</f>
        <v>2400</v>
      </c>
      <c r="L320" t="b">
        <f t="shared" si="4"/>
        <v>0</v>
      </c>
    </row>
    <row r="321" spans="1:12" x14ac:dyDescent="0.25">
      <c r="A321" s="18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  <c r="H321">
        <v>3</v>
      </c>
      <c r="I321" t="s">
        <v>711</v>
      </c>
      <c r="K321">
        <f>ROUND(E321,-2)</f>
        <v>2300</v>
      </c>
      <c r="L321" t="b">
        <f t="shared" si="4"/>
        <v>0</v>
      </c>
    </row>
    <row r="322" spans="1:12" x14ac:dyDescent="0.25">
      <c r="A322" s="18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  <c r="H322">
        <v>3</v>
      </c>
      <c r="I322" t="s">
        <v>823</v>
      </c>
      <c r="K322">
        <f>ROUND(E322,-2)</f>
        <v>2100</v>
      </c>
      <c r="L322" t="b">
        <f t="shared" si="4"/>
        <v>0</v>
      </c>
    </row>
    <row r="323" spans="1:12" x14ac:dyDescent="0.25">
      <c r="A323" s="18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  <c r="H323">
        <v>1</v>
      </c>
      <c r="I323" t="s">
        <v>696</v>
      </c>
      <c r="K323">
        <f>ROUND(E323,-2)</f>
        <v>2800</v>
      </c>
      <c r="L323" t="b">
        <f t="shared" ref="L323:L386" si="5">J323=K323</f>
        <v>0</v>
      </c>
    </row>
    <row r="324" spans="1:12" x14ac:dyDescent="0.25">
      <c r="A324" s="18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  <c r="H324">
        <v>3</v>
      </c>
      <c r="I324" t="s">
        <v>810</v>
      </c>
      <c r="K324">
        <f>ROUND(E324,-2)</f>
        <v>2100</v>
      </c>
      <c r="L324" t="b">
        <f t="shared" si="5"/>
        <v>0</v>
      </c>
    </row>
    <row r="325" spans="1:12" x14ac:dyDescent="0.25">
      <c r="A325" s="18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  <c r="H325">
        <v>2</v>
      </c>
      <c r="I325" t="s">
        <v>824</v>
      </c>
      <c r="K325">
        <f>ROUND(E325,-2)</f>
        <v>2100</v>
      </c>
      <c r="L325" t="b">
        <f t="shared" si="5"/>
        <v>0</v>
      </c>
    </row>
    <row r="326" spans="1:12" x14ac:dyDescent="0.25">
      <c r="A326" s="18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  <c r="H326">
        <v>2</v>
      </c>
      <c r="I326" t="s">
        <v>825</v>
      </c>
      <c r="K326">
        <f>ROUND(E326,-2)</f>
        <v>2300</v>
      </c>
      <c r="L326" t="b">
        <f t="shared" si="5"/>
        <v>0</v>
      </c>
    </row>
    <row r="327" spans="1:12" x14ac:dyDescent="0.25">
      <c r="A327" s="18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  <c r="H327">
        <v>2</v>
      </c>
      <c r="I327" t="s">
        <v>826</v>
      </c>
      <c r="K327">
        <f>ROUND(E327,-2)</f>
        <v>3000</v>
      </c>
      <c r="L327" t="b">
        <f t="shared" si="5"/>
        <v>0</v>
      </c>
    </row>
    <row r="328" spans="1:12" x14ac:dyDescent="0.25">
      <c r="A328" s="1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  <c r="H328">
        <v>2</v>
      </c>
      <c r="I328" t="s">
        <v>827</v>
      </c>
      <c r="K328">
        <f>ROUND(E328,-2)</f>
        <v>3300</v>
      </c>
      <c r="L328" t="b">
        <f t="shared" si="5"/>
        <v>0</v>
      </c>
    </row>
    <row r="329" spans="1:12" x14ac:dyDescent="0.25">
      <c r="A329" s="18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  <c r="H329">
        <v>3</v>
      </c>
      <c r="I329" t="s">
        <v>828</v>
      </c>
      <c r="K329">
        <f>ROUND(E329,-2)</f>
        <v>1900</v>
      </c>
      <c r="L329" t="b">
        <f t="shared" si="5"/>
        <v>0</v>
      </c>
    </row>
    <row r="330" spans="1:12" x14ac:dyDescent="0.25">
      <c r="A330" s="18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  <c r="H330">
        <v>3</v>
      </c>
      <c r="I330" t="s">
        <v>757</v>
      </c>
      <c r="K330">
        <f>ROUND(E330,-2)</f>
        <v>2100</v>
      </c>
      <c r="L330" t="b">
        <f t="shared" si="5"/>
        <v>0</v>
      </c>
    </row>
    <row r="331" spans="1:12" x14ac:dyDescent="0.25">
      <c r="A331" s="18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  <c r="H331">
        <v>2</v>
      </c>
      <c r="I331" t="s">
        <v>829</v>
      </c>
      <c r="K331">
        <f>ROUND(E331,-2)</f>
        <v>1800</v>
      </c>
      <c r="L331" t="b">
        <f t="shared" si="5"/>
        <v>0</v>
      </c>
    </row>
    <row r="332" spans="1:12" x14ac:dyDescent="0.25">
      <c r="A332" s="18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  <c r="H332">
        <v>3</v>
      </c>
      <c r="I332" t="s">
        <v>830</v>
      </c>
      <c r="K332">
        <f>ROUND(E332,-2)</f>
        <v>2900</v>
      </c>
      <c r="L332" t="b">
        <f t="shared" si="5"/>
        <v>0</v>
      </c>
    </row>
    <row r="333" spans="1:12" x14ac:dyDescent="0.25">
      <c r="A333" s="18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  <c r="H333">
        <v>3</v>
      </c>
      <c r="I333" t="s">
        <v>831</v>
      </c>
      <c r="K333">
        <f>ROUND(E333,-2)</f>
        <v>2400</v>
      </c>
      <c r="L333" t="b">
        <f t="shared" si="5"/>
        <v>0</v>
      </c>
    </row>
    <row r="334" spans="1:12" x14ac:dyDescent="0.25">
      <c r="A334" s="18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  <c r="H334">
        <v>2</v>
      </c>
      <c r="I334" t="s">
        <v>832</v>
      </c>
      <c r="K334">
        <f>ROUND(E334,-2)</f>
        <v>2500</v>
      </c>
      <c r="L334" t="b">
        <f t="shared" si="5"/>
        <v>0</v>
      </c>
    </row>
    <row r="335" spans="1:12" x14ac:dyDescent="0.25">
      <c r="A335" s="18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  <c r="H335">
        <v>3</v>
      </c>
      <c r="I335" t="s">
        <v>833</v>
      </c>
      <c r="K335">
        <f>ROUND(E335,-2)</f>
        <v>2300</v>
      </c>
      <c r="L335" t="b">
        <f t="shared" si="5"/>
        <v>0</v>
      </c>
    </row>
    <row r="336" spans="1:12" x14ac:dyDescent="0.25">
      <c r="A336" s="18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  <c r="H336">
        <v>1</v>
      </c>
      <c r="I336" t="s">
        <v>834</v>
      </c>
      <c r="K336">
        <f>ROUND(E336,-2)</f>
        <v>2500</v>
      </c>
      <c r="L336" t="b">
        <f t="shared" si="5"/>
        <v>0</v>
      </c>
    </row>
    <row r="337" spans="1:12" x14ac:dyDescent="0.25">
      <c r="A337" s="18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  <c r="H337">
        <v>1</v>
      </c>
      <c r="I337" t="s">
        <v>745</v>
      </c>
      <c r="K337">
        <f>ROUND(E337,-2)</f>
        <v>2600</v>
      </c>
      <c r="L337" t="b">
        <f t="shared" si="5"/>
        <v>0</v>
      </c>
    </row>
    <row r="338" spans="1:12" x14ac:dyDescent="0.25">
      <c r="A338" s="1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  <c r="H338">
        <v>1</v>
      </c>
      <c r="I338" t="s">
        <v>835</v>
      </c>
      <c r="K338">
        <f>ROUND(E338,-2)</f>
        <v>2600</v>
      </c>
      <c r="L338" t="b">
        <f t="shared" si="5"/>
        <v>0</v>
      </c>
    </row>
    <row r="339" spans="1:12" x14ac:dyDescent="0.25">
      <c r="A339" s="18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  <c r="H339">
        <v>1</v>
      </c>
      <c r="I339" t="s">
        <v>813</v>
      </c>
      <c r="K339">
        <f>ROUND(E339,-2)</f>
        <v>2700</v>
      </c>
      <c r="L339" t="b">
        <f t="shared" si="5"/>
        <v>0</v>
      </c>
    </row>
    <row r="340" spans="1:12" x14ac:dyDescent="0.25">
      <c r="A340" s="18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  <c r="H340">
        <v>1</v>
      </c>
      <c r="I340" t="s">
        <v>834</v>
      </c>
      <c r="K340">
        <f>ROUND(E340,-2)</f>
        <v>2400</v>
      </c>
      <c r="L340" t="b">
        <f t="shared" si="5"/>
        <v>0</v>
      </c>
    </row>
    <row r="341" spans="1:12" x14ac:dyDescent="0.25">
      <c r="A341" s="18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  <c r="H341">
        <v>3</v>
      </c>
      <c r="I341" t="s">
        <v>836</v>
      </c>
      <c r="K341">
        <f>ROUND(E341,-2)</f>
        <v>1800</v>
      </c>
      <c r="L341" t="b">
        <f t="shared" si="5"/>
        <v>0</v>
      </c>
    </row>
    <row r="342" spans="1:12" x14ac:dyDescent="0.25">
      <c r="A342" s="18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  <c r="H342">
        <v>1</v>
      </c>
      <c r="I342" t="s">
        <v>837</v>
      </c>
      <c r="K342">
        <f>ROUND(E342,-2)</f>
        <v>1900</v>
      </c>
      <c r="L342" t="b">
        <f t="shared" si="5"/>
        <v>0</v>
      </c>
    </row>
    <row r="343" spans="1:12" x14ac:dyDescent="0.25">
      <c r="A343" s="18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  <c r="H343">
        <v>3</v>
      </c>
      <c r="I343" t="s">
        <v>838</v>
      </c>
      <c r="K343">
        <f>ROUND(E343,-2)</f>
        <v>1800</v>
      </c>
      <c r="L343" t="b">
        <f t="shared" si="5"/>
        <v>0</v>
      </c>
    </row>
    <row r="344" spans="1:12" x14ac:dyDescent="0.25">
      <c r="A344" s="18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  <c r="H344">
        <v>3</v>
      </c>
      <c r="I344" t="s">
        <v>699</v>
      </c>
      <c r="K344">
        <f>ROUND(E344,-2)</f>
        <v>2100</v>
      </c>
      <c r="L344" t="b">
        <f t="shared" si="5"/>
        <v>0</v>
      </c>
    </row>
    <row r="345" spans="1:12" x14ac:dyDescent="0.25">
      <c r="A345" s="18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  <c r="H345">
        <v>3</v>
      </c>
      <c r="I345" t="s">
        <v>839</v>
      </c>
      <c r="K345">
        <f>ROUND(E345,-2)</f>
        <v>2000</v>
      </c>
      <c r="L345" t="b">
        <f t="shared" si="5"/>
        <v>0</v>
      </c>
    </row>
    <row r="346" spans="1:12" x14ac:dyDescent="0.25">
      <c r="A346" s="18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  <c r="H346">
        <v>3</v>
      </c>
      <c r="I346" t="s">
        <v>840</v>
      </c>
      <c r="K346">
        <f>ROUND(E346,-2)</f>
        <v>2100</v>
      </c>
      <c r="L346" t="b">
        <f t="shared" si="5"/>
        <v>0</v>
      </c>
    </row>
    <row r="347" spans="1:12" x14ac:dyDescent="0.25">
      <c r="A347" s="18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  <c r="H347">
        <v>3</v>
      </c>
      <c r="I347" t="s">
        <v>841</v>
      </c>
      <c r="K347">
        <f>ROUND(E347,-2)</f>
        <v>2000</v>
      </c>
      <c r="L347" t="b">
        <f t="shared" si="5"/>
        <v>0</v>
      </c>
    </row>
    <row r="348" spans="1:12" x14ac:dyDescent="0.25">
      <c r="A348" s="1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  <c r="H348">
        <v>1</v>
      </c>
      <c r="I348" t="s">
        <v>842</v>
      </c>
      <c r="K348">
        <f>ROUND(E348,-2)</f>
        <v>2200</v>
      </c>
      <c r="L348" t="b">
        <f t="shared" si="5"/>
        <v>0</v>
      </c>
    </row>
    <row r="349" spans="1:12" x14ac:dyDescent="0.25">
      <c r="A349" s="18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  <c r="H349">
        <v>1</v>
      </c>
      <c r="I349" t="s">
        <v>843</v>
      </c>
      <c r="K349">
        <f>ROUND(E349,-2)</f>
        <v>2000</v>
      </c>
      <c r="L349" t="b">
        <f t="shared" si="5"/>
        <v>0</v>
      </c>
    </row>
    <row r="350" spans="1:12" x14ac:dyDescent="0.25">
      <c r="A350" s="18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  <c r="H350">
        <v>1</v>
      </c>
      <c r="I350" t="s">
        <v>844</v>
      </c>
      <c r="K350">
        <f>ROUND(E350,-2)</f>
        <v>2400</v>
      </c>
      <c r="L350" t="b">
        <f t="shared" si="5"/>
        <v>0</v>
      </c>
    </row>
    <row r="351" spans="1:12" x14ac:dyDescent="0.25">
      <c r="A351" s="18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  <c r="H351">
        <v>2</v>
      </c>
      <c r="I351" t="s">
        <v>845</v>
      </c>
      <c r="K351">
        <f>ROUND(E351,-2)</f>
        <v>2200</v>
      </c>
      <c r="L351" t="b">
        <f t="shared" si="5"/>
        <v>0</v>
      </c>
    </row>
    <row r="352" spans="1:12" x14ac:dyDescent="0.25">
      <c r="A352" s="18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  <c r="H352">
        <v>3</v>
      </c>
      <c r="I352" t="s">
        <v>846</v>
      </c>
      <c r="K352">
        <f>ROUND(E352,-2)</f>
        <v>2200</v>
      </c>
      <c r="L352" t="b">
        <f t="shared" si="5"/>
        <v>0</v>
      </c>
    </row>
    <row r="353" spans="1:12" x14ac:dyDescent="0.25">
      <c r="A353" s="18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  <c r="H353">
        <v>3</v>
      </c>
      <c r="I353" t="s">
        <v>711</v>
      </c>
      <c r="K353">
        <f>ROUND(E353,-2)</f>
        <v>2400</v>
      </c>
      <c r="L353" t="b">
        <f t="shared" si="5"/>
        <v>0</v>
      </c>
    </row>
    <row r="354" spans="1:12" x14ac:dyDescent="0.25">
      <c r="A354" s="18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  <c r="H354">
        <v>3</v>
      </c>
      <c r="I354" t="s">
        <v>847</v>
      </c>
      <c r="K354">
        <f>ROUND(E354,-2)</f>
        <v>2600</v>
      </c>
      <c r="L354" t="b">
        <f t="shared" si="5"/>
        <v>0</v>
      </c>
    </row>
    <row r="355" spans="1:12" x14ac:dyDescent="0.25">
      <c r="A355" s="18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  <c r="H355">
        <v>3</v>
      </c>
      <c r="I355" t="s">
        <v>821</v>
      </c>
      <c r="K355">
        <f>ROUND(E355,-2)</f>
        <v>2600</v>
      </c>
      <c r="L355" t="b">
        <f t="shared" si="5"/>
        <v>0</v>
      </c>
    </row>
    <row r="356" spans="1:12" x14ac:dyDescent="0.25">
      <c r="A356" s="18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  <c r="H356">
        <v>2</v>
      </c>
      <c r="I356" t="s">
        <v>848</v>
      </c>
      <c r="K356">
        <f>ROUND(E356,-2)</f>
        <v>3200</v>
      </c>
      <c r="L356" t="b">
        <f t="shared" si="5"/>
        <v>0</v>
      </c>
    </row>
    <row r="357" spans="1:12" x14ac:dyDescent="0.25">
      <c r="A357" s="18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  <c r="H357">
        <v>2</v>
      </c>
      <c r="I357" t="s">
        <v>849</v>
      </c>
      <c r="K357">
        <f>ROUND(E357,-2)</f>
        <v>3200</v>
      </c>
      <c r="L357" t="b">
        <f t="shared" si="5"/>
        <v>0</v>
      </c>
    </row>
    <row r="358" spans="1:12" x14ac:dyDescent="0.25">
      <c r="A358" s="1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  <c r="H358">
        <v>3</v>
      </c>
      <c r="I358" t="s">
        <v>850</v>
      </c>
      <c r="K358">
        <f>ROUND(E358,-2)</f>
        <v>2900</v>
      </c>
      <c r="L358" t="b">
        <f t="shared" si="5"/>
        <v>0</v>
      </c>
    </row>
    <row r="359" spans="1:12" x14ac:dyDescent="0.25">
      <c r="A359" s="18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  <c r="H359">
        <v>3</v>
      </c>
      <c r="I359" t="s">
        <v>851</v>
      </c>
      <c r="K359">
        <f>ROUND(E359,-2)</f>
        <v>2900</v>
      </c>
      <c r="L359" t="b">
        <f t="shared" si="5"/>
        <v>0</v>
      </c>
    </row>
    <row r="360" spans="1:12" x14ac:dyDescent="0.25">
      <c r="A360" s="18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  <c r="H360">
        <v>1</v>
      </c>
      <c r="I360" t="s">
        <v>705</v>
      </c>
      <c r="K360">
        <f>ROUND(E360,-2)</f>
        <v>3400</v>
      </c>
      <c r="L360" t="b">
        <f t="shared" si="5"/>
        <v>0</v>
      </c>
    </row>
    <row r="361" spans="1:12" x14ac:dyDescent="0.25">
      <c r="A361" s="18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  <c r="H361">
        <v>1</v>
      </c>
      <c r="I361" t="s">
        <v>852</v>
      </c>
      <c r="K361">
        <f>ROUND(E361,-2)</f>
        <v>3700</v>
      </c>
      <c r="L361" t="b">
        <f t="shared" si="5"/>
        <v>0</v>
      </c>
    </row>
    <row r="362" spans="1:12" x14ac:dyDescent="0.25">
      <c r="A362" s="18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  <c r="H362">
        <v>1</v>
      </c>
      <c r="I362" t="s">
        <v>853</v>
      </c>
      <c r="K362">
        <f>ROUND(E362,-2)</f>
        <v>3100</v>
      </c>
      <c r="L362" t="b">
        <f t="shared" si="5"/>
        <v>0</v>
      </c>
    </row>
    <row r="363" spans="1:12" x14ac:dyDescent="0.25">
      <c r="A363" s="18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  <c r="H363">
        <v>1</v>
      </c>
      <c r="I363" t="s">
        <v>854</v>
      </c>
      <c r="K363">
        <f>ROUND(E363,-2)</f>
        <v>3500</v>
      </c>
      <c r="L363" t="b">
        <f t="shared" si="5"/>
        <v>0</v>
      </c>
    </row>
    <row r="364" spans="1:12" x14ac:dyDescent="0.25">
      <c r="A364" s="18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  <c r="H364">
        <v>1</v>
      </c>
      <c r="I364" t="s">
        <v>855</v>
      </c>
      <c r="K364">
        <f>ROUND(E364,-2)</f>
        <v>2600</v>
      </c>
      <c r="L364" t="b">
        <f t="shared" si="5"/>
        <v>0</v>
      </c>
    </row>
    <row r="365" spans="1:12" x14ac:dyDescent="0.25">
      <c r="A365" s="18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  <c r="H365">
        <v>1</v>
      </c>
      <c r="I365" t="s">
        <v>856</v>
      </c>
      <c r="K365">
        <f>ROUND(E365,-2)</f>
        <v>2600</v>
      </c>
      <c r="L365" t="b">
        <f t="shared" si="5"/>
        <v>0</v>
      </c>
    </row>
    <row r="366" spans="1:12" x14ac:dyDescent="0.25">
      <c r="A366" s="18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  <c r="H366">
        <v>1</v>
      </c>
      <c r="I366" t="s">
        <v>857</v>
      </c>
      <c r="K366">
        <f>ROUND(E366,-2)</f>
        <v>2400</v>
      </c>
      <c r="L366" t="b">
        <f t="shared" si="5"/>
        <v>0</v>
      </c>
    </row>
    <row r="367" spans="1:12" x14ac:dyDescent="0.25">
      <c r="A367" s="18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  <c r="H367">
        <v>1</v>
      </c>
      <c r="I367" t="s">
        <v>858</v>
      </c>
      <c r="K367">
        <f>ROUND(E367,-2)</f>
        <v>2600</v>
      </c>
      <c r="L367" t="b">
        <f t="shared" si="5"/>
        <v>0</v>
      </c>
    </row>
    <row r="368" spans="1:12" x14ac:dyDescent="0.25">
      <c r="A368" s="1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  <c r="H368">
        <v>1</v>
      </c>
      <c r="I368" t="s">
        <v>859</v>
      </c>
      <c r="K368">
        <f>ROUND(E368,-2)</f>
        <v>2500</v>
      </c>
      <c r="L368" t="b">
        <f t="shared" si="5"/>
        <v>0</v>
      </c>
    </row>
    <row r="369" spans="1:12" x14ac:dyDescent="0.25">
      <c r="A369" s="18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  <c r="H369">
        <v>1</v>
      </c>
      <c r="I369" t="s">
        <v>815</v>
      </c>
      <c r="K369">
        <f>ROUND(E369,-2)</f>
        <v>2700</v>
      </c>
      <c r="L369" t="b">
        <f t="shared" si="5"/>
        <v>0</v>
      </c>
    </row>
    <row r="370" spans="1:12" x14ac:dyDescent="0.25">
      <c r="A370" s="18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  <c r="H370">
        <v>1</v>
      </c>
      <c r="I370" t="s">
        <v>860</v>
      </c>
      <c r="K370">
        <f>ROUND(E370,-2)</f>
        <v>2900</v>
      </c>
      <c r="L370" t="b">
        <f t="shared" si="5"/>
        <v>0</v>
      </c>
    </row>
    <row r="371" spans="1:12" x14ac:dyDescent="0.25">
      <c r="A371" s="18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  <c r="H371">
        <v>2</v>
      </c>
      <c r="I371" t="s">
        <v>861</v>
      </c>
      <c r="K371">
        <f>ROUND(E371,-2)</f>
        <v>2000</v>
      </c>
      <c r="L371" t="b">
        <f t="shared" si="5"/>
        <v>0</v>
      </c>
    </row>
    <row r="372" spans="1:12" x14ac:dyDescent="0.25">
      <c r="A372" s="18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  <c r="H372">
        <v>3</v>
      </c>
      <c r="I372" t="s">
        <v>862</v>
      </c>
      <c r="K372">
        <f>ROUND(E372,-2)</f>
        <v>2000</v>
      </c>
      <c r="L372" t="b">
        <f t="shared" si="5"/>
        <v>0</v>
      </c>
    </row>
    <row r="373" spans="1:12" x14ac:dyDescent="0.25">
      <c r="A373" s="18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  <c r="H373">
        <v>3</v>
      </c>
      <c r="I373" t="s">
        <v>863</v>
      </c>
      <c r="K373">
        <f>ROUND(E373,-2)</f>
        <v>2000</v>
      </c>
      <c r="L373" t="b">
        <f t="shared" si="5"/>
        <v>0</v>
      </c>
    </row>
    <row r="374" spans="1:12" x14ac:dyDescent="0.25">
      <c r="A374" s="18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  <c r="H374">
        <v>1</v>
      </c>
      <c r="I374" t="s">
        <v>864</v>
      </c>
      <c r="K374">
        <f>ROUND(E374,-2)</f>
        <v>2100</v>
      </c>
      <c r="L374" t="b">
        <f t="shared" si="5"/>
        <v>0</v>
      </c>
    </row>
    <row r="375" spans="1:12" x14ac:dyDescent="0.25">
      <c r="A375" s="18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  <c r="H375">
        <v>1</v>
      </c>
      <c r="I375" t="s">
        <v>865</v>
      </c>
      <c r="K375">
        <f>ROUND(E375,-2)</f>
        <v>2100</v>
      </c>
      <c r="L375" t="b">
        <f t="shared" si="5"/>
        <v>0</v>
      </c>
    </row>
    <row r="376" spans="1:12" x14ac:dyDescent="0.25">
      <c r="A376" s="18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  <c r="H376">
        <v>3</v>
      </c>
      <c r="I376" t="s">
        <v>866</v>
      </c>
      <c r="K376">
        <f>ROUND(E376,-2)</f>
        <v>2200</v>
      </c>
      <c r="L376" t="b">
        <f t="shared" si="5"/>
        <v>0</v>
      </c>
    </row>
    <row r="377" spans="1:12" x14ac:dyDescent="0.25">
      <c r="A377" s="18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  <c r="H377">
        <v>3</v>
      </c>
      <c r="I377" t="s">
        <v>833</v>
      </c>
      <c r="K377">
        <f>ROUND(E377,-2)</f>
        <v>2200</v>
      </c>
      <c r="L377" t="b">
        <f t="shared" si="5"/>
        <v>0</v>
      </c>
    </row>
    <row r="378" spans="1:12" x14ac:dyDescent="0.25">
      <c r="A378" s="1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  <c r="H378">
        <v>3</v>
      </c>
      <c r="I378" t="s">
        <v>711</v>
      </c>
      <c r="K378">
        <f>ROUND(E378,-2)</f>
        <v>2200</v>
      </c>
      <c r="L378" t="b">
        <f t="shared" si="5"/>
        <v>0</v>
      </c>
    </row>
    <row r="379" spans="1:12" x14ac:dyDescent="0.25">
      <c r="A379" s="18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  <c r="H379">
        <v>3</v>
      </c>
      <c r="I379" t="s">
        <v>698</v>
      </c>
      <c r="K379">
        <f>ROUND(E379,-2)</f>
        <v>2000</v>
      </c>
      <c r="L379" t="b">
        <f t="shared" si="5"/>
        <v>0</v>
      </c>
    </row>
    <row r="380" spans="1:12" x14ac:dyDescent="0.25">
      <c r="A380" s="18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  <c r="H380">
        <v>3</v>
      </c>
      <c r="I380" t="s">
        <v>867</v>
      </c>
      <c r="K380">
        <f>ROUND(E380,-2)</f>
        <v>2000</v>
      </c>
      <c r="L380" t="b">
        <f t="shared" si="5"/>
        <v>0</v>
      </c>
    </row>
    <row r="381" spans="1:12" x14ac:dyDescent="0.25">
      <c r="A381" s="18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  <c r="H381">
        <v>3</v>
      </c>
      <c r="I381" t="s">
        <v>868</v>
      </c>
      <c r="K381">
        <f>ROUND(E381,-2)</f>
        <v>2000</v>
      </c>
      <c r="L381" t="b">
        <f t="shared" si="5"/>
        <v>0</v>
      </c>
    </row>
    <row r="382" spans="1:12" x14ac:dyDescent="0.25">
      <c r="A382" s="18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  <c r="H382">
        <v>1</v>
      </c>
      <c r="I382" t="s">
        <v>869</v>
      </c>
      <c r="K382">
        <f>ROUND(E382,-2)</f>
        <v>2900</v>
      </c>
      <c r="L382" t="b">
        <f t="shared" si="5"/>
        <v>0</v>
      </c>
    </row>
    <row r="383" spans="1:12" x14ac:dyDescent="0.25">
      <c r="A383" s="18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  <c r="H383">
        <v>1</v>
      </c>
      <c r="I383" t="s">
        <v>870</v>
      </c>
      <c r="K383">
        <f>ROUND(E383,-2)</f>
        <v>3000</v>
      </c>
      <c r="L383" t="b">
        <f t="shared" si="5"/>
        <v>0</v>
      </c>
    </row>
    <row r="384" spans="1:12" x14ac:dyDescent="0.25">
      <c r="A384" s="18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  <c r="H384">
        <v>1</v>
      </c>
      <c r="I384" t="s">
        <v>871</v>
      </c>
      <c r="K384">
        <f>ROUND(E384,-2)</f>
        <v>2600</v>
      </c>
      <c r="L384" t="b">
        <f t="shared" si="5"/>
        <v>0</v>
      </c>
    </row>
    <row r="385" spans="1:12" x14ac:dyDescent="0.25">
      <c r="A385" s="18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  <c r="H385">
        <v>1</v>
      </c>
      <c r="I385" t="s">
        <v>872</v>
      </c>
      <c r="K385">
        <f>ROUND(E385,-2)</f>
        <v>2800</v>
      </c>
      <c r="L385" t="b">
        <f t="shared" si="5"/>
        <v>0</v>
      </c>
    </row>
    <row r="386" spans="1:12" x14ac:dyDescent="0.25">
      <c r="A386" s="18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  <c r="H386">
        <v>3</v>
      </c>
      <c r="I386" t="s">
        <v>873</v>
      </c>
      <c r="K386">
        <f>ROUND(E386,-2)</f>
        <v>2700</v>
      </c>
      <c r="L386" t="b">
        <f t="shared" si="5"/>
        <v>0</v>
      </c>
    </row>
    <row r="387" spans="1:12" x14ac:dyDescent="0.25">
      <c r="A387" s="18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  <c r="H387">
        <v>1</v>
      </c>
      <c r="I387" t="s">
        <v>874</v>
      </c>
      <c r="K387">
        <f>ROUND(E387,-2)</f>
        <v>2400</v>
      </c>
      <c r="L387" t="b">
        <f t="shared" ref="L387:L393" si="6">J387=K387</f>
        <v>0</v>
      </c>
    </row>
    <row r="388" spans="1:12" x14ac:dyDescent="0.25">
      <c r="A388" s="1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  <c r="H388">
        <v>1</v>
      </c>
      <c r="I388" t="s">
        <v>875</v>
      </c>
      <c r="K388">
        <f>ROUND(E388,-2)</f>
        <v>3000</v>
      </c>
      <c r="L388" t="b">
        <f t="shared" si="6"/>
        <v>0</v>
      </c>
    </row>
    <row r="389" spans="1:12" x14ac:dyDescent="0.25">
      <c r="A389" s="18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  <c r="H389">
        <v>1</v>
      </c>
      <c r="I389" t="s">
        <v>876</v>
      </c>
      <c r="K389">
        <f>ROUND(E389,-2)</f>
        <v>2800</v>
      </c>
      <c r="L389" t="b">
        <f t="shared" si="6"/>
        <v>0</v>
      </c>
    </row>
    <row r="390" spans="1:12" x14ac:dyDescent="0.25">
      <c r="A390" s="18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  <c r="H390">
        <v>2</v>
      </c>
      <c r="I390" t="s">
        <v>877</v>
      </c>
      <c r="K390">
        <f>ROUND(E390,-2)</f>
        <v>2100</v>
      </c>
      <c r="L390" t="b">
        <f t="shared" si="6"/>
        <v>0</v>
      </c>
    </row>
    <row r="391" spans="1:12" x14ac:dyDescent="0.25">
      <c r="A391" s="18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  <c r="H391">
        <v>1</v>
      </c>
      <c r="I391" t="s">
        <v>878</v>
      </c>
      <c r="K391">
        <f>ROUND(E391,-2)</f>
        <v>2300</v>
      </c>
      <c r="L391" t="b">
        <f t="shared" si="6"/>
        <v>0</v>
      </c>
    </row>
    <row r="392" spans="1:12" x14ac:dyDescent="0.25">
      <c r="A392" s="18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  <c r="H392">
        <v>1</v>
      </c>
      <c r="I392" t="s">
        <v>879</v>
      </c>
      <c r="K392">
        <f>ROUND(E392,-2)</f>
        <v>2600</v>
      </c>
      <c r="L392" t="b">
        <f t="shared" si="6"/>
        <v>0</v>
      </c>
    </row>
    <row r="393" spans="1:12" x14ac:dyDescent="0.25">
      <c r="A393" s="18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  <c r="H393">
        <v>1</v>
      </c>
      <c r="I393" t="s">
        <v>880</v>
      </c>
      <c r="K393">
        <f>ROUND(E393,-2)</f>
        <v>2700</v>
      </c>
      <c r="L393" t="b">
        <f t="shared" si="6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267</v>
      </c>
    </row>
    <row r="3" spans="1:2" x14ac:dyDescent="0.25">
      <c r="A3" s="2" t="s">
        <v>23</v>
      </c>
    </row>
    <row r="4" spans="1:2" x14ac:dyDescent="0.25">
      <c r="B4" t="s">
        <v>24</v>
      </c>
    </row>
    <row r="5" spans="1:2" x14ac:dyDescent="0.25">
      <c r="A5" t="s">
        <v>890</v>
      </c>
    </row>
    <row r="6" spans="1:2" x14ac:dyDescent="0.25">
      <c r="B6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FD21"/>
  <sheetViews>
    <sheetView workbookViewId="0">
      <selection activeCell="H16" sqref="H16"/>
    </sheetView>
  </sheetViews>
  <sheetFormatPr defaultRowHeight="15" x14ac:dyDescent="0.25"/>
  <cols>
    <col min="11" max="11" width="29" customWidth="1"/>
  </cols>
  <sheetData>
    <row r="1" spans="1:12 16384:1638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>
        <v>1</v>
      </c>
    </row>
    <row r="2" spans="1:12 16384:16384" x14ac:dyDescent="0.25">
      <c r="A2" s="3"/>
      <c r="B2" s="4" t="s">
        <v>11</v>
      </c>
      <c r="C2" s="3"/>
      <c r="D2" s="3"/>
      <c r="E2" s="3"/>
      <c r="F2" s="3"/>
      <c r="G2" s="3"/>
      <c r="H2" s="3"/>
      <c r="I2" s="3"/>
      <c r="J2" s="3"/>
      <c r="K2" s="3"/>
      <c r="L2">
        <v>1</v>
      </c>
    </row>
    <row r="3" spans="1:12 16384:16384" x14ac:dyDescent="0.25">
      <c r="A3" s="3"/>
      <c r="B3" s="3" t="s">
        <v>18</v>
      </c>
      <c r="C3" s="3"/>
      <c r="D3" s="3"/>
      <c r="E3" s="3"/>
      <c r="F3" s="3"/>
      <c r="G3" s="3"/>
      <c r="H3" s="3"/>
      <c r="I3" s="3"/>
      <c r="J3" s="3"/>
      <c r="K3" s="3"/>
      <c r="L3">
        <v>1</v>
      </c>
    </row>
    <row r="4" spans="1:12 16384:1638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>
        <v>1</v>
      </c>
    </row>
    <row r="5" spans="1:12 16384:1638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>
        <v>1</v>
      </c>
    </row>
    <row r="6" spans="1:12 16384:16384" x14ac:dyDescent="0.25">
      <c r="A6" s="3"/>
      <c r="B6" s="4" t="s">
        <v>12</v>
      </c>
      <c r="C6" s="3"/>
      <c r="D6" s="3"/>
      <c r="E6" s="3"/>
      <c r="F6" s="3"/>
      <c r="G6" s="3"/>
      <c r="H6" s="3"/>
      <c r="I6" s="3"/>
      <c r="J6" s="3"/>
      <c r="K6" s="3"/>
      <c r="L6">
        <v>1</v>
      </c>
    </row>
    <row r="7" spans="1:12 16384:16384" x14ac:dyDescent="0.25">
      <c r="A7" s="3"/>
      <c r="B7" s="3" t="s">
        <v>14</v>
      </c>
      <c r="C7" s="3"/>
      <c r="D7" s="3"/>
      <c r="E7" s="3"/>
      <c r="F7" s="3"/>
      <c r="G7" s="3"/>
      <c r="H7" s="3"/>
      <c r="I7" s="3"/>
      <c r="J7" s="3"/>
      <c r="K7" s="3"/>
      <c r="L7">
        <v>1</v>
      </c>
    </row>
    <row r="8" spans="1:12 16384:16384" x14ac:dyDescent="0.25">
      <c r="A8" s="3"/>
      <c r="B8" s="3" t="s">
        <v>15</v>
      </c>
      <c r="C8" s="3"/>
      <c r="D8" s="3"/>
      <c r="E8" s="3"/>
      <c r="F8" s="3"/>
      <c r="G8" s="3"/>
      <c r="H8" s="3"/>
      <c r="I8" s="3"/>
      <c r="J8" s="3"/>
      <c r="K8" s="3"/>
      <c r="L8">
        <v>1</v>
      </c>
    </row>
    <row r="9" spans="1:12 16384:16384" x14ac:dyDescent="0.25">
      <c r="A9" s="3"/>
      <c r="B9" s="3" t="s">
        <v>571</v>
      </c>
      <c r="C9" s="3"/>
      <c r="D9" s="3"/>
      <c r="E9" s="3"/>
      <c r="F9" s="3"/>
      <c r="G9" s="3"/>
      <c r="H9" s="3"/>
      <c r="I9" s="3"/>
      <c r="J9" s="3"/>
      <c r="K9" s="3"/>
      <c r="L9">
        <v>1</v>
      </c>
    </row>
    <row r="10" spans="1:12 16384:16384" x14ac:dyDescent="0.25">
      <c r="A10" s="3"/>
      <c r="B10" s="3" t="s">
        <v>16</v>
      </c>
      <c r="C10" s="3"/>
      <c r="D10" s="3"/>
      <c r="E10" s="3"/>
      <c r="F10" s="3"/>
      <c r="G10" s="3"/>
      <c r="H10" s="3"/>
      <c r="I10" s="3"/>
      <c r="J10" s="3"/>
      <c r="K10" s="3"/>
      <c r="L10">
        <v>1</v>
      </c>
    </row>
    <row r="11" spans="1:12 16384:16384" x14ac:dyDescent="0.25">
      <c r="A11" s="3"/>
      <c r="B11" s="3"/>
      <c r="C11" s="3" t="s">
        <v>17</v>
      </c>
      <c r="D11" s="3"/>
      <c r="E11" s="3"/>
      <c r="F11" s="3"/>
      <c r="G11" s="3"/>
      <c r="H11" s="3"/>
      <c r="I11" s="3"/>
      <c r="J11" s="3"/>
      <c r="K11" s="3"/>
      <c r="L11">
        <v>1</v>
      </c>
    </row>
    <row r="12" spans="1:12 16384:16384" x14ac:dyDescent="0.25">
      <c r="A12" s="3"/>
      <c r="B12" s="3" t="s">
        <v>19</v>
      </c>
      <c r="C12" s="3"/>
      <c r="D12" s="3"/>
      <c r="E12" s="3"/>
      <c r="F12" s="3"/>
      <c r="G12" s="3"/>
      <c r="H12" s="3"/>
      <c r="I12" s="3"/>
      <c r="J12" s="3"/>
      <c r="K12" s="3"/>
      <c r="L12">
        <v>1</v>
      </c>
    </row>
    <row r="13" spans="1:12 16384:16384" x14ac:dyDescent="0.25">
      <c r="A13" s="3"/>
      <c r="B13" s="3"/>
      <c r="C13" s="3" t="s">
        <v>20</v>
      </c>
      <c r="D13" s="3"/>
      <c r="E13" s="3"/>
      <c r="F13" s="3"/>
      <c r="G13" s="3"/>
      <c r="H13" s="3"/>
      <c r="I13" s="3"/>
      <c r="J13" s="3"/>
      <c r="K13" s="3"/>
      <c r="L13">
        <v>1</v>
      </c>
      <c r="XFD13" s="1"/>
    </row>
    <row r="14" spans="1:12 16384:1638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XFD14" s="1" t="s">
        <v>13</v>
      </c>
    </row>
    <row r="15" spans="1:12 16384:1638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>
        <v>1</v>
      </c>
    </row>
    <row r="16" spans="1:12 16384:16384" x14ac:dyDescent="0.25">
      <c r="A16" s="3"/>
      <c r="B16" s="3" t="s">
        <v>21</v>
      </c>
      <c r="C16" s="3"/>
      <c r="D16" s="3"/>
      <c r="E16" s="3"/>
      <c r="F16" s="3"/>
      <c r="G16" s="3"/>
      <c r="H16" s="3"/>
      <c r="I16" s="3"/>
      <c r="J16" s="3"/>
      <c r="K16" s="3"/>
      <c r="L16">
        <v>1</v>
      </c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>
        <v>1</v>
      </c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>
        <v>1</v>
      </c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>
        <v>1</v>
      </c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>
        <v>1</v>
      </c>
    </row>
    <row r="21" spans="1:1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tr">
        <f>IF(TRUE, "","")</f>
        <v/>
      </c>
      <c r="H21">
        <v>1</v>
      </c>
      <c r="I21">
        <v>1</v>
      </c>
      <c r="J21">
        <v>1</v>
      </c>
      <c r="K21">
        <v>1</v>
      </c>
      <c r="L2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15"/>
  <sheetViews>
    <sheetView workbookViewId="0">
      <selection activeCell="D26" sqref="D26"/>
    </sheetView>
  </sheetViews>
  <sheetFormatPr defaultRowHeight="15" x14ac:dyDescent="0.25"/>
  <cols>
    <col min="7" max="7" width="25.5703125" customWidth="1"/>
  </cols>
  <sheetData>
    <row r="1" spans="1:14" x14ac:dyDescent="0.25">
      <c r="A1" s="5" t="s">
        <v>195</v>
      </c>
      <c r="B1" s="5"/>
      <c r="C1" s="5"/>
      <c r="D1" s="5"/>
      <c r="E1" s="5"/>
      <c r="F1" s="5"/>
      <c r="G1" s="5"/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A2" s="6" t="s">
        <v>198</v>
      </c>
      <c r="B2" s="5"/>
      <c r="C2" s="5"/>
      <c r="D2" s="5"/>
      <c r="E2" s="5"/>
      <c r="F2" s="5"/>
      <c r="G2" s="5"/>
      <c r="I2" t="s">
        <v>67</v>
      </c>
      <c r="J2" t="s">
        <v>68</v>
      </c>
      <c r="K2">
        <v>1</v>
      </c>
      <c r="L2">
        <v>0</v>
      </c>
      <c r="M2">
        <v>0</v>
      </c>
      <c r="N2">
        <v>3</v>
      </c>
    </row>
    <row r="3" spans="1:14" x14ac:dyDescent="0.25">
      <c r="A3" s="6" t="s">
        <v>22</v>
      </c>
      <c r="B3" s="5"/>
      <c r="C3" s="5"/>
      <c r="D3" s="5"/>
      <c r="E3" s="5"/>
      <c r="F3" s="5"/>
      <c r="G3" s="5"/>
      <c r="I3" t="s">
        <v>70</v>
      </c>
      <c r="J3" t="s">
        <v>71</v>
      </c>
      <c r="K3">
        <v>1</v>
      </c>
      <c r="L3">
        <v>0</v>
      </c>
      <c r="M3">
        <v>1</v>
      </c>
      <c r="N3">
        <v>3</v>
      </c>
    </row>
    <row r="4" spans="1:14" x14ac:dyDescent="0.25">
      <c r="A4" s="5" t="s">
        <v>196</v>
      </c>
      <c r="B4" s="5"/>
      <c r="C4" s="5"/>
      <c r="D4" s="5"/>
      <c r="E4" s="5"/>
      <c r="F4" s="5"/>
      <c r="G4" s="5"/>
      <c r="I4" t="s">
        <v>72</v>
      </c>
      <c r="J4" t="s">
        <v>73</v>
      </c>
      <c r="K4">
        <v>1</v>
      </c>
      <c r="L4">
        <v>1</v>
      </c>
      <c r="M4">
        <v>3</v>
      </c>
      <c r="N4">
        <v>0</v>
      </c>
    </row>
    <row r="5" spans="1:14" x14ac:dyDescent="0.25">
      <c r="A5" s="5" t="s">
        <v>242</v>
      </c>
      <c r="B5" s="5"/>
      <c r="C5" s="5"/>
      <c r="D5" s="5"/>
      <c r="E5" s="5"/>
      <c r="F5" s="5"/>
      <c r="G5" s="5"/>
      <c r="I5" t="s">
        <v>74</v>
      </c>
      <c r="J5" t="s">
        <v>75</v>
      </c>
      <c r="K5">
        <v>1</v>
      </c>
      <c r="L5">
        <v>1</v>
      </c>
      <c r="M5">
        <v>3</v>
      </c>
      <c r="N5">
        <v>0</v>
      </c>
    </row>
    <row r="6" spans="1:14" x14ac:dyDescent="0.25">
      <c r="A6" s="5" t="s">
        <v>243</v>
      </c>
      <c r="B6" s="5"/>
      <c r="C6" s="5"/>
      <c r="D6" s="5"/>
      <c r="E6" s="5"/>
      <c r="F6" s="5"/>
      <c r="G6" s="5"/>
      <c r="I6" t="s">
        <v>76</v>
      </c>
      <c r="J6" t="s">
        <v>77</v>
      </c>
      <c r="K6">
        <v>1</v>
      </c>
      <c r="L6">
        <v>0</v>
      </c>
      <c r="M6">
        <v>0</v>
      </c>
      <c r="N6">
        <v>3</v>
      </c>
    </row>
    <row r="7" spans="1:14" x14ac:dyDescent="0.25">
      <c r="A7" s="5"/>
      <c r="B7" s="5"/>
      <c r="C7" s="5"/>
      <c r="D7" s="5"/>
      <c r="E7" s="5"/>
      <c r="F7" s="5"/>
      <c r="G7" s="5"/>
      <c r="I7" t="s">
        <v>78</v>
      </c>
      <c r="J7" t="s">
        <v>79</v>
      </c>
      <c r="K7">
        <v>1</v>
      </c>
      <c r="L7">
        <v>0</v>
      </c>
      <c r="M7">
        <v>0</v>
      </c>
      <c r="N7">
        <v>3</v>
      </c>
    </row>
    <row r="8" spans="1:14" x14ac:dyDescent="0.25">
      <c r="A8" s="6" t="s">
        <v>197</v>
      </c>
      <c r="B8" s="5"/>
      <c r="C8" s="5"/>
      <c r="D8" s="5"/>
      <c r="E8" s="5"/>
      <c r="F8" s="5"/>
      <c r="G8" s="5"/>
      <c r="I8" t="s">
        <v>80</v>
      </c>
      <c r="J8" t="s">
        <v>81</v>
      </c>
      <c r="K8">
        <v>1</v>
      </c>
      <c r="L8">
        <v>1</v>
      </c>
      <c r="M8">
        <v>3</v>
      </c>
      <c r="N8">
        <v>1</v>
      </c>
    </row>
    <row r="9" spans="1:14" x14ac:dyDescent="0.25">
      <c r="A9" s="5" t="s">
        <v>199</v>
      </c>
      <c r="B9" s="5"/>
      <c r="C9" s="5"/>
      <c r="D9" s="5"/>
      <c r="E9" s="5"/>
      <c r="F9" s="5"/>
      <c r="G9" s="5"/>
      <c r="I9" t="s">
        <v>82</v>
      </c>
      <c r="J9" t="s">
        <v>83</v>
      </c>
      <c r="K9">
        <v>1</v>
      </c>
      <c r="L9">
        <v>0</v>
      </c>
      <c r="M9">
        <v>0</v>
      </c>
      <c r="N9">
        <v>3</v>
      </c>
    </row>
    <row r="10" spans="1:14" x14ac:dyDescent="0.25">
      <c r="A10" s="5" t="s">
        <v>200</v>
      </c>
      <c r="B10" s="5"/>
      <c r="C10" s="5"/>
      <c r="D10" s="5"/>
      <c r="E10" s="5"/>
      <c r="F10" s="5"/>
      <c r="G10" s="5"/>
      <c r="I10" t="s">
        <v>84</v>
      </c>
      <c r="J10" t="s">
        <v>85</v>
      </c>
      <c r="K10">
        <v>1</v>
      </c>
      <c r="L10">
        <v>0</v>
      </c>
      <c r="M10">
        <v>0</v>
      </c>
      <c r="N10">
        <v>3</v>
      </c>
    </row>
    <row r="11" spans="1:14" x14ac:dyDescent="0.25">
      <c r="A11" s="5" t="s">
        <v>201</v>
      </c>
      <c r="B11" s="5"/>
      <c r="C11" s="5"/>
      <c r="D11" s="5"/>
      <c r="E11" s="5"/>
      <c r="F11" s="5"/>
      <c r="G11" s="5"/>
      <c r="I11" t="s">
        <v>86</v>
      </c>
      <c r="J11" t="s">
        <v>87</v>
      </c>
      <c r="K11">
        <v>1</v>
      </c>
      <c r="L11">
        <v>1</v>
      </c>
      <c r="M11">
        <v>3</v>
      </c>
      <c r="N11">
        <v>0</v>
      </c>
    </row>
    <row r="12" spans="1:14" x14ac:dyDescent="0.25">
      <c r="A12" s="5"/>
      <c r="B12" s="5" t="s">
        <v>202</v>
      </c>
      <c r="C12" s="5"/>
      <c r="D12" s="5"/>
      <c r="E12" s="5"/>
      <c r="F12" s="5"/>
      <c r="G12" s="5"/>
      <c r="I12" t="s">
        <v>88</v>
      </c>
      <c r="J12" t="s">
        <v>89</v>
      </c>
      <c r="K12">
        <v>1</v>
      </c>
      <c r="L12">
        <v>0</v>
      </c>
      <c r="M12">
        <v>1</v>
      </c>
      <c r="N12">
        <v>3</v>
      </c>
    </row>
    <row r="13" spans="1:14" x14ac:dyDescent="0.25">
      <c r="A13" s="5"/>
      <c r="B13" s="5" t="s">
        <v>515</v>
      </c>
      <c r="C13" s="5"/>
      <c r="D13" s="5"/>
      <c r="E13" s="5"/>
      <c r="F13" s="5"/>
      <c r="G13" s="5"/>
      <c r="I13" t="s">
        <v>90</v>
      </c>
      <c r="J13" t="s">
        <v>91</v>
      </c>
      <c r="K13">
        <v>1</v>
      </c>
      <c r="L13">
        <v>1</v>
      </c>
      <c r="M13">
        <v>3</v>
      </c>
      <c r="N13">
        <v>0</v>
      </c>
    </row>
    <row r="14" spans="1:14" x14ac:dyDescent="0.25">
      <c r="A14" s="5"/>
      <c r="B14" s="5" t="s">
        <v>203</v>
      </c>
      <c r="C14" s="5"/>
      <c r="D14" s="5"/>
      <c r="E14" s="5"/>
      <c r="F14" s="5"/>
      <c r="G14" s="5"/>
      <c r="I14" t="s">
        <v>92</v>
      </c>
      <c r="J14" t="s">
        <v>93</v>
      </c>
      <c r="K14">
        <v>1</v>
      </c>
      <c r="L14">
        <v>0</v>
      </c>
      <c r="M14">
        <v>1</v>
      </c>
      <c r="N14">
        <v>3</v>
      </c>
    </row>
    <row r="15" spans="1:14" x14ac:dyDescent="0.25">
      <c r="A15" s="5"/>
      <c r="B15" s="5" t="s">
        <v>204</v>
      </c>
      <c r="C15" s="5"/>
      <c r="D15" s="5"/>
      <c r="E15" s="5"/>
      <c r="F15" s="5"/>
      <c r="G15" s="5"/>
      <c r="I15" t="s">
        <v>94</v>
      </c>
      <c r="J15" t="s">
        <v>95</v>
      </c>
      <c r="K15">
        <v>1</v>
      </c>
      <c r="L15">
        <v>1</v>
      </c>
      <c r="M15">
        <v>3</v>
      </c>
      <c r="N15">
        <v>1</v>
      </c>
    </row>
    <row r="16" spans="1:14" x14ac:dyDescent="0.25">
      <c r="A16" s="5" t="s">
        <v>208</v>
      </c>
      <c r="B16" s="5"/>
      <c r="C16" s="5"/>
      <c r="D16" s="5"/>
      <c r="E16" s="5"/>
      <c r="F16" s="5"/>
      <c r="G16" s="5"/>
      <c r="I16" t="s">
        <v>96</v>
      </c>
      <c r="J16" t="s">
        <v>97</v>
      </c>
      <c r="K16">
        <v>1</v>
      </c>
      <c r="L16">
        <v>0</v>
      </c>
      <c r="M16">
        <v>0</v>
      </c>
      <c r="N16">
        <v>3</v>
      </c>
    </row>
    <row r="17" spans="1:14" x14ac:dyDescent="0.25">
      <c r="A17" s="5" t="s">
        <v>266</v>
      </c>
      <c r="B17" s="5"/>
      <c r="C17" s="5"/>
      <c r="D17" s="5"/>
      <c r="E17" s="5"/>
      <c r="F17" s="5"/>
      <c r="G17" s="5"/>
      <c r="I17" t="s">
        <v>98</v>
      </c>
      <c r="J17" t="s">
        <v>99</v>
      </c>
      <c r="K17">
        <v>1</v>
      </c>
      <c r="L17">
        <v>1</v>
      </c>
      <c r="M17">
        <v>3</v>
      </c>
      <c r="N17">
        <v>0</v>
      </c>
    </row>
    <row r="18" spans="1:14" x14ac:dyDescent="0.25">
      <c r="A18" s="5" t="s">
        <v>261</v>
      </c>
      <c r="B18" s="5"/>
      <c r="C18" s="5"/>
      <c r="D18" s="5"/>
      <c r="E18" s="5"/>
      <c r="F18" s="5"/>
      <c r="G18" s="5"/>
      <c r="I18" t="s">
        <v>100</v>
      </c>
      <c r="J18" t="s">
        <v>101</v>
      </c>
      <c r="K18">
        <v>1</v>
      </c>
      <c r="L18">
        <v>0</v>
      </c>
      <c r="M18">
        <v>0</v>
      </c>
      <c r="N18">
        <v>3</v>
      </c>
    </row>
    <row r="19" spans="1:14" x14ac:dyDescent="0.25">
      <c r="A19" s="6"/>
      <c r="B19" s="5" t="s">
        <v>244</v>
      </c>
      <c r="C19" s="5"/>
      <c r="D19" s="5"/>
      <c r="E19" s="5"/>
      <c r="F19" s="5"/>
      <c r="G19" s="5"/>
      <c r="I19" t="s">
        <v>102</v>
      </c>
      <c r="J19" t="s">
        <v>103</v>
      </c>
      <c r="K19">
        <v>1</v>
      </c>
      <c r="L19">
        <v>0</v>
      </c>
      <c r="M19">
        <v>0</v>
      </c>
      <c r="N19">
        <v>3</v>
      </c>
    </row>
    <row r="20" spans="1:14" x14ac:dyDescent="0.25">
      <c r="A20" s="6"/>
      <c r="B20" s="5" t="s">
        <v>262</v>
      </c>
      <c r="C20" s="5"/>
      <c r="D20" s="5"/>
      <c r="E20" s="5"/>
      <c r="F20" s="5"/>
      <c r="G20" s="5"/>
      <c r="I20" t="s">
        <v>104</v>
      </c>
      <c r="J20" t="s">
        <v>105</v>
      </c>
      <c r="K20">
        <v>1</v>
      </c>
      <c r="L20">
        <v>1</v>
      </c>
      <c r="M20">
        <v>3</v>
      </c>
      <c r="N20">
        <v>2</v>
      </c>
    </row>
    <row r="21" spans="1:14" x14ac:dyDescent="0.25">
      <c r="A21" s="5" t="s">
        <v>245</v>
      </c>
      <c r="B21" s="5"/>
      <c r="C21" s="5"/>
      <c r="D21" s="5"/>
      <c r="E21" s="5"/>
      <c r="F21" s="5"/>
      <c r="G21" s="5"/>
      <c r="I21" t="s">
        <v>106</v>
      </c>
      <c r="J21" t="s">
        <v>107</v>
      </c>
      <c r="K21">
        <v>1</v>
      </c>
      <c r="L21">
        <v>0</v>
      </c>
      <c r="M21">
        <v>1</v>
      </c>
      <c r="N21">
        <v>3</v>
      </c>
    </row>
    <row r="22" spans="1:14" x14ac:dyDescent="0.25">
      <c r="A22" s="5"/>
      <c r="B22" s="5" t="s">
        <v>246</v>
      </c>
      <c r="C22" s="5"/>
      <c r="D22" s="5"/>
      <c r="E22" s="5"/>
      <c r="F22" s="5"/>
      <c r="G22" s="5"/>
      <c r="I22" t="s">
        <v>108</v>
      </c>
      <c r="J22" t="s">
        <v>109</v>
      </c>
      <c r="K22">
        <v>1</v>
      </c>
      <c r="L22">
        <v>0</v>
      </c>
      <c r="M22">
        <v>0</v>
      </c>
      <c r="N22">
        <v>3</v>
      </c>
    </row>
    <row r="23" spans="1:14" x14ac:dyDescent="0.25">
      <c r="A23" s="5"/>
      <c r="B23" s="5" t="s">
        <v>247</v>
      </c>
      <c r="C23" s="5"/>
      <c r="D23" s="5"/>
      <c r="E23" s="5"/>
      <c r="F23" s="5"/>
      <c r="G23" s="5"/>
      <c r="I23" t="s">
        <v>110</v>
      </c>
      <c r="J23" t="s">
        <v>111</v>
      </c>
      <c r="K23">
        <v>1</v>
      </c>
      <c r="L23">
        <v>1</v>
      </c>
      <c r="M23">
        <v>3</v>
      </c>
      <c r="N23">
        <v>0</v>
      </c>
    </row>
    <row r="24" spans="1:14" x14ac:dyDescent="0.25">
      <c r="A24" s="5"/>
      <c r="B24" s="5" t="s">
        <v>248</v>
      </c>
      <c r="C24" s="5"/>
      <c r="D24" s="5"/>
      <c r="E24" s="5"/>
      <c r="F24" s="5"/>
      <c r="G24" s="5"/>
      <c r="I24" t="s">
        <v>112</v>
      </c>
      <c r="J24" t="s">
        <v>113</v>
      </c>
      <c r="K24">
        <v>1</v>
      </c>
      <c r="L24">
        <v>0</v>
      </c>
      <c r="M24">
        <v>1</v>
      </c>
      <c r="N24">
        <v>3</v>
      </c>
    </row>
    <row r="25" spans="1:14" x14ac:dyDescent="0.25">
      <c r="A25" s="5" t="s">
        <v>249</v>
      </c>
      <c r="B25" s="5"/>
      <c r="C25" s="5"/>
      <c r="D25" s="5"/>
      <c r="E25" s="5"/>
      <c r="F25" s="5"/>
      <c r="G25" s="5"/>
      <c r="I25" t="s">
        <v>114</v>
      </c>
      <c r="J25" t="s">
        <v>115</v>
      </c>
      <c r="K25">
        <v>1</v>
      </c>
      <c r="L25">
        <v>1</v>
      </c>
      <c r="M25">
        <v>3</v>
      </c>
      <c r="N25">
        <v>0</v>
      </c>
    </row>
    <row r="26" spans="1:14" x14ac:dyDescent="0.25">
      <c r="A26" s="5"/>
      <c r="B26" s="5" t="s">
        <v>250</v>
      </c>
      <c r="C26" s="5"/>
      <c r="D26" s="5"/>
      <c r="E26" s="5"/>
      <c r="F26" s="5"/>
      <c r="G26" s="5"/>
      <c r="I26" t="s">
        <v>116</v>
      </c>
      <c r="J26" t="s">
        <v>117</v>
      </c>
      <c r="K26">
        <v>1</v>
      </c>
      <c r="L26">
        <v>1</v>
      </c>
      <c r="M26">
        <v>3</v>
      </c>
      <c r="N26">
        <v>0</v>
      </c>
    </row>
    <row r="27" spans="1:14" x14ac:dyDescent="0.25">
      <c r="A27" s="6"/>
      <c r="B27" s="5" t="s">
        <v>251</v>
      </c>
      <c r="C27" s="5"/>
      <c r="D27" s="5"/>
      <c r="E27" s="5"/>
      <c r="F27" s="5"/>
      <c r="G27" s="5"/>
      <c r="I27" t="s">
        <v>118</v>
      </c>
      <c r="J27" t="s">
        <v>119</v>
      </c>
      <c r="K27">
        <v>1</v>
      </c>
      <c r="L27">
        <v>1</v>
      </c>
      <c r="M27">
        <v>3</v>
      </c>
      <c r="N27">
        <v>0</v>
      </c>
    </row>
    <row r="28" spans="1:14" x14ac:dyDescent="0.25">
      <c r="A28" s="5"/>
      <c r="B28" s="5" t="s">
        <v>252</v>
      </c>
      <c r="C28" s="5"/>
      <c r="D28" s="5"/>
      <c r="E28" s="5"/>
      <c r="F28" s="5"/>
      <c r="G28" s="5"/>
      <c r="I28" t="s">
        <v>120</v>
      </c>
      <c r="J28" t="s">
        <v>121</v>
      </c>
      <c r="K28">
        <v>1</v>
      </c>
      <c r="L28">
        <v>0</v>
      </c>
      <c r="M28">
        <v>0</v>
      </c>
      <c r="N28">
        <v>3</v>
      </c>
    </row>
    <row r="29" spans="1:14" x14ac:dyDescent="0.25">
      <c r="A29" s="5" t="s">
        <v>253</v>
      </c>
      <c r="B29" s="5"/>
      <c r="C29" s="5"/>
      <c r="D29" s="5"/>
      <c r="E29" s="5"/>
      <c r="F29" s="5"/>
      <c r="G29" s="5"/>
      <c r="I29" t="s">
        <v>122</v>
      </c>
      <c r="J29" t="s">
        <v>123</v>
      </c>
      <c r="K29">
        <v>1</v>
      </c>
      <c r="L29">
        <v>1</v>
      </c>
      <c r="M29">
        <v>3</v>
      </c>
      <c r="N29">
        <v>0</v>
      </c>
    </row>
    <row r="30" spans="1:14" x14ac:dyDescent="0.25">
      <c r="A30" s="6"/>
      <c r="B30" s="5" t="s">
        <v>250</v>
      </c>
      <c r="C30" s="5"/>
      <c r="D30" s="5"/>
      <c r="E30" s="5"/>
      <c r="F30" s="5"/>
      <c r="G30" s="5"/>
      <c r="I30" t="s">
        <v>124</v>
      </c>
      <c r="J30" t="s">
        <v>125</v>
      </c>
      <c r="K30">
        <v>1</v>
      </c>
      <c r="L30">
        <v>0</v>
      </c>
      <c r="M30">
        <v>1</v>
      </c>
      <c r="N30">
        <v>3</v>
      </c>
    </row>
    <row r="31" spans="1:14" x14ac:dyDescent="0.25">
      <c r="A31" s="5"/>
      <c r="B31" s="5" t="s">
        <v>254</v>
      </c>
      <c r="C31" s="5"/>
      <c r="D31" s="5"/>
      <c r="E31" s="5"/>
      <c r="F31" s="5"/>
      <c r="G31" s="5"/>
      <c r="I31" t="s">
        <v>126</v>
      </c>
      <c r="J31" t="s">
        <v>127</v>
      </c>
      <c r="K31">
        <v>1</v>
      </c>
      <c r="L31">
        <v>1</v>
      </c>
      <c r="M31">
        <v>3</v>
      </c>
      <c r="N31">
        <v>0</v>
      </c>
    </row>
    <row r="32" spans="1:14" x14ac:dyDescent="0.25">
      <c r="A32" s="5"/>
      <c r="B32" s="5" t="s">
        <v>255</v>
      </c>
      <c r="C32" s="5"/>
      <c r="D32" s="5"/>
      <c r="E32" s="5"/>
      <c r="F32" s="5"/>
      <c r="G32" s="5"/>
      <c r="I32" t="s">
        <v>128</v>
      </c>
      <c r="J32" t="s">
        <v>129</v>
      </c>
      <c r="K32">
        <v>1</v>
      </c>
      <c r="L32">
        <v>1</v>
      </c>
      <c r="M32">
        <v>3</v>
      </c>
      <c r="N32">
        <v>0</v>
      </c>
    </row>
    <row r="33" spans="1:14" x14ac:dyDescent="0.25">
      <c r="A33" s="5"/>
      <c r="B33" s="5" t="s">
        <v>256</v>
      </c>
      <c r="C33" s="5"/>
      <c r="D33" s="5"/>
      <c r="E33" s="5"/>
      <c r="F33" s="5"/>
      <c r="G33" s="5"/>
      <c r="I33" t="s">
        <v>130</v>
      </c>
      <c r="J33" t="s">
        <v>131</v>
      </c>
      <c r="K33">
        <v>1</v>
      </c>
      <c r="L33">
        <v>0</v>
      </c>
      <c r="M33">
        <v>0</v>
      </c>
      <c r="N33">
        <v>3</v>
      </c>
    </row>
    <row r="34" spans="1:14" x14ac:dyDescent="0.25">
      <c r="A34" s="6"/>
      <c r="B34" s="5"/>
      <c r="C34" s="5"/>
      <c r="D34" s="5"/>
      <c r="E34" s="5"/>
      <c r="F34" s="5"/>
      <c r="G34" s="5"/>
      <c r="I34" t="s">
        <v>132</v>
      </c>
      <c r="J34" t="s">
        <v>133</v>
      </c>
      <c r="K34">
        <v>1</v>
      </c>
      <c r="L34">
        <v>0</v>
      </c>
      <c r="M34">
        <v>0</v>
      </c>
      <c r="N34">
        <v>3</v>
      </c>
    </row>
    <row r="35" spans="1:14" x14ac:dyDescent="0.25">
      <c r="A35" s="6" t="s">
        <v>205</v>
      </c>
      <c r="B35" s="5"/>
      <c r="C35" s="5"/>
      <c r="D35" s="5"/>
      <c r="E35" s="5"/>
      <c r="F35" s="5"/>
      <c r="G35" s="5"/>
      <c r="I35" t="s">
        <v>134</v>
      </c>
      <c r="J35" t="s">
        <v>135</v>
      </c>
      <c r="K35">
        <v>1</v>
      </c>
      <c r="L35">
        <v>0</v>
      </c>
      <c r="M35">
        <v>2</v>
      </c>
      <c r="N35">
        <v>3</v>
      </c>
    </row>
    <row r="36" spans="1:14" x14ac:dyDescent="0.25">
      <c r="A36" s="5" t="s">
        <v>206</v>
      </c>
      <c r="B36" s="5"/>
      <c r="C36" s="5"/>
      <c r="D36" s="5"/>
      <c r="E36" s="5"/>
      <c r="F36" s="5"/>
      <c r="G36" s="5"/>
      <c r="I36" t="s">
        <v>136</v>
      </c>
      <c r="J36" t="s">
        <v>137</v>
      </c>
      <c r="K36">
        <v>1</v>
      </c>
      <c r="L36">
        <v>1</v>
      </c>
      <c r="M36">
        <v>3</v>
      </c>
      <c r="N36">
        <v>1</v>
      </c>
    </row>
    <row r="37" spans="1:14" x14ac:dyDescent="0.25">
      <c r="A37" s="5" t="s">
        <v>207</v>
      </c>
      <c r="B37" s="5"/>
      <c r="C37" s="5"/>
      <c r="D37" s="5"/>
      <c r="E37" s="5"/>
      <c r="F37" s="5"/>
      <c r="G37" s="5"/>
      <c r="I37" t="s">
        <v>138</v>
      </c>
      <c r="J37" t="s">
        <v>139</v>
      </c>
      <c r="K37">
        <v>1</v>
      </c>
      <c r="L37">
        <v>1</v>
      </c>
      <c r="M37">
        <v>3</v>
      </c>
      <c r="N37">
        <v>0</v>
      </c>
    </row>
    <row r="38" spans="1:14" x14ac:dyDescent="0.25">
      <c r="A38" s="5" t="s">
        <v>209</v>
      </c>
      <c r="B38" s="5"/>
      <c r="C38" s="5"/>
      <c r="D38" s="5"/>
      <c r="E38" s="5"/>
      <c r="F38" s="5"/>
      <c r="G38" s="5"/>
      <c r="I38" t="s">
        <v>140</v>
      </c>
      <c r="J38" t="s">
        <v>141</v>
      </c>
      <c r="K38">
        <v>1</v>
      </c>
      <c r="L38">
        <v>0</v>
      </c>
      <c r="M38">
        <v>2</v>
      </c>
      <c r="N38">
        <v>3</v>
      </c>
    </row>
    <row r="39" spans="1:14" x14ac:dyDescent="0.25">
      <c r="A39" s="5" t="s">
        <v>257</v>
      </c>
      <c r="B39" s="5"/>
      <c r="C39" s="5"/>
      <c r="D39" s="5"/>
      <c r="E39" s="5"/>
      <c r="F39" s="5"/>
      <c r="G39" s="5"/>
      <c r="I39" t="s">
        <v>142</v>
      </c>
      <c r="J39" t="s">
        <v>143</v>
      </c>
      <c r="K39">
        <v>1</v>
      </c>
      <c r="L39">
        <v>1</v>
      </c>
      <c r="M39">
        <v>3</v>
      </c>
      <c r="N39">
        <v>0</v>
      </c>
    </row>
    <row r="40" spans="1:14" x14ac:dyDescent="0.25">
      <c r="A40" s="5" t="s">
        <v>258</v>
      </c>
      <c r="B40" s="5"/>
      <c r="C40" s="5"/>
      <c r="D40" s="5"/>
      <c r="E40" s="5"/>
      <c r="F40" s="5"/>
      <c r="G40" s="5"/>
      <c r="I40" t="s">
        <v>144</v>
      </c>
      <c r="J40" t="s">
        <v>145</v>
      </c>
      <c r="K40">
        <v>1</v>
      </c>
      <c r="L40">
        <v>1</v>
      </c>
      <c r="M40">
        <v>3</v>
      </c>
      <c r="N40">
        <v>0</v>
      </c>
    </row>
    <row r="41" spans="1:14" x14ac:dyDescent="0.25">
      <c r="A41" s="5"/>
      <c r="B41" s="5" t="s">
        <v>259</v>
      </c>
      <c r="C41" s="5"/>
      <c r="D41" s="5"/>
      <c r="E41" s="5"/>
      <c r="F41" s="5"/>
      <c r="G41" s="5"/>
      <c r="I41" t="s">
        <v>146</v>
      </c>
      <c r="J41" t="s">
        <v>147</v>
      </c>
      <c r="K41">
        <v>1</v>
      </c>
      <c r="L41">
        <v>1</v>
      </c>
      <c r="M41">
        <v>3</v>
      </c>
      <c r="N41">
        <v>0</v>
      </c>
    </row>
    <row r="42" spans="1:14" x14ac:dyDescent="0.25">
      <c r="A42" s="5" t="s">
        <v>260</v>
      </c>
      <c r="B42" s="5"/>
      <c r="C42" s="5"/>
      <c r="D42" s="5"/>
      <c r="E42" s="5"/>
      <c r="F42" s="5"/>
      <c r="G42" s="5"/>
      <c r="I42" t="s">
        <v>148</v>
      </c>
      <c r="J42" t="s">
        <v>149</v>
      </c>
      <c r="K42">
        <v>1</v>
      </c>
      <c r="L42">
        <v>1</v>
      </c>
      <c r="M42">
        <v>3</v>
      </c>
      <c r="N42">
        <v>2</v>
      </c>
    </row>
    <row r="43" spans="1:14" x14ac:dyDescent="0.25">
      <c r="A43" s="5"/>
      <c r="B43" s="5"/>
      <c r="C43" s="5"/>
      <c r="D43" s="5"/>
      <c r="E43" s="5"/>
      <c r="F43" s="5"/>
      <c r="G43" s="5"/>
      <c r="I43" t="s">
        <v>150</v>
      </c>
      <c r="J43" t="s">
        <v>151</v>
      </c>
      <c r="K43">
        <v>1</v>
      </c>
      <c r="L43">
        <v>0</v>
      </c>
      <c r="M43">
        <v>2</v>
      </c>
      <c r="N43">
        <v>3</v>
      </c>
    </row>
    <row r="44" spans="1:14" x14ac:dyDescent="0.25">
      <c r="I44" t="s">
        <v>80</v>
      </c>
      <c r="J44" t="s">
        <v>152</v>
      </c>
      <c r="K44">
        <v>1</v>
      </c>
      <c r="L44">
        <v>0</v>
      </c>
      <c r="M44">
        <v>0</v>
      </c>
      <c r="N44">
        <v>3</v>
      </c>
    </row>
    <row r="45" spans="1:14" x14ac:dyDescent="0.25">
      <c r="I45" t="s">
        <v>153</v>
      </c>
      <c r="J45" t="s">
        <v>154</v>
      </c>
      <c r="K45">
        <v>1</v>
      </c>
      <c r="L45">
        <v>1</v>
      </c>
      <c r="M45">
        <v>3</v>
      </c>
      <c r="N45">
        <v>0</v>
      </c>
    </row>
    <row r="46" spans="1:14" x14ac:dyDescent="0.25">
      <c r="I46" t="s">
        <v>155</v>
      </c>
      <c r="J46" t="s">
        <v>156</v>
      </c>
      <c r="K46">
        <v>1</v>
      </c>
      <c r="L46">
        <v>0</v>
      </c>
      <c r="M46">
        <v>0</v>
      </c>
      <c r="N46">
        <v>3</v>
      </c>
    </row>
    <row r="47" spans="1:14" x14ac:dyDescent="0.25">
      <c r="I47" t="s">
        <v>157</v>
      </c>
      <c r="J47" t="s">
        <v>158</v>
      </c>
      <c r="K47">
        <v>1</v>
      </c>
      <c r="L47">
        <v>0</v>
      </c>
      <c r="M47">
        <v>2</v>
      </c>
      <c r="N47">
        <v>3</v>
      </c>
    </row>
    <row r="48" spans="1:14" x14ac:dyDescent="0.25">
      <c r="I48" t="s">
        <v>159</v>
      </c>
      <c r="J48" t="s">
        <v>160</v>
      </c>
      <c r="K48">
        <v>1</v>
      </c>
      <c r="L48">
        <v>1</v>
      </c>
      <c r="M48">
        <v>3</v>
      </c>
      <c r="N48">
        <v>0</v>
      </c>
    </row>
    <row r="49" spans="9:14" x14ac:dyDescent="0.25">
      <c r="I49" t="s">
        <v>161</v>
      </c>
      <c r="J49" t="s">
        <v>162</v>
      </c>
      <c r="K49">
        <v>1</v>
      </c>
      <c r="L49">
        <v>1</v>
      </c>
      <c r="M49">
        <v>3</v>
      </c>
      <c r="N49">
        <v>1</v>
      </c>
    </row>
    <row r="50" spans="9:14" x14ac:dyDescent="0.25">
      <c r="I50" t="s">
        <v>163</v>
      </c>
      <c r="J50" t="s">
        <v>164</v>
      </c>
      <c r="K50">
        <v>1</v>
      </c>
      <c r="L50">
        <v>0</v>
      </c>
      <c r="M50">
        <v>0</v>
      </c>
      <c r="N50">
        <v>3</v>
      </c>
    </row>
    <row r="51" spans="9:14" x14ac:dyDescent="0.25">
      <c r="I51" t="s">
        <v>165</v>
      </c>
      <c r="J51" t="s">
        <v>166</v>
      </c>
      <c r="K51">
        <v>1</v>
      </c>
      <c r="L51">
        <v>1</v>
      </c>
      <c r="M51">
        <v>3</v>
      </c>
      <c r="N51">
        <v>2</v>
      </c>
    </row>
    <row r="52" spans="9:14" x14ac:dyDescent="0.25">
      <c r="I52" t="s">
        <v>167</v>
      </c>
      <c r="J52" t="s">
        <v>168</v>
      </c>
      <c r="K52">
        <v>1</v>
      </c>
      <c r="L52">
        <v>0</v>
      </c>
      <c r="M52">
        <v>0</v>
      </c>
      <c r="N52">
        <v>3</v>
      </c>
    </row>
    <row r="53" spans="9:14" x14ac:dyDescent="0.25">
      <c r="I53" t="s">
        <v>169</v>
      </c>
      <c r="J53" t="s">
        <v>170</v>
      </c>
      <c r="K53">
        <v>1</v>
      </c>
      <c r="L53">
        <v>1</v>
      </c>
      <c r="M53">
        <v>3</v>
      </c>
      <c r="N53">
        <v>0</v>
      </c>
    </row>
    <row r="54" spans="9:14" x14ac:dyDescent="0.25">
      <c r="I54" t="s">
        <v>171</v>
      </c>
      <c r="J54" t="s">
        <v>172</v>
      </c>
      <c r="K54">
        <v>1</v>
      </c>
      <c r="L54">
        <v>1</v>
      </c>
      <c r="M54">
        <v>3</v>
      </c>
      <c r="N54">
        <v>2</v>
      </c>
    </row>
    <row r="55" spans="9:14" x14ac:dyDescent="0.25">
      <c r="I55" t="s">
        <v>173</v>
      </c>
      <c r="J55" t="s">
        <v>174</v>
      </c>
      <c r="K55">
        <v>1</v>
      </c>
      <c r="L55">
        <v>1</v>
      </c>
      <c r="M55">
        <v>3</v>
      </c>
      <c r="N55">
        <v>0</v>
      </c>
    </row>
    <row r="56" spans="9:14" x14ac:dyDescent="0.25">
      <c r="I56" t="s">
        <v>175</v>
      </c>
      <c r="J56" t="s">
        <v>176</v>
      </c>
      <c r="K56">
        <v>1</v>
      </c>
      <c r="L56">
        <v>0</v>
      </c>
      <c r="M56">
        <v>0</v>
      </c>
      <c r="N56">
        <v>3</v>
      </c>
    </row>
    <row r="57" spans="9:14" x14ac:dyDescent="0.25">
      <c r="I57" t="s">
        <v>177</v>
      </c>
      <c r="J57" t="s">
        <v>178</v>
      </c>
      <c r="K57">
        <v>1</v>
      </c>
      <c r="L57">
        <v>1</v>
      </c>
      <c r="M57">
        <v>3</v>
      </c>
      <c r="N57">
        <v>1</v>
      </c>
    </row>
    <row r="58" spans="9:14" x14ac:dyDescent="0.25">
      <c r="I58" t="s">
        <v>179</v>
      </c>
      <c r="J58" t="s">
        <v>180</v>
      </c>
      <c r="K58">
        <v>1</v>
      </c>
      <c r="L58">
        <v>0</v>
      </c>
      <c r="M58">
        <v>0</v>
      </c>
      <c r="N58">
        <v>3</v>
      </c>
    </row>
    <row r="59" spans="9:14" x14ac:dyDescent="0.25">
      <c r="I59" t="s">
        <v>181</v>
      </c>
      <c r="J59" t="s">
        <v>182</v>
      </c>
      <c r="K59">
        <v>1</v>
      </c>
      <c r="L59">
        <v>0</v>
      </c>
      <c r="M59">
        <v>2</v>
      </c>
      <c r="N59">
        <v>3</v>
      </c>
    </row>
    <row r="60" spans="9:14" x14ac:dyDescent="0.25">
      <c r="I60" t="s">
        <v>183</v>
      </c>
      <c r="J60" t="s">
        <v>184</v>
      </c>
      <c r="K60">
        <v>1</v>
      </c>
      <c r="L60">
        <v>0</v>
      </c>
      <c r="M60">
        <v>1</v>
      </c>
      <c r="N60">
        <v>3</v>
      </c>
    </row>
    <row r="61" spans="9:14" x14ac:dyDescent="0.25">
      <c r="I61" t="s">
        <v>185</v>
      </c>
      <c r="J61" t="s">
        <v>186</v>
      </c>
      <c r="K61">
        <v>1</v>
      </c>
      <c r="L61">
        <v>0</v>
      </c>
      <c r="M61">
        <v>0</v>
      </c>
      <c r="N61">
        <v>3</v>
      </c>
    </row>
    <row r="62" spans="9:14" x14ac:dyDescent="0.25">
      <c r="I62" t="s">
        <v>187</v>
      </c>
      <c r="J62" t="s">
        <v>188</v>
      </c>
      <c r="K62">
        <v>1</v>
      </c>
      <c r="L62">
        <v>0</v>
      </c>
      <c r="M62">
        <v>1</v>
      </c>
      <c r="N62">
        <v>3</v>
      </c>
    </row>
    <row r="63" spans="9:14" x14ac:dyDescent="0.25">
      <c r="I63" t="s">
        <v>189</v>
      </c>
      <c r="J63" t="s">
        <v>190</v>
      </c>
      <c r="K63">
        <v>1</v>
      </c>
      <c r="L63">
        <v>0</v>
      </c>
      <c r="M63">
        <v>0</v>
      </c>
      <c r="N63">
        <v>3</v>
      </c>
    </row>
    <row r="64" spans="9:14" x14ac:dyDescent="0.25">
      <c r="I64" t="s">
        <v>191</v>
      </c>
      <c r="J64" t="s">
        <v>192</v>
      </c>
      <c r="K64">
        <v>1</v>
      </c>
      <c r="L64">
        <v>1</v>
      </c>
      <c r="M64">
        <v>3</v>
      </c>
      <c r="N64">
        <v>2</v>
      </c>
    </row>
    <row r="65" spans="9:14" x14ac:dyDescent="0.25">
      <c r="I65" t="s">
        <v>193</v>
      </c>
      <c r="J65" t="s">
        <v>194</v>
      </c>
      <c r="K65">
        <v>1</v>
      </c>
      <c r="L65">
        <v>1</v>
      </c>
      <c r="M65">
        <v>3</v>
      </c>
      <c r="N65">
        <v>0</v>
      </c>
    </row>
    <row r="66" spans="9:14" x14ac:dyDescent="0.25">
      <c r="I66" t="s">
        <v>71</v>
      </c>
      <c r="J66" t="s">
        <v>68</v>
      </c>
      <c r="K66">
        <v>2</v>
      </c>
      <c r="L66">
        <v>0</v>
      </c>
      <c r="M66">
        <v>0</v>
      </c>
      <c r="N66">
        <v>3</v>
      </c>
    </row>
    <row r="67" spans="9:14" x14ac:dyDescent="0.25">
      <c r="I67" t="s">
        <v>74</v>
      </c>
      <c r="J67" t="s">
        <v>72</v>
      </c>
      <c r="K67">
        <v>2</v>
      </c>
      <c r="L67">
        <v>1</v>
      </c>
      <c r="M67">
        <v>3</v>
      </c>
      <c r="N67">
        <v>0</v>
      </c>
    </row>
    <row r="68" spans="9:14" x14ac:dyDescent="0.25">
      <c r="I68" t="s">
        <v>79</v>
      </c>
      <c r="J68" t="s">
        <v>77</v>
      </c>
      <c r="K68">
        <v>2</v>
      </c>
      <c r="L68">
        <v>0</v>
      </c>
      <c r="M68">
        <v>2</v>
      </c>
      <c r="N68">
        <v>3</v>
      </c>
    </row>
    <row r="69" spans="9:14" x14ac:dyDescent="0.25">
      <c r="I69" t="s">
        <v>83</v>
      </c>
      <c r="J69" t="s">
        <v>80</v>
      </c>
      <c r="K69">
        <v>2</v>
      </c>
      <c r="L69">
        <v>1</v>
      </c>
      <c r="M69">
        <v>3</v>
      </c>
      <c r="N69">
        <v>0</v>
      </c>
    </row>
    <row r="70" spans="9:14" x14ac:dyDescent="0.25">
      <c r="I70" t="s">
        <v>90</v>
      </c>
      <c r="J70" t="s">
        <v>89</v>
      </c>
      <c r="K70">
        <v>2</v>
      </c>
      <c r="L70">
        <v>1</v>
      </c>
      <c r="M70">
        <v>3</v>
      </c>
      <c r="N70">
        <v>1</v>
      </c>
    </row>
    <row r="71" spans="9:14" x14ac:dyDescent="0.25">
      <c r="I71" t="s">
        <v>94</v>
      </c>
      <c r="J71" t="s">
        <v>93</v>
      </c>
      <c r="K71">
        <v>2</v>
      </c>
      <c r="L71">
        <v>1</v>
      </c>
      <c r="M71">
        <v>3</v>
      </c>
      <c r="N71">
        <v>0</v>
      </c>
    </row>
    <row r="72" spans="9:14" x14ac:dyDescent="0.25">
      <c r="I72" t="s">
        <v>98</v>
      </c>
      <c r="J72" t="s">
        <v>97</v>
      </c>
      <c r="K72">
        <v>2</v>
      </c>
      <c r="L72">
        <v>0</v>
      </c>
      <c r="M72">
        <v>1</v>
      </c>
      <c r="N72">
        <v>2</v>
      </c>
    </row>
    <row r="73" spans="9:14" x14ac:dyDescent="0.25">
      <c r="I73" t="s">
        <v>103</v>
      </c>
      <c r="J73" t="s">
        <v>101</v>
      </c>
      <c r="K73">
        <v>2</v>
      </c>
      <c r="L73">
        <v>1</v>
      </c>
      <c r="M73">
        <v>3</v>
      </c>
      <c r="N73">
        <v>1</v>
      </c>
    </row>
    <row r="74" spans="9:14" x14ac:dyDescent="0.25">
      <c r="I74" t="s">
        <v>107</v>
      </c>
      <c r="J74" t="s">
        <v>104</v>
      </c>
      <c r="K74">
        <v>2</v>
      </c>
      <c r="L74">
        <v>1</v>
      </c>
      <c r="M74">
        <v>3</v>
      </c>
      <c r="N74">
        <v>1</v>
      </c>
    </row>
    <row r="75" spans="9:14" x14ac:dyDescent="0.25">
      <c r="I75" t="s">
        <v>114</v>
      </c>
      <c r="J75" t="s">
        <v>113</v>
      </c>
      <c r="K75">
        <v>2</v>
      </c>
      <c r="L75">
        <v>1</v>
      </c>
      <c r="M75">
        <v>3</v>
      </c>
      <c r="N75">
        <v>1</v>
      </c>
    </row>
    <row r="76" spans="9:14" x14ac:dyDescent="0.25">
      <c r="I76" t="s">
        <v>118</v>
      </c>
      <c r="J76" t="s">
        <v>116</v>
      </c>
      <c r="K76">
        <v>2</v>
      </c>
      <c r="L76">
        <v>1</v>
      </c>
      <c r="M76">
        <v>3</v>
      </c>
      <c r="N76">
        <v>1</v>
      </c>
    </row>
    <row r="77" spans="9:14" x14ac:dyDescent="0.25">
      <c r="I77" t="s">
        <v>126</v>
      </c>
      <c r="J77" t="s">
        <v>125</v>
      </c>
      <c r="K77">
        <v>2</v>
      </c>
      <c r="L77">
        <v>0</v>
      </c>
      <c r="M77">
        <v>0</v>
      </c>
      <c r="N77">
        <v>3</v>
      </c>
    </row>
    <row r="78" spans="9:14" x14ac:dyDescent="0.25">
      <c r="I78" t="s">
        <v>135</v>
      </c>
      <c r="J78" t="s">
        <v>133</v>
      </c>
      <c r="K78">
        <v>2</v>
      </c>
      <c r="L78">
        <v>0</v>
      </c>
      <c r="M78">
        <v>0</v>
      </c>
      <c r="N78">
        <v>3</v>
      </c>
    </row>
    <row r="79" spans="9:14" x14ac:dyDescent="0.25">
      <c r="I79" t="s">
        <v>138</v>
      </c>
      <c r="J79" t="s">
        <v>136</v>
      </c>
      <c r="K79">
        <v>2</v>
      </c>
      <c r="L79">
        <v>0</v>
      </c>
      <c r="M79">
        <v>2</v>
      </c>
      <c r="N79">
        <v>3</v>
      </c>
    </row>
    <row r="80" spans="9:14" x14ac:dyDescent="0.25">
      <c r="I80" t="s">
        <v>146</v>
      </c>
      <c r="J80" t="s">
        <v>144</v>
      </c>
      <c r="K80">
        <v>2</v>
      </c>
      <c r="L80">
        <v>1</v>
      </c>
      <c r="M80">
        <v>3</v>
      </c>
      <c r="N80">
        <v>0</v>
      </c>
    </row>
    <row r="81" spans="9:14" x14ac:dyDescent="0.25">
      <c r="I81" t="s">
        <v>151</v>
      </c>
      <c r="J81" t="s">
        <v>148</v>
      </c>
      <c r="K81">
        <v>2</v>
      </c>
      <c r="L81">
        <v>0</v>
      </c>
      <c r="M81">
        <v>0</v>
      </c>
      <c r="N81">
        <v>3</v>
      </c>
    </row>
    <row r="82" spans="9:14" x14ac:dyDescent="0.25">
      <c r="I82" t="s">
        <v>153</v>
      </c>
      <c r="J82" t="s">
        <v>152</v>
      </c>
      <c r="K82">
        <v>2</v>
      </c>
      <c r="L82">
        <v>0</v>
      </c>
      <c r="M82">
        <v>0</v>
      </c>
      <c r="N82">
        <v>3</v>
      </c>
    </row>
    <row r="83" spans="9:14" x14ac:dyDescent="0.25">
      <c r="I83" t="s">
        <v>165</v>
      </c>
      <c r="J83" t="s">
        <v>164</v>
      </c>
      <c r="K83">
        <v>2</v>
      </c>
      <c r="L83">
        <v>0</v>
      </c>
      <c r="M83">
        <v>0</v>
      </c>
      <c r="N83">
        <v>3</v>
      </c>
    </row>
    <row r="84" spans="9:14" x14ac:dyDescent="0.25">
      <c r="I84" t="s">
        <v>169</v>
      </c>
      <c r="J84" t="s">
        <v>168</v>
      </c>
      <c r="K84">
        <v>2</v>
      </c>
      <c r="L84">
        <v>1</v>
      </c>
      <c r="M84">
        <v>3</v>
      </c>
      <c r="N84">
        <v>0</v>
      </c>
    </row>
    <row r="85" spans="9:14" x14ac:dyDescent="0.25">
      <c r="I85" t="s">
        <v>173</v>
      </c>
      <c r="J85" t="s">
        <v>171</v>
      </c>
      <c r="K85">
        <v>2</v>
      </c>
      <c r="L85">
        <v>0</v>
      </c>
      <c r="M85">
        <v>0</v>
      </c>
      <c r="N85">
        <v>3</v>
      </c>
    </row>
    <row r="86" spans="9:14" x14ac:dyDescent="0.25">
      <c r="I86" t="s">
        <v>177</v>
      </c>
      <c r="J86" t="s">
        <v>176</v>
      </c>
      <c r="K86">
        <v>2</v>
      </c>
      <c r="L86">
        <v>1</v>
      </c>
      <c r="M86">
        <v>3</v>
      </c>
      <c r="N86">
        <v>1</v>
      </c>
    </row>
    <row r="87" spans="9:14" x14ac:dyDescent="0.25">
      <c r="I87" t="s">
        <v>190</v>
      </c>
      <c r="J87" t="s">
        <v>188</v>
      </c>
      <c r="K87">
        <v>2</v>
      </c>
      <c r="L87">
        <v>1</v>
      </c>
      <c r="M87">
        <v>2</v>
      </c>
      <c r="N87">
        <v>1</v>
      </c>
    </row>
    <row r="88" spans="9:14" x14ac:dyDescent="0.25">
      <c r="I88" t="s">
        <v>193</v>
      </c>
      <c r="J88" t="s">
        <v>191</v>
      </c>
      <c r="K88">
        <v>2</v>
      </c>
      <c r="L88">
        <v>1</v>
      </c>
      <c r="M88">
        <v>3</v>
      </c>
      <c r="N88">
        <v>0</v>
      </c>
    </row>
    <row r="89" spans="9:14" x14ac:dyDescent="0.25">
      <c r="I89" t="s">
        <v>74</v>
      </c>
      <c r="J89" t="s">
        <v>68</v>
      </c>
      <c r="K89">
        <v>3</v>
      </c>
      <c r="L89">
        <v>0</v>
      </c>
      <c r="M89">
        <v>0</v>
      </c>
      <c r="N89">
        <v>3</v>
      </c>
    </row>
    <row r="90" spans="9:14" x14ac:dyDescent="0.25">
      <c r="I90" t="s">
        <v>107</v>
      </c>
      <c r="J90" t="s">
        <v>103</v>
      </c>
      <c r="K90">
        <v>3</v>
      </c>
      <c r="L90">
        <v>1</v>
      </c>
      <c r="M90">
        <v>3</v>
      </c>
      <c r="N90">
        <v>1</v>
      </c>
    </row>
    <row r="91" spans="9:14" x14ac:dyDescent="0.25">
      <c r="I91" t="s">
        <v>114</v>
      </c>
      <c r="J91" t="s">
        <v>109</v>
      </c>
      <c r="K91">
        <v>3</v>
      </c>
      <c r="L91">
        <v>0</v>
      </c>
      <c r="M91">
        <v>0</v>
      </c>
      <c r="N91">
        <v>3</v>
      </c>
    </row>
    <row r="92" spans="9:14" x14ac:dyDescent="0.25">
      <c r="I92" t="s">
        <v>121</v>
      </c>
      <c r="J92" t="s">
        <v>118</v>
      </c>
      <c r="K92">
        <v>3</v>
      </c>
      <c r="L92">
        <v>1</v>
      </c>
      <c r="M92">
        <v>3</v>
      </c>
      <c r="N92">
        <v>0</v>
      </c>
    </row>
    <row r="93" spans="9:14" x14ac:dyDescent="0.25">
      <c r="I93" t="s">
        <v>136</v>
      </c>
      <c r="J93" t="s">
        <v>133</v>
      </c>
      <c r="K93">
        <v>3</v>
      </c>
      <c r="L93">
        <v>0</v>
      </c>
      <c r="M93">
        <v>0</v>
      </c>
      <c r="N93">
        <v>3</v>
      </c>
    </row>
    <row r="94" spans="9:14" x14ac:dyDescent="0.25">
      <c r="I94" t="s">
        <v>146</v>
      </c>
      <c r="J94" t="s">
        <v>141</v>
      </c>
      <c r="K94">
        <v>3</v>
      </c>
      <c r="L94">
        <v>0</v>
      </c>
      <c r="M94">
        <v>2</v>
      </c>
      <c r="N94">
        <v>3</v>
      </c>
    </row>
    <row r="95" spans="9:14" x14ac:dyDescent="0.25">
      <c r="I95" t="s">
        <v>152</v>
      </c>
      <c r="J95" t="s">
        <v>148</v>
      </c>
      <c r="K95">
        <v>3</v>
      </c>
      <c r="L95">
        <v>0</v>
      </c>
      <c r="M95">
        <v>0</v>
      </c>
      <c r="N95">
        <v>3</v>
      </c>
    </row>
    <row r="96" spans="9:14" x14ac:dyDescent="0.25">
      <c r="I96" t="s">
        <v>161</v>
      </c>
      <c r="J96" t="s">
        <v>156</v>
      </c>
      <c r="K96">
        <v>3</v>
      </c>
      <c r="L96">
        <v>1</v>
      </c>
      <c r="M96">
        <v>3</v>
      </c>
      <c r="N96">
        <v>2</v>
      </c>
    </row>
    <row r="97" spans="9:14" x14ac:dyDescent="0.25">
      <c r="I97" t="s">
        <v>169</v>
      </c>
      <c r="J97" t="s">
        <v>164</v>
      </c>
      <c r="K97">
        <v>3</v>
      </c>
      <c r="L97">
        <v>0</v>
      </c>
      <c r="M97">
        <v>1</v>
      </c>
      <c r="N97">
        <v>3</v>
      </c>
    </row>
    <row r="98" spans="9:14" x14ac:dyDescent="0.25">
      <c r="I98" t="s">
        <v>177</v>
      </c>
      <c r="J98" t="s">
        <v>171</v>
      </c>
      <c r="K98">
        <v>3</v>
      </c>
      <c r="L98">
        <v>0</v>
      </c>
      <c r="M98">
        <v>1</v>
      </c>
      <c r="N98">
        <v>3</v>
      </c>
    </row>
    <row r="99" spans="9:14" x14ac:dyDescent="0.25">
      <c r="I99" t="s">
        <v>186</v>
      </c>
      <c r="J99" t="s">
        <v>180</v>
      </c>
      <c r="K99">
        <v>3</v>
      </c>
      <c r="L99">
        <v>0</v>
      </c>
      <c r="M99">
        <v>1</v>
      </c>
      <c r="N99">
        <v>3</v>
      </c>
    </row>
    <row r="100" spans="9:14" x14ac:dyDescent="0.25">
      <c r="I100" t="s">
        <v>193</v>
      </c>
      <c r="J100" t="s">
        <v>188</v>
      </c>
      <c r="K100">
        <v>3</v>
      </c>
      <c r="L100">
        <v>1</v>
      </c>
      <c r="M100">
        <v>3</v>
      </c>
      <c r="N100">
        <v>0</v>
      </c>
    </row>
    <row r="101" spans="9:14" x14ac:dyDescent="0.25">
      <c r="I101" t="s">
        <v>77</v>
      </c>
      <c r="J101" t="s">
        <v>68</v>
      </c>
      <c r="K101">
        <v>4</v>
      </c>
      <c r="L101">
        <v>0</v>
      </c>
      <c r="M101">
        <v>0</v>
      </c>
      <c r="N101">
        <v>3</v>
      </c>
    </row>
    <row r="102" spans="9:14" x14ac:dyDescent="0.25">
      <c r="I102" t="s">
        <v>94</v>
      </c>
      <c r="J102" t="s">
        <v>86</v>
      </c>
      <c r="K102">
        <v>4</v>
      </c>
      <c r="L102">
        <v>1</v>
      </c>
      <c r="M102">
        <v>3</v>
      </c>
      <c r="N102">
        <v>0</v>
      </c>
    </row>
    <row r="103" spans="9:14" x14ac:dyDescent="0.25">
      <c r="I103" t="s">
        <v>109</v>
      </c>
      <c r="J103" t="s">
        <v>107</v>
      </c>
      <c r="K103">
        <v>4</v>
      </c>
      <c r="L103">
        <v>1</v>
      </c>
      <c r="M103">
        <v>3</v>
      </c>
      <c r="N103">
        <v>2</v>
      </c>
    </row>
    <row r="104" spans="9:14" x14ac:dyDescent="0.25">
      <c r="I104" t="s">
        <v>128</v>
      </c>
      <c r="J104" t="s">
        <v>121</v>
      </c>
      <c r="K104">
        <v>4</v>
      </c>
      <c r="L104">
        <v>1</v>
      </c>
      <c r="M104">
        <v>3</v>
      </c>
      <c r="N104">
        <v>2</v>
      </c>
    </row>
    <row r="105" spans="9:14" x14ac:dyDescent="0.25">
      <c r="I105" t="s">
        <v>141</v>
      </c>
      <c r="J105" t="s">
        <v>133</v>
      </c>
      <c r="K105">
        <v>4</v>
      </c>
      <c r="L105">
        <v>0</v>
      </c>
      <c r="M105">
        <v>0</v>
      </c>
      <c r="N105">
        <v>3</v>
      </c>
    </row>
    <row r="106" spans="9:14" x14ac:dyDescent="0.25">
      <c r="I106" t="s">
        <v>161</v>
      </c>
      <c r="J106" t="s">
        <v>148</v>
      </c>
      <c r="K106">
        <v>4</v>
      </c>
      <c r="L106">
        <v>1</v>
      </c>
      <c r="M106">
        <v>3</v>
      </c>
      <c r="N106">
        <v>1</v>
      </c>
    </row>
    <row r="107" spans="9:14" x14ac:dyDescent="0.25">
      <c r="I107" t="s">
        <v>171</v>
      </c>
      <c r="J107" t="s">
        <v>164</v>
      </c>
      <c r="K107">
        <v>4</v>
      </c>
      <c r="L107">
        <v>0</v>
      </c>
      <c r="M107">
        <v>1</v>
      </c>
      <c r="N107">
        <v>3</v>
      </c>
    </row>
    <row r="108" spans="9:14" x14ac:dyDescent="0.25">
      <c r="I108" t="s">
        <v>193</v>
      </c>
      <c r="J108" t="s">
        <v>180</v>
      </c>
      <c r="K108">
        <v>4</v>
      </c>
      <c r="L108">
        <v>1</v>
      </c>
      <c r="M108">
        <v>3</v>
      </c>
      <c r="N108">
        <v>0</v>
      </c>
    </row>
    <row r="109" spans="9:14" x14ac:dyDescent="0.25">
      <c r="I109" t="s">
        <v>94</v>
      </c>
      <c r="J109" t="s">
        <v>68</v>
      </c>
      <c r="K109">
        <v>5</v>
      </c>
      <c r="L109">
        <v>0</v>
      </c>
      <c r="M109">
        <v>2</v>
      </c>
      <c r="N109">
        <v>3</v>
      </c>
    </row>
    <row r="110" spans="9:14" x14ac:dyDescent="0.25">
      <c r="I110" t="s">
        <v>128</v>
      </c>
      <c r="J110" t="s">
        <v>109</v>
      </c>
      <c r="K110">
        <v>5</v>
      </c>
      <c r="L110">
        <v>0</v>
      </c>
      <c r="M110">
        <v>0</v>
      </c>
      <c r="N110">
        <v>3</v>
      </c>
    </row>
    <row r="111" spans="9:14" x14ac:dyDescent="0.25">
      <c r="I111" t="s">
        <v>161</v>
      </c>
      <c r="J111" t="s">
        <v>133</v>
      </c>
      <c r="K111">
        <v>5</v>
      </c>
      <c r="L111">
        <v>0</v>
      </c>
      <c r="M111">
        <v>0</v>
      </c>
      <c r="N111">
        <v>3</v>
      </c>
    </row>
    <row r="112" spans="9:14" x14ac:dyDescent="0.25">
      <c r="I112" t="s">
        <v>193</v>
      </c>
      <c r="J112" t="s">
        <v>164</v>
      </c>
      <c r="K112">
        <v>5</v>
      </c>
      <c r="L112">
        <v>1</v>
      </c>
      <c r="M112">
        <v>3</v>
      </c>
      <c r="N112">
        <v>0</v>
      </c>
    </row>
    <row r="113" spans="9:14" x14ac:dyDescent="0.25">
      <c r="I113" t="s">
        <v>109</v>
      </c>
      <c r="J113" t="s">
        <v>68</v>
      </c>
      <c r="K113">
        <v>6</v>
      </c>
      <c r="L113">
        <v>0</v>
      </c>
      <c r="M113">
        <v>1</v>
      </c>
      <c r="N113">
        <v>3</v>
      </c>
    </row>
    <row r="114" spans="9:14" x14ac:dyDescent="0.25">
      <c r="I114" t="s">
        <v>193</v>
      </c>
      <c r="J114" t="s">
        <v>133</v>
      </c>
      <c r="K114">
        <v>6</v>
      </c>
      <c r="L114">
        <v>1</v>
      </c>
      <c r="M114">
        <v>3</v>
      </c>
      <c r="N114">
        <v>2</v>
      </c>
    </row>
    <row r="115" spans="9:14" x14ac:dyDescent="0.25">
      <c r="I115" t="s">
        <v>193</v>
      </c>
      <c r="J115" t="s">
        <v>68</v>
      </c>
      <c r="K115">
        <v>7</v>
      </c>
      <c r="L115">
        <v>0</v>
      </c>
      <c r="M115">
        <v>0</v>
      </c>
      <c r="N11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15"/>
  <sheetViews>
    <sheetView workbookViewId="0">
      <selection activeCell="F26" sqref="F26"/>
    </sheetView>
  </sheetViews>
  <sheetFormatPr defaultRowHeight="15" x14ac:dyDescent="0.25"/>
  <cols>
    <col min="7" max="7" width="22" customWidth="1"/>
  </cols>
  <sheetData>
    <row r="1" spans="1:15" x14ac:dyDescent="0.25">
      <c r="A1" s="7" t="s">
        <v>226</v>
      </c>
      <c r="B1" s="7"/>
      <c r="C1" s="7"/>
      <c r="D1" s="7"/>
      <c r="E1" s="7"/>
      <c r="F1" s="7"/>
      <c r="G1" s="7"/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227</v>
      </c>
    </row>
    <row r="2" spans="1:15" x14ac:dyDescent="0.25">
      <c r="A2" s="7"/>
      <c r="B2" s="7"/>
      <c r="C2" s="7"/>
      <c r="D2" s="7"/>
      <c r="E2" s="7"/>
      <c r="F2" s="7"/>
      <c r="G2" s="7"/>
      <c r="I2" t="s">
        <v>67</v>
      </c>
      <c r="J2" t="s">
        <v>68</v>
      </c>
      <c r="K2">
        <v>1</v>
      </c>
      <c r="L2">
        <v>0</v>
      </c>
      <c r="M2">
        <v>0</v>
      </c>
      <c r="N2">
        <v>3</v>
      </c>
      <c r="O2">
        <f>SUM(K2:N2)</f>
        <v>4</v>
      </c>
    </row>
    <row r="3" spans="1:15" x14ac:dyDescent="0.25">
      <c r="A3" s="7" t="s">
        <v>224</v>
      </c>
      <c r="B3" s="7"/>
      <c r="C3" s="7"/>
      <c r="D3" s="7"/>
      <c r="E3" s="7"/>
      <c r="F3" s="7"/>
      <c r="G3" s="7"/>
      <c r="I3" t="s">
        <v>70</v>
      </c>
      <c r="J3" t="s">
        <v>71</v>
      </c>
      <c r="K3">
        <v>1</v>
      </c>
      <c r="L3">
        <v>0</v>
      </c>
      <c r="M3">
        <v>1</v>
      </c>
      <c r="N3">
        <v>3</v>
      </c>
    </row>
    <row r="4" spans="1:15" x14ac:dyDescent="0.25">
      <c r="A4" s="7"/>
      <c r="B4" s="7"/>
      <c r="C4" s="7"/>
      <c r="D4" s="7"/>
      <c r="E4" s="7"/>
      <c r="F4" s="7"/>
      <c r="G4" s="7"/>
      <c r="I4" t="s">
        <v>72</v>
      </c>
      <c r="J4" t="s">
        <v>73</v>
      </c>
      <c r="K4">
        <v>1</v>
      </c>
      <c r="L4">
        <v>1</v>
      </c>
      <c r="M4">
        <v>3</v>
      </c>
      <c r="N4">
        <v>0</v>
      </c>
    </row>
    <row r="5" spans="1:15" x14ac:dyDescent="0.25">
      <c r="A5" s="7" t="s">
        <v>197</v>
      </c>
      <c r="B5" s="7"/>
      <c r="C5" s="7"/>
      <c r="D5" s="7"/>
      <c r="E5" s="7"/>
      <c r="F5" s="7"/>
      <c r="G5" s="7"/>
      <c r="I5" t="s">
        <v>74</v>
      </c>
      <c r="J5" t="s">
        <v>75</v>
      </c>
      <c r="K5">
        <v>1</v>
      </c>
      <c r="L5">
        <v>1</v>
      </c>
      <c r="M5">
        <v>3</v>
      </c>
      <c r="N5">
        <v>0</v>
      </c>
    </row>
    <row r="6" spans="1:15" x14ac:dyDescent="0.25">
      <c r="A6" s="7" t="s">
        <v>225</v>
      </c>
      <c r="B6" s="7"/>
      <c r="C6" s="7"/>
      <c r="D6" s="7"/>
      <c r="E6" s="7"/>
      <c r="F6" s="7"/>
      <c r="G6" s="7"/>
      <c r="I6" t="s">
        <v>76</v>
      </c>
      <c r="J6" t="s">
        <v>77</v>
      </c>
      <c r="K6">
        <v>1</v>
      </c>
      <c r="L6">
        <v>0</v>
      </c>
      <c r="M6">
        <v>0</v>
      </c>
      <c r="N6">
        <v>3</v>
      </c>
    </row>
    <row r="7" spans="1:15" x14ac:dyDescent="0.25">
      <c r="A7" s="7"/>
      <c r="B7" s="7" t="s">
        <v>228</v>
      </c>
      <c r="C7" s="7"/>
      <c r="D7" s="7"/>
      <c r="E7" s="7"/>
      <c r="F7" s="7"/>
      <c r="G7" s="7"/>
      <c r="I7" t="s">
        <v>78</v>
      </c>
      <c r="J7" t="s">
        <v>79</v>
      </c>
      <c r="K7">
        <v>1</v>
      </c>
      <c r="L7">
        <v>0</v>
      </c>
      <c r="M7">
        <v>0</v>
      </c>
      <c r="N7">
        <v>3</v>
      </c>
    </row>
    <row r="8" spans="1:15" x14ac:dyDescent="0.25">
      <c r="A8" s="7"/>
      <c r="B8" s="7"/>
      <c r="C8" s="7"/>
      <c r="D8" s="7"/>
      <c r="E8" s="7"/>
      <c r="F8" s="7"/>
      <c r="G8" s="7"/>
      <c r="I8" t="s">
        <v>80</v>
      </c>
      <c r="J8" t="s">
        <v>81</v>
      </c>
      <c r="K8">
        <v>1</v>
      </c>
      <c r="L8">
        <v>1</v>
      </c>
      <c r="M8">
        <v>3</v>
      </c>
      <c r="N8">
        <v>1</v>
      </c>
    </row>
    <row r="9" spans="1:15" x14ac:dyDescent="0.25">
      <c r="A9" s="7"/>
      <c r="B9" s="7"/>
      <c r="C9" s="7"/>
      <c r="D9" s="7"/>
      <c r="E9" s="7"/>
      <c r="F9" s="7"/>
      <c r="G9" s="7"/>
      <c r="I9" t="s">
        <v>82</v>
      </c>
      <c r="J9" t="s">
        <v>83</v>
      </c>
      <c r="K9">
        <v>1</v>
      </c>
      <c r="L9">
        <v>0</v>
      </c>
      <c r="M9">
        <v>0</v>
      </c>
      <c r="N9">
        <v>3</v>
      </c>
    </row>
    <row r="10" spans="1:15" x14ac:dyDescent="0.25">
      <c r="A10" s="7"/>
      <c r="B10" s="7"/>
      <c r="C10" s="7"/>
      <c r="D10" s="7"/>
      <c r="E10" s="7"/>
      <c r="F10" s="7"/>
      <c r="G10" s="7"/>
      <c r="I10" t="s">
        <v>84</v>
      </c>
      <c r="J10" t="s">
        <v>85</v>
      </c>
      <c r="K10">
        <v>1</v>
      </c>
      <c r="L10">
        <v>0</v>
      </c>
      <c r="M10">
        <v>0</v>
      </c>
      <c r="N10">
        <v>3</v>
      </c>
    </row>
    <row r="11" spans="1:15" x14ac:dyDescent="0.25">
      <c r="A11" s="7"/>
      <c r="B11" s="7" t="s">
        <v>263</v>
      </c>
      <c r="C11" s="7"/>
      <c r="D11" s="7"/>
      <c r="E11" s="7"/>
      <c r="F11" s="7"/>
      <c r="G11" s="7"/>
      <c r="I11" t="s">
        <v>86</v>
      </c>
      <c r="J11" t="s">
        <v>87</v>
      </c>
      <c r="K11">
        <v>1</v>
      </c>
      <c r="L11">
        <v>1</v>
      </c>
      <c r="M11">
        <v>3</v>
      </c>
      <c r="N11">
        <v>0</v>
      </c>
    </row>
    <row r="12" spans="1:15" x14ac:dyDescent="0.25">
      <c r="A12" s="7"/>
      <c r="B12" s="7" t="s">
        <v>264</v>
      </c>
      <c r="C12" s="7"/>
      <c r="D12" s="7"/>
      <c r="E12" s="7"/>
      <c r="F12" s="7"/>
      <c r="G12" s="7"/>
      <c r="I12" t="s">
        <v>88</v>
      </c>
      <c r="J12" t="s">
        <v>89</v>
      </c>
      <c r="K12">
        <v>1</v>
      </c>
      <c r="L12">
        <v>0</v>
      </c>
      <c r="M12">
        <v>1</v>
      </c>
      <c r="N12">
        <v>3</v>
      </c>
    </row>
    <row r="13" spans="1:15" x14ac:dyDescent="0.25">
      <c r="A13" s="7"/>
      <c r="B13" s="7" t="s">
        <v>265</v>
      </c>
      <c r="C13" s="7"/>
      <c r="D13" s="7"/>
      <c r="E13" s="7"/>
      <c r="F13" s="7"/>
      <c r="G13" s="7"/>
      <c r="I13" t="s">
        <v>90</v>
      </c>
      <c r="J13" t="s">
        <v>91</v>
      </c>
      <c r="K13">
        <v>1</v>
      </c>
      <c r="L13">
        <v>1</v>
      </c>
      <c r="M13">
        <v>3</v>
      </c>
      <c r="N13">
        <v>0</v>
      </c>
    </row>
    <row r="14" spans="1:15" x14ac:dyDescent="0.25">
      <c r="A14" s="7"/>
      <c r="B14" s="7"/>
      <c r="C14" s="7"/>
      <c r="D14" s="7"/>
      <c r="E14" s="7"/>
      <c r="F14" s="7"/>
      <c r="G14" s="7"/>
      <c r="I14" t="s">
        <v>92</v>
      </c>
      <c r="J14" t="s">
        <v>93</v>
      </c>
      <c r="K14">
        <v>1</v>
      </c>
      <c r="L14">
        <v>0</v>
      </c>
      <c r="M14">
        <v>1</v>
      </c>
      <c r="N14">
        <v>3</v>
      </c>
    </row>
    <row r="15" spans="1:15" x14ac:dyDescent="0.25">
      <c r="A15" s="7" t="s">
        <v>235</v>
      </c>
      <c r="B15" s="7"/>
      <c r="C15" s="7"/>
      <c r="D15" s="7"/>
      <c r="E15" s="7"/>
      <c r="F15" s="7"/>
      <c r="G15" s="7"/>
      <c r="I15" t="s">
        <v>94</v>
      </c>
      <c r="J15" t="s">
        <v>95</v>
      </c>
      <c r="K15">
        <v>1</v>
      </c>
      <c r="L15">
        <v>1</v>
      </c>
      <c r="M15">
        <v>3</v>
      </c>
      <c r="N15">
        <v>1</v>
      </c>
    </row>
    <row r="16" spans="1:15" x14ac:dyDescent="0.25">
      <c r="A16" s="7"/>
      <c r="B16" s="7" t="s">
        <v>229</v>
      </c>
      <c r="C16" s="7"/>
      <c r="D16" s="7"/>
      <c r="E16" s="7"/>
      <c r="F16" s="7"/>
      <c r="G16" s="7"/>
      <c r="I16" t="s">
        <v>96</v>
      </c>
      <c r="J16" t="s">
        <v>97</v>
      </c>
      <c r="K16">
        <v>1</v>
      </c>
      <c r="L16">
        <v>0</v>
      </c>
      <c r="M16">
        <v>0</v>
      </c>
      <c r="N16">
        <v>3</v>
      </c>
    </row>
    <row r="17" spans="1:14" x14ac:dyDescent="0.25">
      <c r="A17" s="7"/>
      <c r="B17" s="7" t="s">
        <v>230</v>
      </c>
      <c r="C17" s="7"/>
      <c r="D17" s="7"/>
      <c r="E17" s="7"/>
      <c r="F17" s="7"/>
      <c r="G17" s="7"/>
      <c r="I17" t="s">
        <v>98</v>
      </c>
      <c r="J17" t="s">
        <v>99</v>
      </c>
      <c r="K17">
        <v>1</v>
      </c>
      <c r="L17">
        <v>1</v>
      </c>
      <c r="M17">
        <v>3</v>
      </c>
      <c r="N17">
        <v>0</v>
      </c>
    </row>
    <row r="18" spans="1:14" x14ac:dyDescent="0.25">
      <c r="A18" s="7"/>
      <c r="B18" s="7" t="s">
        <v>231</v>
      </c>
      <c r="C18" s="7"/>
      <c r="D18" s="7"/>
      <c r="E18" s="7"/>
      <c r="F18" s="7"/>
      <c r="G18" s="7"/>
      <c r="I18" t="s">
        <v>100</v>
      </c>
      <c r="J18" t="s">
        <v>101</v>
      </c>
      <c r="K18">
        <v>1</v>
      </c>
      <c r="L18">
        <v>0</v>
      </c>
      <c r="M18">
        <v>0</v>
      </c>
      <c r="N18">
        <v>3</v>
      </c>
    </row>
    <row r="19" spans="1:14" x14ac:dyDescent="0.25">
      <c r="A19" s="7"/>
      <c r="B19" s="7" t="s">
        <v>232</v>
      </c>
      <c r="C19" s="7"/>
      <c r="D19" s="7"/>
      <c r="E19" s="7"/>
      <c r="F19" s="7"/>
      <c r="G19" s="7"/>
      <c r="I19" t="s">
        <v>102</v>
      </c>
      <c r="J19" t="s">
        <v>103</v>
      </c>
      <c r="K19">
        <v>1</v>
      </c>
      <c r="L19">
        <v>0</v>
      </c>
      <c r="M19">
        <v>0</v>
      </c>
      <c r="N19">
        <v>3</v>
      </c>
    </row>
    <row r="20" spans="1:14" x14ac:dyDescent="0.25">
      <c r="A20" s="8"/>
      <c r="B20" s="7" t="s">
        <v>233</v>
      </c>
      <c r="C20" s="7"/>
      <c r="D20" s="7"/>
      <c r="E20" s="7"/>
      <c r="F20" s="7"/>
      <c r="G20" s="7"/>
      <c r="I20" t="s">
        <v>104</v>
      </c>
      <c r="J20" t="s">
        <v>105</v>
      </c>
      <c r="K20">
        <v>1</v>
      </c>
      <c r="L20">
        <v>1</v>
      </c>
      <c r="M20">
        <v>3</v>
      </c>
      <c r="N20">
        <v>2</v>
      </c>
    </row>
    <row r="21" spans="1:14" x14ac:dyDescent="0.25">
      <c r="A21" s="7"/>
      <c r="B21" s="7" t="s">
        <v>234</v>
      </c>
      <c r="C21" s="7"/>
      <c r="D21" s="7"/>
      <c r="E21" s="7"/>
      <c r="F21" s="7"/>
      <c r="G21" s="7"/>
      <c r="I21" t="s">
        <v>106</v>
      </c>
      <c r="J21" t="s">
        <v>107</v>
      </c>
      <c r="K21">
        <v>1</v>
      </c>
      <c r="L21">
        <v>0</v>
      </c>
      <c r="M21">
        <v>1</v>
      </c>
      <c r="N21">
        <v>3</v>
      </c>
    </row>
    <row r="22" spans="1:14" x14ac:dyDescent="0.25">
      <c r="A22" s="7"/>
      <c r="B22" s="7"/>
      <c r="C22" s="7"/>
      <c r="D22" s="7"/>
      <c r="E22" s="7"/>
      <c r="F22" s="7"/>
      <c r="G22" s="7"/>
      <c r="I22" t="s">
        <v>108</v>
      </c>
      <c r="J22" t="s">
        <v>109</v>
      </c>
      <c r="K22">
        <v>1</v>
      </c>
      <c r="L22">
        <v>0</v>
      </c>
      <c r="M22">
        <v>0</v>
      </c>
      <c r="N22">
        <v>3</v>
      </c>
    </row>
    <row r="23" spans="1:14" x14ac:dyDescent="0.25">
      <c r="A23" s="7" t="s">
        <v>241</v>
      </c>
      <c r="B23" s="7"/>
      <c r="C23" s="7"/>
      <c r="D23" s="7"/>
      <c r="E23" s="7"/>
      <c r="F23" s="7"/>
      <c r="G23" s="7"/>
      <c r="I23" t="s">
        <v>110</v>
      </c>
      <c r="J23" t="s">
        <v>111</v>
      </c>
      <c r="K23">
        <v>1</v>
      </c>
      <c r="L23">
        <v>1</v>
      </c>
      <c r="M23">
        <v>3</v>
      </c>
      <c r="N23">
        <v>0</v>
      </c>
    </row>
    <row r="24" spans="1:14" x14ac:dyDescent="0.25">
      <c r="A24" s="7"/>
      <c r="B24" s="7" t="s">
        <v>237</v>
      </c>
      <c r="C24" s="7"/>
      <c r="D24" s="7"/>
      <c r="E24" s="7"/>
      <c r="F24" s="7"/>
      <c r="G24" s="7"/>
      <c r="I24" t="s">
        <v>112</v>
      </c>
      <c r="J24" t="s">
        <v>113</v>
      </c>
      <c r="K24">
        <v>1</v>
      </c>
      <c r="L24">
        <v>0</v>
      </c>
      <c r="M24">
        <v>1</v>
      </c>
      <c r="N24">
        <v>3</v>
      </c>
    </row>
    <row r="25" spans="1:14" x14ac:dyDescent="0.25">
      <c r="A25" s="7"/>
      <c r="B25" s="7" t="s">
        <v>238</v>
      </c>
      <c r="C25" s="7"/>
      <c r="D25" s="7"/>
      <c r="E25" s="7"/>
      <c r="F25" s="7"/>
      <c r="G25" s="7"/>
      <c r="I25" t="s">
        <v>114</v>
      </c>
      <c r="J25" t="s">
        <v>115</v>
      </c>
      <c r="K25">
        <v>1</v>
      </c>
      <c r="L25">
        <v>1</v>
      </c>
      <c r="M25">
        <v>3</v>
      </c>
      <c r="N25">
        <v>0</v>
      </c>
    </row>
    <row r="26" spans="1:14" x14ac:dyDescent="0.25">
      <c r="A26" s="7"/>
      <c r="B26" s="7" t="s">
        <v>239</v>
      </c>
      <c r="C26" s="7"/>
      <c r="D26" s="7"/>
      <c r="E26" s="7"/>
      <c r="F26" s="7"/>
      <c r="G26" s="7"/>
      <c r="I26" t="s">
        <v>116</v>
      </c>
      <c r="J26" t="s">
        <v>117</v>
      </c>
      <c r="K26">
        <v>1</v>
      </c>
      <c r="L26">
        <v>1</v>
      </c>
      <c r="M26">
        <v>3</v>
      </c>
      <c r="N26">
        <v>0</v>
      </c>
    </row>
    <row r="27" spans="1:14" x14ac:dyDescent="0.25">
      <c r="A27" s="7"/>
      <c r="B27" s="7" t="s">
        <v>240</v>
      </c>
      <c r="C27" s="7"/>
      <c r="D27" s="7"/>
      <c r="E27" s="7"/>
      <c r="F27" s="7"/>
      <c r="G27" s="7"/>
      <c r="I27" t="s">
        <v>118</v>
      </c>
      <c r="J27" t="s">
        <v>119</v>
      </c>
      <c r="K27">
        <v>1</v>
      </c>
      <c r="L27">
        <v>1</v>
      </c>
      <c r="M27">
        <v>3</v>
      </c>
      <c r="N27">
        <v>0</v>
      </c>
    </row>
    <row r="28" spans="1:14" x14ac:dyDescent="0.25">
      <c r="A28" s="7"/>
      <c r="B28" s="7" t="s">
        <v>270</v>
      </c>
      <c r="C28" s="7"/>
      <c r="D28" s="7"/>
      <c r="E28" s="7"/>
      <c r="F28" s="7"/>
      <c r="G28" s="7"/>
      <c r="I28" t="s">
        <v>120</v>
      </c>
      <c r="J28" t="s">
        <v>121</v>
      </c>
      <c r="K28">
        <v>1</v>
      </c>
      <c r="L28">
        <v>0</v>
      </c>
      <c r="M28">
        <v>0</v>
      </c>
      <c r="N28">
        <v>3</v>
      </c>
    </row>
    <row r="29" spans="1:14" x14ac:dyDescent="0.25">
      <c r="A29" s="7"/>
      <c r="B29" s="7"/>
      <c r="C29" s="7"/>
      <c r="D29" s="7"/>
      <c r="E29" s="7"/>
      <c r="F29" s="7"/>
      <c r="G29" s="7"/>
      <c r="I29" t="s">
        <v>122</v>
      </c>
      <c r="J29" t="s">
        <v>123</v>
      </c>
      <c r="K29">
        <v>1</v>
      </c>
      <c r="L29">
        <v>1</v>
      </c>
      <c r="M29">
        <v>3</v>
      </c>
      <c r="N29">
        <v>0</v>
      </c>
    </row>
    <row r="30" spans="1:14" x14ac:dyDescent="0.25">
      <c r="A30" s="7"/>
      <c r="B30" s="7" t="s">
        <v>268</v>
      </c>
      <c r="C30" s="7"/>
      <c r="D30" s="7"/>
      <c r="E30" s="7"/>
      <c r="F30" s="7"/>
      <c r="G30" s="7"/>
      <c r="I30" t="s">
        <v>124</v>
      </c>
      <c r="J30" t="s">
        <v>125</v>
      </c>
      <c r="K30">
        <v>1</v>
      </c>
      <c r="L30">
        <v>0</v>
      </c>
      <c r="M30">
        <v>1</v>
      </c>
      <c r="N30">
        <v>3</v>
      </c>
    </row>
    <row r="31" spans="1:14" x14ac:dyDescent="0.25">
      <c r="A31" s="7"/>
      <c r="B31" s="7" t="s">
        <v>269</v>
      </c>
      <c r="C31" s="7"/>
      <c r="D31" s="7"/>
      <c r="E31" s="7"/>
      <c r="F31" s="7"/>
      <c r="G31" s="7"/>
      <c r="I31" t="s">
        <v>126</v>
      </c>
      <c r="J31" t="s">
        <v>127</v>
      </c>
      <c r="K31">
        <v>1</v>
      </c>
      <c r="L31">
        <v>1</v>
      </c>
      <c r="M31">
        <v>3</v>
      </c>
      <c r="N31">
        <v>0</v>
      </c>
    </row>
    <row r="32" spans="1:14" x14ac:dyDescent="0.25">
      <c r="A32" s="7"/>
      <c r="B32" s="7"/>
      <c r="C32" s="7"/>
      <c r="D32" s="7"/>
      <c r="E32" s="7"/>
      <c r="F32" s="7"/>
      <c r="G32" s="7"/>
      <c r="I32" t="s">
        <v>128</v>
      </c>
      <c r="J32" t="s">
        <v>129</v>
      </c>
      <c r="K32">
        <v>1</v>
      </c>
      <c r="L32">
        <v>1</v>
      </c>
      <c r="M32">
        <v>3</v>
      </c>
      <c r="N32">
        <v>0</v>
      </c>
    </row>
    <row r="33" spans="1:14" x14ac:dyDescent="0.25">
      <c r="A33" s="7"/>
      <c r="B33" s="7"/>
      <c r="C33" s="7"/>
      <c r="D33" s="7"/>
      <c r="E33" s="7"/>
      <c r="F33" s="7"/>
      <c r="G33" s="7"/>
      <c r="I33" t="s">
        <v>130</v>
      </c>
      <c r="J33" t="s">
        <v>131</v>
      </c>
      <c r="K33">
        <v>1</v>
      </c>
      <c r="L33">
        <v>0</v>
      </c>
      <c r="M33">
        <v>0</v>
      </c>
      <c r="N33">
        <v>3</v>
      </c>
    </row>
    <row r="34" spans="1:14" x14ac:dyDescent="0.25">
      <c r="A34" s="7"/>
      <c r="B34" s="7"/>
      <c r="C34" s="7"/>
      <c r="D34" s="7"/>
      <c r="E34" s="7"/>
      <c r="F34" s="7"/>
      <c r="G34" s="7"/>
      <c r="I34" t="s">
        <v>132</v>
      </c>
      <c r="J34" t="s">
        <v>133</v>
      </c>
      <c r="K34">
        <v>1</v>
      </c>
      <c r="L34">
        <v>0</v>
      </c>
      <c r="M34">
        <v>0</v>
      </c>
      <c r="N34">
        <v>3</v>
      </c>
    </row>
    <row r="35" spans="1:14" x14ac:dyDescent="0.25">
      <c r="A35" s="7"/>
      <c r="B35" s="7"/>
      <c r="C35" s="7"/>
      <c r="D35" s="7"/>
      <c r="E35" s="7"/>
      <c r="F35" s="7"/>
      <c r="G35" s="7"/>
      <c r="I35" t="s">
        <v>134</v>
      </c>
      <c r="J35" t="s">
        <v>135</v>
      </c>
      <c r="K35">
        <v>1</v>
      </c>
      <c r="L35">
        <v>0</v>
      </c>
      <c r="M35">
        <v>2</v>
      </c>
      <c r="N35">
        <v>3</v>
      </c>
    </row>
    <row r="36" spans="1:14" x14ac:dyDescent="0.25">
      <c r="A36" s="7"/>
      <c r="B36" s="7"/>
      <c r="C36" s="7"/>
      <c r="D36" s="7"/>
      <c r="E36" s="7"/>
      <c r="F36" s="7"/>
      <c r="G36" s="7"/>
      <c r="I36" t="s">
        <v>136</v>
      </c>
      <c r="J36" t="s">
        <v>137</v>
      </c>
      <c r="K36">
        <v>1</v>
      </c>
      <c r="L36">
        <v>1</v>
      </c>
      <c r="M36">
        <v>3</v>
      </c>
      <c r="N36">
        <v>1</v>
      </c>
    </row>
    <row r="37" spans="1:14" x14ac:dyDescent="0.25">
      <c r="A37" s="7"/>
      <c r="B37" s="7"/>
      <c r="C37" s="7"/>
      <c r="D37" s="7"/>
      <c r="E37" s="7"/>
      <c r="F37" s="7"/>
      <c r="G37" s="7"/>
      <c r="I37" t="s">
        <v>138</v>
      </c>
      <c r="J37" t="s">
        <v>139</v>
      </c>
      <c r="K37">
        <v>1</v>
      </c>
      <c r="L37">
        <v>1</v>
      </c>
      <c r="M37">
        <v>3</v>
      </c>
      <c r="N37">
        <v>0</v>
      </c>
    </row>
    <row r="38" spans="1:14" x14ac:dyDescent="0.25">
      <c r="A38" s="7"/>
      <c r="B38" s="7"/>
      <c r="C38" s="7"/>
      <c r="D38" s="7"/>
      <c r="E38" s="7"/>
      <c r="F38" s="7"/>
      <c r="G38" s="7"/>
      <c r="I38" t="s">
        <v>140</v>
      </c>
      <c r="J38" t="s">
        <v>141</v>
      </c>
      <c r="K38">
        <v>1</v>
      </c>
      <c r="L38">
        <v>0</v>
      </c>
      <c r="M38">
        <v>2</v>
      </c>
      <c r="N38">
        <v>3</v>
      </c>
    </row>
    <row r="39" spans="1:14" x14ac:dyDescent="0.25">
      <c r="A39" s="7"/>
      <c r="B39" s="7"/>
      <c r="C39" s="7"/>
      <c r="D39" s="7"/>
      <c r="E39" s="7"/>
      <c r="F39" s="7"/>
      <c r="G39" s="7"/>
      <c r="I39" t="s">
        <v>142</v>
      </c>
      <c r="J39" t="s">
        <v>143</v>
      </c>
      <c r="K39">
        <v>1</v>
      </c>
      <c r="L39">
        <v>1</v>
      </c>
      <c r="M39">
        <v>3</v>
      </c>
      <c r="N39">
        <v>0</v>
      </c>
    </row>
    <row r="40" spans="1:14" x14ac:dyDescent="0.25">
      <c r="A40" s="7"/>
      <c r="B40" s="7"/>
      <c r="C40" s="7"/>
      <c r="D40" s="7"/>
      <c r="E40" s="7"/>
      <c r="F40" s="7"/>
      <c r="G40" s="7"/>
      <c r="I40" t="s">
        <v>144</v>
      </c>
      <c r="J40" t="s">
        <v>145</v>
      </c>
      <c r="K40">
        <v>1</v>
      </c>
      <c r="L40">
        <v>1</v>
      </c>
      <c r="M40">
        <v>3</v>
      </c>
      <c r="N40">
        <v>0</v>
      </c>
    </row>
    <row r="41" spans="1:14" x14ac:dyDescent="0.25">
      <c r="A41" s="7"/>
      <c r="B41" s="7"/>
      <c r="C41" s="7"/>
      <c r="D41" s="7"/>
      <c r="E41" s="7"/>
      <c r="F41" s="7"/>
      <c r="G41" s="7"/>
      <c r="I41" t="s">
        <v>146</v>
      </c>
      <c r="J41" t="s">
        <v>147</v>
      </c>
      <c r="K41">
        <v>1</v>
      </c>
      <c r="L41">
        <v>1</v>
      </c>
      <c r="M41">
        <v>3</v>
      </c>
      <c r="N41">
        <v>0</v>
      </c>
    </row>
    <row r="42" spans="1:14" x14ac:dyDescent="0.25">
      <c r="I42" t="s">
        <v>148</v>
      </c>
      <c r="J42" t="s">
        <v>149</v>
      </c>
      <c r="K42">
        <v>1</v>
      </c>
      <c r="L42">
        <v>1</v>
      </c>
      <c r="M42">
        <v>3</v>
      </c>
      <c r="N42">
        <v>2</v>
      </c>
    </row>
    <row r="43" spans="1:14" x14ac:dyDescent="0.25">
      <c r="I43" t="s">
        <v>150</v>
      </c>
      <c r="J43" t="s">
        <v>151</v>
      </c>
      <c r="K43">
        <v>1</v>
      </c>
      <c r="L43">
        <v>0</v>
      </c>
      <c r="M43">
        <v>2</v>
      </c>
      <c r="N43">
        <v>3</v>
      </c>
    </row>
    <row r="44" spans="1:14" x14ac:dyDescent="0.25">
      <c r="I44" t="s">
        <v>80</v>
      </c>
      <c r="J44" t="s">
        <v>152</v>
      </c>
      <c r="K44">
        <v>1</v>
      </c>
      <c r="L44">
        <v>0</v>
      </c>
      <c r="M44">
        <v>0</v>
      </c>
      <c r="N44">
        <v>3</v>
      </c>
    </row>
    <row r="45" spans="1:14" x14ac:dyDescent="0.25">
      <c r="I45" t="s">
        <v>153</v>
      </c>
      <c r="J45" t="s">
        <v>154</v>
      </c>
      <c r="K45">
        <v>1</v>
      </c>
      <c r="L45">
        <v>1</v>
      </c>
      <c r="M45">
        <v>3</v>
      </c>
      <c r="N45">
        <v>0</v>
      </c>
    </row>
    <row r="46" spans="1:14" x14ac:dyDescent="0.25">
      <c r="I46" t="s">
        <v>155</v>
      </c>
      <c r="J46" t="s">
        <v>156</v>
      </c>
      <c r="K46">
        <v>1</v>
      </c>
      <c r="L46">
        <v>0</v>
      </c>
      <c r="M46">
        <v>0</v>
      </c>
      <c r="N46">
        <v>3</v>
      </c>
    </row>
    <row r="47" spans="1:14" x14ac:dyDescent="0.25">
      <c r="I47" t="s">
        <v>157</v>
      </c>
      <c r="J47" t="s">
        <v>158</v>
      </c>
      <c r="K47">
        <v>1</v>
      </c>
      <c r="L47">
        <v>0</v>
      </c>
      <c r="M47">
        <v>2</v>
      </c>
      <c r="N47">
        <v>3</v>
      </c>
    </row>
    <row r="48" spans="1:14" x14ac:dyDescent="0.25">
      <c r="I48" t="s">
        <v>159</v>
      </c>
      <c r="J48" t="s">
        <v>160</v>
      </c>
      <c r="K48">
        <v>1</v>
      </c>
      <c r="L48">
        <v>1</v>
      </c>
      <c r="M48">
        <v>3</v>
      </c>
      <c r="N48">
        <v>0</v>
      </c>
    </row>
    <row r="49" spans="9:14" x14ac:dyDescent="0.25">
      <c r="I49" t="s">
        <v>161</v>
      </c>
      <c r="J49" t="s">
        <v>162</v>
      </c>
      <c r="K49">
        <v>1</v>
      </c>
      <c r="L49">
        <v>1</v>
      </c>
      <c r="M49">
        <v>3</v>
      </c>
      <c r="N49">
        <v>1</v>
      </c>
    </row>
    <row r="50" spans="9:14" x14ac:dyDescent="0.25">
      <c r="I50" t="s">
        <v>163</v>
      </c>
      <c r="J50" t="s">
        <v>164</v>
      </c>
      <c r="K50">
        <v>1</v>
      </c>
      <c r="L50">
        <v>0</v>
      </c>
      <c r="M50">
        <v>0</v>
      </c>
      <c r="N50">
        <v>3</v>
      </c>
    </row>
    <row r="51" spans="9:14" x14ac:dyDescent="0.25">
      <c r="I51" t="s">
        <v>165</v>
      </c>
      <c r="J51" t="s">
        <v>166</v>
      </c>
      <c r="K51">
        <v>1</v>
      </c>
      <c r="L51">
        <v>1</v>
      </c>
      <c r="M51">
        <v>3</v>
      </c>
      <c r="N51">
        <v>2</v>
      </c>
    </row>
    <row r="52" spans="9:14" x14ac:dyDescent="0.25">
      <c r="I52" t="s">
        <v>167</v>
      </c>
      <c r="J52" t="s">
        <v>168</v>
      </c>
      <c r="K52">
        <v>1</v>
      </c>
      <c r="L52">
        <v>0</v>
      </c>
      <c r="M52">
        <v>0</v>
      </c>
      <c r="N52">
        <v>3</v>
      </c>
    </row>
    <row r="53" spans="9:14" x14ac:dyDescent="0.25">
      <c r="I53" t="s">
        <v>169</v>
      </c>
      <c r="J53" t="s">
        <v>170</v>
      </c>
      <c r="K53">
        <v>1</v>
      </c>
      <c r="L53">
        <v>1</v>
      </c>
      <c r="M53">
        <v>3</v>
      </c>
      <c r="N53">
        <v>0</v>
      </c>
    </row>
    <row r="54" spans="9:14" x14ac:dyDescent="0.25">
      <c r="I54" t="s">
        <v>171</v>
      </c>
      <c r="J54" t="s">
        <v>172</v>
      </c>
      <c r="K54">
        <v>1</v>
      </c>
      <c r="L54">
        <v>1</v>
      </c>
      <c r="M54">
        <v>3</v>
      </c>
      <c r="N54">
        <v>2</v>
      </c>
    </row>
    <row r="55" spans="9:14" x14ac:dyDescent="0.25">
      <c r="I55" t="s">
        <v>173</v>
      </c>
      <c r="J55" t="s">
        <v>174</v>
      </c>
      <c r="K55">
        <v>1</v>
      </c>
      <c r="L55">
        <v>1</v>
      </c>
      <c r="M55">
        <v>3</v>
      </c>
      <c r="N55">
        <v>0</v>
      </c>
    </row>
    <row r="56" spans="9:14" x14ac:dyDescent="0.25">
      <c r="I56" t="s">
        <v>175</v>
      </c>
      <c r="J56" t="s">
        <v>176</v>
      </c>
      <c r="K56">
        <v>1</v>
      </c>
      <c r="L56">
        <v>0</v>
      </c>
      <c r="M56">
        <v>0</v>
      </c>
      <c r="N56">
        <v>3</v>
      </c>
    </row>
    <row r="57" spans="9:14" x14ac:dyDescent="0.25">
      <c r="I57" t="s">
        <v>177</v>
      </c>
      <c r="J57" t="s">
        <v>178</v>
      </c>
      <c r="K57">
        <v>1</v>
      </c>
      <c r="L57">
        <v>1</v>
      </c>
      <c r="M57">
        <v>3</v>
      </c>
      <c r="N57">
        <v>1</v>
      </c>
    </row>
    <row r="58" spans="9:14" x14ac:dyDescent="0.25">
      <c r="I58" t="s">
        <v>179</v>
      </c>
      <c r="J58" t="s">
        <v>180</v>
      </c>
      <c r="K58">
        <v>1</v>
      </c>
      <c r="L58">
        <v>0</v>
      </c>
      <c r="M58">
        <v>0</v>
      </c>
      <c r="N58">
        <v>3</v>
      </c>
    </row>
    <row r="59" spans="9:14" x14ac:dyDescent="0.25">
      <c r="I59" t="s">
        <v>181</v>
      </c>
      <c r="J59" t="s">
        <v>182</v>
      </c>
      <c r="K59">
        <v>1</v>
      </c>
      <c r="L59">
        <v>0</v>
      </c>
      <c r="M59">
        <v>2</v>
      </c>
      <c r="N59">
        <v>3</v>
      </c>
    </row>
    <row r="60" spans="9:14" x14ac:dyDescent="0.25">
      <c r="I60" t="s">
        <v>183</v>
      </c>
      <c r="J60" t="s">
        <v>184</v>
      </c>
      <c r="K60">
        <v>1</v>
      </c>
      <c r="L60">
        <v>0</v>
      </c>
      <c r="M60">
        <v>1</v>
      </c>
      <c r="N60">
        <v>3</v>
      </c>
    </row>
    <row r="61" spans="9:14" x14ac:dyDescent="0.25">
      <c r="I61" t="s">
        <v>185</v>
      </c>
      <c r="J61" t="s">
        <v>186</v>
      </c>
      <c r="K61">
        <v>1</v>
      </c>
      <c r="L61">
        <v>0</v>
      </c>
      <c r="M61">
        <v>0</v>
      </c>
      <c r="N61">
        <v>3</v>
      </c>
    </row>
    <row r="62" spans="9:14" x14ac:dyDescent="0.25">
      <c r="I62" t="s">
        <v>187</v>
      </c>
      <c r="J62" t="s">
        <v>188</v>
      </c>
      <c r="K62">
        <v>1</v>
      </c>
      <c r="L62">
        <v>0</v>
      </c>
      <c r="M62">
        <v>1</v>
      </c>
      <c r="N62">
        <v>3</v>
      </c>
    </row>
    <row r="63" spans="9:14" x14ac:dyDescent="0.25">
      <c r="I63" t="s">
        <v>189</v>
      </c>
      <c r="J63" t="s">
        <v>190</v>
      </c>
      <c r="K63">
        <v>1</v>
      </c>
      <c r="L63">
        <v>0</v>
      </c>
      <c r="M63">
        <v>0</v>
      </c>
      <c r="N63">
        <v>3</v>
      </c>
    </row>
    <row r="64" spans="9:14" x14ac:dyDescent="0.25">
      <c r="I64" t="s">
        <v>191</v>
      </c>
      <c r="J64" t="s">
        <v>192</v>
      </c>
      <c r="K64">
        <v>1</v>
      </c>
      <c r="L64">
        <v>1</v>
      </c>
      <c r="M64">
        <v>3</v>
      </c>
      <c r="N64">
        <v>2</v>
      </c>
    </row>
    <row r="65" spans="9:14" x14ac:dyDescent="0.25">
      <c r="I65" t="s">
        <v>193</v>
      </c>
      <c r="J65" t="s">
        <v>194</v>
      </c>
      <c r="K65">
        <v>1</v>
      </c>
      <c r="L65">
        <v>1</v>
      </c>
      <c r="M65">
        <v>3</v>
      </c>
      <c r="N65">
        <v>0</v>
      </c>
    </row>
    <row r="66" spans="9:14" x14ac:dyDescent="0.25">
      <c r="I66" t="s">
        <v>71</v>
      </c>
      <c r="J66" t="s">
        <v>68</v>
      </c>
      <c r="K66">
        <v>2</v>
      </c>
      <c r="L66">
        <v>0</v>
      </c>
      <c r="M66">
        <v>0</v>
      </c>
      <c r="N66">
        <v>3</v>
      </c>
    </row>
    <row r="67" spans="9:14" x14ac:dyDescent="0.25">
      <c r="I67" t="s">
        <v>74</v>
      </c>
      <c r="J67" t="s">
        <v>72</v>
      </c>
      <c r="K67">
        <v>2</v>
      </c>
      <c r="L67">
        <v>1</v>
      </c>
      <c r="M67">
        <v>3</v>
      </c>
      <c r="N67">
        <v>0</v>
      </c>
    </row>
    <row r="68" spans="9:14" x14ac:dyDescent="0.25">
      <c r="I68" t="s">
        <v>79</v>
      </c>
      <c r="J68" t="s">
        <v>77</v>
      </c>
      <c r="K68">
        <v>2</v>
      </c>
      <c r="L68">
        <v>0</v>
      </c>
      <c r="M68">
        <v>2</v>
      </c>
      <c r="N68">
        <v>3</v>
      </c>
    </row>
    <row r="69" spans="9:14" x14ac:dyDescent="0.25">
      <c r="I69" t="s">
        <v>83</v>
      </c>
      <c r="J69" t="s">
        <v>80</v>
      </c>
      <c r="K69">
        <v>2</v>
      </c>
      <c r="L69">
        <v>1</v>
      </c>
      <c r="M69">
        <v>3</v>
      </c>
      <c r="N69">
        <v>0</v>
      </c>
    </row>
    <row r="70" spans="9:14" x14ac:dyDescent="0.25">
      <c r="I70" t="s">
        <v>90</v>
      </c>
      <c r="J70" t="s">
        <v>89</v>
      </c>
      <c r="K70">
        <v>2</v>
      </c>
      <c r="L70">
        <v>1</v>
      </c>
      <c r="M70">
        <v>3</v>
      </c>
      <c r="N70">
        <v>1</v>
      </c>
    </row>
    <row r="71" spans="9:14" x14ac:dyDescent="0.25">
      <c r="I71" t="s">
        <v>94</v>
      </c>
      <c r="J71" t="s">
        <v>93</v>
      </c>
      <c r="K71">
        <v>2</v>
      </c>
      <c r="L71">
        <v>1</v>
      </c>
      <c r="M71">
        <v>3</v>
      </c>
      <c r="N71">
        <v>0</v>
      </c>
    </row>
    <row r="72" spans="9:14" x14ac:dyDescent="0.25">
      <c r="I72" t="s">
        <v>98</v>
      </c>
      <c r="J72" t="s">
        <v>97</v>
      </c>
      <c r="K72">
        <v>2</v>
      </c>
      <c r="L72">
        <v>0</v>
      </c>
      <c r="M72">
        <v>1</v>
      </c>
      <c r="N72">
        <v>2</v>
      </c>
    </row>
    <row r="73" spans="9:14" x14ac:dyDescent="0.25">
      <c r="I73" t="s">
        <v>103</v>
      </c>
      <c r="J73" t="s">
        <v>101</v>
      </c>
      <c r="K73">
        <v>2</v>
      </c>
      <c r="L73">
        <v>1</v>
      </c>
      <c r="M73">
        <v>3</v>
      </c>
      <c r="N73">
        <v>1</v>
      </c>
    </row>
    <row r="74" spans="9:14" x14ac:dyDescent="0.25">
      <c r="I74" t="s">
        <v>107</v>
      </c>
      <c r="J74" t="s">
        <v>104</v>
      </c>
      <c r="K74">
        <v>2</v>
      </c>
      <c r="L74">
        <v>1</v>
      </c>
      <c r="M74">
        <v>3</v>
      </c>
      <c r="N74">
        <v>1</v>
      </c>
    </row>
    <row r="75" spans="9:14" x14ac:dyDescent="0.25">
      <c r="I75" t="s">
        <v>114</v>
      </c>
      <c r="J75" t="s">
        <v>113</v>
      </c>
      <c r="K75">
        <v>2</v>
      </c>
      <c r="L75">
        <v>1</v>
      </c>
      <c r="M75">
        <v>3</v>
      </c>
      <c r="N75">
        <v>1</v>
      </c>
    </row>
    <row r="76" spans="9:14" x14ac:dyDescent="0.25">
      <c r="I76" t="s">
        <v>118</v>
      </c>
      <c r="J76" t="s">
        <v>116</v>
      </c>
      <c r="K76">
        <v>2</v>
      </c>
      <c r="L76">
        <v>1</v>
      </c>
      <c r="M76">
        <v>3</v>
      </c>
      <c r="N76">
        <v>1</v>
      </c>
    </row>
    <row r="77" spans="9:14" x14ac:dyDescent="0.25">
      <c r="I77" t="s">
        <v>126</v>
      </c>
      <c r="J77" t="s">
        <v>125</v>
      </c>
      <c r="K77">
        <v>2</v>
      </c>
      <c r="L77">
        <v>0</v>
      </c>
      <c r="M77">
        <v>0</v>
      </c>
      <c r="N77">
        <v>3</v>
      </c>
    </row>
    <row r="78" spans="9:14" x14ac:dyDescent="0.25">
      <c r="I78" t="s">
        <v>135</v>
      </c>
      <c r="J78" t="s">
        <v>133</v>
      </c>
      <c r="K78">
        <v>2</v>
      </c>
      <c r="L78">
        <v>0</v>
      </c>
      <c r="M78">
        <v>0</v>
      </c>
      <c r="N78">
        <v>3</v>
      </c>
    </row>
    <row r="79" spans="9:14" x14ac:dyDescent="0.25">
      <c r="I79" t="s">
        <v>138</v>
      </c>
      <c r="J79" t="s">
        <v>136</v>
      </c>
      <c r="K79">
        <v>2</v>
      </c>
      <c r="L79">
        <v>0</v>
      </c>
      <c r="M79">
        <v>2</v>
      </c>
      <c r="N79">
        <v>3</v>
      </c>
    </row>
    <row r="80" spans="9:14" x14ac:dyDescent="0.25">
      <c r="I80" t="s">
        <v>146</v>
      </c>
      <c r="J80" t="s">
        <v>144</v>
      </c>
      <c r="K80">
        <v>2</v>
      </c>
      <c r="L80">
        <v>1</v>
      </c>
      <c r="M80">
        <v>3</v>
      </c>
      <c r="N80">
        <v>0</v>
      </c>
    </row>
    <row r="81" spans="9:14" x14ac:dyDescent="0.25">
      <c r="I81" t="s">
        <v>151</v>
      </c>
      <c r="J81" t="s">
        <v>148</v>
      </c>
      <c r="K81">
        <v>2</v>
      </c>
      <c r="L81">
        <v>0</v>
      </c>
      <c r="M81">
        <v>0</v>
      </c>
      <c r="N81">
        <v>3</v>
      </c>
    </row>
    <row r="82" spans="9:14" x14ac:dyDescent="0.25">
      <c r="I82" t="s">
        <v>153</v>
      </c>
      <c r="J82" t="s">
        <v>152</v>
      </c>
      <c r="K82">
        <v>2</v>
      </c>
      <c r="L82">
        <v>0</v>
      </c>
      <c r="M82">
        <v>0</v>
      </c>
      <c r="N82">
        <v>3</v>
      </c>
    </row>
    <row r="83" spans="9:14" x14ac:dyDescent="0.25">
      <c r="I83" t="s">
        <v>165</v>
      </c>
      <c r="J83" t="s">
        <v>164</v>
      </c>
      <c r="K83">
        <v>2</v>
      </c>
      <c r="L83">
        <v>0</v>
      </c>
      <c r="M83">
        <v>0</v>
      </c>
      <c r="N83">
        <v>3</v>
      </c>
    </row>
    <row r="84" spans="9:14" x14ac:dyDescent="0.25">
      <c r="I84" t="s">
        <v>169</v>
      </c>
      <c r="J84" t="s">
        <v>168</v>
      </c>
      <c r="K84">
        <v>2</v>
      </c>
      <c r="L84">
        <v>1</v>
      </c>
      <c r="M84">
        <v>3</v>
      </c>
      <c r="N84">
        <v>0</v>
      </c>
    </row>
    <row r="85" spans="9:14" x14ac:dyDescent="0.25">
      <c r="I85" t="s">
        <v>173</v>
      </c>
      <c r="J85" t="s">
        <v>171</v>
      </c>
      <c r="K85">
        <v>2</v>
      </c>
      <c r="L85">
        <v>0</v>
      </c>
      <c r="M85">
        <v>0</v>
      </c>
      <c r="N85">
        <v>3</v>
      </c>
    </row>
    <row r="86" spans="9:14" x14ac:dyDescent="0.25">
      <c r="I86" t="s">
        <v>177</v>
      </c>
      <c r="J86" t="s">
        <v>176</v>
      </c>
      <c r="K86">
        <v>2</v>
      </c>
      <c r="L86">
        <v>1</v>
      </c>
      <c r="M86">
        <v>3</v>
      </c>
      <c r="N86">
        <v>1</v>
      </c>
    </row>
    <row r="87" spans="9:14" x14ac:dyDescent="0.25">
      <c r="I87" t="s">
        <v>190</v>
      </c>
      <c r="J87" t="s">
        <v>188</v>
      </c>
      <c r="K87">
        <v>2</v>
      </c>
      <c r="L87">
        <v>1</v>
      </c>
      <c r="M87">
        <v>2</v>
      </c>
      <c r="N87">
        <v>1</v>
      </c>
    </row>
    <row r="88" spans="9:14" x14ac:dyDescent="0.25">
      <c r="I88" t="s">
        <v>193</v>
      </c>
      <c r="J88" t="s">
        <v>191</v>
      </c>
      <c r="K88">
        <v>2</v>
      </c>
      <c r="L88">
        <v>1</v>
      </c>
      <c r="M88">
        <v>3</v>
      </c>
      <c r="N88">
        <v>0</v>
      </c>
    </row>
    <row r="89" spans="9:14" x14ac:dyDescent="0.25">
      <c r="I89" t="s">
        <v>74</v>
      </c>
      <c r="J89" t="s">
        <v>68</v>
      </c>
      <c r="K89">
        <v>3</v>
      </c>
      <c r="L89">
        <v>0</v>
      </c>
      <c r="M89">
        <v>0</v>
      </c>
      <c r="N89">
        <v>3</v>
      </c>
    </row>
    <row r="90" spans="9:14" x14ac:dyDescent="0.25">
      <c r="I90" t="s">
        <v>107</v>
      </c>
      <c r="J90" t="s">
        <v>103</v>
      </c>
      <c r="K90">
        <v>3</v>
      </c>
      <c r="L90">
        <v>1</v>
      </c>
      <c r="M90">
        <v>3</v>
      </c>
      <c r="N90">
        <v>1</v>
      </c>
    </row>
    <row r="91" spans="9:14" x14ac:dyDescent="0.25">
      <c r="I91" t="s">
        <v>114</v>
      </c>
      <c r="J91" t="s">
        <v>109</v>
      </c>
      <c r="K91">
        <v>3</v>
      </c>
      <c r="L91">
        <v>0</v>
      </c>
      <c r="M91">
        <v>0</v>
      </c>
      <c r="N91">
        <v>3</v>
      </c>
    </row>
    <row r="92" spans="9:14" x14ac:dyDescent="0.25">
      <c r="I92" t="s">
        <v>121</v>
      </c>
      <c r="J92" t="s">
        <v>118</v>
      </c>
      <c r="K92">
        <v>3</v>
      </c>
      <c r="L92">
        <v>1</v>
      </c>
      <c r="M92">
        <v>3</v>
      </c>
      <c r="N92">
        <v>0</v>
      </c>
    </row>
    <row r="93" spans="9:14" x14ac:dyDescent="0.25">
      <c r="I93" t="s">
        <v>136</v>
      </c>
      <c r="J93" t="s">
        <v>133</v>
      </c>
      <c r="K93">
        <v>3</v>
      </c>
      <c r="L93">
        <v>0</v>
      </c>
      <c r="M93">
        <v>0</v>
      </c>
      <c r="N93">
        <v>3</v>
      </c>
    </row>
    <row r="94" spans="9:14" x14ac:dyDescent="0.25">
      <c r="I94" t="s">
        <v>146</v>
      </c>
      <c r="J94" t="s">
        <v>141</v>
      </c>
      <c r="K94">
        <v>3</v>
      </c>
      <c r="L94">
        <v>0</v>
      </c>
      <c r="M94">
        <v>2</v>
      </c>
      <c r="N94">
        <v>3</v>
      </c>
    </row>
    <row r="95" spans="9:14" x14ac:dyDescent="0.25">
      <c r="I95" t="s">
        <v>152</v>
      </c>
      <c r="J95" t="s">
        <v>148</v>
      </c>
      <c r="K95">
        <v>3</v>
      </c>
      <c r="L95">
        <v>0</v>
      </c>
      <c r="M95">
        <v>0</v>
      </c>
      <c r="N95">
        <v>3</v>
      </c>
    </row>
    <row r="96" spans="9:14" x14ac:dyDescent="0.25">
      <c r="I96" t="s">
        <v>161</v>
      </c>
      <c r="J96" t="s">
        <v>156</v>
      </c>
      <c r="K96">
        <v>3</v>
      </c>
      <c r="L96">
        <v>1</v>
      </c>
      <c r="M96">
        <v>3</v>
      </c>
      <c r="N96">
        <v>2</v>
      </c>
    </row>
    <row r="97" spans="9:14" x14ac:dyDescent="0.25">
      <c r="I97" t="s">
        <v>169</v>
      </c>
      <c r="J97" t="s">
        <v>164</v>
      </c>
      <c r="K97">
        <v>3</v>
      </c>
      <c r="L97">
        <v>0</v>
      </c>
      <c r="M97">
        <v>1</v>
      </c>
      <c r="N97">
        <v>3</v>
      </c>
    </row>
    <row r="98" spans="9:14" x14ac:dyDescent="0.25">
      <c r="I98" t="s">
        <v>177</v>
      </c>
      <c r="J98" t="s">
        <v>171</v>
      </c>
      <c r="K98">
        <v>3</v>
      </c>
      <c r="L98">
        <v>0</v>
      </c>
      <c r="M98">
        <v>1</v>
      </c>
      <c r="N98">
        <v>3</v>
      </c>
    </row>
    <row r="99" spans="9:14" x14ac:dyDescent="0.25">
      <c r="I99" t="s">
        <v>186</v>
      </c>
      <c r="J99" t="s">
        <v>180</v>
      </c>
      <c r="K99">
        <v>3</v>
      </c>
      <c r="L99">
        <v>0</v>
      </c>
      <c r="M99">
        <v>1</v>
      </c>
      <c r="N99">
        <v>3</v>
      </c>
    </row>
    <row r="100" spans="9:14" x14ac:dyDescent="0.25">
      <c r="I100" t="s">
        <v>193</v>
      </c>
      <c r="J100" t="s">
        <v>188</v>
      </c>
      <c r="K100">
        <v>3</v>
      </c>
      <c r="L100">
        <v>1</v>
      </c>
      <c r="M100">
        <v>3</v>
      </c>
      <c r="N100">
        <v>0</v>
      </c>
    </row>
    <row r="101" spans="9:14" x14ac:dyDescent="0.25">
      <c r="I101" t="s">
        <v>77</v>
      </c>
      <c r="J101" t="s">
        <v>68</v>
      </c>
      <c r="K101">
        <v>4</v>
      </c>
      <c r="L101">
        <v>0</v>
      </c>
      <c r="M101">
        <v>0</v>
      </c>
      <c r="N101">
        <v>3</v>
      </c>
    </row>
    <row r="102" spans="9:14" x14ac:dyDescent="0.25">
      <c r="I102" t="s">
        <v>94</v>
      </c>
      <c r="J102" t="s">
        <v>86</v>
      </c>
      <c r="K102">
        <v>4</v>
      </c>
      <c r="L102">
        <v>1</v>
      </c>
      <c r="M102">
        <v>3</v>
      </c>
      <c r="N102">
        <v>0</v>
      </c>
    </row>
    <row r="103" spans="9:14" x14ac:dyDescent="0.25">
      <c r="I103" t="s">
        <v>109</v>
      </c>
      <c r="J103" t="s">
        <v>107</v>
      </c>
      <c r="K103">
        <v>4</v>
      </c>
      <c r="L103">
        <v>1</v>
      </c>
      <c r="M103">
        <v>3</v>
      </c>
      <c r="N103">
        <v>2</v>
      </c>
    </row>
    <row r="104" spans="9:14" x14ac:dyDescent="0.25">
      <c r="I104" t="s">
        <v>128</v>
      </c>
      <c r="J104" t="s">
        <v>121</v>
      </c>
      <c r="K104">
        <v>4</v>
      </c>
      <c r="L104">
        <v>1</v>
      </c>
      <c r="M104">
        <v>3</v>
      </c>
      <c r="N104">
        <v>2</v>
      </c>
    </row>
    <row r="105" spans="9:14" x14ac:dyDescent="0.25">
      <c r="I105" t="s">
        <v>141</v>
      </c>
      <c r="J105" t="s">
        <v>133</v>
      </c>
      <c r="K105">
        <v>4</v>
      </c>
      <c r="L105">
        <v>0</v>
      </c>
      <c r="M105">
        <v>0</v>
      </c>
      <c r="N105">
        <v>3</v>
      </c>
    </row>
    <row r="106" spans="9:14" x14ac:dyDescent="0.25">
      <c r="I106" t="s">
        <v>161</v>
      </c>
      <c r="J106" t="s">
        <v>148</v>
      </c>
      <c r="K106">
        <v>4</v>
      </c>
      <c r="L106">
        <v>1</v>
      </c>
      <c r="M106">
        <v>3</v>
      </c>
      <c r="N106">
        <v>1</v>
      </c>
    </row>
    <row r="107" spans="9:14" x14ac:dyDescent="0.25">
      <c r="I107" t="s">
        <v>171</v>
      </c>
      <c r="J107" t="s">
        <v>164</v>
      </c>
      <c r="K107">
        <v>4</v>
      </c>
      <c r="L107">
        <v>0</v>
      </c>
      <c r="M107">
        <v>1</v>
      </c>
      <c r="N107">
        <v>3</v>
      </c>
    </row>
    <row r="108" spans="9:14" x14ac:dyDescent="0.25">
      <c r="I108" t="s">
        <v>193</v>
      </c>
      <c r="J108" t="s">
        <v>180</v>
      </c>
      <c r="K108">
        <v>4</v>
      </c>
      <c r="L108">
        <v>1</v>
      </c>
      <c r="M108">
        <v>3</v>
      </c>
      <c r="N108">
        <v>0</v>
      </c>
    </row>
    <row r="109" spans="9:14" x14ac:dyDescent="0.25">
      <c r="I109" t="s">
        <v>94</v>
      </c>
      <c r="J109" t="s">
        <v>68</v>
      </c>
      <c r="K109">
        <v>5</v>
      </c>
      <c r="L109">
        <v>0</v>
      </c>
      <c r="M109">
        <v>2</v>
      </c>
      <c r="N109">
        <v>3</v>
      </c>
    </row>
    <row r="110" spans="9:14" x14ac:dyDescent="0.25">
      <c r="I110" t="s">
        <v>128</v>
      </c>
      <c r="J110" t="s">
        <v>109</v>
      </c>
      <c r="K110">
        <v>5</v>
      </c>
      <c r="L110">
        <v>0</v>
      </c>
      <c r="M110">
        <v>0</v>
      </c>
      <c r="N110">
        <v>3</v>
      </c>
    </row>
    <row r="111" spans="9:14" x14ac:dyDescent="0.25">
      <c r="I111" t="s">
        <v>161</v>
      </c>
      <c r="J111" t="s">
        <v>133</v>
      </c>
      <c r="K111">
        <v>5</v>
      </c>
      <c r="L111">
        <v>0</v>
      </c>
      <c r="M111">
        <v>0</v>
      </c>
      <c r="N111">
        <v>3</v>
      </c>
    </row>
    <row r="112" spans="9:14" x14ac:dyDescent="0.25">
      <c r="I112" t="s">
        <v>193</v>
      </c>
      <c r="J112" t="s">
        <v>164</v>
      </c>
      <c r="K112">
        <v>5</v>
      </c>
      <c r="L112">
        <v>1</v>
      </c>
      <c r="M112">
        <v>3</v>
      </c>
      <c r="N112">
        <v>0</v>
      </c>
    </row>
    <row r="113" spans="9:14" x14ac:dyDescent="0.25">
      <c r="I113" t="s">
        <v>109</v>
      </c>
      <c r="J113" t="s">
        <v>68</v>
      </c>
      <c r="K113">
        <v>6</v>
      </c>
      <c r="L113">
        <v>0</v>
      </c>
      <c r="M113">
        <v>1</v>
      </c>
      <c r="N113">
        <v>3</v>
      </c>
    </row>
    <row r="114" spans="9:14" x14ac:dyDescent="0.25">
      <c r="I114" t="s">
        <v>193</v>
      </c>
      <c r="J114" t="s">
        <v>133</v>
      </c>
      <c r="K114">
        <v>6</v>
      </c>
      <c r="L114">
        <v>1</v>
      </c>
      <c r="M114">
        <v>3</v>
      </c>
      <c r="N114">
        <v>2</v>
      </c>
    </row>
    <row r="115" spans="9:14" x14ac:dyDescent="0.25">
      <c r="I115" t="s">
        <v>193</v>
      </c>
      <c r="J115" t="s">
        <v>68</v>
      </c>
      <c r="K115">
        <v>7</v>
      </c>
      <c r="L115">
        <v>0</v>
      </c>
      <c r="M115">
        <v>0</v>
      </c>
      <c r="N115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05"/>
  <sheetViews>
    <sheetView topLeftCell="A69" workbookViewId="0">
      <selection sqref="A1:G105"/>
    </sheetView>
  </sheetViews>
  <sheetFormatPr defaultRowHeight="15" x14ac:dyDescent="0.25"/>
  <cols>
    <col min="2" max="2" width="12.140625" customWidth="1"/>
    <col min="3" max="3" width="29.140625" bestFit="1" customWidth="1"/>
    <col min="7" max="7" width="8.5703125" customWidth="1"/>
    <col min="9" max="9" width="16" bestFit="1" customWidth="1"/>
    <col min="10" max="10" width="16.28515625" bestFit="1" customWidth="1"/>
    <col min="11" max="12" width="17.85546875" bestFit="1" customWidth="1"/>
  </cols>
  <sheetData>
    <row r="1" spans="1:7" x14ac:dyDescent="0.25">
      <c r="A1" s="9" t="s">
        <v>210</v>
      </c>
      <c r="B1" s="9"/>
      <c r="C1" s="9"/>
      <c r="D1" s="9"/>
      <c r="E1" s="9"/>
      <c r="F1" s="9"/>
      <c r="G1" s="9"/>
    </row>
    <row r="2" spans="1:7" x14ac:dyDescent="0.25">
      <c r="A2" s="9" t="s">
        <v>299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x14ac:dyDescent="0.25">
      <c r="A4" s="9" t="s">
        <v>214</v>
      </c>
      <c r="B4" s="9"/>
      <c r="C4" s="9"/>
      <c r="D4" s="9"/>
      <c r="E4" s="9"/>
      <c r="F4" s="9"/>
      <c r="G4" s="9"/>
    </row>
    <row r="5" spans="1:7" x14ac:dyDescent="0.25">
      <c r="A5" s="9" t="s">
        <v>211</v>
      </c>
      <c r="B5" s="9"/>
      <c r="C5" s="9"/>
      <c r="D5" s="9"/>
      <c r="E5" s="9"/>
      <c r="F5" s="9"/>
      <c r="G5" s="9"/>
    </row>
    <row r="6" spans="1:7" x14ac:dyDescent="0.25">
      <c r="A6" s="9" t="s">
        <v>294</v>
      </c>
      <c r="B6" s="9"/>
      <c r="C6" s="9"/>
      <c r="D6" s="9"/>
      <c r="E6" s="9"/>
      <c r="F6" s="9"/>
      <c r="G6" s="9"/>
    </row>
    <row r="7" spans="1:7" x14ac:dyDescent="0.25">
      <c r="A7" s="9" t="s">
        <v>212</v>
      </c>
      <c r="B7" s="9"/>
      <c r="C7" s="9"/>
      <c r="D7" s="9"/>
      <c r="E7" s="9"/>
      <c r="F7" s="9"/>
      <c r="G7" s="9"/>
    </row>
    <row r="8" spans="1:7" x14ac:dyDescent="0.25">
      <c r="A8" s="9" t="s">
        <v>213</v>
      </c>
      <c r="B8" s="9"/>
      <c r="C8" s="9"/>
      <c r="D8" s="9"/>
      <c r="E8" s="9"/>
      <c r="F8" s="9"/>
      <c r="G8" s="9"/>
    </row>
    <row r="9" spans="1:7" x14ac:dyDescent="0.25">
      <c r="A9" s="9"/>
      <c r="B9" s="9"/>
      <c r="C9" s="9"/>
      <c r="D9" s="9"/>
      <c r="E9" s="9"/>
      <c r="F9" s="9"/>
      <c r="G9" s="9"/>
    </row>
    <row r="10" spans="1:7" x14ac:dyDescent="0.25">
      <c r="A10" s="11" t="s">
        <v>215</v>
      </c>
      <c r="B10" s="9"/>
      <c r="C10" s="9"/>
      <c r="D10" s="9"/>
      <c r="E10" s="9"/>
      <c r="F10" s="9"/>
      <c r="G10" s="9"/>
    </row>
    <row r="11" spans="1:7" x14ac:dyDescent="0.25">
      <c r="A11" s="9" t="s">
        <v>216</v>
      </c>
      <c r="B11" s="9"/>
      <c r="C11" s="9"/>
      <c r="D11" s="9"/>
      <c r="E11" s="9"/>
      <c r="F11" s="9"/>
      <c r="G11" s="9"/>
    </row>
    <row r="12" spans="1:7" x14ac:dyDescent="0.25">
      <c r="A12" s="9" t="s">
        <v>217</v>
      </c>
      <c r="B12" s="9"/>
      <c r="C12" s="9"/>
      <c r="D12" s="9"/>
      <c r="E12" s="9"/>
      <c r="F12" s="9"/>
      <c r="G12" s="9"/>
    </row>
    <row r="13" spans="1:7" x14ac:dyDescent="0.25">
      <c r="A13" s="9"/>
      <c r="B13" s="9"/>
      <c r="C13" s="9"/>
      <c r="D13" s="9"/>
      <c r="E13" s="9"/>
      <c r="F13" s="9"/>
      <c r="G13" s="9"/>
    </row>
    <row r="14" spans="1:7" x14ac:dyDescent="0.25">
      <c r="A14" s="11" t="s">
        <v>532</v>
      </c>
      <c r="B14" s="9"/>
      <c r="C14" s="9"/>
      <c r="D14" s="9"/>
      <c r="E14" s="9"/>
      <c r="F14" s="9"/>
      <c r="G14" s="9"/>
    </row>
    <row r="15" spans="1:7" x14ac:dyDescent="0.25">
      <c r="A15" s="12" t="s">
        <v>537</v>
      </c>
      <c r="B15" s="9"/>
      <c r="C15" s="9"/>
      <c r="D15" s="9"/>
      <c r="E15" s="9"/>
      <c r="F15" s="9"/>
      <c r="G15" s="9"/>
    </row>
    <row r="16" spans="1:7" x14ac:dyDescent="0.25">
      <c r="A16" s="9" t="s">
        <v>533</v>
      </c>
      <c r="B16" s="9"/>
      <c r="C16" s="9"/>
      <c r="D16" s="9"/>
      <c r="E16" s="9"/>
      <c r="F16" s="9"/>
      <c r="G16" s="9"/>
    </row>
    <row r="17" spans="1:7" x14ac:dyDescent="0.25">
      <c r="A17" s="9" t="s">
        <v>534</v>
      </c>
      <c r="B17" s="9"/>
      <c r="C17" s="9"/>
      <c r="D17" s="9"/>
      <c r="E17" s="9"/>
      <c r="F17" s="9"/>
      <c r="G17" s="9"/>
    </row>
    <row r="18" spans="1:7" x14ac:dyDescent="0.25">
      <c r="A18" s="9" t="s">
        <v>539</v>
      </c>
      <c r="B18" s="9"/>
      <c r="C18" s="9"/>
      <c r="D18" s="9"/>
      <c r="E18" s="9"/>
      <c r="F18" s="9"/>
      <c r="G18" s="9"/>
    </row>
    <row r="19" spans="1:7" x14ac:dyDescent="0.25">
      <c r="A19" s="9"/>
      <c r="B19" s="15" t="s">
        <v>535</v>
      </c>
      <c r="C19" s="15" t="s">
        <v>540</v>
      </c>
      <c r="D19" s="9"/>
      <c r="E19" s="9"/>
      <c r="F19" s="9"/>
      <c r="G19" s="9"/>
    </row>
    <row r="20" spans="1:7" x14ac:dyDescent="0.25">
      <c r="A20" s="9" t="s">
        <v>536</v>
      </c>
      <c r="B20" s="9"/>
      <c r="C20" s="9"/>
      <c r="D20" s="9"/>
      <c r="E20" s="9"/>
      <c r="F20" s="9"/>
      <c r="G20" s="9"/>
    </row>
    <row r="21" spans="1:7" x14ac:dyDescent="0.25">
      <c r="A21" s="9"/>
      <c r="B21" s="15" t="s">
        <v>535</v>
      </c>
      <c r="C21" s="15" t="s">
        <v>538</v>
      </c>
      <c r="D21" s="9"/>
      <c r="E21" s="9"/>
      <c r="F21" s="9"/>
      <c r="G21" s="9"/>
    </row>
    <row r="22" spans="1:7" x14ac:dyDescent="0.25">
      <c r="A22" s="9"/>
      <c r="B22" s="9"/>
      <c r="C22" s="9"/>
      <c r="D22" s="9"/>
      <c r="E22" s="9"/>
      <c r="F22" s="9"/>
      <c r="G22" s="9"/>
    </row>
    <row r="23" spans="1:7" x14ac:dyDescent="0.25">
      <c r="A23" s="11" t="s">
        <v>280</v>
      </c>
      <c r="B23" s="9"/>
      <c r="C23" s="9"/>
      <c r="D23" s="9"/>
      <c r="E23" s="9"/>
      <c r="F23" s="9"/>
      <c r="G23" s="9"/>
    </row>
    <row r="24" spans="1:7" x14ac:dyDescent="0.25">
      <c r="A24" s="10" t="s">
        <v>218</v>
      </c>
      <c r="B24" s="9"/>
      <c r="C24" s="9"/>
      <c r="D24" s="9"/>
      <c r="E24" s="9"/>
      <c r="F24" s="9"/>
      <c r="G24" s="9"/>
    </row>
    <row r="25" spans="1:7" x14ac:dyDescent="0.25">
      <c r="A25" s="9" t="s">
        <v>219</v>
      </c>
      <c r="B25" s="9"/>
      <c r="C25" s="9"/>
      <c r="D25" s="9"/>
      <c r="E25" s="9"/>
      <c r="F25" s="9"/>
      <c r="G25" s="9"/>
    </row>
    <row r="26" spans="1:7" x14ac:dyDescent="0.25">
      <c r="A26" s="10" t="s">
        <v>221</v>
      </c>
      <c r="B26" s="9"/>
      <c r="C26" s="9"/>
      <c r="D26" s="9"/>
      <c r="E26" s="9"/>
      <c r="F26" s="9"/>
      <c r="G26" s="9"/>
    </row>
    <row r="27" spans="1:7" x14ac:dyDescent="0.25">
      <c r="A27" s="10" t="s">
        <v>282</v>
      </c>
      <c r="B27" s="9"/>
      <c r="C27" s="9"/>
      <c r="D27" s="9"/>
      <c r="E27" s="9"/>
      <c r="F27" s="9"/>
      <c r="G27" s="9"/>
    </row>
    <row r="28" spans="1:7" x14ac:dyDescent="0.25">
      <c r="A28" s="10" t="s">
        <v>283</v>
      </c>
      <c r="B28" s="9"/>
      <c r="C28" s="9"/>
      <c r="D28" s="9"/>
      <c r="E28" s="9"/>
      <c r="F28" s="9"/>
      <c r="G28" s="9"/>
    </row>
    <row r="29" spans="1:7" x14ac:dyDescent="0.25">
      <c r="A29" s="10"/>
      <c r="B29" s="9"/>
      <c r="C29" s="9"/>
      <c r="D29" s="9"/>
      <c r="E29" s="9"/>
      <c r="F29" s="9"/>
      <c r="G29" s="9"/>
    </row>
    <row r="30" spans="1:7" x14ac:dyDescent="0.25">
      <c r="A30" s="9"/>
      <c r="B30" s="9"/>
      <c r="C30" s="9"/>
      <c r="D30" s="9"/>
      <c r="E30" s="9"/>
      <c r="F30" s="9"/>
      <c r="G30" s="9"/>
    </row>
    <row r="31" spans="1:7" x14ac:dyDescent="0.25">
      <c r="A31" s="9" t="s">
        <v>276</v>
      </c>
      <c r="B31" s="9"/>
      <c r="C31" s="9"/>
      <c r="D31" s="9"/>
      <c r="E31" s="9"/>
      <c r="F31" s="9"/>
      <c r="G31" s="9"/>
    </row>
    <row r="32" spans="1:7" x14ac:dyDescent="0.25">
      <c r="A32" s="9" t="s">
        <v>271</v>
      </c>
      <c r="B32" s="9"/>
      <c r="C32" s="9"/>
      <c r="D32" s="9"/>
      <c r="E32" s="9"/>
      <c r="F32" s="9"/>
      <c r="G32" s="9"/>
    </row>
    <row r="33" spans="1:7" x14ac:dyDescent="0.25">
      <c r="A33" s="9" t="s">
        <v>272</v>
      </c>
      <c r="B33" s="9"/>
      <c r="C33" s="9"/>
      <c r="D33" s="9"/>
      <c r="E33" s="9"/>
      <c r="F33" s="9"/>
      <c r="G33" s="9"/>
    </row>
    <row r="34" spans="1:7" x14ac:dyDescent="0.25">
      <c r="A34" s="9" t="s">
        <v>279</v>
      </c>
      <c r="B34" s="9"/>
      <c r="C34" s="9"/>
      <c r="D34" s="9"/>
      <c r="E34" s="9"/>
      <c r="F34" s="9"/>
      <c r="G34" s="9"/>
    </row>
    <row r="35" spans="1:7" x14ac:dyDescent="0.25">
      <c r="A35" s="9" t="s">
        <v>281</v>
      </c>
      <c r="B35" s="9"/>
      <c r="C35" s="9"/>
      <c r="D35" s="9"/>
      <c r="E35" s="9"/>
      <c r="F35" s="9"/>
      <c r="G35" s="9"/>
    </row>
    <row r="36" spans="1:7" x14ac:dyDescent="0.25">
      <c r="A36" s="9" t="s">
        <v>285</v>
      </c>
      <c r="B36" s="9"/>
      <c r="C36" s="9"/>
      <c r="D36" s="9"/>
      <c r="E36" s="9"/>
      <c r="F36" s="9"/>
      <c r="G36" s="9"/>
    </row>
    <row r="37" spans="1:7" x14ac:dyDescent="0.25">
      <c r="A37" s="9"/>
      <c r="B37" s="9" t="s">
        <v>286</v>
      </c>
      <c r="C37" s="9"/>
      <c r="D37" s="9"/>
      <c r="E37" s="9"/>
      <c r="F37" s="9"/>
      <c r="G37" s="9"/>
    </row>
    <row r="38" spans="1:7" x14ac:dyDescent="0.25">
      <c r="A38" s="9"/>
      <c r="B38" s="9" t="s">
        <v>287</v>
      </c>
      <c r="C38" s="9"/>
      <c r="D38" s="9"/>
      <c r="E38" s="9"/>
      <c r="F38" s="9"/>
      <c r="G38" s="9"/>
    </row>
    <row r="39" spans="1:7" x14ac:dyDescent="0.25">
      <c r="A39" s="9" t="s">
        <v>290</v>
      </c>
      <c r="B39" s="9"/>
      <c r="C39" s="9"/>
      <c r="D39" s="9"/>
      <c r="E39" s="9"/>
      <c r="F39" s="9"/>
      <c r="G39" s="9"/>
    </row>
    <row r="40" spans="1:7" x14ac:dyDescent="0.25">
      <c r="A40" s="9"/>
      <c r="B40" s="9" t="s">
        <v>289</v>
      </c>
      <c r="C40" s="9"/>
      <c r="D40" s="9"/>
      <c r="E40" s="9"/>
      <c r="F40" s="9"/>
      <c r="G40" s="9"/>
    </row>
    <row r="41" spans="1:7" x14ac:dyDescent="0.25">
      <c r="A41" s="9"/>
      <c r="B41" s="9" t="s">
        <v>293</v>
      </c>
      <c r="C41" s="9"/>
      <c r="D41" s="9"/>
      <c r="E41" s="9"/>
      <c r="F41" s="9"/>
      <c r="G41" s="9"/>
    </row>
    <row r="42" spans="1:7" x14ac:dyDescent="0.25">
      <c r="A42" s="9"/>
      <c r="B42" s="9" t="s">
        <v>291</v>
      </c>
      <c r="C42" s="9"/>
      <c r="D42" s="9"/>
      <c r="E42" s="9"/>
      <c r="F42" s="9"/>
      <c r="G42" s="9"/>
    </row>
    <row r="43" spans="1:7" x14ac:dyDescent="0.25">
      <c r="A43" s="9"/>
      <c r="B43" s="9"/>
      <c r="C43" s="9"/>
      <c r="D43" s="9"/>
      <c r="E43" s="9"/>
      <c r="F43" s="9"/>
      <c r="G43" s="9"/>
    </row>
    <row r="44" spans="1:7" x14ac:dyDescent="0.25">
      <c r="A44" s="11" t="s">
        <v>296</v>
      </c>
      <c r="B44" s="9"/>
      <c r="C44" s="9"/>
      <c r="D44" s="9"/>
      <c r="E44" s="9"/>
      <c r="F44" s="9"/>
      <c r="G44" s="9"/>
    </row>
    <row r="45" spans="1:7" x14ac:dyDescent="0.25">
      <c r="A45" s="10" t="s">
        <v>300</v>
      </c>
      <c r="B45" s="9"/>
      <c r="C45" s="9"/>
      <c r="D45" s="9"/>
      <c r="E45" s="9"/>
      <c r="F45" s="9"/>
      <c r="G45" s="9"/>
    </row>
    <row r="46" spans="1:7" x14ac:dyDescent="0.25">
      <c r="A46" s="9"/>
      <c r="B46" s="10" t="s">
        <v>301</v>
      </c>
      <c r="C46" s="9"/>
      <c r="D46" s="9"/>
      <c r="E46" s="9"/>
      <c r="F46" s="9"/>
      <c r="G46" s="9"/>
    </row>
    <row r="47" spans="1:7" x14ac:dyDescent="0.25">
      <c r="A47" s="9"/>
      <c r="B47" s="10" t="s">
        <v>302</v>
      </c>
      <c r="C47" s="9"/>
      <c r="D47" s="9"/>
      <c r="E47" s="9"/>
      <c r="F47" s="9"/>
      <c r="G47" s="9"/>
    </row>
    <row r="48" spans="1:7" x14ac:dyDescent="0.25">
      <c r="A48" s="9"/>
      <c r="B48" s="9"/>
      <c r="C48" s="9" t="s">
        <v>303</v>
      </c>
      <c r="D48" s="9"/>
      <c r="E48" s="9"/>
      <c r="F48" s="9"/>
      <c r="G48" s="9"/>
    </row>
    <row r="49" spans="1:7" x14ac:dyDescent="0.25">
      <c r="A49" s="9"/>
      <c r="B49" s="10" t="s">
        <v>304</v>
      </c>
      <c r="C49" s="9"/>
      <c r="D49" s="9"/>
      <c r="E49" s="9"/>
      <c r="F49" s="9"/>
      <c r="G49" s="9"/>
    </row>
    <row r="50" spans="1:7" x14ac:dyDescent="0.25">
      <c r="A50" s="9" t="s">
        <v>426</v>
      </c>
      <c r="B50" s="9"/>
      <c r="C50" s="9"/>
      <c r="D50" s="9"/>
      <c r="E50" s="9"/>
      <c r="F50" s="9"/>
      <c r="G50" s="9"/>
    </row>
    <row r="51" spans="1:7" x14ac:dyDescent="0.25">
      <c r="A51" s="9"/>
      <c r="B51" s="10" t="s">
        <v>427</v>
      </c>
      <c r="C51" s="9"/>
      <c r="D51" s="9"/>
      <c r="E51" s="9"/>
      <c r="F51" s="9"/>
      <c r="G51" s="9"/>
    </row>
    <row r="52" spans="1:7" x14ac:dyDescent="0.25">
      <c r="A52" s="9"/>
      <c r="B52" s="9"/>
      <c r="C52" s="9"/>
      <c r="D52" s="9"/>
      <c r="E52" s="9"/>
      <c r="F52" s="9"/>
      <c r="G52" s="9"/>
    </row>
    <row r="53" spans="1:7" x14ac:dyDescent="0.25">
      <c r="A53" s="9" t="s">
        <v>419</v>
      </c>
      <c r="B53" s="9"/>
      <c r="C53" s="9"/>
      <c r="D53" s="9"/>
      <c r="E53" s="9"/>
      <c r="F53" s="9"/>
      <c r="G53" s="9"/>
    </row>
    <row r="54" spans="1:7" x14ac:dyDescent="0.25">
      <c r="A54" s="9" t="s">
        <v>424</v>
      </c>
      <c r="B54" s="9"/>
      <c r="C54" s="9"/>
      <c r="D54" s="9"/>
      <c r="E54" s="9"/>
      <c r="F54" s="9"/>
      <c r="G54" s="9"/>
    </row>
    <row r="55" spans="1:7" x14ac:dyDescent="0.25">
      <c r="A55" s="9" t="s">
        <v>425</v>
      </c>
      <c r="B55" s="9"/>
      <c r="C55" s="9"/>
      <c r="D55" s="9"/>
      <c r="E55" s="9"/>
      <c r="F55" s="9"/>
      <c r="G55" s="9"/>
    </row>
    <row r="56" spans="1:7" x14ac:dyDescent="0.25">
      <c r="A56" s="9" t="s">
        <v>428</v>
      </c>
      <c r="B56" s="9"/>
      <c r="C56" s="9"/>
      <c r="D56" s="9"/>
      <c r="E56" s="9"/>
      <c r="F56" s="9"/>
      <c r="G56" s="9"/>
    </row>
    <row r="57" spans="1:7" x14ac:dyDescent="0.25">
      <c r="A57" s="9"/>
      <c r="B57" s="9" t="s">
        <v>429</v>
      </c>
      <c r="C57" s="9"/>
      <c r="D57" s="9"/>
      <c r="E57" s="9"/>
      <c r="F57" s="9"/>
      <c r="G57" s="9"/>
    </row>
    <row r="58" spans="1:7" x14ac:dyDescent="0.25">
      <c r="A58" s="9"/>
      <c r="B58" s="9" t="s">
        <v>430</v>
      </c>
      <c r="C58" s="9"/>
      <c r="D58" s="9"/>
      <c r="E58" s="9"/>
      <c r="F58" s="9"/>
      <c r="G58" s="9"/>
    </row>
    <row r="59" spans="1:7" x14ac:dyDescent="0.25">
      <c r="A59" s="9"/>
      <c r="B59" s="9" t="s">
        <v>431</v>
      </c>
      <c r="C59" s="9"/>
      <c r="D59" s="9"/>
      <c r="E59" s="9"/>
      <c r="F59" s="9"/>
      <c r="G59" s="9"/>
    </row>
    <row r="60" spans="1:7" x14ac:dyDescent="0.25">
      <c r="A60" s="9" t="s">
        <v>433</v>
      </c>
      <c r="B60" s="9"/>
      <c r="C60" s="9"/>
      <c r="D60" s="9"/>
      <c r="E60" s="9"/>
      <c r="F60" s="9"/>
      <c r="G60" s="9"/>
    </row>
    <row r="61" spans="1:7" x14ac:dyDescent="0.25">
      <c r="A61" s="9" t="s">
        <v>511</v>
      </c>
      <c r="B61" s="9"/>
      <c r="C61" s="9"/>
      <c r="D61" s="9"/>
      <c r="E61" s="9"/>
      <c r="F61" s="9"/>
      <c r="G61" s="9"/>
    </row>
    <row r="62" spans="1:7" x14ac:dyDescent="0.25">
      <c r="A62" s="9"/>
      <c r="B62" s="9" t="s">
        <v>512</v>
      </c>
      <c r="C62" s="9"/>
      <c r="D62" s="9"/>
      <c r="E62" s="9"/>
      <c r="F62" s="9"/>
      <c r="G62" s="9"/>
    </row>
    <row r="63" spans="1:7" x14ac:dyDescent="0.25">
      <c r="A63" s="9" t="s">
        <v>510</v>
      </c>
      <c r="B63" s="9"/>
      <c r="C63" s="9"/>
      <c r="D63" s="9"/>
      <c r="E63" s="9"/>
      <c r="F63" s="9"/>
      <c r="G63" s="9"/>
    </row>
    <row r="64" spans="1:7" x14ac:dyDescent="0.25">
      <c r="A64" s="9"/>
      <c r="B64" s="9" t="s">
        <v>513</v>
      </c>
      <c r="C64" s="9"/>
      <c r="D64" s="9"/>
      <c r="E64" s="9"/>
      <c r="F64" s="9"/>
      <c r="G64" s="9"/>
    </row>
    <row r="65" spans="1:7" x14ac:dyDescent="0.25">
      <c r="A65" s="9"/>
      <c r="B65" s="9"/>
      <c r="C65" s="9"/>
      <c r="D65" s="9"/>
      <c r="E65" s="9"/>
      <c r="F65" s="9"/>
      <c r="G65" s="9"/>
    </row>
    <row r="66" spans="1:7" x14ac:dyDescent="0.25">
      <c r="A66" s="11" t="s">
        <v>527</v>
      </c>
      <c r="B66" s="9"/>
      <c r="C66" s="9"/>
      <c r="D66" s="9"/>
      <c r="E66" s="9"/>
      <c r="F66" s="9"/>
      <c r="G66" s="9"/>
    </row>
    <row r="67" spans="1:7" x14ac:dyDescent="0.25">
      <c r="A67" s="9" t="s">
        <v>518</v>
      </c>
      <c r="B67" s="9"/>
      <c r="C67" s="9"/>
      <c r="D67" s="9"/>
      <c r="E67" s="9"/>
      <c r="F67" s="9"/>
      <c r="G67" s="9"/>
    </row>
    <row r="68" spans="1:7" x14ac:dyDescent="0.25">
      <c r="A68" s="9" t="s">
        <v>516</v>
      </c>
      <c r="B68" s="9"/>
      <c r="C68" s="9"/>
      <c r="D68" s="9"/>
      <c r="E68" s="9"/>
      <c r="F68" s="9"/>
      <c r="G68" s="9"/>
    </row>
    <row r="69" spans="1:7" x14ac:dyDescent="0.25">
      <c r="A69" s="9" t="s">
        <v>517</v>
      </c>
      <c r="B69" s="9"/>
      <c r="C69" s="9"/>
      <c r="D69" s="9"/>
      <c r="E69" s="9"/>
      <c r="F69" s="9"/>
      <c r="G69" s="9"/>
    </row>
    <row r="70" spans="1:7" x14ac:dyDescent="0.25">
      <c r="A70" s="9" t="s">
        <v>519</v>
      </c>
      <c r="B70" s="9"/>
      <c r="C70" s="9"/>
      <c r="D70" s="9"/>
      <c r="E70" s="9"/>
      <c r="F70" s="9"/>
      <c r="G70" s="9"/>
    </row>
    <row r="71" spans="1:7" x14ac:dyDescent="0.25">
      <c r="A71" s="9"/>
      <c r="B71" s="9"/>
      <c r="C71" s="9"/>
      <c r="D71" s="9"/>
      <c r="E71" s="9"/>
      <c r="F71" s="9"/>
      <c r="G71" s="9"/>
    </row>
    <row r="72" spans="1:7" x14ac:dyDescent="0.25">
      <c r="A72" s="9" t="s">
        <v>520</v>
      </c>
      <c r="B72" s="9"/>
      <c r="C72" s="9"/>
      <c r="D72" s="9"/>
      <c r="E72" s="9"/>
      <c r="F72" s="9"/>
      <c r="G72" s="9"/>
    </row>
    <row r="73" spans="1:7" x14ac:dyDescent="0.25">
      <c r="A73" s="9"/>
      <c r="B73" s="10" t="s">
        <v>521</v>
      </c>
      <c r="C73" s="9"/>
      <c r="D73" s="9"/>
      <c r="E73" s="9"/>
      <c r="F73" s="9"/>
      <c r="G73" s="9"/>
    </row>
    <row r="74" spans="1:7" x14ac:dyDescent="0.25">
      <c r="A74" s="9" t="s">
        <v>522</v>
      </c>
      <c r="B74" s="9"/>
      <c r="C74" s="9"/>
      <c r="D74" s="9"/>
      <c r="E74" s="9"/>
      <c r="F74" s="9"/>
      <c r="G74" s="9"/>
    </row>
    <row r="75" spans="1:7" x14ac:dyDescent="0.25">
      <c r="A75" s="9"/>
      <c r="B75" s="9"/>
      <c r="C75" s="9"/>
      <c r="D75" s="9"/>
      <c r="E75" s="9"/>
      <c r="F75" s="9"/>
      <c r="G75" s="9"/>
    </row>
    <row r="76" spans="1:7" x14ac:dyDescent="0.25">
      <c r="A76" s="9" t="s">
        <v>523</v>
      </c>
      <c r="B76" s="9"/>
      <c r="C76" s="9"/>
      <c r="D76" s="9"/>
      <c r="E76" s="9"/>
      <c r="F76" s="9"/>
      <c r="G76" s="9"/>
    </row>
    <row r="77" spans="1:7" x14ac:dyDescent="0.25">
      <c r="A77" s="9" t="s">
        <v>524</v>
      </c>
      <c r="B77" s="9"/>
      <c r="C77" s="9"/>
      <c r="D77" s="9"/>
      <c r="E77" s="9"/>
      <c r="F77" s="9"/>
      <c r="G77" s="9"/>
    </row>
    <row r="78" spans="1:7" x14ac:dyDescent="0.25">
      <c r="A78" s="9" t="s">
        <v>525</v>
      </c>
      <c r="B78" s="9"/>
      <c r="C78" s="9"/>
      <c r="D78" s="9"/>
      <c r="E78" s="9"/>
      <c r="F78" s="9"/>
      <c r="G78" s="9"/>
    </row>
    <row r="79" spans="1:7" x14ac:dyDescent="0.25">
      <c r="A79" s="9" t="s">
        <v>562</v>
      </c>
      <c r="B79" s="9"/>
      <c r="C79" s="9"/>
      <c r="D79" s="9"/>
      <c r="E79" s="9"/>
      <c r="F79" s="9"/>
      <c r="G79" s="9"/>
    </row>
    <row r="80" spans="1:7" x14ac:dyDescent="0.25">
      <c r="A80" s="9"/>
      <c r="B80" s="9"/>
      <c r="C80" s="9"/>
      <c r="D80" s="9"/>
      <c r="E80" s="9"/>
      <c r="F80" s="9"/>
      <c r="G80" s="9"/>
    </row>
    <row r="81" spans="1:7" x14ac:dyDescent="0.25">
      <c r="A81" s="9" t="s">
        <v>526</v>
      </c>
      <c r="B81" s="9"/>
      <c r="C81" s="9"/>
      <c r="D81" s="9"/>
      <c r="E81" s="9"/>
      <c r="F81" s="9"/>
      <c r="G81" s="9"/>
    </row>
    <row r="82" spans="1:7" x14ac:dyDescent="0.25">
      <c r="A82" s="9"/>
      <c r="B82" s="9"/>
      <c r="C82" s="9"/>
      <c r="D82" s="9"/>
      <c r="E82" s="9"/>
      <c r="F82" s="9"/>
      <c r="G82" s="9"/>
    </row>
    <row r="83" spans="1:7" x14ac:dyDescent="0.25">
      <c r="A83" s="9" t="s">
        <v>528</v>
      </c>
      <c r="B83" s="9"/>
      <c r="C83" s="9"/>
      <c r="D83" s="9"/>
      <c r="E83" s="9"/>
      <c r="F83" s="9"/>
      <c r="G83" s="9"/>
    </row>
    <row r="84" spans="1:7" x14ac:dyDescent="0.25">
      <c r="A84" s="9" t="s">
        <v>529</v>
      </c>
      <c r="B84" s="9"/>
      <c r="C84" s="9"/>
      <c r="D84" s="9"/>
      <c r="E84" s="9"/>
      <c r="F84" s="9"/>
      <c r="G84" s="9"/>
    </row>
    <row r="85" spans="1:7" x14ac:dyDescent="0.25">
      <c r="A85" s="9" t="s">
        <v>530</v>
      </c>
      <c r="B85" s="9"/>
      <c r="C85" s="9"/>
      <c r="D85" s="9"/>
      <c r="E85" s="9"/>
      <c r="F85" s="9"/>
      <c r="G85" s="9"/>
    </row>
    <row r="86" spans="1:7" x14ac:dyDescent="0.25">
      <c r="A86" s="9"/>
      <c r="B86" s="9" t="s">
        <v>531</v>
      </c>
      <c r="C86" s="9"/>
      <c r="D86" s="9"/>
      <c r="E86" s="9"/>
      <c r="F86" s="9"/>
      <c r="G86" s="9"/>
    </row>
    <row r="87" spans="1:7" x14ac:dyDescent="0.25">
      <c r="A87" s="9" t="s">
        <v>547</v>
      </c>
      <c r="B87" s="9"/>
      <c r="C87" s="9"/>
      <c r="D87" s="9"/>
      <c r="E87" s="9"/>
      <c r="F87" s="9"/>
      <c r="G87" s="9"/>
    </row>
    <row r="88" spans="1:7" x14ac:dyDescent="0.25">
      <c r="A88" s="9"/>
      <c r="B88" s="9" t="s">
        <v>557</v>
      </c>
      <c r="C88" s="9"/>
      <c r="D88" s="9"/>
      <c r="E88" s="9"/>
      <c r="F88" s="9"/>
      <c r="G88" s="9"/>
    </row>
    <row r="89" spans="1:7" hidden="1" x14ac:dyDescent="0.25">
      <c r="A89" s="9"/>
      <c r="B89" s="9" t="s">
        <v>543</v>
      </c>
      <c r="C89" s="9"/>
      <c r="D89" s="9"/>
      <c r="E89" s="9"/>
      <c r="F89" s="9"/>
      <c r="G89" s="9"/>
    </row>
    <row r="90" spans="1:7" hidden="1" x14ac:dyDescent="0.25">
      <c r="A90" s="9"/>
      <c r="B90" s="9" t="s">
        <v>544</v>
      </c>
      <c r="C90" s="9"/>
      <c r="D90" s="9"/>
      <c r="E90" s="9"/>
      <c r="F90" s="9"/>
      <c r="G90" s="9"/>
    </row>
    <row r="91" spans="1:7" hidden="1" x14ac:dyDescent="0.25">
      <c r="A91" s="9"/>
      <c r="B91" s="9" t="s">
        <v>545</v>
      </c>
      <c r="C91" s="9"/>
      <c r="D91" s="9"/>
      <c r="E91" s="9"/>
      <c r="F91" s="9"/>
      <c r="G91" s="9"/>
    </row>
    <row r="92" spans="1:7" hidden="1" x14ac:dyDescent="0.25">
      <c r="A92" s="9"/>
      <c r="B92" s="9" t="s">
        <v>546</v>
      </c>
      <c r="C92" s="9"/>
      <c r="D92" s="9"/>
      <c r="E92" s="9"/>
      <c r="F92" s="9"/>
      <c r="G92" s="9"/>
    </row>
    <row r="93" spans="1:7" hidden="1" x14ac:dyDescent="0.25">
      <c r="A93" s="9"/>
      <c r="B93" s="9" t="s">
        <v>548</v>
      </c>
      <c r="C93" s="9"/>
      <c r="D93" s="9"/>
      <c r="E93" s="9"/>
      <c r="F93" s="9"/>
      <c r="G93" s="9"/>
    </row>
    <row r="94" spans="1:7" hidden="1" x14ac:dyDescent="0.25">
      <c r="A94" s="9"/>
      <c r="B94" s="9" t="s">
        <v>549</v>
      </c>
      <c r="C94" s="9"/>
      <c r="D94" s="9"/>
      <c r="E94" s="9"/>
      <c r="F94" s="9"/>
      <c r="G94" s="9"/>
    </row>
    <row r="95" spans="1:7" hidden="1" x14ac:dyDescent="0.25">
      <c r="A95" s="9"/>
      <c r="B95" s="9" t="s">
        <v>550</v>
      </c>
      <c r="C95" s="9"/>
      <c r="D95" s="9"/>
      <c r="E95" s="9"/>
      <c r="F95" s="9"/>
      <c r="G95" s="9"/>
    </row>
    <row r="96" spans="1:7" hidden="1" x14ac:dyDescent="0.25">
      <c r="A96" s="9"/>
      <c r="B96" s="9"/>
      <c r="C96" s="9" t="s">
        <v>551</v>
      </c>
      <c r="D96" s="9"/>
      <c r="E96" s="9"/>
      <c r="F96" s="9"/>
      <c r="G96" s="9"/>
    </row>
    <row r="97" spans="1:7" hidden="1" x14ac:dyDescent="0.25">
      <c r="A97" s="9"/>
      <c r="B97" s="9" t="s">
        <v>552</v>
      </c>
      <c r="C97" s="9"/>
      <c r="D97" s="9"/>
      <c r="E97" s="9"/>
      <c r="F97" s="9"/>
      <c r="G97" s="9"/>
    </row>
    <row r="98" spans="1:7" hidden="1" x14ac:dyDescent="0.25">
      <c r="A98" s="9"/>
      <c r="B98" s="9"/>
      <c r="C98" s="9" t="s">
        <v>553</v>
      </c>
      <c r="D98" s="9"/>
      <c r="E98" s="9"/>
      <c r="F98" s="9"/>
      <c r="G98" s="9"/>
    </row>
    <row r="99" spans="1:7" hidden="1" x14ac:dyDescent="0.25">
      <c r="A99" s="9"/>
      <c r="B99" s="9"/>
      <c r="C99" s="9" t="s">
        <v>554</v>
      </c>
      <c r="D99" s="9"/>
      <c r="E99" s="9"/>
      <c r="F99" s="9"/>
      <c r="G99" s="9"/>
    </row>
    <row r="100" spans="1:7" hidden="1" x14ac:dyDescent="0.25">
      <c r="A100" s="9"/>
      <c r="B100" s="9" t="s">
        <v>555</v>
      </c>
      <c r="C100" s="9"/>
      <c r="D100" s="9"/>
      <c r="E100" s="9"/>
      <c r="F100" s="9"/>
      <c r="G100" s="9"/>
    </row>
    <row r="101" spans="1:7" hidden="1" x14ac:dyDescent="0.25">
      <c r="A101" s="9"/>
      <c r="B101" s="9" t="s">
        <v>556</v>
      </c>
      <c r="C101" s="9"/>
      <c r="D101" s="9"/>
      <c r="E101" s="9"/>
      <c r="F101" s="9"/>
      <c r="G101" s="9"/>
    </row>
    <row r="102" spans="1:7" x14ac:dyDescent="0.25">
      <c r="A102" s="9" t="s">
        <v>558</v>
      </c>
      <c r="B102" s="9"/>
      <c r="C102" s="9"/>
      <c r="D102" s="9"/>
      <c r="E102" s="9"/>
      <c r="F102" s="9"/>
      <c r="G102" s="9"/>
    </row>
    <row r="103" spans="1:7" x14ac:dyDescent="0.25">
      <c r="A103" s="9" t="s">
        <v>561</v>
      </c>
      <c r="B103" s="9"/>
      <c r="C103" s="9"/>
      <c r="D103" s="9"/>
      <c r="E103" s="9"/>
      <c r="F103" s="9"/>
      <c r="G103" s="9"/>
    </row>
    <row r="104" spans="1:7" x14ac:dyDescent="0.25">
      <c r="A104" s="9"/>
      <c r="B104" s="9" t="s">
        <v>564</v>
      </c>
      <c r="C104" s="9"/>
      <c r="D104" s="9"/>
      <c r="E104" s="9"/>
      <c r="F104" s="9"/>
      <c r="G104" s="9"/>
    </row>
    <row r="105" spans="1:7" x14ac:dyDescent="0.25">
      <c r="A105" s="9"/>
      <c r="B105" s="9"/>
      <c r="C105" s="9"/>
      <c r="D105" s="9"/>
      <c r="E105" s="9"/>
      <c r="F105" s="9"/>
      <c r="G105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Y115"/>
  <sheetViews>
    <sheetView workbookViewId="0">
      <selection activeCell="N19" sqref="N19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7.85546875" bestFit="1" customWidth="1"/>
    <col min="4" max="4" width="9.7109375" bestFit="1" customWidth="1"/>
    <col min="5" max="5" width="25.5703125" hidden="1" customWidth="1"/>
    <col min="6" max="6" width="23.28515625" hidden="1" customWidth="1"/>
    <col min="7" max="7" width="9.7109375" bestFit="1" customWidth="1"/>
    <col min="8" max="9" width="0" hidden="1" customWidth="1"/>
    <col min="10" max="10" width="9.7109375" bestFit="1" customWidth="1"/>
    <col min="11" max="12" width="0" hidden="1" customWidth="1"/>
    <col min="13" max="13" width="9.7109375" bestFit="1" customWidth="1"/>
    <col min="14" max="15" width="9.7109375" hidden="1" customWidth="1"/>
    <col min="16" max="16" width="9.7109375" customWidth="1"/>
    <col min="17" max="18" width="9.7109375" hidden="1" customWidth="1"/>
    <col min="20" max="20" width="12.42578125" hidden="1" customWidth="1"/>
    <col min="21" max="21" width="0" hidden="1" customWidth="1"/>
    <col min="23" max="23" width="9.7109375" bestFit="1" customWidth="1"/>
    <col min="24" max="24" width="0" hidden="1" customWidth="1"/>
    <col min="25" max="25" width="10.85546875" bestFit="1" customWidth="1"/>
  </cols>
  <sheetData>
    <row r="1" spans="1:25" x14ac:dyDescent="0.25">
      <c r="A1" t="s">
        <v>25</v>
      </c>
      <c r="B1" t="s">
        <v>26</v>
      </c>
      <c r="C1" t="s">
        <v>220</v>
      </c>
      <c r="D1" t="s">
        <v>236</v>
      </c>
      <c r="E1" t="s">
        <v>222</v>
      </c>
      <c r="F1" t="s">
        <v>223</v>
      </c>
      <c r="G1" t="s">
        <v>275</v>
      </c>
      <c r="H1" t="s">
        <v>273</v>
      </c>
      <c r="I1" t="s">
        <v>274</v>
      </c>
      <c r="J1" t="s">
        <v>277</v>
      </c>
      <c r="K1" t="s">
        <v>278</v>
      </c>
      <c r="L1" t="s">
        <v>274</v>
      </c>
      <c r="M1" t="s">
        <v>284</v>
      </c>
      <c r="N1" t="s">
        <v>278</v>
      </c>
      <c r="O1" t="s">
        <v>274</v>
      </c>
      <c r="P1" t="s">
        <v>288</v>
      </c>
      <c r="Q1" t="s">
        <v>278</v>
      </c>
      <c r="R1" t="s">
        <v>274</v>
      </c>
      <c r="S1" t="s">
        <v>292</v>
      </c>
      <c r="T1" t="s">
        <v>278</v>
      </c>
      <c r="U1" t="s">
        <v>274</v>
      </c>
      <c r="X1" t="s">
        <v>28</v>
      </c>
      <c r="Y1" t="s">
        <v>28</v>
      </c>
    </row>
    <row r="2" spans="1:25" x14ac:dyDescent="0.25">
      <c r="A2" t="s">
        <v>67</v>
      </c>
      <c r="B2" t="s">
        <v>68</v>
      </c>
      <c r="C2" t="str">
        <f>LEFT(A2,3)</f>
        <v>B.B</v>
      </c>
      <c r="E2" t="str">
        <f>LEFT(B2,3)</f>
        <v>A.M</v>
      </c>
      <c r="F2" t="b">
        <f>D2=E2</f>
        <v>0</v>
      </c>
      <c r="H2" t="str">
        <f>RIGHT(B2,3)</f>
        <v>ray</v>
      </c>
      <c r="I2" t="b">
        <f>G2=H2</f>
        <v>0</v>
      </c>
      <c r="K2" t="str">
        <f>MID(B2,3,2)</f>
        <v>Mu</v>
      </c>
      <c r="L2" t="b">
        <f>J2=K2</f>
        <v>0</v>
      </c>
      <c r="N2">
        <f>LEN(B2)</f>
        <v>8</v>
      </c>
      <c r="O2" t="b">
        <f>M2=N2</f>
        <v>0</v>
      </c>
      <c r="Q2" t="str">
        <f>LEFT(B2,LEN(B2)-2)</f>
        <v>A.Murr</v>
      </c>
      <c r="R2" t="b">
        <f>P2=Q2</f>
        <v>0</v>
      </c>
      <c r="T2" t="str">
        <f>MID(B2,3,LEN(B2)-4)</f>
        <v>Murr</v>
      </c>
      <c r="U2" t="b">
        <f>S2=T2</f>
        <v>0</v>
      </c>
      <c r="W2" t="s">
        <v>236</v>
      </c>
      <c r="X2" t="b">
        <f>AND(F2:F115)</f>
        <v>0</v>
      </c>
      <c r="Y2" t="str">
        <f>IF(X2,"Passed","Not Passed")</f>
        <v>Not Passed</v>
      </c>
    </row>
    <row r="3" spans="1:25" x14ac:dyDescent="0.25">
      <c r="A3" t="s">
        <v>70</v>
      </c>
      <c r="B3" t="s">
        <v>71</v>
      </c>
      <c r="C3" t="str">
        <f t="shared" ref="C3:C66" si="0">LEFT(A3,3)</f>
        <v>J.W</v>
      </c>
      <c r="E3" t="str">
        <f t="shared" ref="E3:E66" si="1">LEFT(B3,3)</f>
        <v>Y-H</v>
      </c>
      <c r="F3" t="b">
        <f t="shared" ref="F3:F66" si="2">D3=E3</f>
        <v>0</v>
      </c>
      <c r="H3" t="str">
        <f t="shared" ref="H3:H66" si="3">RIGHT(B3,3)</f>
        <v>.Lu</v>
      </c>
      <c r="I3" t="b">
        <f t="shared" ref="I3:I66" si="4">G3=H3</f>
        <v>0</v>
      </c>
      <c r="K3" t="str">
        <f t="shared" ref="K3:K66" si="5">MID(B3,3,2)</f>
        <v>H.</v>
      </c>
      <c r="L3" t="b">
        <f t="shared" ref="L3:L66" si="6">J3=K3</f>
        <v>0</v>
      </c>
      <c r="N3">
        <f t="shared" ref="N3:N66" si="7">LEN(B3)</f>
        <v>6</v>
      </c>
      <c r="O3" t="b">
        <f t="shared" ref="O3:O66" si="8">M3=N3</f>
        <v>0</v>
      </c>
      <c r="Q3" t="str">
        <f t="shared" ref="Q3:Q66" si="9">LEFT(B3,LEN(B3)-2)</f>
        <v>Y-H.</v>
      </c>
      <c r="R3" t="b">
        <f t="shared" ref="R3:R66" si="10">P3=Q3</f>
        <v>0</v>
      </c>
      <c r="T3" t="str">
        <f t="shared" ref="T3:T66" si="11">MID(B3,3,LEN(B3)-4)</f>
        <v>H.</v>
      </c>
      <c r="U3" t="b">
        <f t="shared" ref="U3:U66" si="12">S3=T3</f>
        <v>0</v>
      </c>
      <c r="W3" t="s">
        <v>275</v>
      </c>
      <c r="X3" t="b">
        <f>AND(I2:I115)</f>
        <v>0</v>
      </c>
      <c r="Y3" t="str">
        <f t="shared" ref="Y3:Y7" si="13">IF(X3,"Passed","Not Passed")</f>
        <v>Not Passed</v>
      </c>
    </row>
    <row r="4" spans="1:25" x14ac:dyDescent="0.25">
      <c r="A4" t="s">
        <v>72</v>
      </c>
      <c r="B4" t="s">
        <v>73</v>
      </c>
      <c r="C4" t="str">
        <f t="shared" si="0"/>
        <v>N.M</v>
      </c>
      <c r="E4" t="str">
        <f t="shared" si="1"/>
        <v>J.H</v>
      </c>
      <c r="F4" t="b">
        <f t="shared" si="2"/>
        <v>0</v>
      </c>
      <c r="H4" t="str">
        <f t="shared" si="3"/>
        <v>jek</v>
      </c>
      <c r="I4" t="b">
        <f t="shared" si="4"/>
        <v>0</v>
      </c>
      <c r="K4" t="str">
        <f t="shared" si="5"/>
        <v>Ha</v>
      </c>
      <c r="L4" t="b">
        <f t="shared" si="6"/>
        <v>0</v>
      </c>
      <c r="N4">
        <f t="shared" si="7"/>
        <v>7</v>
      </c>
      <c r="O4" t="b">
        <f t="shared" si="8"/>
        <v>0</v>
      </c>
      <c r="Q4" t="str">
        <f t="shared" si="9"/>
        <v>J.Haj</v>
      </c>
      <c r="R4" t="b">
        <f t="shared" si="10"/>
        <v>0</v>
      </c>
      <c r="T4" t="str">
        <f t="shared" si="11"/>
        <v>Haj</v>
      </c>
      <c r="U4" t="b">
        <f t="shared" si="12"/>
        <v>0</v>
      </c>
      <c r="W4" t="s">
        <v>277</v>
      </c>
      <c r="X4" t="b">
        <f>AND(L2:L115)</f>
        <v>0</v>
      </c>
      <c r="Y4" t="str">
        <f t="shared" si="13"/>
        <v>Not Passed</v>
      </c>
    </row>
    <row r="5" spans="1:25" x14ac:dyDescent="0.25">
      <c r="A5" t="s">
        <v>74</v>
      </c>
      <c r="B5" t="s">
        <v>75</v>
      </c>
      <c r="C5" t="str">
        <f t="shared" si="0"/>
        <v>T.R</v>
      </c>
      <c r="E5" t="str">
        <f t="shared" si="1"/>
        <v>A.B</v>
      </c>
      <c r="F5" t="b">
        <f t="shared" si="2"/>
        <v>0</v>
      </c>
      <c r="H5" t="str">
        <f t="shared" si="3"/>
        <v>Jr.</v>
      </c>
      <c r="I5" t="b">
        <f t="shared" si="4"/>
        <v>0</v>
      </c>
      <c r="K5" t="str">
        <f t="shared" si="5"/>
        <v>Bo</v>
      </c>
      <c r="L5" t="b">
        <f t="shared" si="6"/>
        <v>0</v>
      </c>
      <c r="N5">
        <f t="shared" si="7"/>
        <v>15</v>
      </c>
      <c r="O5" t="b">
        <f t="shared" si="8"/>
        <v>0</v>
      </c>
      <c r="Q5" t="str">
        <f t="shared" si="9"/>
        <v>A.Bogomolov J</v>
      </c>
      <c r="R5" t="b">
        <f t="shared" si="10"/>
        <v>0</v>
      </c>
      <c r="T5" t="str">
        <f t="shared" si="11"/>
        <v>Bogomolov J</v>
      </c>
      <c r="U5" t="b">
        <f t="shared" si="12"/>
        <v>0</v>
      </c>
      <c r="W5" t="s">
        <v>284</v>
      </c>
      <c r="X5" t="b">
        <f>AND(O2:O115)</f>
        <v>0</v>
      </c>
      <c r="Y5" t="str">
        <f t="shared" si="13"/>
        <v>Not Passed</v>
      </c>
    </row>
    <row r="6" spans="1:25" x14ac:dyDescent="0.25">
      <c r="A6" t="s">
        <v>76</v>
      </c>
      <c r="B6" t="s">
        <v>77</v>
      </c>
      <c r="C6" t="str">
        <f t="shared" si="0"/>
        <v>R.H</v>
      </c>
      <c r="E6" t="str">
        <f t="shared" si="1"/>
        <v>M.Y</v>
      </c>
      <c r="F6" t="b">
        <f t="shared" si="2"/>
        <v>0</v>
      </c>
      <c r="H6" t="str">
        <f t="shared" si="3"/>
        <v>hny</v>
      </c>
      <c r="I6" t="b">
        <f t="shared" si="4"/>
        <v>0</v>
      </c>
      <c r="K6" t="str">
        <f t="shared" si="5"/>
        <v>Yo</v>
      </c>
      <c r="L6" t="b">
        <f t="shared" si="6"/>
        <v>0</v>
      </c>
      <c r="N6">
        <f t="shared" si="7"/>
        <v>9</v>
      </c>
      <c r="O6" t="b">
        <f t="shared" si="8"/>
        <v>0</v>
      </c>
      <c r="Q6" t="str">
        <f t="shared" si="9"/>
        <v>M.Youzh</v>
      </c>
      <c r="R6" t="b">
        <f t="shared" si="10"/>
        <v>0</v>
      </c>
      <c r="T6" t="str">
        <f t="shared" si="11"/>
        <v>Youzh</v>
      </c>
      <c r="U6" t="b">
        <f t="shared" si="12"/>
        <v>0</v>
      </c>
      <c r="W6" t="s">
        <v>288</v>
      </c>
      <c r="X6" t="b">
        <f>AND(R2:R115)</f>
        <v>0</v>
      </c>
      <c r="Y6" t="str">
        <f t="shared" si="13"/>
        <v>Not Passed</v>
      </c>
    </row>
    <row r="7" spans="1:25" x14ac:dyDescent="0.25">
      <c r="A7" t="s">
        <v>78</v>
      </c>
      <c r="B7" t="s">
        <v>79</v>
      </c>
      <c r="C7" t="str">
        <f t="shared" si="0"/>
        <v>M.G</v>
      </c>
      <c r="E7" t="str">
        <f t="shared" si="1"/>
        <v>V.P</v>
      </c>
      <c r="F7" t="b">
        <f t="shared" si="2"/>
        <v>0</v>
      </c>
      <c r="H7" t="str">
        <f t="shared" si="3"/>
        <v>sil</v>
      </c>
      <c r="I7" t="b">
        <f t="shared" si="4"/>
        <v>0</v>
      </c>
      <c r="K7" t="str">
        <f t="shared" si="5"/>
        <v>Po</v>
      </c>
      <c r="L7" t="b">
        <f t="shared" si="6"/>
        <v>0</v>
      </c>
      <c r="N7">
        <f t="shared" si="7"/>
        <v>10</v>
      </c>
      <c r="O7" t="b">
        <f t="shared" si="8"/>
        <v>0</v>
      </c>
      <c r="Q7" t="str">
        <f t="shared" si="9"/>
        <v>V.Pospis</v>
      </c>
      <c r="R7" t="b">
        <f t="shared" si="10"/>
        <v>0</v>
      </c>
      <c r="T7" t="str">
        <f t="shared" si="11"/>
        <v>Pospis</v>
      </c>
      <c r="U7" t="b">
        <f t="shared" si="12"/>
        <v>0</v>
      </c>
      <c r="W7" t="s">
        <v>292</v>
      </c>
      <c r="X7" t="b">
        <f>AND(U2:U115)</f>
        <v>0</v>
      </c>
      <c r="Y7" t="str">
        <f t="shared" si="13"/>
        <v>Not Passed</v>
      </c>
    </row>
    <row r="8" spans="1:25" x14ac:dyDescent="0.25">
      <c r="A8" t="s">
        <v>80</v>
      </c>
      <c r="B8" t="s">
        <v>81</v>
      </c>
      <c r="C8" t="str">
        <f t="shared" si="0"/>
        <v>A.K</v>
      </c>
      <c r="E8" t="str">
        <f t="shared" si="1"/>
        <v>A.M</v>
      </c>
      <c r="F8" t="b">
        <f t="shared" si="2"/>
        <v>0</v>
      </c>
      <c r="H8" t="str">
        <f t="shared" si="3"/>
        <v>nes</v>
      </c>
      <c r="I8" t="b">
        <f t="shared" si="4"/>
        <v>0</v>
      </c>
      <c r="K8" t="str">
        <f t="shared" si="5"/>
        <v>Mo</v>
      </c>
      <c r="L8" t="b">
        <f t="shared" si="6"/>
        <v>0</v>
      </c>
      <c r="N8">
        <f t="shared" si="7"/>
        <v>10</v>
      </c>
      <c r="O8" t="b">
        <f t="shared" si="8"/>
        <v>0</v>
      </c>
      <c r="Q8" t="str">
        <f t="shared" si="9"/>
        <v>A.Montan</v>
      </c>
      <c r="R8" t="b">
        <f t="shared" si="10"/>
        <v>0</v>
      </c>
      <c r="T8" t="str">
        <f t="shared" si="11"/>
        <v>Montan</v>
      </c>
      <c r="U8" t="b">
        <f t="shared" si="12"/>
        <v>0</v>
      </c>
    </row>
    <row r="9" spans="1:25" x14ac:dyDescent="0.25">
      <c r="A9" t="s">
        <v>82</v>
      </c>
      <c r="B9" t="s">
        <v>83</v>
      </c>
      <c r="C9" t="str">
        <f t="shared" si="0"/>
        <v>J.T</v>
      </c>
      <c r="E9" t="str">
        <f t="shared" si="1"/>
        <v>V.T</v>
      </c>
      <c r="F9" t="b">
        <f t="shared" si="2"/>
        <v>0</v>
      </c>
      <c r="H9" t="str">
        <f t="shared" si="3"/>
        <v>cki</v>
      </c>
      <c r="I9" t="b">
        <f t="shared" si="4"/>
        <v>0</v>
      </c>
      <c r="K9" t="str">
        <f t="shared" si="5"/>
        <v>Tr</v>
      </c>
      <c r="L9" t="b">
        <f t="shared" si="6"/>
        <v>0</v>
      </c>
      <c r="N9">
        <f t="shared" si="7"/>
        <v>9</v>
      </c>
      <c r="O9" t="b">
        <f t="shared" si="8"/>
        <v>0</v>
      </c>
      <c r="Q9" t="str">
        <f t="shared" si="9"/>
        <v>V.Troic</v>
      </c>
      <c r="R9" t="b">
        <f t="shared" si="10"/>
        <v>0</v>
      </c>
      <c r="T9" t="str">
        <f t="shared" si="11"/>
        <v>Troic</v>
      </c>
      <c r="U9" t="b">
        <f t="shared" si="12"/>
        <v>0</v>
      </c>
      <c r="W9" t="s">
        <v>295</v>
      </c>
      <c r="Y9" t="str">
        <f>"You have passed "&amp;COUNTIF(Y2:Y7,"Passed")&amp;" out of " &amp;COUNTA(Y2:Y7)&amp;" exercises"</f>
        <v>You have passed 0 out of 6 exercises</v>
      </c>
    </row>
    <row r="10" spans="1:25" x14ac:dyDescent="0.25">
      <c r="A10" t="s">
        <v>84</v>
      </c>
      <c r="B10" t="s">
        <v>85</v>
      </c>
      <c r="C10" t="str">
        <f t="shared" si="0"/>
        <v>M.B</v>
      </c>
      <c r="E10" t="str">
        <f t="shared" si="1"/>
        <v>M.C</v>
      </c>
      <c r="F10" t="b">
        <f t="shared" si="2"/>
        <v>0</v>
      </c>
      <c r="H10" t="str">
        <f t="shared" si="3"/>
        <v>lic</v>
      </c>
      <c r="I10" t="b">
        <f t="shared" si="4"/>
        <v>0</v>
      </c>
      <c r="K10" t="str">
        <f t="shared" si="5"/>
        <v>Ci</v>
      </c>
      <c r="L10" t="b">
        <f t="shared" si="6"/>
        <v>0</v>
      </c>
      <c r="N10">
        <f t="shared" si="7"/>
        <v>7</v>
      </c>
      <c r="O10" t="b">
        <f t="shared" si="8"/>
        <v>0</v>
      </c>
      <c r="Q10" t="str">
        <f t="shared" si="9"/>
        <v>M.Cil</v>
      </c>
      <c r="R10" t="b">
        <f t="shared" si="10"/>
        <v>0</v>
      </c>
      <c r="T10" t="str">
        <f t="shared" si="11"/>
        <v>Cil</v>
      </c>
      <c r="U10" t="b">
        <f t="shared" si="12"/>
        <v>0</v>
      </c>
    </row>
    <row r="11" spans="1:25" x14ac:dyDescent="0.25">
      <c r="A11" t="s">
        <v>86</v>
      </c>
      <c r="B11" t="s">
        <v>87</v>
      </c>
      <c r="C11" t="str">
        <f t="shared" si="0"/>
        <v>K.D</v>
      </c>
      <c r="E11" t="str">
        <f t="shared" si="1"/>
        <v>P.L</v>
      </c>
      <c r="F11" t="b">
        <f t="shared" si="2"/>
        <v>0</v>
      </c>
      <c r="H11" t="str">
        <f t="shared" si="3"/>
        <v>nzi</v>
      </c>
      <c r="I11" t="b">
        <f t="shared" si="4"/>
        <v>0</v>
      </c>
      <c r="K11" t="str">
        <f t="shared" si="5"/>
        <v>Lo</v>
      </c>
      <c r="L11" t="b">
        <f t="shared" si="6"/>
        <v>0</v>
      </c>
      <c r="N11">
        <f t="shared" si="7"/>
        <v>9</v>
      </c>
      <c r="O11" t="b">
        <f t="shared" si="8"/>
        <v>0</v>
      </c>
      <c r="Q11" t="str">
        <f t="shared" si="9"/>
        <v>P.Loren</v>
      </c>
      <c r="R11" t="b">
        <f t="shared" si="10"/>
        <v>0</v>
      </c>
      <c r="T11" t="str">
        <f t="shared" si="11"/>
        <v>Loren</v>
      </c>
      <c r="U11" t="b">
        <f t="shared" si="12"/>
        <v>0</v>
      </c>
    </row>
    <row r="12" spans="1:25" x14ac:dyDescent="0.25">
      <c r="A12" t="s">
        <v>88</v>
      </c>
      <c r="B12" t="s">
        <v>89</v>
      </c>
      <c r="C12" t="str">
        <f t="shared" si="0"/>
        <v>L.L</v>
      </c>
      <c r="E12" t="str">
        <f t="shared" si="1"/>
        <v>R.R</v>
      </c>
      <c r="F12" t="b">
        <f t="shared" si="2"/>
        <v>0</v>
      </c>
      <c r="H12" t="str">
        <f t="shared" si="3"/>
        <v>Ram</v>
      </c>
      <c r="I12" t="b">
        <f t="shared" si="4"/>
        <v>0</v>
      </c>
      <c r="K12" t="str">
        <f t="shared" si="5"/>
        <v>Ra</v>
      </c>
      <c r="L12" t="b">
        <f t="shared" si="6"/>
        <v>0</v>
      </c>
      <c r="N12">
        <f t="shared" si="7"/>
        <v>5</v>
      </c>
      <c r="O12" t="b">
        <f t="shared" si="8"/>
        <v>0</v>
      </c>
      <c r="Q12" t="str">
        <f t="shared" si="9"/>
        <v>R.R</v>
      </c>
      <c r="R12" t="b">
        <f t="shared" si="10"/>
        <v>0</v>
      </c>
      <c r="T12" t="str">
        <f t="shared" si="11"/>
        <v>R</v>
      </c>
      <c r="U12" t="b">
        <f t="shared" si="12"/>
        <v>0</v>
      </c>
    </row>
    <row r="13" spans="1:25" x14ac:dyDescent="0.25">
      <c r="A13" t="s">
        <v>90</v>
      </c>
      <c r="B13" t="s">
        <v>91</v>
      </c>
      <c r="C13" t="str">
        <f t="shared" si="0"/>
        <v>J.M</v>
      </c>
      <c r="E13" t="str">
        <f t="shared" si="1"/>
        <v>B.K</v>
      </c>
      <c r="F13" t="b">
        <f t="shared" si="2"/>
        <v>0</v>
      </c>
      <c r="H13" t="str">
        <f t="shared" si="3"/>
        <v>tel</v>
      </c>
      <c r="I13" t="b">
        <f t="shared" si="4"/>
        <v>0</v>
      </c>
      <c r="K13" t="str">
        <f t="shared" si="5"/>
        <v>Kn</v>
      </c>
      <c r="L13" t="b">
        <f t="shared" si="6"/>
        <v>0</v>
      </c>
      <c r="N13">
        <f t="shared" si="7"/>
        <v>9</v>
      </c>
      <c r="O13" t="b">
        <f t="shared" si="8"/>
        <v>0</v>
      </c>
      <c r="Q13" t="str">
        <f t="shared" si="9"/>
        <v>B.Knitt</v>
      </c>
      <c r="R13" t="b">
        <f t="shared" si="10"/>
        <v>0</v>
      </c>
      <c r="T13" t="str">
        <f t="shared" si="11"/>
        <v>Knitt</v>
      </c>
      <c r="U13" t="b">
        <f t="shared" si="12"/>
        <v>0</v>
      </c>
    </row>
    <row r="14" spans="1:25" x14ac:dyDescent="0.25">
      <c r="A14" t="s">
        <v>92</v>
      </c>
      <c r="B14" t="s">
        <v>93</v>
      </c>
      <c r="C14" t="str">
        <f t="shared" si="0"/>
        <v>T.K</v>
      </c>
      <c r="E14" t="str">
        <f t="shared" si="1"/>
        <v>J.B</v>
      </c>
      <c r="F14" t="b">
        <f t="shared" si="2"/>
        <v>0</v>
      </c>
      <c r="H14" t="str">
        <f t="shared" si="3"/>
        <v>eau</v>
      </c>
      <c r="I14" t="b">
        <f t="shared" si="4"/>
        <v>0</v>
      </c>
      <c r="K14" t="str">
        <f t="shared" si="5"/>
        <v>Be</v>
      </c>
      <c r="L14" t="b">
        <f t="shared" si="6"/>
        <v>0</v>
      </c>
      <c r="N14">
        <f t="shared" si="7"/>
        <v>11</v>
      </c>
      <c r="O14" t="b">
        <f t="shared" si="8"/>
        <v>0</v>
      </c>
      <c r="Q14" t="str">
        <f t="shared" si="9"/>
        <v>J.Bennete</v>
      </c>
      <c r="R14" t="b">
        <f t="shared" si="10"/>
        <v>0</v>
      </c>
      <c r="T14" t="str">
        <f t="shared" si="11"/>
        <v>Bennete</v>
      </c>
      <c r="U14" t="b">
        <f t="shared" si="12"/>
        <v>0</v>
      </c>
    </row>
    <row r="15" spans="1:25" x14ac:dyDescent="0.25">
      <c r="A15" t="s">
        <v>94</v>
      </c>
      <c r="B15" t="s">
        <v>95</v>
      </c>
      <c r="C15" t="str">
        <f t="shared" si="0"/>
        <v>F.V</v>
      </c>
      <c r="E15" t="str">
        <f t="shared" si="1"/>
        <v>X.M</v>
      </c>
      <c r="F15" t="b">
        <f t="shared" si="2"/>
        <v>0</v>
      </c>
      <c r="H15" t="str">
        <f t="shared" si="3"/>
        <v>sse</v>
      </c>
      <c r="I15" t="b">
        <f t="shared" si="4"/>
        <v>0</v>
      </c>
      <c r="K15" t="str">
        <f t="shared" si="5"/>
        <v>Ma</v>
      </c>
      <c r="L15" t="b">
        <f t="shared" si="6"/>
        <v>0</v>
      </c>
      <c r="N15">
        <f t="shared" si="7"/>
        <v>9</v>
      </c>
      <c r="O15" t="b">
        <f t="shared" si="8"/>
        <v>0</v>
      </c>
      <c r="Q15" t="str">
        <f t="shared" si="9"/>
        <v>X.Malis</v>
      </c>
      <c r="R15" t="b">
        <f t="shared" si="10"/>
        <v>0</v>
      </c>
      <c r="T15" t="str">
        <f t="shared" si="11"/>
        <v>Malis</v>
      </c>
      <c r="U15" t="b">
        <f t="shared" si="12"/>
        <v>0</v>
      </c>
    </row>
    <row r="16" spans="1:25" x14ac:dyDescent="0.25">
      <c r="A16" t="s">
        <v>96</v>
      </c>
      <c r="B16" t="s">
        <v>97</v>
      </c>
      <c r="C16" t="str">
        <f t="shared" si="0"/>
        <v>E.R</v>
      </c>
      <c r="E16" t="str">
        <f t="shared" si="1"/>
        <v>E.G</v>
      </c>
      <c r="F16" t="b">
        <f t="shared" si="2"/>
        <v>0</v>
      </c>
      <c r="H16" t="str">
        <f t="shared" si="3"/>
        <v>bis</v>
      </c>
      <c r="I16" t="b">
        <f t="shared" si="4"/>
        <v>0</v>
      </c>
      <c r="K16" t="str">
        <f t="shared" si="5"/>
        <v>Gu</v>
      </c>
      <c r="L16" t="b">
        <f t="shared" si="6"/>
        <v>0</v>
      </c>
      <c r="N16">
        <f t="shared" si="7"/>
        <v>8</v>
      </c>
      <c r="O16" t="b">
        <f t="shared" si="8"/>
        <v>0</v>
      </c>
      <c r="Q16" t="str">
        <f t="shared" si="9"/>
        <v>E.Gulb</v>
      </c>
      <c r="R16" t="b">
        <f t="shared" si="10"/>
        <v>0</v>
      </c>
      <c r="T16" t="str">
        <f t="shared" si="11"/>
        <v>Gulb</v>
      </c>
      <c r="U16" t="b">
        <f t="shared" si="12"/>
        <v>0</v>
      </c>
    </row>
    <row r="17" spans="1:21" x14ac:dyDescent="0.25">
      <c r="A17" t="s">
        <v>98</v>
      </c>
      <c r="B17" t="s">
        <v>99</v>
      </c>
      <c r="C17" t="str">
        <f t="shared" si="0"/>
        <v>J-W</v>
      </c>
      <c r="E17" t="str">
        <f t="shared" si="1"/>
        <v>D.G</v>
      </c>
      <c r="F17" t="b">
        <f t="shared" si="2"/>
        <v>0</v>
      </c>
      <c r="H17" t="str">
        <f t="shared" si="3"/>
        <v>fin</v>
      </c>
      <c r="I17" t="b">
        <f t="shared" si="4"/>
        <v>0</v>
      </c>
      <c r="K17" t="str">
        <f t="shared" si="5"/>
        <v>Go</v>
      </c>
      <c r="L17" t="b">
        <f t="shared" si="6"/>
        <v>0</v>
      </c>
      <c r="N17">
        <f t="shared" si="7"/>
        <v>8</v>
      </c>
      <c r="O17" t="b">
        <f t="shared" si="8"/>
        <v>0</v>
      </c>
      <c r="Q17" t="str">
        <f t="shared" si="9"/>
        <v>D.Goff</v>
      </c>
      <c r="R17" t="b">
        <f t="shared" si="10"/>
        <v>0</v>
      </c>
      <c r="T17" t="str">
        <f t="shared" si="11"/>
        <v>Goff</v>
      </c>
      <c r="U17" t="b">
        <f t="shared" si="12"/>
        <v>0</v>
      </c>
    </row>
    <row r="18" spans="1:21" x14ac:dyDescent="0.25">
      <c r="A18" t="s">
        <v>100</v>
      </c>
      <c r="B18" t="s">
        <v>101</v>
      </c>
      <c r="C18" t="str">
        <f t="shared" si="0"/>
        <v>V.H</v>
      </c>
      <c r="E18" t="str">
        <f t="shared" si="1"/>
        <v>R.F</v>
      </c>
      <c r="F18" t="b">
        <f t="shared" si="2"/>
        <v>0</v>
      </c>
      <c r="H18" t="str">
        <f t="shared" si="3"/>
        <v>rer</v>
      </c>
      <c r="I18" t="b">
        <f t="shared" si="4"/>
        <v>0</v>
      </c>
      <c r="K18" t="str">
        <f t="shared" si="5"/>
        <v>Fe</v>
      </c>
      <c r="L18" t="b">
        <f t="shared" si="6"/>
        <v>0</v>
      </c>
      <c r="N18">
        <f t="shared" si="7"/>
        <v>9</v>
      </c>
      <c r="O18" t="b">
        <f t="shared" si="8"/>
        <v>0</v>
      </c>
      <c r="Q18" t="str">
        <f t="shared" si="9"/>
        <v>R.Feder</v>
      </c>
      <c r="R18" t="b">
        <f t="shared" si="10"/>
        <v>0</v>
      </c>
      <c r="T18" t="str">
        <f t="shared" si="11"/>
        <v>Feder</v>
      </c>
      <c r="U18" t="b">
        <f t="shared" si="12"/>
        <v>0</v>
      </c>
    </row>
    <row r="19" spans="1:21" x14ac:dyDescent="0.25">
      <c r="A19" t="s">
        <v>102</v>
      </c>
      <c r="B19" t="s">
        <v>103</v>
      </c>
      <c r="C19" t="str">
        <f t="shared" si="0"/>
        <v>R.D</v>
      </c>
      <c r="E19" t="str">
        <f t="shared" si="1"/>
        <v>S.S</v>
      </c>
      <c r="F19" t="b">
        <f t="shared" si="2"/>
        <v>0</v>
      </c>
      <c r="H19" t="str">
        <f t="shared" si="3"/>
        <v>sky</v>
      </c>
      <c r="I19" t="b">
        <f t="shared" si="4"/>
        <v>0</v>
      </c>
      <c r="K19" t="str">
        <f t="shared" si="5"/>
        <v>St</v>
      </c>
      <c r="L19" t="b">
        <f t="shared" si="6"/>
        <v>0</v>
      </c>
      <c r="N19">
        <f t="shared" si="7"/>
        <v>12</v>
      </c>
      <c r="O19" t="b">
        <f t="shared" si="8"/>
        <v>0</v>
      </c>
      <c r="Q19" t="str">
        <f t="shared" si="9"/>
        <v>S.Stakhovs</v>
      </c>
      <c r="R19" t="b">
        <f t="shared" si="10"/>
        <v>0</v>
      </c>
      <c r="T19" t="str">
        <f t="shared" si="11"/>
        <v>Stakhovs</v>
      </c>
      <c r="U19" t="b">
        <f t="shared" si="12"/>
        <v>0</v>
      </c>
    </row>
    <row r="20" spans="1:21" x14ac:dyDescent="0.25">
      <c r="A20" t="s">
        <v>104</v>
      </c>
      <c r="B20" t="s">
        <v>105</v>
      </c>
      <c r="C20" t="str">
        <f t="shared" si="0"/>
        <v>J.R</v>
      </c>
      <c r="E20" t="str">
        <f t="shared" si="1"/>
        <v>L.R</v>
      </c>
      <c r="F20" t="b">
        <f t="shared" si="2"/>
        <v>0</v>
      </c>
      <c r="H20" t="str">
        <f t="shared" si="3"/>
        <v>sol</v>
      </c>
      <c r="I20" t="b">
        <f t="shared" si="4"/>
        <v>0</v>
      </c>
      <c r="K20" t="str">
        <f t="shared" si="5"/>
        <v>Ro</v>
      </c>
      <c r="L20" t="b">
        <f t="shared" si="6"/>
        <v>0</v>
      </c>
      <c r="N20">
        <f t="shared" si="7"/>
        <v>7</v>
      </c>
      <c r="O20" t="b">
        <f t="shared" si="8"/>
        <v>0</v>
      </c>
      <c r="Q20" t="str">
        <f t="shared" si="9"/>
        <v>L.Ros</v>
      </c>
      <c r="R20" t="b">
        <f t="shared" si="10"/>
        <v>0</v>
      </c>
      <c r="T20" t="str">
        <f t="shared" si="11"/>
        <v>Ros</v>
      </c>
      <c r="U20" t="b">
        <f t="shared" si="12"/>
        <v>0</v>
      </c>
    </row>
    <row r="21" spans="1:21" x14ac:dyDescent="0.25">
      <c r="A21" t="s">
        <v>106</v>
      </c>
      <c r="B21" t="s">
        <v>107</v>
      </c>
      <c r="C21" t="str">
        <f t="shared" si="0"/>
        <v>F.F</v>
      </c>
      <c r="E21" t="str">
        <f t="shared" si="1"/>
        <v>J.M</v>
      </c>
      <c r="F21" t="b">
        <f t="shared" si="2"/>
        <v>0</v>
      </c>
      <c r="H21" t="str">
        <f t="shared" si="3"/>
        <v>zer</v>
      </c>
      <c r="I21" t="b">
        <f t="shared" si="4"/>
        <v>0</v>
      </c>
      <c r="K21" t="str">
        <f t="shared" si="5"/>
        <v>Me</v>
      </c>
      <c r="L21" t="b">
        <f t="shared" si="6"/>
        <v>0</v>
      </c>
      <c r="N21">
        <f t="shared" si="7"/>
        <v>8</v>
      </c>
      <c r="O21" t="b">
        <f t="shared" si="8"/>
        <v>0</v>
      </c>
      <c r="Q21" t="str">
        <f t="shared" si="9"/>
        <v>J.Melz</v>
      </c>
      <c r="R21" t="b">
        <f t="shared" si="10"/>
        <v>0</v>
      </c>
      <c r="T21" t="str">
        <f t="shared" si="11"/>
        <v>Melz</v>
      </c>
      <c r="U21" t="b">
        <f t="shared" si="12"/>
        <v>0</v>
      </c>
    </row>
    <row r="22" spans="1:21" x14ac:dyDescent="0.25">
      <c r="A22" t="s">
        <v>108</v>
      </c>
      <c r="B22" t="s">
        <v>109</v>
      </c>
      <c r="C22" t="str">
        <f t="shared" si="0"/>
        <v>K.E</v>
      </c>
      <c r="E22" t="str">
        <f t="shared" si="1"/>
        <v>J.J</v>
      </c>
      <c r="F22" t="b">
        <f t="shared" si="2"/>
        <v>0</v>
      </c>
      <c r="H22" t="str">
        <f t="shared" si="3"/>
        <v>icz</v>
      </c>
      <c r="I22" t="b">
        <f t="shared" si="4"/>
        <v>0</v>
      </c>
      <c r="K22" t="str">
        <f t="shared" si="5"/>
        <v>Ja</v>
      </c>
      <c r="L22" t="b">
        <f t="shared" si="6"/>
        <v>0</v>
      </c>
      <c r="N22">
        <f t="shared" si="7"/>
        <v>10</v>
      </c>
      <c r="O22" t="b">
        <f t="shared" si="8"/>
        <v>0</v>
      </c>
      <c r="Q22" t="str">
        <f t="shared" si="9"/>
        <v>J.Janowi</v>
      </c>
      <c r="R22" t="b">
        <f t="shared" si="10"/>
        <v>0</v>
      </c>
      <c r="T22" t="str">
        <f t="shared" si="11"/>
        <v>Janowi</v>
      </c>
      <c r="U22" t="b">
        <f t="shared" si="12"/>
        <v>0</v>
      </c>
    </row>
    <row r="23" spans="1:21" x14ac:dyDescent="0.25">
      <c r="A23" t="s">
        <v>110</v>
      </c>
      <c r="B23" t="s">
        <v>111</v>
      </c>
      <c r="C23" t="str">
        <f t="shared" si="0"/>
        <v>R.S</v>
      </c>
      <c r="E23" t="str">
        <f t="shared" si="1"/>
        <v>M.R</v>
      </c>
      <c r="F23" t="b">
        <f t="shared" si="2"/>
        <v>0</v>
      </c>
      <c r="H23" t="str">
        <f t="shared" si="3"/>
        <v>eid</v>
      </c>
      <c r="I23" t="b">
        <f t="shared" si="4"/>
        <v>0</v>
      </c>
      <c r="K23" t="str">
        <f t="shared" si="5"/>
        <v>Re</v>
      </c>
      <c r="L23" t="b">
        <f t="shared" si="6"/>
        <v>0</v>
      </c>
      <c r="N23">
        <f t="shared" si="7"/>
        <v>6</v>
      </c>
      <c r="O23" t="b">
        <f t="shared" si="8"/>
        <v>0</v>
      </c>
      <c r="Q23" t="str">
        <f t="shared" si="9"/>
        <v>M.Re</v>
      </c>
      <c r="R23" t="b">
        <f t="shared" si="10"/>
        <v>0</v>
      </c>
      <c r="T23" t="str">
        <f t="shared" si="11"/>
        <v>Re</v>
      </c>
      <c r="U23" t="b">
        <f t="shared" si="12"/>
        <v>0</v>
      </c>
    </row>
    <row r="24" spans="1:21" x14ac:dyDescent="0.25">
      <c r="A24" t="s">
        <v>112</v>
      </c>
      <c r="B24" t="s">
        <v>113</v>
      </c>
      <c r="C24" t="str">
        <f t="shared" si="0"/>
        <v>M.M</v>
      </c>
      <c r="E24" t="str">
        <f t="shared" si="1"/>
        <v>G.R</v>
      </c>
      <c r="F24" t="b">
        <f t="shared" si="2"/>
        <v>0</v>
      </c>
      <c r="H24" t="str">
        <f t="shared" si="3"/>
        <v>fin</v>
      </c>
      <c r="I24" t="b">
        <f t="shared" si="4"/>
        <v>0</v>
      </c>
      <c r="K24" t="str">
        <f t="shared" si="5"/>
        <v>Ru</v>
      </c>
      <c r="L24" t="b">
        <f t="shared" si="6"/>
        <v>0</v>
      </c>
      <c r="N24">
        <f t="shared" si="7"/>
        <v>7</v>
      </c>
      <c r="O24" t="b">
        <f t="shared" si="8"/>
        <v>0</v>
      </c>
      <c r="Q24" t="str">
        <f t="shared" si="9"/>
        <v>G.Ruf</v>
      </c>
      <c r="R24" t="b">
        <f t="shared" si="10"/>
        <v>0</v>
      </c>
      <c r="T24" t="str">
        <f t="shared" si="11"/>
        <v>Ruf</v>
      </c>
      <c r="U24" t="b">
        <f t="shared" si="12"/>
        <v>0</v>
      </c>
    </row>
    <row r="25" spans="1:21" x14ac:dyDescent="0.25">
      <c r="A25" t="s">
        <v>114</v>
      </c>
      <c r="B25" t="s">
        <v>115</v>
      </c>
      <c r="C25" t="str">
        <f t="shared" si="0"/>
        <v>N.A</v>
      </c>
      <c r="E25" t="str">
        <f t="shared" si="1"/>
        <v>J.Z</v>
      </c>
      <c r="F25" t="b">
        <f t="shared" si="2"/>
        <v>0</v>
      </c>
      <c r="H25" t="str">
        <f t="shared" si="3"/>
        <v>opp</v>
      </c>
      <c r="I25" t="b">
        <f t="shared" si="4"/>
        <v>0</v>
      </c>
      <c r="K25" t="str">
        <f t="shared" si="5"/>
        <v>Zo</v>
      </c>
      <c r="L25" t="b">
        <f t="shared" si="6"/>
        <v>0</v>
      </c>
      <c r="N25">
        <f t="shared" si="7"/>
        <v>6</v>
      </c>
      <c r="O25" t="b">
        <f t="shared" si="8"/>
        <v>0</v>
      </c>
      <c r="Q25" t="str">
        <f t="shared" si="9"/>
        <v>J.Zo</v>
      </c>
      <c r="R25" t="b">
        <f t="shared" si="10"/>
        <v>0</v>
      </c>
      <c r="T25" t="str">
        <f t="shared" si="11"/>
        <v>Zo</v>
      </c>
      <c r="U25" t="b">
        <f t="shared" si="12"/>
        <v>0</v>
      </c>
    </row>
    <row r="26" spans="1:21" x14ac:dyDescent="0.25">
      <c r="A26" t="s">
        <v>116</v>
      </c>
      <c r="B26" t="s">
        <v>117</v>
      </c>
      <c r="C26" t="str">
        <f t="shared" si="0"/>
        <v>L.H</v>
      </c>
      <c r="E26" t="str">
        <f t="shared" si="1"/>
        <v>S.W</v>
      </c>
      <c r="F26" t="b">
        <f t="shared" si="2"/>
        <v>0</v>
      </c>
      <c r="H26" t="str">
        <f t="shared" si="3"/>
        <v>nka</v>
      </c>
      <c r="I26" t="b">
        <f t="shared" si="4"/>
        <v>0</v>
      </c>
      <c r="K26" t="str">
        <f t="shared" si="5"/>
        <v>Wa</v>
      </c>
      <c r="L26" t="b">
        <f t="shared" si="6"/>
        <v>0</v>
      </c>
      <c r="N26">
        <f t="shared" si="7"/>
        <v>10</v>
      </c>
      <c r="O26" t="b">
        <f t="shared" si="8"/>
        <v>0</v>
      </c>
      <c r="Q26" t="str">
        <f t="shared" si="9"/>
        <v>S.Wawrin</v>
      </c>
      <c r="R26" t="b">
        <f t="shared" si="10"/>
        <v>0</v>
      </c>
      <c r="T26" t="str">
        <f t="shared" si="11"/>
        <v>Wawrin</v>
      </c>
      <c r="U26" t="b">
        <f t="shared" si="12"/>
        <v>0</v>
      </c>
    </row>
    <row r="27" spans="1:21" x14ac:dyDescent="0.25">
      <c r="A27" t="s">
        <v>118</v>
      </c>
      <c r="B27" t="s">
        <v>119</v>
      </c>
      <c r="C27" t="str">
        <f t="shared" si="0"/>
        <v>D.B</v>
      </c>
      <c r="E27" t="str">
        <f t="shared" si="1"/>
        <v>G.G</v>
      </c>
      <c r="F27" t="b">
        <f t="shared" si="2"/>
        <v>0</v>
      </c>
      <c r="H27" t="str">
        <f t="shared" si="3"/>
        <v>pez</v>
      </c>
      <c r="I27" t="b">
        <f t="shared" si="4"/>
        <v>0</v>
      </c>
      <c r="K27" t="str">
        <f t="shared" si="5"/>
        <v>Ga</v>
      </c>
      <c r="L27" t="b">
        <f t="shared" si="6"/>
        <v>0</v>
      </c>
      <c r="N27">
        <f t="shared" si="7"/>
        <v>14</v>
      </c>
      <c r="O27" t="b">
        <f t="shared" si="8"/>
        <v>0</v>
      </c>
      <c r="Q27" t="str">
        <f t="shared" si="9"/>
        <v>G.Garcia-Lop</v>
      </c>
      <c r="R27" t="b">
        <f t="shared" si="10"/>
        <v>0</v>
      </c>
      <c r="T27" t="str">
        <f t="shared" si="11"/>
        <v>Garcia-Lop</v>
      </c>
      <c r="U27" t="b">
        <f t="shared" si="12"/>
        <v>0</v>
      </c>
    </row>
    <row r="28" spans="1:21" x14ac:dyDescent="0.25">
      <c r="A28" t="s">
        <v>120</v>
      </c>
      <c r="B28" t="s">
        <v>121</v>
      </c>
      <c r="C28" t="str">
        <f t="shared" si="0"/>
        <v>P.A</v>
      </c>
      <c r="E28" t="str">
        <f t="shared" si="1"/>
        <v>A.M</v>
      </c>
      <c r="F28" t="b">
        <f t="shared" si="2"/>
        <v>0</v>
      </c>
      <c r="H28" t="str">
        <f t="shared" si="3"/>
        <v>ino</v>
      </c>
      <c r="I28" t="b">
        <f t="shared" si="4"/>
        <v>0</v>
      </c>
      <c r="K28" t="str">
        <f t="shared" si="5"/>
        <v>Ma</v>
      </c>
      <c r="L28" t="b">
        <f t="shared" si="6"/>
        <v>0</v>
      </c>
      <c r="N28">
        <f t="shared" si="7"/>
        <v>11</v>
      </c>
      <c r="O28" t="b">
        <f t="shared" si="8"/>
        <v>0</v>
      </c>
      <c r="Q28" t="str">
        <f t="shared" si="9"/>
        <v>A.Mannari</v>
      </c>
      <c r="R28" t="b">
        <f t="shared" si="10"/>
        <v>0</v>
      </c>
      <c r="T28" t="str">
        <f t="shared" si="11"/>
        <v>Mannari</v>
      </c>
      <c r="U28" t="b">
        <f t="shared" si="12"/>
        <v>0</v>
      </c>
    </row>
    <row r="29" spans="1:21" x14ac:dyDescent="0.25">
      <c r="A29" t="s">
        <v>122</v>
      </c>
      <c r="B29" t="s">
        <v>123</v>
      </c>
      <c r="C29" t="str">
        <f t="shared" si="0"/>
        <v>J.I</v>
      </c>
      <c r="E29" t="str">
        <f t="shared" si="1"/>
        <v>E.D</v>
      </c>
      <c r="F29" t="b">
        <f t="shared" si="2"/>
        <v>0</v>
      </c>
      <c r="H29" t="str">
        <f t="shared" si="3"/>
        <v>koy</v>
      </c>
      <c r="I29" t="b">
        <f t="shared" si="4"/>
        <v>0</v>
      </c>
      <c r="K29" t="str">
        <f t="shared" si="5"/>
        <v>Do</v>
      </c>
      <c r="L29" t="b">
        <f t="shared" si="6"/>
        <v>0</v>
      </c>
      <c r="N29">
        <f t="shared" si="7"/>
        <v>9</v>
      </c>
      <c r="O29" t="b">
        <f t="shared" si="8"/>
        <v>0</v>
      </c>
      <c r="Q29" t="str">
        <f t="shared" si="9"/>
        <v>E.Donsk</v>
      </c>
      <c r="R29" t="b">
        <f t="shared" si="10"/>
        <v>0</v>
      </c>
      <c r="T29" t="str">
        <f t="shared" si="11"/>
        <v>Donsk</v>
      </c>
      <c r="U29" t="b">
        <f t="shared" si="12"/>
        <v>0</v>
      </c>
    </row>
    <row r="30" spans="1:21" x14ac:dyDescent="0.25">
      <c r="A30" t="s">
        <v>124</v>
      </c>
      <c r="B30" t="s">
        <v>125</v>
      </c>
      <c r="C30" t="str">
        <f t="shared" si="0"/>
        <v>A.U</v>
      </c>
      <c r="E30" t="str">
        <f t="shared" si="1"/>
        <v>B.P</v>
      </c>
      <c r="F30" t="b">
        <f t="shared" si="2"/>
        <v>0</v>
      </c>
      <c r="H30" t="str">
        <f t="shared" si="3"/>
        <v>ire</v>
      </c>
      <c r="I30" t="b">
        <f t="shared" si="4"/>
        <v>0</v>
      </c>
      <c r="K30" t="str">
        <f t="shared" si="5"/>
        <v>Pa</v>
      </c>
      <c r="L30" t="b">
        <f t="shared" si="6"/>
        <v>0</v>
      </c>
      <c r="N30">
        <f t="shared" si="7"/>
        <v>7</v>
      </c>
      <c r="O30" t="b">
        <f t="shared" si="8"/>
        <v>0</v>
      </c>
      <c r="Q30" t="str">
        <f t="shared" si="9"/>
        <v>B.Pai</v>
      </c>
      <c r="R30" t="b">
        <f t="shared" si="10"/>
        <v>0</v>
      </c>
      <c r="T30" t="str">
        <f t="shared" si="11"/>
        <v>Pai</v>
      </c>
      <c r="U30" t="b">
        <f t="shared" si="12"/>
        <v>0</v>
      </c>
    </row>
    <row r="31" spans="1:21" x14ac:dyDescent="0.25">
      <c r="A31" t="s">
        <v>126</v>
      </c>
      <c r="B31" t="s">
        <v>127</v>
      </c>
      <c r="C31" t="str">
        <f t="shared" si="0"/>
        <v>S.R</v>
      </c>
      <c r="E31" t="str">
        <f t="shared" si="1"/>
        <v>A.F</v>
      </c>
      <c r="F31" t="b">
        <f t="shared" si="2"/>
        <v>0</v>
      </c>
      <c r="H31" t="str">
        <f t="shared" si="3"/>
        <v>lla</v>
      </c>
      <c r="I31" t="b">
        <f t="shared" si="4"/>
        <v>0</v>
      </c>
      <c r="K31" t="str">
        <f t="shared" si="5"/>
        <v>Fa</v>
      </c>
      <c r="L31" t="b">
        <f t="shared" si="6"/>
        <v>0</v>
      </c>
      <c r="N31">
        <f t="shared" si="7"/>
        <v>7</v>
      </c>
      <c r="O31" t="b">
        <f t="shared" si="8"/>
        <v>0</v>
      </c>
      <c r="Q31" t="str">
        <f t="shared" si="9"/>
        <v>A.Fal</v>
      </c>
      <c r="R31" t="b">
        <f t="shared" si="10"/>
        <v>0</v>
      </c>
      <c r="T31" t="str">
        <f t="shared" si="11"/>
        <v>Fal</v>
      </c>
      <c r="U31" t="b">
        <f t="shared" si="12"/>
        <v>0</v>
      </c>
    </row>
    <row r="32" spans="1:21" x14ac:dyDescent="0.25">
      <c r="A32" t="s">
        <v>128</v>
      </c>
      <c r="B32" t="s">
        <v>129</v>
      </c>
      <c r="C32" t="str">
        <f t="shared" si="0"/>
        <v>L.K</v>
      </c>
      <c r="E32" t="str">
        <f t="shared" si="1"/>
        <v>I.A</v>
      </c>
      <c r="F32" t="b">
        <f t="shared" si="2"/>
        <v>0</v>
      </c>
      <c r="H32" t="str">
        <f t="shared" si="3"/>
        <v>eev</v>
      </c>
      <c r="I32" t="b">
        <f t="shared" si="4"/>
        <v>0</v>
      </c>
      <c r="K32" t="str">
        <f t="shared" si="5"/>
        <v>An</v>
      </c>
      <c r="L32" t="b">
        <f t="shared" si="6"/>
        <v>0</v>
      </c>
      <c r="N32">
        <f t="shared" si="7"/>
        <v>9</v>
      </c>
      <c r="O32" t="b">
        <f t="shared" si="8"/>
        <v>0</v>
      </c>
      <c r="Q32" t="str">
        <f t="shared" si="9"/>
        <v>I.Andre</v>
      </c>
      <c r="R32" t="b">
        <f t="shared" si="10"/>
        <v>0</v>
      </c>
      <c r="T32" t="str">
        <f t="shared" si="11"/>
        <v>Andre</v>
      </c>
      <c r="U32" t="b">
        <f t="shared" si="12"/>
        <v>0</v>
      </c>
    </row>
    <row r="33" spans="1:21" x14ac:dyDescent="0.25">
      <c r="A33" t="s">
        <v>130</v>
      </c>
      <c r="B33" t="s">
        <v>131</v>
      </c>
      <c r="C33" t="str">
        <f t="shared" si="0"/>
        <v>R.N</v>
      </c>
      <c r="E33" t="str">
        <f t="shared" si="1"/>
        <v>S.D</v>
      </c>
      <c r="F33" t="b">
        <f t="shared" si="2"/>
        <v>0</v>
      </c>
      <c r="H33" t="str">
        <f t="shared" si="3"/>
        <v>cis</v>
      </c>
      <c r="I33" t="b">
        <f t="shared" si="4"/>
        <v>0</v>
      </c>
      <c r="K33" t="str">
        <f t="shared" si="5"/>
        <v>Da</v>
      </c>
      <c r="L33" t="b">
        <f t="shared" si="6"/>
        <v>0</v>
      </c>
      <c r="N33">
        <f t="shared" si="7"/>
        <v>8</v>
      </c>
      <c r="O33" t="b">
        <f t="shared" si="8"/>
        <v>0</v>
      </c>
      <c r="Q33" t="str">
        <f t="shared" si="9"/>
        <v>S.Darc</v>
      </c>
      <c r="R33" t="b">
        <f t="shared" si="10"/>
        <v>0</v>
      </c>
      <c r="T33" t="str">
        <f t="shared" si="11"/>
        <v>Darc</v>
      </c>
      <c r="U33" t="b">
        <f t="shared" si="12"/>
        <v>0</v>
      </c>
    </row>
    <row r="34" spans="1:21" x14ac:dyDescent="0.25">
      <c r="A34" t="s">
        <v>132</v>
      </c>
      <c r="B34" t="s">
        <v>133</v>
      </c>
      <c r="C34" t="str">
        <f t="shared" si="0"/>
        <v>A.R</v>
      </c>
      <c r="E34" t="str">
        <f t="shared" si="1"/>
        <v>J.D</v>
      </c>
      <c r="F34" t="b">
        <f t="shared" si="2"/>
        <v>0</v>
      </c>
      <c r="H34" t="str">
        <f t="shared" si="3"/>
        <v>tro</v>
      </c>
      <c r="I34" t="b">
        <f t="shared" si="4"/>
        <v>0</v>
      </c>
      <c r="K34" t="str">
        <f t="shared" si="5"/>
        <v>De</v>
      </c>
      <c r="L34" t="b">
        <f t="shared" si="6"/>
        <v>0</v>
      </c>
      <c r="N34">
        <f t="shared" si="7"/>
        <v>11</v>
      </c>
      <c r="O34" t="b">
        <f t="shared" si="8"/>
        <v>0</v>
      </c>
      <c r="Q34" t="str">
        <f t="shared" si="9"/>
        <v>J.Del Pot</v>
      </c>
      <c r="R34" t="b">
        <f t="shared" si="10"/>
        <v>0</v>
      </c>
      <c r="T34" t="str">
        <f t="shared" si="11"/>
        <v>Del Pot</v>
      </c>
      <c r="U34" t="b">
        <f t="shared" si="12"/>
        <v>0</v>
      </c>
    </row>
    <row r="35" spans="1:21" x14ac:dyDescent="0.25">
      <c r="A35" t="s">
        <v>134</v>
      </c>
      <c r="B35" t="s">
        <v>135</v>
      </c>
      <c r="C35" t="str">
        <f t="shared" si="0"/>
        <v>G.P</v>
      </c>
      <c r="E35" t="str">
        <f t="shared" si="1"/>
        <v>J.L</v>
      </c>
      <c r="F35" t="b">
        <f t="shared" si="2"/>
        <v>0</v>
      </c>
      <c r="H35" t="str">
        <f t="shared" si="3"/>
        <v>ine</v>
      </c>
      <c r="I35" t="b">
        <f t="shared" si="4"/>
        <v>0</v>
      </c>
      <c r="K35" t="str">
        <f t="shared" si="5"/>
        <v>Le</v>
      </c>
      <c r="L35" t="b">
        <f t="shared" si="6"/>
        <v>0</v>
      </c>
      <c r="N35">
        <f t="shared" si="7"/>
        <v>8</v>
      </c>
      <c r="O35" t="b">
        <f t="shared" si="8"/>
        <v>0</v>
      </c>
      <c r="Q35" t="str">
        <f t="shared" si="9"/>
        <v>J.Levi</v>
      </c>
      <c r="R35" t="b">
        <f t="shared" si="10"/>
        <v>0</v>
      </c>
      <c r="T35" t="str">
        <f t="shared" si="11"/>
        <v>Levi</v>
      </c>
      <c r="U35" t="b">
        <f t="shared" si="12"/>
        <v>0</v>
      </c>
    </row>
    <row r="36" spans="1:21" x14ac:dyDescent="0.25">
      <c r="A36" t="s">
        <v>136</v>
      </c>
      <c r="B36" t="s">
        <v>137</v>
      </c>
      <c r="C36" t="str">
        <f t="shared" si="0"/>
        <v>G.Z</v>
      </c>
      <c r="E36" t="str">
        <f t="shared" si="1"/>
        <v>M.R</v>
      </c>
      <c r="F36" t="b">
        <f t="shared" si="2"/>
        <v>0</v>
      </c>
      <c r="H36" t="str">
        <f t="shared" si="3"/>
        <v>ell</v>
      </c>
      <c r="I36" t="b">
        <f t="shared" si="4"/>
        <v>0</v>
      </c>
      <c r="K36" t="str">
        <f t="shared" si="5"/>
        <v>Ru</v>
      </c>
      <c r="L36" t="b">
        <f t="shared" si="6"/>
        <v>0</v>
      </c>
      <c r="N36">
        <f t="shared" si="7"/>
        <v>9</v>
      </c>
      <c r="O36" t="b">
        <f t="shared" si="8"/>
        <v>0</v>
      </c>
      <c r="Q36" t="str">
        <f t="shared" si="9"/>
        <v>M.Russe</v>
      </c>
      <c r="R36" t="b">
        <f t="shared" si="10"/>
        <v>0</v>
      </c>
      <c r="T36" t="str">
        <f t="shared" si="11"/>
        <v>Russe</v>
      </c>
      <c r="U36" t="b">
        <f t="shared" si="12"/>
        <v>0</v>
      </c>
    </row>
    <row r="37" spans="1:21" x14ac:dyDescent="0.25">
      <c r="A37" t="s">
        <v>138</v>
      </c>
      <c r="B37" t="s">
        <v>139</v>
      </c>
      <c r="C37" t="str">
        <f t="shared" si="0"/>
        <v>G.D</v>
      </c>
      <c r="E37" t="str">
        <f t="shared" si="1"/>
        <v>S.B</v>
      </c>
      <c r="F37" t="b">
        <f t="shared" si="2"/>
        <v>0</v>
      </c>
      <c r="H37" t="str">
        <f t="shared" si="3"/>
        <v>lli</v>
      </c>
      <c r="I37" t="b">
        <f t="shared" si="4"/>
        <v>0</v>
      </c>
      <c r="K37" t="str">
        <f t="shared" si="5"/>
        <v>Bo</v>
      </c>
      <c r="L37" t="b">
        <f t="shared" si="6"/>
        <v>0</v>
      </c>
      <c r="N37">
        <f t="shared" si="7"/>
        <v>9</v>
      </c>
      <c r="O37" t="b">
        <f t="shared" si="8"/>
        <v>0</v>
      </c>
      <c r="Q37" t="str">
        <f t="shared" si="9"/>
        <v>S.Bolel</v>
      </c>
      <c r="R37" t="b">
        <f t="shared" si="10"/>
        <v>0</v>
      </c>
      <c r="T37" t="str">
        <f t="shared" si="11"/>
        <v>Bolel</v>
      </c>
      <c r="U37" t="b">
        <f t="shared" si="12"/>
        <v>0</v>
      </c>
    </row>
    <row r="38" spans="1:21" x14ac:dyDescent="0.25">
      <c r="A38" t="s">
        <v>140</v>
      </c>
      <c r="B38" t="s">
        <v>141</v>
      </c>
      <c r="C38" t="str">
        <f t="shared" si="0"/>
        <v>D.I</v>
      </c>
      <c r="E38" t="str">
        <f t="shared" si="1"/>
        <v>A.S</v>
      </c>
      <c r="F38" t="b">
        <f t="shared" si="2"/>
        <v>0</v>
      </c>
      <c r="H38" t="str">
        <f t="shared" si="3"/>
        <v>ppi</v>
      </c>
      <c r="I38" t="b">
        <f t="shared" si="4"/>
        <v>0</v>
      </c>
      <c r="K38" t="str">
        <f t="shared" si="5"/>
        <v>Se</v>
      </c>
      <c r="L38" t="b">
        <f t="shared" si="6"/>
        <v>0</v>
      </c>
      <c r="N38">
        <f t="shared" si="7"/>
        <v>7</v>
      </c>
      <c r="O38" t="b">
        <f t="shared" si="8"/>
        <v>0</v>
      </c>
      <c r="Q38" t="str">
        <f t="shared" si="9"/>
        <v>A.Sep</v>
      </c>
      <c r="R38" t="b">
        <f t="shared" si="10"/>
        <v>0</v>
      </c>
      <c r="T38" t="str">
        <f t="shared" si="11"/>
        <v>Sep</v>
      </c>
      <c r="U38" t="b">
        <f t="shared" si="12"/>
        <v>0</v>
      </c>
    </row>
    <row r="39" spans="1:21" x14ac:dyDescent="0.25">
      <c r="A39" t="s">
        <v>142</v>
      </c>
      <c r="B39" t="s">
        <v>143</v>
      </c>
      <c r="C39" t="str">
        <f t="shared" si="0"/>
        <v>M.L</v>
      </c>
      <c r="E39" t="str">
        <f t="shared" si="1"/>
        <v>J.N</v>
      </c>
      <c r="F39" t="b">
        <f t="shared" si="2"/>
        <v>0</v>
      </c>
      <c r="H39" t="str">
        <f t="shared" si="3"/>
        <v>nen</v>
      </c>
      <c r="I39" t="b">
        <f t="shared" si="4"/>
        <v>0</v>
      </c>
      <c r="K39" t="str">
        <f t="shared" si="5"/>
        <v>Ni</v>
      </c>
      <c r="L39" t="b">
        <f t="shared" si="6"/>
        <v>0</v>
      </c>
      <c r="N39">
        <f t="shared" si="7"/>
        <v>10</v>
      </c>
      <c r="O39" t="b">
        <f t="shared" si="8"/>
        <v>0</v>
      </c>
      <c r="Q39" t="str">
        <f t="shared" si="9"/>
        <v>J.Niemin</v>
      </c>
      <c r="R39" t="b">
        <f t="shared" si="10"/>
        <v>0</v>
      </c>
      <c r="T39" t="str">
        <f t="shared" si="11"/>
        <v>Niemin</v>
      </c>
      <c r="U39" t="b">
        <f t="shared" si="12"/>
        <v>0</v>
      </c>
    </row>
    <row r="40" spans="1:21" x14ac:dyDescent="0.25">
      <c r="A40" t="s">
        <v>144</v>
      </c>
      <c r="B40" t="s">
        <v>145</v>
      </c>
      <c r="C40" t="str">
        <f t="shared" si="0"/>
        <v>L.M</v>
      </c>
      <c r="E40" t="str">
        <f t="shared" si="1"/>
        <v>A.B</v>
      </c>
      <c r="F40" t="b">
        <f t="shared" si="2"/>
        <v>0</v>
      </c>
      <c r="H40" t="str">
        <f t="shared" si="3"/>
        <v>ene</v>
      </c>
      <c r="I40" t="b">
        <f t="shared" si="4"/>
        <v>0</v>
      </c>
      <c r="K40" t="str">
        <f t="shared" si="5"/>
        <v>Be</v>
      </c>
      <c r="L40" t="b">
        <f t="shared" si="6"/>
        <v>0</v>
      </c>
      <c r="N40">
        <f t="shared" si="7"/>
        <v>8</v>
      </c>
      <c r="O40" t="b">
        <f t="shared" si="8"/>
        <v>0</v>
      </c>
      <c r="Q40" t="str">
        <f t="shared" si="9"/>
        <v>A.Bede</v>
      </c>
      <c r="R40" t="b">
        <f t="shared" si="10"/>
        <v>0</v>
      </c>
      <c r="T40" t="str">
        <f t="shared" si="11"/>
        <v>Bede</v>
      </c>
      <c r="U40" t="b">
        <f t="shared" si="12"/>
        <v>0</v>
      </c>
    </row>
    <row r="41" spans="1:21" x14ac:dyDescent="0.25">
      <c r="A41" t="s">
        <v>146</v>
      </c>
      <c r="B41" t="s">
        <v>147</v>
      </c>
      <c r="C41" t="str">
        <f t="shared" si="0"/>
        <v>K.N</v>
      </c>
      <c r="E41" t="str">
        <f t="shared" si="1"/>
        <v>M.E</v>
      </c>
      <c r="F41" t="b">
        <f t="shared" si="2"/>
        <v>0</v>
      </c>
      <c r="H41" t="str">
        <f t="shared" si="3"/>
        <v>den</v>
      </c>
      <c r="I41" t="b">
        <f t="shared" si="4"/>
        <v>0</v>
      </c>
      <c r="K41" t="str">
        <f t="shared" si="5"/>
        <v>Eb</v>
      </c>
      <c r="L41" t="b">
        <f t="shared" si="6"/>
        <v>0</v>
      </c>
      <c r="N41">
        <f t="shared" si="7"/>
        <v>7</v>
      </c>
      <c r="O41" t="b">
        <f t="shared" si="8"/>
        <v>0</v>
      </c>
      <c r="Q41" t="str">
        <f t="shared" si="9"/>
        <v>M.Ebd</v>
      </c>
      <c r="R41" t="b">
        <f t="shared" si="10"/>
        <v>0</v>
      </c>
      <c r="T41" t="str">
        <f t="shared" si="11"/>
        <v>Ebd</v>
      </c>
      <c r="U41" t="b">
        <f t="shared" si="12"/>
        <v>0</v>
      </c>
    </row>
    <row r="42" spans="1:21" x14ac:dyDescent="0.25">
      <c r="A42" t="s">
        <v>148</v>
      </c>
      <c r="B42" t="s">
        <v>149</v>
      </c>
      <c r="C42" t="str">
        <f t="shared" si="0"/>
        <v>I.D</v>
      </c>
      <c r="E42" t="str">
        <f t="shared" si="1"/>
        <v>P.K</v>
      </c>
      <c r="F42" t="b">
        <f t="shared" si="2"/>
        <v>0</v>
      </c>
      <c r="H42" t="str">
        <f t="shared" si="3"/>
        <v>ber</v>
      </c>
      <c r="I42" t="b">
        <f t="shared" si="4"/>
        <v>0</v>
      </c>
      <c r="K42" t="str">
        <f t="shared" si="5"/>
        <v>Ko</v>
      </c>
      <c r="L42" t="b">
        <f t="shared" si="6"/>
        <v>0</v>
      </c>
      <c r="N42">
        <f t="shared" si="7"/>
        <v>15</v>
      </c>
      <c r="O42" t="b">
        <f t="shared" si="8"/>
        <v>0</v>
      </c>
      <c r="Q42" t="str">
        <f t="shared" si="9"/>
        <v>P.Kohlschreib</v>
      </c>
      <c r="R42" t="b">
        <f t="shared" si="10"/>
        <v>0</v>
      </c>
      <c r="T42" t="str">
        <f t="shared" si="11"/>
        <v>Kohlschreib</v>
      </c>
      <c r="U42" t="b">
        <f t="shared" si="12"/>
        <v>0</v>
      </c>
    </row>
    <row r="43" spans="1:21" x14ac:dyDescent="0.25">
      <c r="A43" t="s">
        <v>150</v>
      </c>
      <c r="B43" t="s">
        <v>151</v>
      </c>
      <c r="C43" t="str">
        <f t="shared" si="0"/>
        <v>J.D</v>
      </c>
      <c r="E43" t="str">
        <f t="shared" si="1"/>
        <v>D.K</v>
      </c>
      <c r="F43" t="b">
        <f t="shared" si="2"/>
        <v>0</v>
      </c>
      <c r="H43" t="str">
        <f t="shared" si="3"/>
        <v>dla</v>
      </c>
      <c r="I43" t="b">
        <f t="shared" si="4"/>
        <v>0</v>
      </c>
      <c r="K43" t="str">
        <f t="shared" si="5"/>
        <v>Ku</v>
      </c>
      <c r="L43" t="b">
        <f t="shared" si="6"/>
        <v>0</v>
      </c>
      <c r="N43">
        <f t="shared" si="7"/>
        <v>7</v>
      </c>
      <c r="O43" t="b">
        <f t="shared" si="8"/>
        <v>0</v>
      </c>
      <c r="Q43" t="str">
        <f t="shared" si="9"/>
        <v>D.Kud</v>
      </c>
      <c r="R43" t="b">
        <f t="shared" si="10"/>
        <v>0</v>
      </c>
      <c r="T43" t="str">
        <f t="shared" si="11"/>
        <v>Kud</v>
      </c>
      <c r="U43" t="b">
        <f t="shared" si="12"/>
        <v>0</v>
      </c>
    </row>
    <row r="44" spans="1:21" x14ac:dyDescent="0.25">
      <c r="A44" t="s">
        <v>80</v>
      </c>
      <c r="B44" t="s">
        <v>152</v>
      </c>
      <c r="C44" t="str">
        <f t="shared" si="0"/>
        <v>A.K</v>
      </c>
      <c r="E44" t="str">
        <f t="shared" si="1"/>
        <v>I.S</v>
      </c>
      <c r="F44" t="b">
        <f t="shared" si="2"/>
        <v>0</v>
      </c>
      <c r="H44" t="str">
        <f t="shared" si="3"/>
        <v>ing</v>
      </c>
      <c r="I44" t="b">
        <f t="shared" si="4"/>
        <v>0</v>
      </c>
      <c r="K44" t="str">
        <f t="shared" si="5"/>
        <v>Si</v>
      </c>
      <c r="L44" t="b">
        <f t="shared" si="6"/>
        <v>0</v>
      </c>
      <c r="N44">
        <f t="shared" si="7"/>
        <v>10</v>
      </c>
      <c r="O44" t="b">
        <f t="shared" si="8"/>
        <v>0</v>
      </c>
      <c r="Q44" t="str">
        <f t="shared" si="9"/>
        <v>I.Sijsli</v>
      </c>
      <c r="R44" t="b">
        <f t="shared" si="10"/>
        <v>0</v>
      </c>
      <c r="T44" t="str">
        <f t="shared" si="11"/>
        <v>Sijsli</v>
      </c>
      <c r="U44" t="b">
        <f t="shared" si="12"/>
        <v>0</v>
      </c>
    </row>
    <row r="45" spans="1:21" x14ac:dyDescent="0.25">
      <c r="A45" t="s">
        <v>153</v>
      </c>
      <c r="B45" t="s">
        <v>154</v>
      </c>
      <c r="C45" t="str">
        <f t="shared" si="0"/>
        <v>M.R</v>
      </c>
      <c r="E45" t="str">
        <f t="shared" si="1"/>
        <v>C.B</v>
      </c>
      <c r="F45" t="b">
        <f t="shared" si="2"/>
        <v>0</v>
      </c>
      <c r="H45" t="str">
        <f t="shared" si="3"/>
        <v>ocq</v>
      </c>
      <c r="I45" t="b">
        <f t="shared" si="4"/>
        <v>0</v>
      </c>
      <c r="K45" t="str">
        <f t="shared" si="5"/>
        <v>Be</v>
      </c>
      <c r="L45" t="b">
        <f t="shared" si="6"/>
        <v>0</v>
      </c>
      <c r="N45">
        <f t="shared" si="7"/>
        <v>9</v>
      </c>
      <c r="O45" t="b">
        <f t="shared" si="8"/>
        <v>0</v>
      </c>
      <c r="Q45" t="str">
        <f t="shared" si="9"/>
        <v>C.Berlo</v>
      </c>
      <c r="R45" t="b">
        <f t="shared" si="10"/>
        <v>0</v>
      </c>
      <c r="T45" t="str">
        <f t="shared" si="11"/>
        <v>Berlo</v>
      </c>
      <c r="U45" t="b">
        <f t="shared" si="12"/>
        <v>0</v>
      </c>
    </row>
    <row r="46" spans="1:21" x14ac:dyDescent="0.25">
      <c r="A46" t="s">
        <v>155</v>
      </c>
      <c r="B46" t="s">
        <v>156</v>
      </c>
      <c r="C46" t="str">
        <f t="shared" si="0"/>
        <v>G.E</v>
      </c>
      <c r="E46" t="str">
        <f t="shared" si="1"/>
        <v>A.D</v>
      </c>
      <c r="F46" t="b">
        <f t="shared" si="2"/>
        <v>0</v>
      </c>
      <c r="H46" t="str">
        <f t="shared" si="3"/>
        <v>lov</v>
      </c>
      <c r="I46" t="b">
        <f t="shared" si="4"/>
        <v>0</v>
      </c>
      <c r="K46" t="str">
        <f t="shared" si="5"/>
        <v>Do</v>
      </c>
      <c r="L46" t="b">
        <f t="shared" si="6"/>
        <v>0</v>
      </c>
      <c r="N46">
        <f t="shared" si="7"/>
        <v>12</v>
      </c>
      <c r="O46" t="b">
        <f t="shared" si="8"/>
        <v>0</v>
      </c>
      <c r="Q46" t="str">
        <f t="shared" si="9"/>
        <v>A.Dolgopol</v>
      </c>
      <c r="R46" t="b">
        <f t="shared" si="10"/>
        <v>0</v>
      </c>
      <c r="T46" t="str">
        <f t="shared" si="11"/>
        <v>Dolgopol</v>
      </c>
      <c r="U46" t="b">
        <f t="shared" si="12"/>
        <v>0</v>
      </c>
    </row>
    <row r="47" spans="1:21" x14ac:dyDescent="0.25">
      <c r="A47" t="s">
        <v>157</v>
      </c>
      <c r="B47" t="s">
        <v>158</v>
      </c>
      <c r="C47" t="str">
        <f t="shared" si="0"/>
        <v>H.Z</v>
      </c>
      <c r="E47" t="str">
        <f t="shared" si="1"/>
        <v>S.G</v>
      </c>
      <c r="F47" t="b">
        <f t="shared" si="2"/>
        <v>0</v>
      </c>
      <c r="H47" t="str">
        <f t="shared" si="3"/>
        <v>ldo</v>
      </c>
      <c r="I47" t="b">
        <f t="shared" si="4"/>
        <v>0</v>
      </c>
      <c r="K47" t="str">
        <f t="shared" si="5"/>
        <v>Gi</v>
      </c>
      <c r="L47" t="b">
        <f t="shared" si="6"/>
        <v>0</v>
      </c>
      <c r="N47">
        <f t="shared" si="7"/>
        <v>9</v>
      </c>
      <c r="O47" t="b">
        <f t="shared" si="8"/>
        <v>0</v>
      </c>
      <c r="Q47" t="str">
        <f t="shared" si="9"/>
        <v>S.Giral</v>
      </c>
      <c r="R47" t="b">
        <f t="shared" si="10"/>
        <v>0</v>
      </c>
      <c r="T47" t="str">
        <f t="shared" si="11"/>
        <v>Giral</v>
      </c>
      <c r="U47" t="b">
        <f t="shared" si="12"/>
        <v>0</v>
      </c>
    </row>
    <row r="48" spans="1:21" x14ac:dyDescent="0.25">
      <c r="A48" t="s">
        <v>159</v>
      </c>
      <c r="B48" t="s">
        <v>160</v>
      </c>
      <c r="C48" t="str">
        <f t="shared" si="0"/>
        <v>R.B</v>
      </c>
      <c r="E48" t="str">
        <f t="shared" si="1"/>
        <v>T.G</v>
      </c>
      <c r="F48" t="b">
        <f t="shared" si="2"/>
        <v>0</v>
      </c>
      <c r="H48" t="str">
        <f t="shared" si="3"/>
        <v>ili</v>
      </c>
      <c r="I48" t="b">
        <f t="shared" si="4"/>
        <v>0</v>
      </c>
      <c r="K48" t="str">
        <f t="shared" si="5"/>
        <v>Ga</v>
      </c>
      <c r="L48" t="b">
        <f t="shared" si="6"/>
        <v>0</v>
      </c>
      <c r="N48">
        <f t="shared" si="7"/>
        <v>12</v>
      </c>
      <c r="O48" t="b">
        <f t="shared" si="8"/>
        <v>0</v>
      </c>
      <c r="Q48" t="str">
        <f t="shared" si="9"/>
        <v>T.Gabashvi</v>
      </c>
      <c r="R48" t="b">
        <f t="shared" si="10"/>
        <v>0</v>
      </c>
      <c r="T48" t="str">
        <f t="shared" si="11"/>
        <v>Gabashvi</v>
      </c>
      <c r="U48" t="b">
        <f t="shared" si="12"/>
        <v>0</v>
      </c>
    </row>
    <row r="49" spans="1:21" x14ac:dyDescent="0.25">
      <c r="A49" t="s">
        <v>161</v>
      </c>
      <c r="B49" t="s">
        <v>162</v>
      </c>
      <c r="C49" t="str">
        <f t="shared" si="0"/>
        <v>D.F</v>
      </c>
      <c r="E49" t="str">
        <f t="shared" si="1"/>
        <v>M.A</v>
      </c>
      <c r="F49" t="b">
        <f t="shared" si="2"/>
        <v>0</v>
      </c>
      <c r="H49" t="str">
        <f t="shared" si="3"/>
        <v>und</v>
      </c>
      <c r="I49" t="b">
        <f t="shared" si="4"/>
        <v>0</v>
      </c>
      <c r="K49" t="str">
        <f t="shared" si="5"/>
        <v>Al</v>
      </c>
      <c r="L49" t="b">
        <f t="shared" si="6"/>
        <v>0</v>
      </c>
      <c r="N49">
        <f t="shared" si="7"/>
        <v>7</v>
      </c>
      <c r="O49" t="b">
        <f t="shared" si="8"/>
        <v>0</v>
      </c>
      <c r="Q49" t="str">
        <f t="shared" si="9"/>
        <v>M.Alu</v>
      </c>
      <c r="R49" t="b">
        <f t="shared" si="10"/>
        <v>0</v>
      </c>
      <c r="T49" t="str">
        <f t="shared" si="11"/>
        <v>Alu</v>
      </c>
      <c r="U49" t="b">
        <f t="shared" si="12"/>
        <v>0</v>
      </c>
    </row>
    <row r="50" spans="1:21" x14ac:dyDescent="0.25">
      <c r="A50" t="s">
        <v>163</v>
      </c>
      <c r="B50" t="s">
        <v>164</v>
      </c>
      <c r="C50" t="str">
        <f t="shared" si="0"/>
        <v>M.K</v>
      </c>
      <c r="E50" t="str">
        <f t="shared" si="1"/>
        <v>T.B</v>
      </c>
      <c r="F50" t="b">
        <f t="shared" si="2"/>
        <v>0</v>
      </c>
      <c r="H50" t="str">
        <f t="shared" si="3"/>
        <v>ych</v>
      </c>
      <c r="I50" t="b">
        <f t="shared" si="4"/>
        <v>0</v>
      </c>
      <c r="K50" t="str">
        <f t="shared" si="5"/>
        <v>Be</v>
      </c>
      <c r="L50" t="b">
        <f t="shared" si="6"/>
        <v>0</v>
      </c>
      <c r="N50">
        <f t="shared" si="7"/>
        <v>9</v>
      </c>
      <c r="O50" t="b">
        <f t="shared" si="8"/>
        <v>0</v>
      </c>
      <c r="Q50" t="str">
        <f t="shared" si="9"/>
        <v>T.Berdy</v>
      </c>
      <c r="R50" t="b">
        <f t="shared" si="10"/>
        <v>0</v>
      </c>
      <c r="T50" t="str">
        <f t="shared" si="11"/>
        <v>Berdy</v>
      </c>
      <c r="U50" t="b">
        <f t="shared" si="12"/>
        <v>0</v>
      </c>
    </row>
    <row r="51" spans="1:21" x14ac:dyDescent="0.25">
      <c r="A51" t="s">
        <v>165</v>
      </c>
      <c r="B51" t="s">
        <v>166</v>
      </c>
      <c r="C51" t="str">
        <f t="shared" si="0"/>
        <v>D.B</v>
      </c>
      <c r="E51" t="str">
        <f t="shared" si="1"/>
        <v>D.G</v>
      </c>
      <c r="F51" t="b">
        <f t="shared" si="2"/>
        <v>0</v>
      </c>
      <c r="H51" t="str">
        <f t="shared" si="3"/>
        <v>ver</v>
      </c>
      <c r="I51" t="b">
        <f t="shared" si="4"/>
        <v>0</v>
      </c>
      <c r="K51" t="str">
        <f t="shared" si="5"/>
        <v>Gi</v>
      </c>
      <c r="L51" t="b">
        <f t="shared" si="6"/>
        <v>0</v>
      </c>
      <c r="N51">
        <f t="shared" si="7"/>
        <v>15</v>
      </c>
      <c r="O51" t="b">
        <f t="shared" si="8"/>
        <v>0</v>
      </c>
      <c r="Q51" t="str">
        <f t="shared" si="9"/>
        <v>D.Gimeno-Trav</v>
      </c>
      <c r="R51" t="b">
        <f t="shared" si="10"/>
        <v>0</v>
      </c>
      <c r="T51" t="str">
        <f t="shared" si="11"/>
        <v>Gimeno-Trav</v>
      </c>
      <c r="U51" t="b">
        <f t="shared" si="12"/>
        <v>0</v>
      </c>
    </row>
    <row r="52" spans="1:21" x14ac:dyDescent="0.25">
      <c r="A52" t="s">
        <v>167</v>
      </c>
      <c r="B52" t="s">
        <v>168</v>
      </c>
      <c r="C52" t="str">
        <f t="shared" si="0"/>
        <v>P.P</v>
      </c>
      <c r="E52" t="str">
        <f t="shared" si="1"/>
        <v>M.P</v>
      </c>
      <c r="F52" t="b">
        <f t="shared" si="2"/>
        <v>0</v>
      </c>
      <c r="H52" t="str">
        <f t="shared" si="3"/>
        <v>zny</v>
      </c>
      <c r="I52" t="b">
        <f t="shared" si="4"/>
        <v>0</v>
      </c>
      <c r="K52" t="str">
        <f t="shared" si="5"/>
        <v>Pr</v>
      </c>
      <c r="L52" t="b">
        <f t="shared" si="6"/>
        <v>0</v>
      </c>
      <c r="N52">
        <f t="shared" si="7"/>
        <v>12</v>
      </c>
      <c r="O52" t="b">
        <f t="shared" si="8"/>
        <v>0</v>
      </c>
      <c r="Q52" t="str">
        <f t="shared" si="9"/>
        <v>M.Przysiez</v>
      </c>
      <c r="R52" t="b">
        <f t="shared" si="10"/>
        <v>0</v>
      </c>
      <c r="T52" t="str">
        <f t="shared" si="11"/>
        <v>Przysiez</v>
      </c>
      <c r="U52" t="b">
        <f t="shared" si="12"/>
        <v>0</v>
      </c>
    </row>
    <row r="53" spans="1:21" x14ac:dyDescent="0.25">
      <c r="A53" t="s">
        <v>169</v>
      </c>
      <c r="B53" t="s">
        <v>170</v>
      </c>
      <c r="C53" t="str">
        <f t="shared" si="0"/>
        <v>K.A</v>
      </c>
      <c r="E53" t="str">
        <f t="shared" si="1"/>
        <v>O.R</v>
      </c>
      <c r="F53" t="b">
        <f t="shared" si="2"/>
        <v>0</v>
      </c>
      <c r="H53" t="str">
        <f t="shared" si="3"/>
        <v>hus</v>
      </c>
      <c r="I53" t="b">
        <f t="shared" si="4"/>
        <v>0</v>
      </c>
      <c r="K53" t="str">
        <f t="shared" si="5"/>
        <v>Ro</v>
      </c>
      <c r="L53" t="b">
        <f t="shared" si="6"/>
        <v>0</v>
      </c>
      <c r="N53">
        <f t="shared" si="7"/>
        <v>8</v>
      </c>
      <c r="O53" t="b">
        <f t="shared" si="8"/>
        <v>0</v>
      </c>
      <c r="Q53" t="str">
        <f t="shared" si="9"/>
        <v>O.Roch</v>
      </c>
      <c r="R53" t="b">
        <f t="shared" si="10"/>
        <v>0</v>
      </c>
      <c r="T53" t="str">
        <f t="shared" si="11"/>
        <v>Roch</v>
      </c>
      <c r="U53" t="b">
        <f t="shared" si="12"/>
        <v>0</v>
      </c>
    </row>
    <row r="54" spans="1:21" x14ac:dyDescent="0.25">
      <c r="A54" t="s">
        <v>171</v>
      </c>
      <c r="B54" t="s">
        <v>172</v>
      </c>
      <c r="C54" t="str">
        <f t="shared" si="0"/>
        <v>B.T</v>
      </c>
      <c r="E54" t="str">
        <f t="shared" si="1"/>
        <v>S.Q</v>
      </c>
      <c r="F54" t="b">
        <f t="shared" si="2"/>
        <v>0</v>
      </c>
      <c r="H54" t="str">
        <f t="shared" si="3"/>
        <v>rey</v>
      </c>
      <c r="I54" t="b">
        <f t="shared" si="4"/>
        <v>0</v>
      </c>
      <c r="K54" t="str">
        <f t="shared" si="5"/>
        <v>Qu</v>
      </c>
      <c r="L54" t="b">
        <f t="shared" si="6"/>
        <v>0</v>
      </c>
      <c r="N54">
        <f t="shared" si="7"/>
        <v>9</v>
      </c>
      <c r="O54" t="b">
        <f t="shared" si="8"/>
        <v>0</v>
      </c>
      <c r="Q54" t="str">
        <f t="shared" si="9"/>
        <v>S.Querr</v>
      </c>
      <c r="R54" t="b">
        <f t="shared" si="10"/>
        <v>0</v>
      </c>
      <c r="T54" t="str">
        <f t="shared" si="11"/>
        <v>Querr</v>
      </c>
      <c r="U54" t="b">
        <f t="shared" si="12"/>
        <v>0</v>
      </c>
    </row>
    <row r="55" spans="1:21" x14ac:dyDescent="0.25">
      <c r="A55" t="s">
        <v>173</v>
      </c>
      <c r="B55" t="s">
        <v>174</v>
      </c>
      <c r="C55" t="str">
        <f t="shared" si="0"/>
        <v>J.B</v>
      </c>
      <c r="E55" t="str">
        <f t="shared" si="1"/>
        <v>T.D</v>
      </c>
      <c r="F55" t="b">
        <f t="shared" si="2"/>
        <v>0</v>
      </c>
      <c r="H55" t="str">
        <f t="shared" si="3"/>
        <v>ker</v>
      </c>
      <c r="I55" t="b">
        <f t="shared" si="4"/>
        <v>0</v>
      </c>
      <c r="K55" t="str">
        <f t="shared" si="5"/>
        <v>De</v>
      </c>
      <c r="L55" t="b">
        <f t="shared" si="6"/>
        <v>0</v>
      </c>
      <c r="N55">
        <f t="shared" si="7"/>
        <v>11</v>
      </c>
      <c r="O55" t="b">
        <f t="shared" si="8"/>
        <v>0</v>
      </c>
      <c r="Q55" t="str">
        <f t="shared" si="9"/>
        <v>T.De Bakk</v>
      </c>
      <c r="R55" t="b">
        <f t="shared" si="10"/>
        <v>0</v>
      </c>
      <c r="T55" t="str">
        <f t="shared" si="11"/>
        <v>De Bakk</v>
      </c>
      <c r="U55" t="b">
        <f t="shared" si="12"/>
        <v>0</v>
      </c>
    </row>
    <row r="56" spans="1:21" x14ac:dyDescent="0.25">
      <c r="A56" t="s">
        <v>175</v>
      </c>
      <c r="B56" t="s">
        <v>176</v>
      </c>
      <c r="C56" t="str">
        <f t="shared" si="0"/>
        <v>A.H</v>
      </c>
      <c r="E56" t="str">
        <f t="shared" si="1"/>
        <v>G.S</v>
      </c>
      <c r="F56" t="b">
        <f t="shared" si="2"/>
        <v>0</v>
      </c>
      <c r="H56" t="str">
        <f t="shared" si="3"/>
        <v>eda</v>
      </c>
      <c r="I56" t="b">
        <f t="shared" si="4"/>
        <v>0</v>
      </c>
      <c r="K56" t="str">
        <f t="shared" si="5"/>
        <v>So</v>
      </c>
      <c r="L56" t="b">
        <f t="shared" si="6"/>
        <v>0</v>
      </c>
      <c r="N56">
        <f t="shared" si="7"/>
        <v>7</v>
      </c>
      <c r="O56" t="b">
        <f t="shared" si="8"/>
        <v>0</v>
      </c>
      <c r="Q56" t="str">
        <f t="shared" si="9"/>
        <v>G.Soe</v>
      </c>
      <c r="R56" t="b">
        <f t="shared" si="10"/>
        <v>0</v>
      </c>
      <c r="T56" t="str">
        <f t="shared" si="11"/>
        <v>Soe</v>
      </c>
      <c r="U56" t="b">
        <f t="shared" si="12"/>
        <v>0</v>
      </c>
    </row>
    <row r="57" spans="1:21" x14ac:dyDescent="0.25">
      <c r="A57" t="s">
        <v>177</v>
      </c>
      <c r="B57" t="s">
        <v>178</v>
      </c>
      <c r="C57" t="str">
        <f t="shared" si="0"/>
        <v>R.G</v>
      </c>
      <c r="E57" t="str">
        <f t="shared" si="1"/>
        <v>M.G</v>
      </c>
      <c r="F57" t="b">
        <f t="shared" si="2"/>
        <v>0</v>
      </c>
      <c r="H57" t="str">
        <f t="shared" si="3"/>
        <v>ers</v>
      </c>
      <c r="I57" t="b">
        <f t="shared" si="4"/>
        <v>0</v>
      </c>
      <c r="K57" t="str">
        <f t="shared" si="5"/>
        <v>Gr</v>
      </c>
      <c r="L57" t="b">
        <f t="shared" si="6"/>
        <v>0</v>
      </c>
      <c r="N57">
        <f t="shared" si="7"/>
        <v>12</v>
      </c>
      <c r="O57" t="b">
        <f t="shared" si="8"/>
        <v>0</v>
      </c>
      <c r="Q57" t="str">
        <f t="shared" si="9"/>
        <v>M.Granolle</v>
      </c>
      <c r="R57" t="b">
        <f t="shared" si="10"/>
        <v>0</v>
      </c>
      <c r="T57" t="str">
        <f t="shared" si="11"/>
        <v>Granolle</v>
      </c>
      <c r="U57" t="b">
        <f t="shared" si="12"/>
        <v>0</v>
      </c>
    </row>
    <row r="58" spans="1:21" x14ac:dyDescent="0.25">
      <c r="A58" t="s">
        <v>179</v>
      </c>
      <c r="B58" t="s">
        <v>180</v>
      </c>
      <c r="C58" t="str">
        <f t="shared" si="0"/>
        <v>D.T</v>
      </c>
      <c r="E58" t="str">
        <f t="shared" si="1"/>
        <v>T.H</v>
      </c>
      <c r="F58" t="b">
        <f t="shared" si="2"/>
        <v>0</v>
      </c>
      <c r="H58" t="str">
        <f t="shared" si="3"/>
        <v>aas</v>
      </c>
      <c r="I58" t="b">
        <f t="shared" si="4"/>
        <v>0</v>
      </c>
      <c r="K58" t="str">
        <f t="shared" si="5"/>
        <v>Ha</v>
      </c>
      <c r="L58" t="b">
        <f t="shared" si="6"/>
        <v>0</v>
      </c>
      <c r="N58">
        <f t="shared" si="7"/>
        <v>6</v>
      </c>
      <c r="O58" t="b">
        <f t="shared" si="8"/>
        <v>0</v>
      </c>
      <c r="Q58" t="str">
        <f t="shared" si="9"/>
        <v>T.Ha</v>
      </c>
      <c r="R58" t="b">
        <f t="shared" si="10"/>
        <v>0</v>
      </c>
      <c r="T58" t="str">
        <f t="shared" si="11"/>
        <v>Ha</v>
      </c>
      <c r="U58" t="b">
        <f t="shared" si="12"/>
        <v>0</v>
      </c>
    </row>
    <row r="59" spans="1:21" x14ac:dyDescent="0.25">
      <c r="A59" t="s">
        <v>181</v>
      </c>
      <c r="B59" t="s">
        <v>182</v>
      </c>
      <c r="C59" t="str">
        <f t="shared" si="0"/>
        <v>W.O</v>
      </c>
      <c r="E59" t="str">
        <f t="shared" si="1"/>
        <v>Y-T</v>
      </c>
      <c r="F59" t="b">
        <f t="shared" si="2"/>
        <v>0</v>
      </c>
      <c r="H59" t="str">
        <f t="shared" si="3"/>
        <v>ang</v>
      </c>
      <c r="I59" t="b">
        <f t="shared" si="4"/>
        <v>0</v>
      </c>
      <c r="K59" t="str">
        <f t="shared" si="5"/>
        <v>T.</v>
      </c>
      <c r="L59" t="b">
        <f t="shared" si="6"/>
        <v>0</v>
      </c>
      <c r="N59">
        <f t="shared" si="7"/>
        <v>8</v>
      </c>
      <c r="O59" t="b">
        <f t="shared" si="8"/>
        <v>0</v>
      </c>
      <c r="Q59" t="str">
        <f t="shared" si="9"/>
        <v>Y-T.Wa</v>
      </c>
      <c r="R59" t="b">
        <f t="shared" si="10"/>
        <v>0</v>
      </c>
      <c r="T59" t="str">
        <f t="shared" si="11"/>
        <v>T.Wa</v>
      </c>
      <c r="U59" t="b">
        <f t="shared" si="12"/>
        <v>0</v>
      </c>
    </row>
    <row r="60" spans="1:21" x14ac:dyDescent="0.25">
      <c r="A60" t="s">
        <v>183</v>
      </c>
      <c r="B60" t="s">
        <v>184</v>
      </c>
      <c r="C60" t="str">
        <f t="shared" si="0"/>
        <v>R.B</v>
      </c>
      <c r="E60" t="str">
        <f t="shared" si="1"/>
        <v>P-H</v>
      </c>
      <c r="F60" t="b">
        <f t="shared" si="2"/>
        <v>0</v>
      </c>
      <c r="H60" t="str">
        <f t="shared" si="3"/>
        <v>ieu</v>
      </c>
      <c r="I60" t="b">
        <f t="shared" si="4"/>
        <v>0</v>
      </c>
      <c r="K60" t="str">
        <f t="shared" si="5"/>
        <v>H.</v>
      </c>
      <c r="L60" t="b">
        <f t="shared" si="6"/>
        <v>0</v>
      </c>
      <c r="N60">
        <f t="shared" si="7"/>
        <v>11</v>
      </c>
      <c r="O60" t="b">
        <f t="shared" si="8"/>
        <v>0</v>
      </c>
      <c r="Q60" t="str">
        <f t="shared" si="9"/>
        <v>P-H.Mathi</v>
      </c>
      <c r="R60" t="b">
        <f t="shared" si="10"/>
        <v>0</v>
      </c>
      <c r="T60" t="str">
        <f t="shared" si="11"/>
        <v>H.Mathi</v>
      </c>
      <c r="U60" t="b">
        <f t="shared" si="12"/>
        <v>0</v>
      </c>
    </row>
    <row r="61" spans="1:21" x14ac:dyDescent="0.25">
      <c r="A61" t="s">
        <v>185</v>
      </c>
      <c r="B61" t="s">
        <v>186</v>
      </c>
      <c r="C61" t="str">
        <f t="shared" si="0"/>
        <v>G.S</v>
      </c>
      <c r="E61" t="str">
        <f t="shared" si="1"/>
        <v>F.L</v>
      </c>
      <c r="F61" t="b">
        <f t="shared" si="2"/>
        <v>0</v>
      </c>
      <c r="H61" t="str">
        <f t="shared" si="3"/>
        <v>pez</v>
      </c>
      <c r="I61" t="b">
        <f t="shared" si="4"/>
        <v>0</v>
      </c>
      <c r="K61" t="str">
        <f t="shared" si="5"/>
        <v>Lo</v>
      </c>
      <c r="L61" t="b">
        <f t="shared" si="6"/>
        <v>0</v>
      </c>
      <c r="N61">
        <f t="shared" si="7"/>
        <v>7</v>
      </c>
      <c r="O61" t="b">
        <f t="shared" si="8"/>
        <v>0</v>
      </c>
      <c r="Q61" t="str">
        <f t="shared" si="9"/>
        <v>F.Lop</v>
      </c>
      <c r="R61" t="b">
        <f t="shared" si="10"/>
        <v>0</v>
      </c>
      <c r="T61" t="str">
        <f t="shared" si="11"/>
        <v>Lop</v>
      </c>
      <c r="U61" t="b">
        <f t="shared" si="12"/>
        <v>0</v>
      </c>
    </row>
    <row r="62" spans="1:21" x14ac:dyDescent="0.25">
      <c r="A62" t="s">
        <v>187</v>
      </c>
      <c r="B62" t="s">
        <v>188</v>
      </c>
      <c r="C62" t="str">
        <f t="shared" si="0"/>
        <v>R.H</v>
      </c>
      <c r="E62" t="str">
        <f t="shared" si="1"/>
        <v>J.C</v>
      </c>
      <c r="F62" t="b">
        <f t="shared" si="2"/>
        <v>0</v>
      </c>
      <c r="H62" t="str">
        <f t="shared" si="3"/>
        <v>rdy</v>
      </c>
      <c r="I62" t="b">
        <f t="shared" si="4"/>
        <v>0</v>
      </c>
      <c r="K62" t="str">
        <f t="shared" si="5"/>
        <v>Ch</v>
      </c>
      <c r="L62" t="b">
        <f t="shared" si="6"/>
        <v>0</v>
      </c>
      <c r="N62">
        <f t="shared" si="7"/>
        <v>8</v>
      </c>
      <c r="O62" t="b">
        <f t="shared" si="8"/>
        <v>0</v>
      </c>
      <c r="Q62" t="str">
        <f t="shared" si="9"/>
        <v>J.Char</v>
      </c>
      <c r="R62" t="b">
        <f t="shared" si="10"/>
        <v>0</v>
      </c>
      <c r="T62" t="str">
        <f t="shared" si="11"/>
        <v>Char</v>
      </c>
      <c r="U62" t="b">
        <f t="shared" si="12"/>
        <v>0</v>
      </c>
    </row>
    <row r="63" spans="1:21" x14ac:dyDescent="0.25">
      <c r="A63" t="s">
        <v>189</v>
      </c>
      <c r="B63" t="s">
        <v>190</v>
      </c>
      <c r="C63" t="str">
        <f t="shared" si="0"/>
        <v>B.K</v>
      </c>
      <c r="E63" t="str">
        <f t="shared" si="1"/>
        <v>J.S</v>
      </c>
      <c r="F63" t="b">
        <f t="shared" si="2"/>
        <v>0</v>
      </c>
      <c r="H63" t="str">
        <f t="shared" si="3"/>
        <v>uff</v>
      </c>
      <c r="I63" t="b">
        <f t="shared" si="4"/>
        <v>0</v>
      </c>
      <c r="K63" t="str">
        <f t="shared" si="5"/>
        <v>St</v>
      </c>
      <c r="L63" t="b">
        <f t="shared" si="6"/>
        <v>0</v>
      </c>
      <c r="N63">
        <f t="shared" si="7"/>
        <v>8</v>
      </c>
      <c r="O63" t="b">
        <f t="shared" si="8"/>
        <v>0</v>
      </c>
      <c r="Q63" t="str">
        <f t="shared" si="9"/>
        <v>J.Stru</v>
      </c>
      <c r="R63" t="b">
        <f t="shared" si="10"/>
        <v>0</v>
      </c>
      <c r="T63" t="str">
        <f t="shared" si="11"/>
        <v>Stru</v>
      </c>
      <c r="U63" t="b">
        <f t="shared" si="12"/>
        <v>0</v>
      </c>
    </row>
    <row r="64" spans="1:21" x14ac:dyDescent="0.25">
      <c r="A64" t="s">
        <v>191</v>
      </c>
      <c r="B64" t="s">
        <v>192</v>
      </c>
      <c r="C64" t="str">
        <f t="shared" si="0"/>
        <v>B.R</v>
      </c>
      <c r="E64" t="str">
        <f t="shared" si="1"/>
        <v>S.J</v>
      </c>
      <c r="F64" t="b">
        <f t="shared" si="2"/>
        <v>0</v>
      </c>
      <c r="H64" t="str">
        <f t="shared" si="3"/>
        <v>son</v>
      </c>
      <c r="I64" t="b">
        <f t="shared" si="4"/>
        <v>0</v>
      </c>
      <c r="K64" t="str">
        <f t="shared" si="5"/>
        <v>Jo</v>
      </c>
      <c r="L64" t="b">
        <f t="shared" si="6"/>
        <v>0</v>
      </c>
      <c r="N64">
        <f t="shared" si="7"/>
        <v>9</v>
      </c>
      <c r="O64" t="b">
        <f t="shared" si="8"/>
        <v>0</v>
      </c>
      <c r="Q64" t="str">
        <f t="shared" si="9"/>
        <v>S.Johns</v>
      </c>
      <c r="R64" t="b">
        <f t="shared" si="10"/>
        <v>0</v>
      </c>
      <c r="T64" t="str">
        <f t="shared" si="11"/>
        <v>Johns</v>
      </c>
      <c r="U64" t="b">
        <f t="shared" si="12"/>
        <v>0</v>
      </c>
    </row>
    <row r="65" spans="1:21" x14ac:dyDescent="0.25">
      <c r="A65" t="s">
        <v>193</v>
      </c>
      <c r="B65" t="s">
        <v>194</v>
      </c>
      <c r="C65" t="str">
        <f t="shared" si="0"/>
        <v>N.D</v>
      </c>
      <c r="E65" t="str">
        <f t="shared" si="1"/>
        <v>F.M</v>
      </c>
      <c r="F65" t="b">
        <f t="shared" si="2"/>
        <v>0</v>
      </c>
      <c r="H65" t="str">
        <f t="shared" si="3"/>
        <v>yer</v>
      </c>
      <c r="I65" t="b">
        <f t="shared" si="4"/>
        <v>0</v>
      </c>
      <c r="K65" t="str">
        <f t="shared" si="5"/>
        <v>Ma</v>
      </c>
      <c r="L65" t="b">
        <f t="shared" si="6"/>
        <v>0</v>
      </c>
      <c r="N65">
        <f t="shared" si="7"/>
        <v>7</v>
      </c>
      <c r="O65" t="b">
        <f t="shared" si="8"/>
        <v>0</v>
      </c>
      <c r="Q65" t="str">
        <f t="shared" si="9"/>
        <v>F.May</v>
      </c>
      <c r="R65" t="b">
        <f t="shared" si="10"/>
        <v>0</v>
      </c>
      <c r="T65" t="str">
        <f t="shared" si="11"/>
        <v>May</v>
      </c>
      <c r="U65" t="b">
        <f t="shared" si="12"/>
        <v>0</v>
      </c>
    </row>
    <row r="66" spans="1:21" x14ac:dyDescent="0.25">
      <c r="A66" t="s">
        <v>71</v>
      </c>
      <c r="B66" t="s">
        <v>68</v>
      </c>
      <c r="C66" t="str">
        <f t="shared" si="0"/>
        <v>Y-H</v>
      </c>
      <c r="E66" t="str">
        <f t="shared" si="1"/>
        <v>A.M</v>
      </c>
      <c r="F66" t="b">
        <f t="shared" si="2"/>
        <v>0</v>
      </c>
      <c r="H66" t="str">
        <f t="shared" si="3"/>
        <v>ray</v>
      </c>
      <c r="I66" t="b">
        <f t="shared" si="4"/>
        <v>0</v>
      </c>
      <c r="K66" t="str">
        <f t="shared" si="5"/>
        <v>Mu</v>
      </c>
      <c r="L66" t="b">
        <f t="shared" si="6"/>
        <v>0</v>
      </c>
      <c r="N66">
        <f t="shared" si="7"/>
        <v>8</v>
      </c>
      <c r="O66" t="b">
        <f t="shared" si="8"/>
        <v>0</v>
      </c>
      <c r="Q66" t="str">
        <f t="shared" si="9"/>
        <v>A.Murr</v>
      </c>
      <c r="R66" t="b">
        <f t="shared" si="10"/>
        <v>0</v>
      </c>
      <c r="T66" t="str">
        <f t="shared" si="11"/>
        <v>Murr</v>
      </c>
      <c r="U66" t="b">
        <f t="shared" si="12"/>
        <v>0</v>
      </c>
    </row>
    <row r="67" spans="1:21" x14ac:dyDescent="0.25">
      <c r="A67" t="s">
        <v>74</v>
      </c>
      <c r="B67" t="s">
        <v>72</v>
      </c>
      <c r="C67" t="str">
        <f t="shared" ref="C67:C115" si="14">LEFT(A67,3)</f>
        <v>T.R</v>
      </c>
      <c r="E67" t="str">
        <f t="shared" ref="E67:E115" si="15">LEFT(B67,3)</f>
        <v>N.M</v>
      </c>
      <c r="F67" t="b">
        <f t="shared" ref="F67:F115" si="16">D67=E67</f>
        <v>0</v>
      </c>
      <c r="H67" t="str">
        <f t="shared" ref="H67:H115" si="17">RIGHT(B67,3)</f>
        <v>hut</v>
      </c>
      <c r="I67" t="b">
        <f t="shared" ref="I67:I115" si="18">G67=H67</f>
        <v>0</v>
      </c>
      <c r="K67" t="str">
        <f t="shared" ref="K67:K115" si="19">MID(B67,3,2)</f>
        <v>Ma</v>
      </c>
      <c r="L67" t="b">
        <f t="shared" ref="L67:L115" si="20">J67=K67</f>
        <v>0</v>
      </c>
      <c r="N67">
        <f t="shared" ref="N67:N115" si="21">LEN(B67)</f>
        <v>7</v>
      </c>
      <c r="O67" t="b">
        <f t="shared" ref="O67:O115" si="22">M67=N67</f>
        <v>0</v>
      </c>
      <c r="Q67" t="str">
        <f t="shared" ref="Q67:Q115" si="23">LEFT(B67,LEN(B67)-2)</f>
        <v>N.Mah</v>
      </c>
      <c r="R67" t="b">
        <f t="shared" ref="R67:R115" si="24">P67=Q67</f>
        <v>0</v>
      </c>
      <c r="T67" t="str">
        <f t="shared" ref="T67:T115" si="25">MID(B67,3,LEN(B67)-4)</f>
        <v>Mah</v>
      </c>
      <c r="U67" t="b">
        <f t="shared" ref="U67:U115" si="26">S67=T67</f>
        <v>0</v>
      </c>
    </row>
    <row r="68" spans="1:21" x14ac:dyDescent="0.25">
      <c r="A68" t="s">
        <v>79</v>
      </c>
      <c r="B68" t="s">
        <v>77</v>
      </c>
      <c r="C68" t="str">
        <f t="shared" si="14"/>
        <v>V.P</v>
      </c>
      <c r="E68" t="str">
        <f t="shared" si="15"/>
        <v>M.Y</v>
      </c>
      <c r="F68" t="b">
        <f t="shared" si="16"/>
        <v>0</v>
      </c>
      <c r="H68" t="str">
        <f t="shared" si="17"/>
        <v>hny</v>
      </c>
      <c r="I68" t="b">
        <f t="shared" si="18"/>
        <v>0</v>
      </c>
      <c r="K68" t="str">
        <f t="shared" si="19"/>
        <v>Yo</v>
      </c>
      <c r="L68" t="b">
        <f t="shared" si="20"/>
        <v>0</v>
      </c>
      <c r="N68">
        <f t="shared" si="21"/>
        <v>9</v>
      </c>
      <c r="O68" t="b">
        <f t="shared" si="22"/>
        <v>0</v>
      </c>
      <c r="Q68" t="str">
        <f t="shared" si="23"/>
        <v>M.Youzh</v>
      </c>
      <c r="R68" t="b">
        <f t="shared" si="24"/>
        <v>0</v>
      </c>
      <c r="T68" t="str">
        <f t="shared" si="25"/>
        <v>Youzh</v>
      </c>
      <c r="U68" t="b">
        <f t="shared" si="26"/>
        <v>0</v>
      </c>
    </row>
    <row r="69" spans="1:21" x14ac:dyDescent="0.25">
      <c r="A69" t="s">
        <v>83</v>
      </c>
      <c r="B69" t="s">
        <v>80</v>
      </c>
      <c r="C69" t="str">
        <f t="shared" si="14"/>
        <v>V.T</v>
      </c>
      <c r="E69" t="str">
        <f t="shared" si="15"/>
        <v>A.K</v>
      </c>
      <c r="F69" t="b">
        <f t="shared" si="16"/>
        <v>0</v>
      </c>
      <c r="H69" t="str">
        <f t="shared" si="17"/>
        <v>sov</v>
      </c>
      <c r="I69" t="b">
        <f t="shared" si="18"/>
        <v>0</v>
      </c>
      <c r="K69" t="str">
        <f t="shared" si="19"/>
        <v>Ku</v>
      </c>
      <c r="L69" t="b">
        <f t="shared" si="20"/>
        <v>0</v>
      </c>
      <c r="N69">
        <f t="shared" si="21"/>
        <v>11</v>
      </c>
      <c r="O69" t="b">
        <f t="shared" si="22"/>
        <v>0</v>
      </c>
      <c r="Q69" t="str">
        <f t="shared" si="23"/>
        <v>A.Kuznets</v>
      </c>
      <c r="R69" t="b">
        <f t="shared" si="24"/>
        <v>0</v>
      </c>
      <c r="T69" t="str">
        <f t="shared" si="25"/>
        <v>Kuznets</v>
      </c>
      <c r="U69" t="b">
        <f t="shared" si="26"/>
        <v>0</v>
      </c>
    </row>
    <row r="70" spans="1:21" x14ac:dyDescent="0.25">
      <c r="A70" t="s">
        <v>90</v>
      </c>
      <c r="B70" t="s">
        <v>89</v>
      </c>
      <c r="C70" t="str">
        <f t="shared" si="14"/>
        <v>J.M</v>
      </c>
      <c r="E70" t="str">
        <f t="shared" si="15"/>
        <v>R.R</v>
      </c>
      <c r="F70" t="b">
        <f t="shared" si="16"/>
        <v>0</v>
      </c>
      <c r="H70" t="str">
        <f t="shared" si="17"/>
        <v>Ram</v>
      </c>
      <c r="I70" t="b">
        <f t="shared" si="18"/>
        <v>0</v>
      </c>
      <c r="K70" t="str">
        <f t="shared" si="19"/>
        <v>Ra</v>
      </c>
      <c r="L70" t="b">
        <f t="shared" si="20"/>
        <v>0</v>
      </c>
      <c r="N70">
        <f t="shared" si="21"/>
        <v>5</v>
      </c>
      <c r="O70" t="b">
        <f t="shared" si="22"/>
        <v>0</v>
      </c>
      <c r="Q70" t="str">
        <f t="shared" si="23"/>
        <v>R.R</v>
      </c>
      <c r="R70" t="b">
        <f t="shared" si="24"/>
        <v>0</v>
      </c>
      <c r="T70" t="str">
        <f t="shared" si="25"/>
        <v>R</v>
      </c>
      <c r="U70" t="b">
        <f t="shared" si="26"/>
        <v>0</v>
      </c>
    </row>
    <row r="71" spans="1:21" x14ac:dyDescent="0.25">
      <c r="A71" t="s">
        <v>94</v>
      </c>
      <c r="B71" t="s">
        <v>93</v>
      </c>
      <c r="C71" t="str">
        <f t="shared" si="14"/>
        <v>F.V</v>
      </c>
      <c r="E71" t="str">
        <f t="shared" si="15"/>
        <v>J.B</v>
      </c>
      <c r="F71" t="b">
        <f t="shared" si="16"/>
        <v>0</v>
      </c>
      <c r="H71" t="str">
        <f t="shared" si="17"/>
        <v>eau</v>
      </c>
      <c r="I71" t="b">
        <f t="shared" si="18"/>
        <v>0</v>
      </c>
      <c r="K71" t="str">
        <f t="shared" si="19"/>
        <v>Be</v>
      </c>
      <c r="L71" t="b">
        <f t="shared" si="20"/>
        <v>0</v>
      </c>
      <c r="N71">
        <f t="shared" si="21"/>
        <v>11</v>
      </c>
      <c r="O71" t="b">
        <f t="shared" si="22"/>
        <v>0</v>
      </c>
      <c r="Q71" t="str">
        <f t="shared" si="23"/>
        <v>J.Bennete</v>
      </c>
      <c r="R71" t="b">
        <f t="shared" si="24"/>
        <v>0</v>
      </c>
      <c r="T71" t="str">
        <f t="shared" si="25"/>
        <v>Bennete</v>
      </c>
      <c r="U71" t="b">
        <f t="shared" si="26"/>
        <v>0</v>
      </c>
    </row>
    <row r="72" spans="1:21" x14ac:dyDescent="0.25">
      <c r="A72" t="s">
        <v>98</v>
      </c>
      <c r="B72" t="s">
        <v>97</v>
      </c>
      <c r="C72" t="str">
        <f t="shared" si="14"/>
        <v>J-W</v>
      </c>
      <c r="E72" t="str">
        <f t="shared" si="15"/>
        <v>E.G</v>
      </c>
      <c r="F72" t="b">
        <f t="shared" si="16"/>
        <v>0</v>
      </c>
      <c r="H72" t="str">
        <f t="shared" si="17"/>
        <v>bis</v>
      </c>
      <c r="I72" t="b">
        <f t="shared" si="18"/>
        <v>0</v>
      </c>
      <c r="K72" t="str">
        <f t="shared" si="19"/>
        <v>Gu</v>
      </c>
      <c r="L72" t="b">
        <f t="shared" si="20"/>
        <v>0</v>
      </c>
      <c r="N72">
        <f t="shared" si="21"/>
        <v>8</v>
      </c>
      <c r="O72" t="b">
        <f t="shared" si="22"/>
        <v>0</v>
      </c>
      <c r="Q72" t="str">
        <f t="shared" si="23"/>
        <v>E.Gulb</v>
      </c>
      <c r="R72" t="b">
        <f t="shared" si="24"/>
        <v>0</v>
      </c>
      <c r="T72" t="str">
        <f t="shared" si="25"/>
        <v>Gulb</v>
      </c>
      <c r="U72" t="b">
        <f t="shared" si="26"/>
        <v>0</v>
      </c>
    </row>
    <row r="73" spans="1:21" x14ac:dyDescent="0.25">
      <c r="A73" t="s">
        <v>103</v>
      </c>
      <c r="B73" t="s">
        <v>101</v>
      </c>
      <c r="C73" t="str">
        <f t="shared" si="14"/>
        <v>S.S</v>
      </c>
      <c r="E73" t="str">
        <f t="shared" si="15"/>
        <v>R.F</v>
      </c>
      <c r="F73" t="b">
        <f t="shared" si="16"/>
        <v>0</v>
      </c>
      <c r="H73" t="str">
        <f t="shared" si="17"/>
        <v>rer</v>
      </c>
      <c r="I73" t="b">
        <f t="shared" si="18"/>
        <v>0</v>
      </c>
      <c r="K73" t="str">
        <f t="shared" si="19"/>
        <v>Fe</v>
      </c>
      <c r="L73" t="b">
        <f t="shared" si="20"/>
        <v>0</v>
      </c>
      <c r="N73">
        <f t="shared" si="21"/>
        <v>9</v>
      </c>
      <c r="O73" t="b">
        <f t="shared" si="22"/>
        <v>0</v>
      </c>
      <c r="Q73" t="str">
        <f t="shared" si="23"/>
        <v>R.Feder</v>
      </c>
      <c r="R73" t="b">
        <f t="shared" si="24"/>
        <v>0</v>
      </c>
      <c r="T73" t="str">
        <f t="shared" si="25"/>
        <v>Feder</v>
      </c>
      <c r="U73" t="b">
        <f t="shared" si="26"/>
        <v>0</v>
      </c>
    </row>
    <row r="74" spans="1:21" x14ac:dyDescent="0.25">
      <c r="A74" t="s">
        <v>107</v>
      </c>
      <c r="B74" t="s">
        <v>104</v>
      </c>
      <c r="C74" t="str">
        <f t="shared" si="14"/>
        <v>J.M</v>
      </c>
      <c r="E74" t="str">
        <f t="shared" si="15"/>
        <v>J.R</v>
      </c>
      <c r="F74" t="b">
        <f t="shared" si="16"/>
        <v>0</v>
      </c>
      <c r="H74" t="str">
        <f t="shared" si="17"/>
        <v>ter</v>
      </c>
      <c r="I74" t="b">
        <f t="shared" si="18"/>
        <v>0</v>
      </c>
      <c r="K74" t="str">
        <f t="shared" si="19"/>
        <v>Re</v>
      </c>
      <c r="L74" t="b">
        <f t="shared" si="20"/>
        <v>0</v>
      </c>
      <c r="N74">
        <f t="shared" si="21"/>
        <v>9</v>
      </c>
      <c r="O74" t="b">
        <f t="shared" si="22"/>
        <v>0</v>
      </c>
      <c r="Q74" t="str">
        <f t="shared" si="23"/>
        <v>J.Reist</v>
      </c>
      <c r="R74" t="b">
        <f t="shared" si="24"/>
        <v>0</v>
      </c>
      <c r="T74" t="str">
        <f t="shared" si="25"/>
        <v>Reist</v>
      </c>
      <c r="U74" t="b">
        <f t="shared" si="26"/>
        <v>0</v>
      </c>
    </row>
    <row r="75" spans="1:21" x14ac:dyDescent="0.25">
      <c r="A75" t="s">
        <v>114</v>
      </c>
      <c r="B75" t="s">
        <v>113</v>
      </c>
      <c r="C75" t="str">
        <f t="shared" si="14"/>
        <v>N.A</v>
      </c>
      <c r="E75" t="str">
        <f t="shared" si="15"/>
        <v>G.R</v>
      </c>
      <c r="F75" t="b">
        <f t="shared" si="16"/>
        <v>0</v>
      </c>
      <c r="H75" t="str">
        <f t="shared" si="17"/>
        <v>fin</v>
      </c>
      <c r="I75" t="b">
        <f t="shared" si="18"/>
        <v>0</v>
      </c>
      <c r="K75" t="str">
        <f t="shared" si="19"/>
        <v>Ru</v>
      </c>
      <c r="L75" t="b">
        <f t="shared" si="20"/>
        <v>0</v>
      </c>
      <c r="N75">
        <f t="shared" si="21"/>
        <v>7</v>
      </c>
      <c r="O75" t="b">
        <f t="shared" si="22"/>
        <v>0</v>
      </c>
      <c r="Q75" t="str">
        <f t="shared" si="23"/>
        <v>G.Ruf</v>
      </c>
      <c r="R75" t="b">
        <f t="shared" si="24"/>
        <v>0</v>
      </c>
      <c r="T75" t="str">
        <f t="shared" si="25"/>
        <v>Ruf</v>
      </c>
      <c r="U75" t="b">
        <f t="shared" si="26"/>
        <v>0</v>
      </c>
    </row>
    <row r="76" spans="1:21" x14ac:dyDescent="0.25">
      <c r="A76" t="s">
        <v>118</v>
      </c>
      <c r="B76" t="s">
        <v>116</v>
      </c>
      <c r="C76" t="str">
        <f t="shared" si="14"/>
        <v>D.B</v>
      </c>
      <c r="E76" t="str">
        <f t="shared" si="15"/>
        <v>L.H</v>
      </c>
      <c r="F76" t="b">
        <f t="shared" si="16"/>
        <v>0</v>
      </c>
      <c r="H76" t="str">
        <f t="shared" si="17"/>
        <v>itt</v>
      </c>
      <c r="I76" t="b">
        <f t="shared" si="18"/>
        <v>0</v>
      </c>
      <c r="K76" t="str">
        <f t="shared" si="19"/>
        <v>He</v>
      </c>
      <c r="L76" t="b">
        <f t="shared" si="20"/>
        <v>0</v>
      </c>
      <c r="N76">
        <f t="shared" si="21"/>
        <v>8</v>
      </c>
      <c r="O76" t="b">
        <f t="shared" si="22"/>
        <v>0</v>
      </c>
      <c r="Q76" t="str">
        <f t="shared" si="23"/>
        <v>L.Hewi</v>
      </c>
      <c r="R76" t="b">
        <f t="shared" si="24"/>
        <v>0</v>
      </c>
      <c r="T76" t="str">
        <f t="shared" si="25"/>
        <v>Hewi</v>
      </c>
      <c r="U76" t="b">
        <f t="shared" si="26"/>
        <v>0</v>
      </c>
    </row>
    <row r="77" spans="1:21" x14ac:dyDescent="0.25">
      <c r="A77" t="s">
        <v>126</v>
      </c>
      <c r="B77" t="s">
        <v>125</v>
      </c>
      <c r="C77" t="str">
        <f t="shared" si="14"/>
        <v>S.R</v>
      </c>
      <c r="E77" t="str">
        <f t="shared" si="15"/>
        <v>B.P</v>
      </c>
      <c r="F77" t="b">
        <f t="shared" si="16"/>
        <v>0</v>
      </c>
      <c r="H77" t="str">
        <f t="shared" si="17"/>
        <v>ire</v>
      </c>
      <c r="I77" t="b">
        <f t="shared" si="18"/>
        <v>0</v>
      </c>
      <c r="K77" t="str">
        <f t="shared" si="19"/>
        <v>Pa</v>
      </c>
      <c r="L77" t="b">
        <f t="shared" si="20"/>
        <v>0</v>
      </c>
      <c r="N77">
        <f t="shared" si="21"/>
        <v>7</v>
      </c>
      <c r="O77" t="b">
        <f t="shared" si="22"/>
        <v>0</v>
      </c>
      <c r="Q77" t="str">
        <f t="shared" si="23"/>
        <v>B.Pai</v>
      </c>
      <c r="R77" t="b">
        <f t="shared" si="24"/>
        <v>0</v>
      </c>
      <c r="T77" t="str">
        <f t="shared" si="25"/>
        <v>Pai</v>
      </c>
      <c r="U77" t="b">
        <f t="shared" si="26"/>
        <v>0</v>
      </c>
    </row>
    <row r="78" spans="1:21" x14ac:dyDescent="0.25">
      <c r="A78" t="s">
        <v>135</v>
      </c>
      <c r="B78" t="s">
        <v>133</v>
      </c>
      <c r="C78" t="str">
        <f t="shared" si="14"/>
        <v>J.L</v>
      </c>
      <c r="E78" t="str">
        <f t="shared" si="15"/>
        <v>J.D</v>
      </c>
      <c r="F78" t="b">
        <f t="shared" si="16"/>
        <v>0</v>
      </c>
      <c r="H78" t="str">
        <f t="shared" si="17"/>
        <v>tro</v>
      </c>
      <c r="I78" t="b">
        <f t="shared" si="18"/>
        <v>0</v>
      </c>
      <c r="K78" t="str">
        <f t="shared" si="19"/>
        <v>De</v>
      </c>
      <c r="L78" t="b">
        <f t="shared" si="20"/>
        <v>0</v>
      </c>
      <c r="N78">
        <f t="shared" si="21"/>
        <v>11</v>
      </c>
      <c r="O78" t="b">
        <f t="shared" si="22"/>
        <v>0</v>
      </c>
      <c r="Q78" t="str">
        <f t="shared" si="23"/>
        <v>J.Del Pot</v>
      </c>
      <c r="R78" t="b">
        <f t="shared" si="24"/>
        <v>0</v>
      </c>
      <c r="T78" t="str">
        <f t="shared" si="25"/>
        <v>Del Pot</v>
      </c>
      <c r="U78" t="b">
        <f t="shared" si="26"/>
        <v>0</v>
      </c>
    </row>
    <row r="79" spans="1:21" x14ac:dyDescent="0.25">
      <c r="A79" t="s">
        <v>138</v>
      </c>
      <c r="B79" t="s">
        <v>136</v>
      </c>
      <c r="C79" t="str">
        <f t="shared" si="14"/>
        <v>G.D</v>
      </c>
      <c r="E79" t="str">
        <f t="shared" si="15"/>
        <v>G.Z</v>
      </c>
      <c r="F79" t="b">
        <f t="shared" si="16"/>
        <v>0</v>
      </c>
      <c r="H79" t="str">
        <f t="shared" si="17"/>
        <v>lja</v>
      </c>
      <c r="I79" t="b">
        <f t="shared" si="18"/>
        <v>0</v>
      </c>
      <c r="K79" t="str">
        <f t="shared" si="19"/>
        <v>Ze</v>
      </c>
      <c r="L79" t="b">
        <f t="shared" si="20"/>
        <v>0</v>
      </c>
      <c r="N79">
        <f t="shared" si="21"/>
        <v>8</v>
      </c>
      <c r="O79" t="b">
        <f t="shared" si="22"/>
        <v>0</v>
      </c>
      <c r="Q79" t="str">
        <f t="shared" si="23"/>
        <v>G.Zeml</v>
      </c>
      <c r="R79" t="b">
        <f t="shared" si="24"/>
        <v>0</v>
      </c>
      <c r="T79" t="str">
        <f t="shared" si="25"/>
        <v>Zeml</v>
      </c>
      <c r="U79" t="b">
        <f t="shared" si="26"/>
        <v>0</v>
      </c>
    </row>
    <row r="80" spans="1:21" x14ac:dyDescent="0.25">
      <c r="A80" t="s">
        <v>146</v>
      </c>
      <c r="B80" t="s">
        <v>144</v>
      </c>
      <c r="C80" t="str">
        <f t="shared" si="14"/>
        <v>K.N</v>
      </c>
      <c r="E80" t="str">
        <f t="shared" si="15"/>
        <v>L.M</v>
      </c>
      <c r="F80" t="b">
        <f t="shared" si="16"/>
        <v>0</v>
      </c>
      <c r="H80" t="str">
        <f t="shared" si="17"/>
        <v>yer</v>
      </c>
      <c r="I80" t="b">
        <f t="shared" si="18"/>
        <v>0</v>
      </c>
      <c r="K80" t="str">
        <f t="shared" si="19"/>
        <v>Ma</v>
      </c>
      <c r="L80" t="b">
        <f t="shared" si="20"/>
        <v>0</v>
      </c>
      <c r="N80">
        <f t="shared" si="21"/>
        <v>7</v>
      </c>
      <c r="O80" t="b">
        <f t="shared" si="22"/>
        <v>0</v>
      </c>
      <c r="Q80" t="str">
        <f t="shared" si="23"/>
        <v>L.May</v>
      </c>
      <c r="R80" t="b">
        <f t="shared" si="24"/>
        <v>0</v>
      </c>
      <c r="T80" t="str">
        <f t="shared" si="25"/>
        <v>May</v>
      </c>
      <c r="U80" t="b">
        <f t="shared" si="26"/>
        <v>0</v>
      </c>
    </row>
    <row r="81" spans="1:21" x14ac:dyDescent="0.25">
      <c r="A81" t="s">
        <v>151</v>
      </c>
      <c r="B81" t="s">
        <v>148</v>
      </c>
      <c r="C81" t="str">
        <f t="shared" si="14"/>
        <v>D.K</v>
      </c>
      <c r="E81" t="str">
        <f t="shared" si="15"/>
        <v>I.D</v>
      </c>
      <c r="F81" t="b">
        <f t="shared" si="16"/>
        <v>0</v>
      </c>
      <c r="H81" t="str">
        <f t="shared" si="17"/>
        <v>dig</v>
      </c>
      <c r="I81" t="b">
        <f t="shared" si="18"/>
        <v>0</v>
      </c>
      <c r="K81" t="str">
        <f t="shared" si="19"/>
        <v>Do</v>
      </c>
      <c r="L81" t="b">
        <f t="shared" si="20"/>
        <v>0</v>
      </c>
      <c r="N81">
        <f t="shared" si="21"/>
        <v>7</v>
      </c>
      <c r="O81" t="b">
        <f t="shared" si="22"/>
        <v>0</v>
      </c>
      <c r="Q81" t="str">
        <f t="shared" si="23"/>
        <v>I.Dod</v>
      </c>
      <c r="R81" t="b">
        <f t="shared" si="24"/>
        <v>0</v>
      </c>
      <c r="T81" t="str">
        <f t="shared" si="25"/>
        <v>Dod</v>
      </c>
      <c r="U81" t="b">
        <f t="shared" si="26"/>
        <v>0</v>
      </c>
    </row>
    <row r="82" spans="1:21" x14ac:dyDescent="0.25">
      <c r="A82" t="s">
        <v>153</v>
      </c>
      <c r="B82" t="s">
        <v>152</v>
      </c>
      <c r="C82" t="str">
        <f t="shared" si="14"/>
        <v>M.R</v>
      </c>
      <c r="E82" t="str">
        <f t="shared" si="15"/>
        <v>I.S</v>
      </c>
      <c r="F82" t="b">
        <f t="shared" si="16"/>
        <v>0</v>
      </c>
      <c r="H82" t="str">
        <f t="shared" si="17"/>
        <v>ing</v>
      </c>
      <c r="I82" t="b">
        <f t="shared" si="18"/>
        <v>0</v>
      </c>
      <c r="K82" t="str">
        <f t="shared" si="19"/>
        <v>Si</v>
      </c>
      <c r="L82" t="b">
        <f t="shared" si="20"/>
        <v>0</v>
      </c>
      <c r="N82">
        <f t="shared" si="21"/>
        <v>10</v>
      </c>
      <c r="O82" t="b">
        <f t="shared" si="22"/>
        <v>0</v>
      </c>
      <c r="Q82" t="str">
        <f t="shared" si="23"/>
        <v>I.Sijsli</v>
      </c>
      <c r="R82" t="b">
        <f t="shared" si="24"/>
        <v>0</v>
      </c>
      <c r="T82" t="str">
        <f t="shared" si="25"/>
        <v>Sijsli</v>
      </c>
      <c r="U82" t="b">
        <f t="shared" si="26"/>
        <v>0</v>
      </c>
    </row>
    <row r="83" spans="1:21" x14ac:dyDescent="0.25">
      <c r="A83" t="s">
        <v>165</v>
      </c>
      <c r="B83" t="s">
        <v>164</v>
      </c>
      <c r="C83" t="str">
        <f t="shared" si="14"/>
        <v>D.B</v>
      </c>
      <c r="E83" t="str">
        <f t="shared" si="15"/>
        <v>T.B</v>
      </c>
      <c r="F83" t="b">
        <f t="shared" si="16"/>
        <v>0</v>
      </c>
      <c r="H83" t="str">
        <f t="shared" si="17"/>
        <v>ych</v>
      </c>
      <c r="I83" t="b">
        <f t="shared" si="18"/>
        <v>0</v>
      </c>
      <c r="K83" t="str">
        <f t="shared" si="19"/>
        <v>Be</v>
      </c>
      <c r="L83" t="b">
        <f t="shared" si="20"/>
        <v>0</v>
      </c>
      <c r="N83">
        <f t="shared" si="21"/>
        <v>9</v>
      </c>
      <c r="O83" t="b">
        <f t="shared" si="22"/>
        <v>0</v>
      </c>
      <c r="Q83" t="str">
        <f t="shared" si="23"/>
        <v>T.Berdy</v>
      </c>
      <c r="R83" t="b">
        <f t="shared" si="24"/>
        <v>0</v>
      </c>
      <c r="T83" t="str">
        <f t="shared" si="25"/>
        <v>Berdy</v>
      </c>
      <c r="U83" t="b">
        <f t="shared" si="26"/>
        <v>0</v>
      </c>
    </row>
    <row r="84" spans="1:21" x14ac:dyDescent="0.25">
      <c r="A84" t="s">
        <v>169</v>
      </c>
      <c r="B84" t="s">
        <v>168</v>
      </c>
      <c r="C84" t="str">
        <f t="shared" si="14"/>
        <v>K.A</v>
      </c>
      <c r="E84" t="str">
        <f t="shared" si="15"/>
        <v>M.P</v>
      </c>
      <c r="F84" t="b">
        <f t="shared" si="16"/>
        <v>0</v>
      </c>
      <c r="H84" t="str">
        <f t="shared" si="17"/>
        <v>zny</v>
      </c>
      <c r="I84" t="b">
        <f t="shared" si="18"/>
        <v>0</v>
      </c>
      <c r="K84" t="str">
        <f t="shared" si="19"/>
        <v>Pr</v>
      </c>
      <c r="L84" t="b">
        <f t="shared" si="20"/>
        <v>0</v>
      </c>
      <c r="N84">
        <f t="shared" si="21"/>
        <v>12</v>
      </c>
      <c r="O84" t="b">
        <f t="shared" si="22"/>
        <v>0</v>
      </c>
      <c r="Q84" t="str">
        <f t="shared" si="23"/>
        <v>M.Przysiez</v>
      </c>
      <c r="R84" t="b">
        <f t="shared" si="24"/>
        <v>0</v>
      </c>
      <c r="T84" t="str">
        <f t="shared" si="25"/>
        <v>Przysiez</v>
      </c>
      <c r="U84" t="b">
        <f t="shared" si="26"/>
        <v>0</v>
      </c>
    </row>
    <row r="85" spans="1:21" x14ac:dyDescent="0.25">
      <c r="A85" t="s">
        <v>173</v>
      </c>
      <c r="B85" t="s">
        <v>171</v>
      </c>
      <c r="C85" t="str">
        <f t="shared" si="14"/>
        <v>J.B</v>
      </c>
      <c r="E85" t="str">
        <f t="shared" si="15"/>
        <v>B.T</v>
      </c>
      <c r="F85" t="b">
        <f t="shared" si="16"/>
        <v>0</v>
      </c>
      <c r="H85" t="str">
        <f t="shared" si="17"/>
        <v>mic</v>
      </c>
      <c r="I85" t="b">
        <f t="shared" si="18"/>
        <v>0</v>
      </c>
      <c r="K85" t="str">
        <f t="shared" si="19"/>
        <v>To</v>
      </c>
      <c r="L85" t="b">
        <f t="shared" si="20"/>
        <v>0</v>
      </c>
      <c r="N85">
        <f t="shared" si="21"/>
        <v>7</v>
      </c>
      <c r="O85" t="b">
        <f t="shared" si="22"/>
        <v>0</v>
      </c>
      <c r="Q85" t="str">
        <f t="shared" si="23"/>
        <v>B.Tom</v>
      </c>
      <c r="R85" t="b">
        <f t="shared" si="24"/>
        <v>0</v>
      </c>
      <c r="T85" t="str">
        <f t="shared" si="25"/>
        <v>Tom</v>
      </c>
      <c r="U85" t="b">
        <f t="shared" si="26"/>
        <v>0</v>
      </c>
    </row>
    <row r="86" spans="1:21" x14ac:dyDescent="0.25">
      <c r="A86" t="s">
        <v>177</v>
      </c>
      <c r="B86" t="s">
        <v>176</v>
      </c>
      <c r="C86" t="str">
        <f t="shared" si="14"/>
        <v>R.G</v>
      </c>
      <c r="E86" t="str">
        <f t="shared" si="15"/>
        <v>G.S</v>
      </c>
      <c r="F86" t="b">
        <f t="shared" si="16"/>
        <v>0</v>
      </c>
      <c r="H86" t="str">
        <f t="shared" si="17"/>
        <v>eda</v>
      </c>
      <c r="I86" t="b">
        <f t="shared" si="18"/>
        <v>0</v>
      </c>
      <c r="K86" t="str">
        <f t="shared" si="19"/>
        <v>So</v>
      </c>
      <c r="L86" t="b">
        <f t="shared" si="20"/>
        <v>0</v>
      </c>
      <c r="N86">
        <f t="shared" si="21"/>
        <v>7</v>
      </c>
      <c r="O86" t="b">
        <f t="shared" si="22"/>
        <v>0</v>
      </c>
      <c r="Q86" t="str">
        <f t="shared" si="23"/>
        <v>G.Soe</v>
      </c>
      <c r="R86" t="b">
        <f t="shared" si="24"/>
        <v>0</v>
      </c>
      <c r="T86" t="str">
        <f t="shared" si="25"/>
        <v>Soe</v>
      </c>
      <c r="U86" t="b">
        <f t="shared" si="26"/>
        <v>0</v>
      </c>
    </row>
    <row r="87" spans="1:21" x14ac:dyDescent="0.25">
      <c r="A87" t="s">
        <v>190</v>
      </c>
      <c r="B87" t="s">
        <v>188</v>
      </c>
      <c r="C87" t="str">
        <f t="shared" si="14"/>
        <v>J.S</v>
      </c>
      <c r="E87" t="str">
        <f t="shared" si="15"/>
        <v>J.C</v>
      </c>
      <c r="F87" t="b">
        <f t="shared" si="16"/>
        <v>0</v>
      </c>
      <c r="H87" t="str">
        <f t="shared" si="17"/>
        <v>rdy</v>
      </c>
      <c r="I87" t="b">
        <f t="shared" si="18"/>
        <v>0</v>
      </c>
      <c r="K87" t="str">
        <f t="shared" si="19"/>
        <v>Ch</v>
      </c>
      <c r="L87" t="b">
        <f t="shared" si="20"/>
        <v>0</v>
      </c>
      <c r="N87">
        <f t="shared" si="21"/>
        <v>8</v>
      </c>
      <c r="O87" t="b">
        <f t="shared" si="22"/>
        <v>0</v>
      </c>
      <c r="Q87" t="str">
        <f t="shared" si="23"/>
        <v>J.Char</v>
      </c>
      <c r="R87" t="b">
        <f t="shared" si="24"/>
        <v>0</v>
      </c>
      <c r="T87" t="str">
        <f t="shared" si="25"/>
        <v>Char</v>
      </c>
      <c r="U87" t="b">
        <f t="shared" si="26"/>
        <v>0</v>
      </c>
    </row>
    <row r="88" spans="1:21" x14ac:dyDescent="0.25">
      <c r="A88" t="s">
        <v>193</v>
      </c>
      <c r="B88" t="s">
        <v>191</v>
      </c>
      <c r="C88" t="str">
        <f t="shared" si="14"/>
        <v>N.D</v>
      </c>
      <c r="E88" t="str">
        <f t="shared" si="15"/>
        <v>B.R</v>
      </c>
      <c r="F88" t="b">
        <f t="shared" si="16"/>
        <v>0</v>
      </c>
      <c r="H88" t="str">
        <f t="shared" si="17"/>
        <v>lds</v>
      </c>
      <c r="I88" t="b">
        <f t="shared" si="18"/>
        <v>0</v>
      </c>
      <c r="K88" t="str">
        <f t="shared" si="19"/>
        <v>Re</v>
      </c>
      <c r="L88" t="b">
        <f t="shared" si="20"/>
        <v>0</v>
      </c>
      <c r="N88">
        <f t="shared" si="21"/>
        <v>10</v>
      </c>
      <c r="O88" t="b">
        <f t="shared" si="22"/>
        <v>0</v>
      </c>
      <c r="Q88" t="str">
        <f t="shared" si="23"/>
        <v>B.Reynol</v>
      </c>
      <c r="R88" t="b">
        <f t="shared" si="24"/>
        <v>0</v>
      </c>
      <c r="T88" t="str">
        <f t="shared" si="25"/>
        <v>Reynol</v>
      </c>
      <c r="U88" t="b">
        <f t="shared" si="26"/>
        <v>0</v>
      </c>
    </row>
    <row r="89" spans="1:21" x14ac:dyDescent="0.25">
      <c r="A89" t="s">
        <v>74</v>
      </c>
      <c r="B89" t="s">
        <v>68</v>
      </c>
      <c r="C89" t="str">
        <f t="shared" si="14"/>
        <v>T.R</v>
      </c>
      <c r="E89" t="str">
        <f t="shared" si="15"/>
        <v>A.M</v>
      </c>
      <c r="F89" t="b">
        <f t="shared" si="16"/>
        <v>0</v>
      </c>
      <c r="H89" t="str">
        <f t="shared" si="17"/>
        <v>ray</v>
      </c>
      <c r="I89" t="b">
        <f t="shared" si="18"/>
        <v>0</v>
      </c>
      <c r="K89" t="str">
        <f t="shared" si="19"/>
        <v>Mu</v>
      </c>
      <c r="L89" t="b">
        <f t="shared" si="20"/>
        <v>0</v>
      </c>
      <c r="N89">
        <f t="shared" si="21"/>
        <v>8</v>
      </c>
      <c r="O89" t="b">
        <f t="shared" si="22"/>
        <v>0</v>
      </c>
      <c r="Q89" t="str">
        <f t="shared" si="23"/>
        <v>A.Murr</v>
      </c>
      <c r="R89" t="b">
        <f t="shared" si="24"/>
        <v>0</v>
      </c>
      <c r="T89" t="str">
        <f t="shared" si="25"/>
        <v>Murr</v>
      </c>
      <c r="U89" t="b">
        <f t="shared" si="26"/>
        <v>0</v>
      </c>
    </row>
    <row r="90" spans="1:21" x14ac:dyDescent="0.25">
      <c r="A90" t="s">
        <v>107</v>
      </c>
      <c r="B90" t="s">
        <v>103</v>
      </c>
      <c r="C90" t="str">
        <f t="shared" si="14"/>
        <v>J.M</v>
      </c>
      <c r="E90" t="str">
        <f t="shared" si="15"/>
        <v>S.S</v>
      </c>
      <c r="F90" t="b">
        <f t="shared" si="16"/>
        <v>0</v>
      </c>
      <c r="H90" t="str">
        <f t="shared" si="17"/>
        <v>sky</v>
      </c>
      <c r="I90" t="b">
        <f t="shared" si="18"/>
        <v>0</v>
      </c>
      <c r="K90" t="str">
        <f t="shared" si="19"/>
        <v>St</v>
      </c>
      <c r="L90" t="b">
        <f t="shared" si="20"/>
        <v>0</v>
      </c>
      <c r="N90">
        <f t="shared" si="21"/>
        <v>12</v>
      </c>
      <c r="O90" t="b">
        <f t="shared" si="22"/>
        <v>0</v>
      </c>
      <c r="Q90" t="str">
        <f t="shared" si="23"/>
        <v>S.Stakhovs</v>
      </c>
      <c r="R90" t="b">
        <f t="shared" si="24"/>
        <v>0</v>
      </c>
      <c r="T90" t="str">
        <f t="shared" si="25"/>
        <v>Stakhovs</v>
      </c>
      <c r="U90" t="b">
        <f t="shared" si="26"/>
        <v>0</v>
      </c>
    </row>
    <row r="91" spans="1:21" x14ac:dyDescent="0.25">
      <c r="A91" t="s">
        <v>114</v>
      </c>
      <c r="B91" t="s">
        <v>109</v>
      </c>
      <c r="C91" t="str">
        <f t="shared" si="14"/>
        <v>N.A</v>
      </c>
      <c r="E91" t="str">
        <f t="shared" si="15"/>
        <v>J.J</v>
      </c>
      <c r="F91" t="b">
        <f t="shared" si="16"/>
        <v>0</v>
      </c>
      <c r="H91" t="str">
        <f t="shared" si="17"/>
        <v>icz</v>
      </c>
      <c r="I91" t="b">
        <f t="shared" si="18"/>
        <v>0</v>
      </c>
      <c r="K91" t="str">
        <f t="shared" si="19"/>
        <v>Ja</v>
      </c>
      <c r="L91" t="b">
        <f t="shared" si="20"/>
        <v>0</v>
      </c>
      <c r="N91">
        <f t="shared" si="21"/>
        <v>10</v>
      </c>
      <c r="O91" t="b">
        <f t="shared" si="22"/>
        <v>0</v>
      </c>
      <c r="Q91" t="str">
        <f t="shared" si="23"/>
        <v>J.Janowi</v>
      </c>
      <c r="R91" t="b">
        <f t="shared" si="24"/>
        <v>0</v>
      </c>
      <c r="T91" t="str">
        <f t="shared" si="25"/>
        <v>Janowi</v>
      </c>
      <c r="U91" t="b">
        <f t="shared" si="26"/>
        <v>0</v>
      </c>
    </row>
    <row r="92" spans="1:21" x14ac:dyDescent="0.25">
      <c r="A92" t="s">
        <v>121</v>
      </c>
      <c r="B92" t="s">
        <v>118</v>
      </c>
      <c r="C92" t="str">
        <f t="shared" si="14"/>
        <v>A.M</v>
      </c>
      <c r="E92" t="str">
        <f t="shared" si="15"/>
        <v>D.B</v>
      </c>
      <c r="F92" t="b">
        <f t="shared" si="16"/>
        <v>0</v>
      </c>
      <c r="H92" t="str">
        <f t="shared" si="17"/>
        <v>own</v>
      </c>
      <c r="I92" t="b">
        <f t="shared" si="18"/>
        <v>0</v>
      </c>
      <c r="K92" t="str">
        <f t="shared" si="19"/>
        <v>Br</v>
      </c>
      <c r="L92" t="b">
        <f t="shared" si="20"/>
        <v>0</v>
      </c>
      <c r="N92">
        <f t="shared" si="21"/>
        <v>7</v>
      </c>
      <c r="O92" t="b">
        <f t="shared" si="22"/>
        <v>0</v>
      </c>
      <c r="Q92" t="str">
        <f t="shared" si="23"/>
        <v>D.Bro</v>
      </c>
      <c r="R92" t="b">
        <f t="shared" si="24"/>
        <v>0</v>
      </c>
      <c r="T92" t="str">
        <f t="shared" si="25"/>
        <v>Bro</v>
      </c>
      <c r="U92" t="b">
        <f t="shared" si="26"/>
        <v>0</v>
      </c>
    </row>
    <row r="93" spans="1:21" x14ac:dyDescent="0.25">
      <c r="A93" t="s">
        <v>136</v>
      </c>
      <c r="B93" t="s">
        <v>133</v>
      </c>
      <c r="C93" t="str">
        <f t="shared" si="14"/>
        <v>G.Z</v>
      </c>
      <c r="E93" t="str">
        <f t="shared" si="15"/>
        <v>J.D</v>
      </c>
      <c r="F93" t="b">
        <f t="shared" si="16"/>
        <v>0</v>
      </c>
      <c r="H93" t="str">
        <f t="shared" si="17"/>
        <v>tro</v>
      </c>
      <c r="I93" t="b">
        <f t="shared" si="18"/>
        <v>0</v>
      </c>
      <c r="K93" t="str">
        <f t="shared" si="19"/>
        <v>De</v>
      </c>
      <c r="L93" t="b">
        <f t="shared" si="20"/>
        <v>0</v>
      </c>
      <c r="N93">
        <f t="shared" si="21"/>
        <v>11</v>
      </c>
      <c r="O93" t="b">
        <f t="shared" si="22"/>
        <v>0</v>
      </c>
      <c r="Q93" t="str">
        <f t="shared" si="23"/>
        <v>J.Del Pot</v>
      </c>
      <c r="R93" t="b">
        <f t="shared" si="24"/>
        <v>0</v>
      </c>
      <c r="T93" t="str">
        <f t="shared" si="25"/>
        <v>Del Pot</v>
      </c>
      <c r="U93" t="b">
        <f t="shared" si="26"/>
        <v>0</v>
      </c>
    </row>
    <row r="94" spans="1:21" x14ac:dyDescent="0.25">
      <c r="A94" t="s">
        <v>146</v>
      </c>
      <c r="B94" t="s">
        <v>141</v>
      </c>
      <c r="C94" t="str">
        <f t="shared" si="14"/>
        <v>K.N</v>
      </c>
      <c r="E94" t="str">
        <f t="shared" si="15"/>
        <v>A.S</v>
      </c>
      <c r="F94" t="b">
        <f t="shared" si="16"/>
        <v>0</v>
      </c>
      <c r="H94" t="str">
        <f t="shared" si="17"/>
        <v>ppi</v>
      </c>
      <c r="I94" t="b">
        <f t="shared" si="18"/>
        <v>0</v>
      </c>
      <c r="K94" t="str">
        <f t="shared" si="19"/>
        <v>Se</v>
      </c>
      <c r="L94" t="b">
        <f t="shared" si="20"/>
        <v>0</v>
      </c>
      <c r="N94">
        <f t="shared" si="21"/>
        <v>7</v>
      </c>
      <c r="O94" t="b">
        <f t="shared" si="22"/>
        <v>0</v>
      </c>
      <c r="Q94" t="str">
        <f t="shared" si="23"/>
        <v>A.Sep</v>
      </c>
      <c r="R94" t="b">
        <f t="shared" si="24"/>
        <v>0</v>
      </c>
      <c r="T94" t="str">
        <f t="shared" si="25"/>
        <v>Sep</v>
      </c>
      <c r="U94" t="b">
        <f t="shared" si="26"/>
        <v>0</v>
      </c>
    </row>
    <row r="95" spans="1:21" x14ac:dyDescent="0.25">
      <c r="A95" t="s">
        <v>152</v>
      </c>
      <c r="B95" t="s">
        <v>148</v>
      </c>
      <c r="C95" t="str">
        <f t="shared" si="14"/>
        <v>I.S</v>
      </c>
      <c r="E95" t="str">
        <f t="shared" si="15"/>
        <v>I.D</v>
      </c>
      <c r="F95" t="b">
        <f t="shared" si="16"/>
        <v>0</v>
      </c>
      <c r="H95" t="str">
        <f t="shared" si="17"/>
        <v>dig</v>
      </c>
      <c r="I95" t="b">
        <f t="shared" si="18"/>
        <v>0</v>
      </c>
      <c r="K95" t="str">
        <f t="shared" si="19"/>
        <v>Do</v>
      </c>
      <c r="L95" t="b">
        <f t="shared" si="20"/>
        <v>0</v>
      </c>
      <c r="N95">
        <f t="shared" si="21"/>
        <v>7</v>
      </c>
      <c r="O95" t="b">
        <f t="shared" si="22"/>
        <v>0</v>
      </c>
      <c r="Q95" t="str">
        <f t="shared" si="23"/>
        <v>I.Dod</v>
      </c>
      <c r="R95" t="b">
        <f t="shared" si="24"/>
        <v>0</v>
      </c>
      <c r="T95" t="str">
        <f t="shared" si="25"/>
        <v>Dod</v>
      </c>
      <c r="U95" t="b">
        <f t="shared" si="26"/>
        <v>0</v>
      </c>
    </row>
    <row r="96" spans="1:21" x14ac:dyDescent="0.25">
      <c r="A96" t="s">
        <v>161</v>
      </c>
      <c r="B96" t="s">
        <v>156</v>
      </c>
      <c r="C96" t="str">
        <f t="shared" si="14"/>
        <v>D.F</v>
      </c>
      <c r="E96" t="str">
        <f t="shared" si="15"/>
        <v>A.D</v>
      </c>
      <c r="F96" t="b">
        <f t="shared" si="16"/>
        <v>0</v>
      </c>
      <c r="H96" t="str">
        <f t="shared" si="17"/>
        <v>lov</v>
      </c>
      <c r="I96" t="b">
        <f t="shared" si="18"/>
        <v>0</v>
      </c>
      <c r="K96" t="str">
        <f t="shared" si="19"/>
        <v>Do</v>
      </c>
      <c r="L96" t="b">
        <f t="shared" si="20"/>
        <v>0</v>
      </c>
      <c r="N96">
        <f t="shared" si="21"/>
        <v>12</v>
      </c>
      <c r="O96" t="b">
        <f t="shared" si="22"/>
        <v>0</v>
      </c>
      <c r="Q96" t="str">
        <f t="shared" si="23"/>
        <v>A.Dolgopol</v>
      </c>
      <c r="R96" t="b">
        <f t="shared" si="24"/>
        <v>0</v>
      </c>
      <c r="T96" t="str">
        <f t="shared" si="25"/>
        <v>Dolgopol</v>
      </c>
      <c r="U96" t="b">
        <f t="shared" si="26"/>
        <v>0</v>
      </c>
    </row>
    <row r="97" spans="1:21" x14ac:dyDescent="0.25">
      <c r="A97" t="s">
        <v>169</v>
      </c>
      <c r="B97" t="s">
        <v>164</v>
      </c>
      <c r="C97" t="str">
        <f t="shared" si="14"/>
        <v>K.A</v>
      </c>
      <c r="E97" t="str">
        <f t="shared" si="15"/>
        <v>T.B</v>
      </c>
      <c r="F97" t="b">
        <f t="shared" si="16"/>
        <v>0</v>
      </c>
      <c r="H97" t="str">
        <f t="shared" si="17"/>
        <v>ych</v>
      </c>
      <c r="I97" t="b">
        <f t="shared" si="18"/>
        <v>0</v>
      </c>
      <c r="K97" t="str">
        <f t="shared" si="19"/>
        <v>Be</v>
      </c>
      <c r="L97" t="b">
        <f t="shared" si="20"/>
        <v>0</v>
      </c>
      <c r="N97">
        <f t="shared" si="21"/>
        <v>9</v>
      </c>
      <c r="O97" t="b">
        <f t="shared" si="22"/>
        <v>0</v>
      </c>
      <c r="Q97" t="str">
        <f t="shared" si="23"/>
        <v>T.Berdy</v>
      </c>
      <c r="R97" t="b">
        <f t="shared" si="24"/>
        <v>0</v>
      </c>
      <c r="T97" t="str">
        <f t="shared" si="25"/>
        <v>Berdy</v>
      </c>
      <c r="U97" t="b">
        <f t="shared" si="26"/>
        <v>0</v>
      </c>
    </row>
    <row r="98" spans="1:21" x14ac:dyDescent="0.25">
      <c r="A98" t="s">
        <v>177</v>
      </c>
      <c r="B98" t="s">
        <v>171</v>
      </c>
      <c r="C98" t="str">
        <f t="shared" si="14"/>
        <v>R.G</v>
      </c>
      <c r="E98" t="str">
        <f t="shared" si="15"/>
        <v>B.T</v>
      </c>
      <c r="F98" t="b">
        <f t="shared" si="16"/>
        <v>0</v>
      </c>
      <c r="H98" t="str">
        <f t="shared" si="17"/>
        <v>mic</v>
      </c>
      <c r="I98" t="b">
        <f t="shared" si="18"/>
        <v>0</v>
      </c>
      <c r="K98" t="str">
        <f t="shared" si="19"/>
        <v>To</v>
      </c>
      <c r="L98" t="b">
        <f t="shared" si="20"/>
        <v>0</v>
      </c>
      <c r="N98">
        <f t="shared" si="21"/>
        <v>7</v>
      </c>
      <c r="O98" t="b">
        <f t="shared" si="22"/>
        <v>0</v>
      </c>
      <c r="Q98" t="str">
        <f t="shared" si="23"/>
        <v>B.Tom</v>
      </c>
      <c r="R98" t="b">
        <f t="shared" si="24"/>
        <v>0</v>
      </c>
      <c r="T98" t="str">
        <f t="shared" si="25"/>
        <v>Tom</v>
      </c>
      <c r="U98" t="b">
        <f t="shared" si="26"/>
        <v>0</v>
      </c>
    </row>
    <row r="99" spans="1:21" x14ac:dyDescent="0.25">
      <c r="A99" t="s">
        <v>186</v>
      </c>
      <c r="B99" t="s">
        <v>180</v>
      </c>
      <c r="C99" t="str">
        <f t="shared" si="14"/>
        <v>F.L</v>
      </c>
      <c r="E99" t="str">
        <f t="shared" si="15"/>
        <v>T.H</v>
      </c>
      <c r="F99" t="b">
        <f t="shared" si="16"/>
        <v>0</v>
      </c>
      <c r="H99" t="str">
        <f t="shared" si="17"/>
        <v>aas</v>
      </c>
      <c r="I99" t="b">
        <f t="shared" si="18"/>
        <v>0</v>
      </c>
      <c r="K99" t="str">
        <f t="shared" si="19"/>
        <v>Ha</v>
      </c>
      <c r="L99" t="b">
        <f t="shared" si="20"/>
        <v>0</v>
      </c>
      <c r="N99">
        <f t="shared" si="21"/>
        <v>6</v>
      </c>
      <c r="O99" t="b">
        <f t="shared" si="22"/>
        <v>0</v>
      </c>
      <c r="Q99" t="str">
        <f t="shared" si="23"/>
        <v>T.Ha</v>
      </c>
      <c r="R99" t="b">
        <f t="shared" si="24"/>
        <v>0</v>
      </c>
      <c r="T99" t="str">
        <f t="shared" si="25"/>
        <v>Ha</v>
      </c>
      <c r="U99" t="b">
        <f t="shared" si="26"/>
        <v>0</v>
      </c>
    </row>
    <row r="100" spans="1:21" x14ac:dyDescent="0.25">
      <c r="A100" t="s">
        <v>193</v>
      </c>
      <c r="B100" t="s">
        <v>188</v>
      </c>
      <c r="C100" t="str">
        <f t="shared" si="14"/>
        <v>N.D</v>
      </c>
      <c r="E100" t="str">
        <f t="shared" si="15"/>
        <v>J.C</v>
      </c>
      <c r="F100" t="b">
        <f t="shared" si="16"/>
        <v>0</v>
      </c>
      <c r="H100" t="str">
        <f t="shared" si="17"/>
        <v>rdy</v>
      </c>
      <c r="I100" t="b">
        <f t="shared" si="18"/>
        <v>0</v>
      </c>
      <c r="K100" t="str">
        <f t="shared" si="19"/>
        <v>Ch</v>
      </c>
      <c r="L100" t="b">
        <f t="shared" si="20"/>
        <v>0</v>
      </c>
      <c r="N100">
        <f t="shared" si="21"/>
        <v>8</v>
      </c>
      <c r="O100" t="b">
        <f t="shared" si="22"/>
        <v>0</v>
      </c>
      <c r="Q100" t="str">
        <f t="shared" si="23"/>
        <v>J.Char</v>
      </c>
      <c r="R100" t="b">
        <f t="shared" si="24"/>
        <v>0</v>
      </c>
      <c r="T100" t="str">
        <f t="shared" si="25"/>
        <v>Char</v>
      </c>
      <c r="U100" t="b">
        <f t="shared" si="26"/>
        <v>0</v>
      </c>
    </row>
    <row r="101" spans="1:21" x14ac:dyDescent="0.25">
      <c r="A101" t="s">
        <v>77</v>
      </c>
      <c r="B101" t="s">
        <v>68</v>
      </c>
      <c r="C101" t="str">
        <f t="shared" si="14"/>
        <v>M.Y</v>
      </c>
      <c r="E101" t="str">
        <f t="shared" si="15"/>
        <v>A.M</v>
      </c>
      <c r="F101" t="b">
        <f t="shared" si="16"/>
        <v>0</v>
      </c>
      <c r="H101" t="str">
        <f t="shared" si="17"/>
        <v>ray</v>
      </c>
      <c r="I101" t="b">
        <f t="shared" si="18"/>
        <v>0</v>
      </c>
      <c r="K101" t="str">
        <f t="shared" si="19"/>
        <v>Mu</v>
      </c>
      <c r="L101" t="b">
        <f t="shared" si="20"/>
        <v>0</v>
      </c>
      <c r="N101">
        <f t="shared" si="21"/>
        <v>8</v>
      </c>
      <c r="O101" t="b">
        <f t="shared" si="22"/>
        <v>0</v>
      </c>
      <c r="Q101" t="str">
        <f t="shared" si="23"/>
        <v>A.Murr</v>
      </c>
      <c r="R101" t="b">
        <f t="shared" si="24"/>
        <v>0</v>
      </c>
      <c r="T101" t="str">
        <f t="shared" si="25"/>
        <v>Murr</v>
      </c>
      <c r="U101" t="b">
        <f t="shared" si="26"/>
        <v>0</v>
      </c>
    </row>
    <row r="102" spans="1:21" x14ac:dyDescent="0.25">
      <c r="A102" t="s">
        <v>94</v>
      </c>
      <c r="B102" t="s">
        <v>86</v>
      </c>
      <c r="C102" t="str">
        <f t="shared" si="14"/>
        <v>F.V</v>
      </c>
      <c r="E102" t="str">
        <f t="shared" si="15"/>
        <v>K.D</v>
      </c>
      <c r="F102" t="b">
        <f t="shared" si="16"/>
        <v>0</v>
      </c>
      <c r="H102" t="str">
        <f t="shared" si="17"/>
        <v>per</v>
      </c>
      <c r="I102" t="b">
        <f t="shared" si="18"/>
        <v>0</v>
      </c>
      <c r="K102" t="str">
        <f t="shared" si="19"/>
        <v>De</v>
      </c>
      <c r="L102" t="b">
        <f t="shared" si="20"/>
        <v>0</v>
      </c>
      <c r="N102">
        <f t="shared" si="21"/>
        <v>13</v>
      </c>
      <c r="O102" t="b">
        <f t="shared" si="22"/>
        <v>0</v>
      </c>
      <c r="Q102" t="str">
        <f t="shared" si="23"/>
        <v>K.De Schepp</v>
      </c>
      <c r="R102" t="b">
        <f t="shared" si="24"/>
        <v>0</v>
      </c>
      <c r="T102" t="str">
        <f t="shared" si="25"/>
        <v>De Schepp</v>
      </c>
      <c r="U102" t="b">
        <f t="shared" si="26"/>
        <v>0</v>
      </c>
    </row>
    <row r="103" spans="1:21" x14ac:dyDescent="0.25">
      <c r="A103" t="s">
        <v>109</v>
      </c>
      <c r="B103" t="s">
        <v>107</v>
      </c>
      <c r="C103" t="str">
        <f t="shared" si="14"/>
        <v>J.J</v>
      </c>
      <c r="E103" t="str">
        <f t="shared" si="15"/>
        <v>J.M</v>
      </c>
      <c r="F103" t="b">
        <f t="shared" si="16"/>
        <v>0</v>
      </c>
      <c r="H103" t="str">
        <f t="shared" si="17"/>
        <v>zer</v>
      </c>
      <c r="I103" t="b">
        <f t="shared" si="18"/>
        <v>0</v>
      </c>
      <c r="K103" t="str">
        <f t="shared" si="19"/>
        <v>Me</v>
      </c>
      <c r="L103" t="b">
        <f t="shared" si="20"/>
        <v>0</v>
      </c>
      <c r="N103">
        <f t="shared" si="21"/>
        <v>8</v>
      </c>
      <c r="O103" t="b">
        <f t="shared" si="22"/>
        <v>0</v>
      </c>
      <c r="Q103" t="str">
        <f t="shared" si="23"/>
        <v>J.Melz</v>
      </c>
      <c r="R103" t="b">
        <f t="shared" si="24"/>
        <v>0</v>
      </c>
      <c r="T103" t="str">
        <f t="shared" si="25"/>
        <v>Melz</v>
      </c>
      <c r="U103" t="b">
        <f t="shared" si="26"/>
        <v>0</v>
      </c>
    </row>
    <row r="104" spans="1:21" x14ac:dyDescent="0.25">
      <c r="A104" t="s">
        <v>128</v>
      </c>
      <c r="B104" t="s">
        <v>121</v>
      </c>
      <c r="C104" t="str">
        <f t="shared" si="14"/>
        <v>L.K</v>
      </c>
      <c r="E104" t="str">
        <f t="shared" si="15"/>
        <v>A.M</v>
      </c>
      <c r="F104" t="b">
        <f t="shared" si="16"/>
        <v>0</v>
      </c>
      <c r="H104" t="str">
        <f t="shared" si="17"/>
        <v>ino</v>
      </c>
      <c r="I104" t="b">
        <f t="shared" si="18"/>
        <v>0</v>
      </c>
      <c r="K104" t="str">
        <f t="shared" si="19"/>
        <v>Ma</v>
      </c>
      <c r="L104" t="b">
        <f t="shared" si="20"/>
        <v>0</v>
      </c>
      <c r="N104">
        <f t="shared" si="21"/>
        <v>11</v>
      </c>
      <c r="O104" t="b">
        <f t="shared" si="22"/>
        <v>0</v>
      </c>
      <c r="Q104" t="str">
        <f t="shared" si="23"/>
        <v>A.Mannari</v>
      </c>
      <c r="R104" t="b">
        <f t="shared" si="24"/>
        <v>0</v>
      </c>
      <c r="T104" t="str">
        <f t="shared" si="25"/>
        <v>Mannari</v>
      </c>
      <c r="U104" t="b">
        <f t="shared" si="26"/>
        <v>0</v>
      </c>
    </row>
    <row r="105" spans="1:21" x14ac:dyDescent="0.25">
      <c r="A105" t="s">
        <v>141</v>
      </c>
      <c r="B105" t="s">
        <v>133</v>
      </c>
      <c r="C105" t="str">
        <f t="shared" si="14"/>
        <v>A.S</v>
      </c>
      <c r="E105" t="str">
        <f t="shared" si="15"/>
        <v>J.D</v>
      </c>
      <c r="F105" t="b">
        <f t="shared" si="16"/>
        <v>0</v>
      </c>
      <c r="H105" t="str">
        <f t="shared" si="17"/>
        <v>tro</v>
      </c>
      <c r="I105" t="b">
        <f t="shared" si="18"/>
        <v>0</v>
      </c>
      <c r="K105" t="str">
        <f t="shared" si="19"/>
        <v>De</v>
      </c>
      <c r="L105" t="b">
        <f t="shared" si="20"/>
        <v>0</v>
      </c>
      <c r="N105">
        <f t="shared" si="21"/>
        <v>11</v>
      </c>
      <c r="O105" t="b">
        <f t="shared" si="22"/>
        <v>0</v>
      </c>
      <c r="Q105" t="str">
        <f t="shared" si="23"/>
        <v>J.Del Pot</v>
      </c>
      <c r="R105" t="b">
        <f t="shared" si="24"/>
        <v>0</v>
      </c>
      <c r="T105" t="str">
        <f t="shared" si="25"/>
        <v>Del Pot</v>
      </c>
      <c r="U105" t="b">
        <f t="shared" si="26"/>
        <v>0</v>
      </c>
    </row>
    <row r="106" spans="1:21" x14ac:dyDescent="0.25">
      <c r="A106" t="s">
        <v>161</v>
      </c>
      <c r="B106" t="s">
        <v>148</v>
      </c>
      <c r="C106" t="str">
        <f t="shared" si="14"/>
        <v>D.F</v>
      </c>
      <c r="E106" t="str">
        <f t="shared" si="15"/>
        <v>I.D</v>
      </c>
      <c r="F106" t="b">
        <f t="shared" si="16"/>
        <v>0</v>
      </c>
      <c r="H106" t="str">
        <f t="shared" si="17"/>
        <v>dig</v>
      </c>
      <c r="I106" t="b">
        <f t="shared" si="18"/>
        <v>0</v>
      </c>
      <c r="K106" t="str">
        <f t="shared" si="19"/>
        <v>Do</v>
      </c>
      <c r="L106" t="b">
        <f t="shared" si="20"/>
        <v>0</v>
      </c>
      <c r="N106">
        <f t="shared" si="21"/>
        <v>7</v>
      </c>
      <c r="O106" t="b">
        <f t="shared" si="22"/>
        <v>0</v>
      </c>
      <c r="Q106" t="str">
        <f t="shared" si="23"/>
        <v>I.Dod</v>
      </c>
      <c r="R106" t="b">
        <f t="shared" si="24"/>
        <v>0</v>
      </c>
      <c r="T106" t="str">
        <f t="shared" si="25"/>
        <v>Dod</v>
      </c>
      <c r="U106" t="b">
        <f t="shared" si="26"/>
        <v>0</v>
      </c>
    </row>
    <row r="107" spans="1:21" x14ac:dyDescent="0.25">
      <c r="A107" t="s">
        <v>171</v>
      </c>
      <c r="B107" t="s">
        <v>164</v>
      </c>
      <c r="C107" t="str">
        <f t="shared" si="14"/>
        <v>B.T</v>
      </c>
      <c r="E107" t="str">
        <f t="shared" si="15"/>
        <v>T.B</v>
      </c>
      <c r="F107" t="b">
        <f t="shared" si="16"/>
        <v>0</v>
      </c>
      <c r="H107" t="str">
        <f t="shared" si="17"/>
        <v>ych</v>
      </c>
      <c r="I107" t="b">
        <f t="shared" si="18"/>
        <v>0</v>
      </c>
      <c r="K107" t="str">
        <f t="shared" si="19"/>
        <v>Be</v>
      </c>
      <c r="L107" t="b">
        <f t="shared" si="20"/>
        <v>0</v>
      </c>
      <c r="N107">
        <f t="shared" si="21"/>
        <v>9</v>
      </c>
      <c r="O107" t="b">
        <f t="shared" si="22"/>
        <v>0</v>
      </c>
      <c r="Q107" t="str">
        <f t="shared" si="23"/>
        <v>T.Berdy</v>
      </c>
      <c r="R107" t="b">
        <f t="shared" si="24"/>
        <v>0</v>
      </c>
      <c r="T107" t="str">
        <f t="shared" si="25"/>
        <v>Berdy</v>
      </c>
      <c r="U107" t="b">
        <f t="shared" si="26"/>
        <v>0</v>
      </c>
    </row>
    <row r="108" spans="1:21" x14ac:dyDescent="0.25">
      <c r="A108" t="s">
        <v>193</v>
      </c>
      <c r="B108" t="s">
        <v>180</v>
      </c>
      <c r="C108" t="str">
        <f t="shared" si="14"/>
        <v>N.D</v>
      </c>
      <c r="E108" t="str">
        <f t="shared" si="15"/>
        <v>T.H</v>
      </c>
      <c r="F108" t="b">
        <f t="shared" si="16"/>
        <v>0</v>
      </c>
      <c r="H108" t="str">
        <f t="shared" si="17"/>
        <v>aas</v>
      </c>
      <c r="I108" t="b">
        <f t="shared" si="18"/>
        <v>0</v>
      </c>
      <c r="K108" t="str">
        <f t="shared" si="19"/>
        <v>Ha</v>
      </c>
      <c r="L108" t="b">
        <f t="shared" si="20"/>
        <v>0</v>
      </c>
      <c r="N108">
        <f t="shared" si="21"/>
        <v>6</v>
      </c>
      <c r="O108" t="b">
        <f t="shared" si="22"/>
        <v>0</v>
      </c>
      <c r="Q108" t="str">
        <f t="shared" si="23"/>
        <v>T.Ha</v>
      </c>
      <c r="R108" t="b">
        <f t="shared" si="24"/>
        <v>0</v>
      </c>
      <c r="T108" t="str">
        <f t="shared" si="25"/>
        <v>Ha</v>
      </c>
      <c r="U108" t="b">
        <f t="shared" si="26"/>
        <v>0</v>
      </c>
    </row>
    <row r="109" spans="1:21" x14ac:dyDescent="0.25">
      <c r="A109" t="s">
        <v>94</v>
      </c>
      <c r="B109" t="s">
        <v>68</v>
      </c>
      <c r="C109" t="str">
        <f t="shared" si="14"/>
        <v>F.V</v>
      </c>
      <c r="E109" t="str">
        <f t="shared" si="15"/>
        <v>A.M</v>
      </c>
      <c r="F109" t="b">
        <f t="shared" si="16"/>
        <v>0</v>
      </c>
      <c r="H109" t="str">
        <f t="shared" si="17"/>
        <v>ray</v>
      </c>
      <c r="I109" t="b">
        <f t="shared" si="18"/>
        <v>0</v>
      </c>
      <c r="K109" t="str">
        <f t="shared" si="19"/>
        <v>Mu</v>
      </c>
      <c r="L109" t="b">
        <f t="shared" si="20"/>
        <v>0</v>
      </c>
      <c r="N109">
        <f t="shared" si="21"/>
        <v>8</v>
      </c>
      <c r="O109" t="b">
        <f t="shared" si="22"/>
        <v>0</v>
      </c>
      <c r="Q109" t="str">
        <f t="shared" si="23"/>
        <v>A.Murr</v>
      </c>
      <c r="R109" t="b">
        <f t="shared" si="24"/>
        <v>0</v>
      </c>
      <c r="T109" t="str">
        <f t="shared" si="25"/>
        <v>Murr</v>
      </c>
      <c r="U109" t="b">
        <f t="shared" si="26"/>
        <v>0</v>
      </c>
    </row>
    <row r="110" spans="1:21" x14ac:dyDescent="0.25">
      <c r="A110" t="s">
        <v>128</v>
      </c>
      <c r="B110" t="s">
        <v>109</v>
      </c>
      <c r="C110" t="str">
        <f t="shared" si="14"/>
        <v>L.K</v>
      </c>
      <c r="E110" t="str">
        <f t="shared" si="15"/>
        <v>J.J</v>
      </c>
      <c r="F110" t="b">
        <f t="shared" si="16"/>
        <v>0</v>
      </c>
      <c r="H110" t="str">
        <f t="shared" si="17"/>
        <v>icz</v>
      </c>
      <c r="I110" t="b">
        <f t="shared" si="18"/>
        <v>0</v>
      </c>
      <c r="K110" t="str">
        <f t="shared" si="19"/>
        <v>Ja</v>
      </c>
      <c r="L110" t="b">
        <f t="shared" si="20"/>
        <v>0</v>
      </c>
      <c r="N110">
        <f t="shared" si="21"/>
        <v>10</v>
      </c>
      <c r="O110" t="b">
        <f t="shared" si="22"/>
        <v>0</v>
      </c>
      <c r="Q110" t="str">
        <f t="shared" si="23"/>
        <v>J.Janowi</v>
      </c>
      <c r="R110" t="b">
        <f t="shared" si="24"/>
        <v>0</v>
      </c>
      <c r="T110" t="str">
        <f t="shared" si="25"/>
        <v>Janowi</v>
      </c>
      <c r="U110" t="b">
        <f t="shared" si="26"/>
        <v>0</v>
      </c>
    </row>
    <row r="111" spans="1:21" x14ac:dyDescent="0.25">
      <c r="A111" t="s">
        <v>161</v>
      </c>
      <c r="B111" t="s">
        <v>133</v>
      </c>
      <c r="C111" t="str">
        <f t="shared" si="14"/>
        <v>D.F</v>
      </c>
      <c r="E111" t="str">
        <f t="shared" si="15"/>
        <v>J.D</v>
      </c>
      <c r="F111" t="b">
        <f t="shared" si="16"/>
        <v>0</v>
      </c>
      <c r="H111" t="str">
        <f t="shared" si="17"/>
        <v>tro</v>
      </c>
      <c r="I111" t="b">
        <f t="shared" si="18"/>
        <v>0</v>
      </c>
      <c r="K111" t="str">
        <f t="shared" si="19"/>
        <v>De</v>
      </c>
      <c r="L111" t="b">
        <f t="shared" si="20"/>
        <v>0</v>
      </c>
      <c r="N111">
        <f t="shared" si="21"/>
        <v>11</v>
      </c>
      <c r="O111" t="b">
        <f t="shared" si="22"/>
        <v>0</v>
      </c>
      <c r="Q111" t="str">
        <f t="shared" si="23"/>
        <v>J.Del Pot</v>
      </c>
      <c r="R111" t="b">
        <f t="shared" si="24"/>
        <v>0</v>
      </c>
      <c r="T111" t="str">
        <f t="shared" si="25"/>
        <v>Del Pot</v>
      </c>
      <c r="U111" t="b">
        <f t="shared" si="26"/>
        <v>0</v>
      </c>
    </row>
    <row r="112" spans="1:21" x14ac:dyDescent="0.25">
      <c r="A112" t="s">
        <v>193</v>
      </c>
      <c r="B112" t="s">
        <v>164</v>
      </c>
      <c r="C112" t="str">
        <f t="shared" si="14"/>
        <v>N.D</v>
      </c>
      <c r="E112" t="str">
        <f t="shared" si="15"/>
        <v>T.B</v>
      </c>
      <c r="F112" t="b">
        <f t="shared" si="16"/>
        <v>0</v>
      </c>
      <c r="H112" t="str">
        <f t="shared" si="17"/>
        <v>ych</v>
      </c>
      <c r="I112" t="b">
        <f t="shared" si="18"/>
        <v>0</v>
      </c>
      <c r="K112" t="str">
        <f t="shared" si="19"/>
        <v>Be</v>
      </c>
      <c r="L112" t="b">
        <f t="shared" si="20"/>
        <v>0</v>
      </c>
      <c r="N112">
        <f t="shared" si="21"/>
        <v>9</v>
      </c>
      <c r="O112" t="b">
        <f t="shared" si="22"/>
        <v>0</v>
      </c>
      <c r="Q112" t="str">
        <f t="shared" si="23"/>
        <v>T.Berdy</v>
      </c>
      <c r="R112" t="b">
        <f t="shared" si="24"/>
        <v>0</v>
      </c>
      <c r="T112" t="str">
        <f t="shared" si="25"/>
        <v>Berdy</v>
      </c>
      <c r="U112" t="b">
        <f t="shared" si="26"/>
        <v>0</v>
      </c>
    </row>
    <row r="113" spans="1:21" x14ac:dyDescent="0.25">
      <c r="A113" t="s">
        <v>109</v>
      </c>
      <c r="B113" t="s">
        <v>68</v>
      </c>
      <c r="C113" t="str">
        <f t="shared" si="14"/>
        <v>J.J</v>
      </c>
      <c r="E113" t="str">
        <f t="shared" si="15"/>
        <v>A.M</v>
      </c>
      <c r="F113" t="b">
        <f t="shared" si="16"/>
        <v>0</v>
      </c>
      <c r="H113" t="str">
        <f t="shared" si="17"/>
        <v>ray</v>
      </c>
      <c r="I113" t="b">
        <f t="shared" si="18"/>
        <v>0</v>
      </c>
      <c r="K113" t="str">
        <f t="shared" si="19"/>
        <v>Mu</v>
      </c>
      <c r="L113" t="b">
        <f t="shared" si="20"/>
        <v>0</v>
      </c>
      <c r="N113">
        <f t="shared" si="21"/>
        <v>8</v>
      </c>
      <c r="O113" t="b">
        <f t="shared" si="22"/>
        <v>0</v>
      </c>
      <c r="Q113" t="str">
        <f t="shared" si="23"/>
        <v>A.Murr</v>
      </c>
      <c r="R113" t="b">
        <f t="shared" si="24"/>
        <v>0</v>
      </c>
      <c r="T113" t="str">
        <f t="shared" si="25"/>
        <v>Murr</v>
      </c>
      <c r="U113" t="b">
        <f t="shared" si="26"/>
        <v>0</v>
      </c>
    </row>
    <row r="114" spans="1:21" x14ac:dyDescent="0.25">
      <c r="A114" t="s">
        <v>193</v>
      </c>
      <c r="B114" t="s">
        <v>133</v>
      </c>
      <c r="C114" t="str">
        <f t="shared" si="14"/>
        <v>N.D</v>
      </c>
      <c r="E114" t="str">
        <f t="shared" si="15"/>
        <v>J.D</v>
      </c>
      <c r="F114" t="b">
        <f t="shared" si="16"/>
        <v>0</v>
      </c>
      <c r="H114" t="str">
        <f t="shared" si="17"/>
        <v>tro</v>
      </c>
      <c r="I114" t="b">
        <f t="shared" si="18"/>
        <v>0</v>
      </c>
      <c r="K114" t="str">
        <f t="shared" si="19"/>
        <v>De</v>
      </c>
      <c r="L114" t="b">
        <f t="shared" si="20"/>
        <v>0</v>
      </c>
      <c r="N114">
        <f t="shared" si="21"/>
        <v>11</v>
      </c>
      <c r="O114" t="b">
        <f t="shared" si="22"/>
        <v>0</v>
      </c>
      <c r="Q114" t="str">
        <f t="shared" si="23"/>
        <v>J.Del Pot</v>
      </c>
      <c r="R114" t="b">
        <f t="shared" si="24"/>
        <v>0</v>
      </c>
      <c r="T114" t="str">
        <f t="shared" si="25"/>
        <v>Del Pot</v>
      </c>
      <c r="U114" t="b">
        <f t="shared" si="26"/>
        <v>0</v>
      </c>
    </row>
    <row r="115" spans="1:21" x14ac:dyDescent="0.25">
      <c r="A115" t="s">
        <v>193</v>
      </c>
      <c r="B115" t="s">
        <v>68</v>
      </c>
      <c r="C115" t="str">
        <f t="shared" si="14"/>
        <v>N.D</v>
      </c>
      <c r="E115" t="str">
        <f t="shared" si="15"/>
        <v>A.M</v>
      </c>
      <c r="F115" t="b">
        <f t="shared" si="16"/>
        <v>0</v>
      </c>
      <c r="H115" t="str">
        <f t="shared" si="17"/>
        <v>ray</v>
      </c>
      <c r="I115" t="b">
        <f t="shared" si="18"/>
        <v>0</v>
      </c>
      <c r="K115" t="str">
        <f t="shared" si="19"/>
        <v>Mu</v>
      </c>
      <c r="L115" t="b">
        <f t="shared" si="20"/>
        <v>0</v>
      </c>
      <c r="N115">
        <f t="shared" si="21"/>
        <v>8</v>
      </c>
      <c r="O115" t="b">
        <f t="shared" si="22"/>
        <v>0</v>
      </c>
      <c r="Q115" t="str">
        <f t="shared" si="23"/>
        <v>A.Murr</v>
      </c>
      <c r="R115" t="b">
        <f t="shared" si="24"/>
        <v>0</v>
      </c>
      <c r="T115" t="str">
        <f t="shared" si="25"/>
        <v>Murr</v>
      </c>
      <c r="U115" t="b">
        <f t="shared" si="26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AL115"/>
  <sheetViews>
    <sheetView workbookViewId="0">
      <selection activeCell="M26" sqref="M26"/>
    </sheetView>
  </sheetViews>
  <sheetFormatPr defaultRowHeight="15" x14ac:dyDescent="0.25"/>
  <cols>
    <col min="1" max="1" width="9" style="13" customWidth="1"/>
    <col min="2" max="2" width="10" style="13" customWidth="1"/>
    <col min="3" max="3" width="6.7109375" style="13" bestFit="1" customWidth="1"/>
    <col min="4" max="4" width="9.28515625" style="16" bestFit="1" customWidth="1"/>
    <col min="5" max="6" width="9.85546875" style="16" bestFit="1" customWidth="1"/>
    <col min="7" max="9" width="0" style="16" hidden="1" customWidth="1"/>
    <col min="10" max="10" width="8.85546875" style="16" bestFit="1" customWidth="1"/>
    <col min="11" max="12" width="0" style="13" hidden="1" customWidth="1"/>
    <col min="13" max="13" width="12.5703125" style="13" bestFit="1" customWidth="1"/>
    <col min="14" max="14" width="8.85546875" style="13" bestFit="1" customWidth="1"/>
    <col min="15" max="15" width="23.85546875" style="13" hidden="1" customWidth="1"/>
    <col min="16" max="16" width="9.140625" style="13" hidden="1" customWidth="1"/>
    <col min="17" max="17" width="15.140625" style="13" customWidth="1"/>
    <col min="18" max="19" width="0" style="13" hidden="1" customWidth="1"/>
    <col min="20" max="20" width="8.85546875" style="13" bestFit="1" customWidth="1"/>
    <col min="21" max="22" width="0" style="13" hidden="1" customWidth="1"/>
    <col min="23" max="23" width="8.85546875" style="13" bestFit="1" customWidth="1"/>
    <col min="24" max="25" width="0" style="13" hidden="1" customWidth="1"/>
    <col min="26" max="26" width="9.140625" style="13"/>
    <col min="27" max="28" width="9.140625" style="13" hidden="1" customWidth="1"/>
    <col min="29" max="29" width="9.140625" style="13"/>
    <col min="30" max="31" width="0" style="13" hidden="1" customWidth="1"/>
    <col min="32" max="32" width="9.140625" style="13"/>
    <col min="33" max="34" width="9.42578125" style="13" hidden="1" customWidth="1"/>
    <col min="35" max="35" width="9.42578125" style="13" customWidth="1"/>
    <col min="36" max="36" width="9.7109375" style="13" bestFit="1" customWidth="1"/>
    <col min="37" max="37" width="0" style="13" hidden="1" customWidth="1"/>
    <col min="38" max="38" width="10.85546875" bestFit="1" customWidth="1"/>
    <col min="39" max="16384" width="9.140625" style="13"/>
  </cols>
  <sheetData>
    <row r="1" spans="1:38" x14ac:dyDescent="0.25">
      <c r="A1" s="13" t="s">
        <v>25</v>
      </c>
      <c r="B1" s="13" t="s">
        <v>26</v>
      </c>
      <c r="C1" s="13" t="s">
        <v>27</v>
      </c>
      <c r="D1" s="16" t="s">
        <v>297</v>
      </c>
      <c r="E1" s="16" t="s">
        <v>420</v>
      </c>
      <c r="F1" s="16" t="s">
        <v>421</v>
      </c>
      <c r="G1" s="16" t="s">
        <v>422</v>
      </c>
      <c r="H1" s="16" t="s">
        <v>423</v>
      </c>
      <c r="I1" s="16" t="s">
        <v>274</v>
      </c>
      <c r="J1" s="16" t="s">
        <v>275</v>
      </c>
      <c r="K1" s="13" t="s">
        <v>432</v>
      </c>
      <c r="L1" s="13" t="s">
        <v>274</v>
      </c>
      <c r="M1" s="13" t="s">
        <v>434</v>
      </c>
      <c r="N1" s="13" t="s">
        <v>277</v>
      </c>
      <c r="O1" s="13" t="s">
        <v>509</v>
      </c>
      <c r="P1" s="13" t="s">
        <v>274</v>
      </c>
      <c r="Q1" s="13" t="s">
        <v>284</v>
      </c>
      <c r="R1" s="13" t="s">
        <v>514</v>
      </c>
      <c r="S1" s="13" t="s">
        <v>274</v>
      </c>
      <c r="T1" s="13" t="s">
        <v>288</v>
      </c>
      <c r="U1" s="13" t="s">
        <v>278</v>
      </c>
      <c r="V1" s="13" t="s">
        <v>274</v>
      </c>
      <c r="W1" s="13" t="s">
        <v>292</v>
      </c>
      <c r="X1" s="13" t="s">
        <v>278</v>
      </c>
      <c r="Y1" s="13" t="s">
        <v>274</v>
      </c>
      <c r="Z1" s="13" t="s">
        <v>541</v>
      </c>
      <c r="AA1" s="13" t="s">
        <v>542</v>
      </c>
      <c r="AB1" s="13" t="s">
        <v>274</v>
      </c>
      <c r="AC1" s="13" t="s">
        <v>559</v>
      </c>
      <c r="AD1" s="13" t="s">
        <v>560</v>
      </c>
      <c r="AE1" s="13" t="s">
        <v>274</v>
      </c>
      <c r="AF1" s="13" t="s">
        <v>563</v>
      </c>
      <c r="AG1" s="13" t="s">
        <v>565</v>
      </c>
      <c r="AH1" s="13" t="s">
        <v>274</v>
      </c>
      <c r="AK1" s="13" t="s">
        <v>28</v>
      </c>
      <c r="AL1" t="s">
        <v>28</v>
      </c>
    </row>
    <row r="2" spans="1:38" x14ac:dyDescent="0.25">
      <c r="A2" s="13" t="s">
        <v>67</v>
      </c>
      <c r="B2" s="13" t="s">
        <v>68</v>
      </c>
      <c r="C2" s="13">
        <v>1</v>
      </c>
      <c r="D2" s="16" t="s">
        <v>305</v>
      </c>
      <c r="G2" s="16">
        <f t="shared" ref="G2:G33" si="0">FIND(".",A2)</f>
        <v>2</v>
      </c>
      <c r="H2" s="16">
        <f t="shared" ref="H2:H33" si="1">FIND(".",B2)</f>
        <v>2</v>
      </c>
      <c r="I2" s="16" t="b">
        <f>AND(G2=E2,F2=H2)</f>
        <v>0</v>
      </c>
      <c r="K2" s="13" t="str">
        <f t="shared" ref="K2:K33" si="2">RIGHT(A2,LEN(A2)-FIND(".",A2))</f>
        <v>Becker</v>
      </c>
      <c r="L2" s="13" t="b">
        <f>J2=K2</f>
        <v>0</v>
      </c>
      <c r="M2" s="13" t="s">
        <v>435</v>
      </c>
      <c r="O2" s="13" t="str">
        <f>K2&amp;" vs " &amp;M2</f>
        <v>Becker vs Murray</v>
      </c>
      <c r="P2" s="13" t="b">
        <f>N2=O2</f>
        <v>0</v>
      </c>
      <c r="R2" s="13" t="str">
        <f>"Round " &amp;C2 &amp; ": " &amp; O2</f>
        <v>Round 1: Becker vs Murray</v>
      </c>
      <c r="S2" s="13" t="b">
        <f>Q2=R2</f>
        <v>0</v>
      </c>
      <c r="U2" s="13">
        <f>FIND("-",D2)</f>
        <v>3</v>
      </c>
      <c r="V2" s="13" t="b">
        <f>T2=U2</f>
        <v>0</v>
      </c>
      <c r="X2" s="13" t="str">
        <f>LEFT(D2,FIND("-",D2)-1)</f>
        <v>28</v>
      </c>
      <c r="Y2" s="13" t="b">
        <f>W2=X2</f>
        <v>0</v>
      </c>
      <c r="AA2" s="13" t="str">
        <f>MID(D2,FIND("-",D2)+1,FIND("-",D2,FIND("-",D2)+1)-FIND("-",D2)-1)</f>
        <v>2</v>
      </c>
      <c r="AB2" s="13" t="b">
        <f>Z2=AA2</f>
        <v>0</v>
      </c>
      <c r="AD2" s="13" t="str">
        <f>RIGHT(D2,4)</f>
        <v>2010</v>
      </c>
      <c r="AE2" s="13" t="b">
        <f>AC2=AD2</f>
        <v>0</v>
      </c>
      <c r="AG2" s="14">
        <f>DATE(RIGHT(D2,4),MID(D2,FIND("-",D2)+1,FIND("-",D2,FIND("-",D2)+1)-FIND("-",D2)-1),LEFT(D2,FIND("-",D2)-1))</f>
        <v>40237</v>
      </c>
      <c r="AH2" s="14" t="b">
        <f>AF2=AG2</f>
        <v>0</v>
      </c>
      <c r="AI2" s="14"/>
      <c r="AJ2" s="13" t="s">
        <v>236</v>
      </c>
      <c r="AK2" s="13" t="b">
        <f>AND(I2:I115)</f>
        <v>0</v>
      </c>
      <c r="AL2" t="str">
        <f>IF(AK2,"Passed","Not Passed")</f>
        <v>Not Passed</v>
      </c>
    </row>
    <row r="3" spans="1:38" x14ac:dyDescent="0.25">
      <c r="A3" s="13" t="s">
        <v>70</v>
      </c>
      <c r="B3" s="13" t="s">
        <v>71</v>
      </c>
      <c r="C3" s="13">
        <v>1</v>
      </c>
      <c r="D3" s="16" t="s">
        <v>306</v>
      </c>
      <c r="G3" s="16">
        <f t="shared" si="0"/>
        <v>2</v>
      </c>
      <c r="H3" s="16">
        <f t="shared" si="1"/>
        <v>4</v>
      </c>
      <c r="I3" s="16" t="b">
        <f t="shared" ref="I3:I66" si="3">AND(G3=E3,F3=H3)</f>
        <v>0</v>
      </c>
      <c r="K3" s="13" t="str">
        <f t="shared" si="2"/>
        <v>Ward</v>
      </c>
      <c r="L3" s="13" t="b">
        <f t="shared" ref="L3:L66" si="4">J3=K3</f>
        <v>0</v>
      </c>
      <c r="M3" s="13" t="s">
        <v>436</v>
      </c>
      <c r="O3" s="13" t="str">
        <f t="shared" ref="O3:O66" si="5">K3&amp;" vs " &amp;M3</f>
        <v>Ward vs Lu</v>
      </c>
      <c r="P3" s="13" t="b">
        <f t="shared" ref="P3:P66" si="6">N3=O3</f>
        <v>0</v>
      </c>
      <c r="R3" s="13" t="str">
        <f t="shared" ref="R3:R66" si="7">"Round " &amp;C3 &amp; ": " &amp; O3</f>
        <v>Round 1: Ward vs Lu</v>
      </c>
      <c r="S3" s="13" t="b">
        <f t="shared" ref="S3:S66" si="8">Q3=R3</f>
        <v>0</v>
      </c>
      <c r="U3" s="13">
        <f t="shared" ref="U3:U66" si="9">FIND("-",D3)</f>
        <v>2</v>
      </c>
      <c r="V3" s="13" t="b">
        <f t="shared" ref="V3:V66" si="10">T3=U3</f>
        <v>0</v>
      </c>
      <c r="X3" s="13" t="str">
        <f t="shared" ref="X3:X66" si="11">LEFT(D3,FIND("-",D3)-1)</f>
        <v>1</v>
      </c>
      <c r="Y3" s="13" t="b">
        <f t="shared" ref="Y3:Y66" si="12">W3=X3</f>
        <v>0</v>
      </c>
      <c r="AA3" s="13" t="str">
        <f t="shared" ref="AA3:AA66" si="13">MID(D3,FIND("-",D3)+1,FIND("-",D3,FIND("-",D3)+1)-FIND("-",D3)-1)</f>
        <v>3</v>
      </c>
      <c r="AB3" s="13" t="b">
        <f t="shared" ref="AB3:AB66" si="14">Z3=AA3</f>
        <v>0</v>
      </c>
      <c r="AD3" s="13" t="str">
        <f t="shared" ref="AD3:AD66" si="15">RIGHT(D3,4)</f>
        <v>2010</v>
      </c>
      <c r="AE3" s="13" t="b">
        <f t="shared" ref="AE3:AE66" si="16">AC3=AD3</f>
        <v>0</v>
      </c>
      <c r="AG3" s="14">
        <f t="shared" ref="AG3:AG66" si="17">DATE(RIGHT(D3,4),MID(D3,FIND("-",D3)+1,FIND("-",D3,FIND("-",D3)+1)-FIND("-",D3)-1),LEFT(D3,FIND("-",D3)-1))</f>
        <v>40238</v>
      </c>
      <c r="AH3" s="14" t="b">
        <f t="shared" ref="AH3:AH66" si="18">AF3=AG3</f>
        <v>0</v>
      </c>
      <c r="AI3" s="14"/>
      <c r="AJ3" s="13" t="s">
        <v>275</v>
      </c>
      <c r="AK3" s="13" t="b">
        <f>AND(L2:L115)</f>
        <v>0</v>
      </c>
      <c r="AL3" t="str">
        <f t="shared" ref="AL3:AL10" si="19">IF(AK3,"Passed","Not Passed")</f>
        <v>Not Passed</v>
      </c>
    </row>
    <row r="4" spans="1:38" x14ac:dyDescent="0.25">
      <c r="A4" s="13" t="s">
        <v>72</v>
      </c>
      <c r="B4" s="13" t="s">
        <v>73</v>
      </c>
      <c r="C4" s="13">
        <v>1</v>
      </c>
      <c r="D4" s="16" t="s">
        <v>307</v>
      </c>
      <c r="G4" s="16">
        <f t="shared" si="0"/>
        <v>2</v>
      </c>
      <c r="H4" s="16">
        <f t="shared" si="1"/>
        <v>2</v>
      </c>
      <c r="I4" s="16" t="b">
        <f t="shared" si="3"/>
        <v>0</v>
      </c>
      <c r="K4" s="13" t="str">
        <f t="shared" si="2"/>
        <v>Mahut</v>
      </c>
      <c r="L4" s="13" t="b">
        <f t="shared" si="4"/>
        <v>0</v>
      </c>
      <c r="M4" s="13" t="s">
        <v>437</v>
      </c>
      <c r="O4" s="13" t="str">
        <f t="shared" si="5"/>
        <v>Mahut vs Hajek</v>
      </c>
      <c r="P4" s="13" t="b">
        <f t="shared" si="6"/>
        <v>0</v>
      </c>
      <c r="R4" s="13" t="str">
        <f t="shared" si="7"/>
        <v>Round 1: Mahut vs Hajek</v>
      </c>
      <c r="S4" s="13" t="b">
        <f t="shared" si="8"/>
        <v>0</v>
      </c>
      <c r="U4" s="13">
        <f t="shared" si="9"/>
        <v>2</v>
      </c>
      <c r="V4" s="13" t="b">
        <f t="shared" si="10"/>
        <v>0</v>
      </c>
      <c r="X4" s="13" t="str">
        <f t="shared" si="11"/>
        <v>2</v>
      </c>
      <c r="Y4" s="13" t="b">
        <f t="shared" si="12"/>
        <v>0</v>
      </c>
      <c r="AA4" s="13" t="str">
        <f t="shared" si="13"/>
        <v>3</v>
      </c>
      <c r="AB4" s="13" t="b">
        <f t="shared" si="14"/>
        <v>0</v>
      </c>
      <c r="AD4" s="13" t="str">
        <f t="shared" si="15"/>
        <v>2010</v>
      </c>
      <c r="AE4" s="13" t="b">
        <f t="shared" si="16"/>
        <v>0</v>
      </c>
      <c r="AG4" s="14">
        <f t="shared" si="17"/>
        <v>40239</v>
      </c>
      <c r="AH4" s="14" t="b">
        <f t="shared" si="18"/>
        <v>0</v>
      </c>
      <c r="AI4" s="14"/>
      <c r="AJ4" s="13" t="s">
        <v>277</v>
      </c>
      <c r="AK4" s="13" t="b">
        <f>AND(P2:P115)</f>
        <v>0</v>
      </c>
      <c r="AL4" t="str">
        <f t="shared" si="19"/>
        <v>Not Passed</v>
      </c>
    </row>
    <row r="5" spans="1:38" x14ac:dyDescent="0.25">
      <c r="A5" s="13" t="s">
        <v>74</v>
      </c>
      <c r="B5" s="13" t="s">
        <v>75</v>
      </c>
      <c r="C5" s="13">
        <v>1</v>
      </c>
      <c r="D5" s="16" t="s">
        <v>308</v>
      </c>
      <c r="G5" s="16">
        <f t="shared" si="0"/>
        <v>2</v>
      </c>
      <c r="H5" s="16">
        <f t="shared" si="1"/>
        <v>2</v>
      </c>
      <c r="I5" s="16" t="b">
        <f t="shared" si="3"/>
        <v>0</v>
      </c>
      <c r="K5" s="13" t="str">
        <f t="shared" si="2"/>
        <v>Robredo</v>
      </c>
      <c r="L5" s="13" t="b">
        <f t="shared" si="4"/>
        <v>0</v>
      </c>
      <c r="M5" s="13" t="s">
        <v>438</v>
      </c>
      <c r="O5" s="13" t="str">
        <f t="shared" si="5"/>
        <v>Robredo vs Bogomolov Jr.</v>
      </c>
      <c r="P5" s="13" t="b">
        <f t="shared" si="6"/>
        <v>0</v>
      </c>
      <c r="R5" s="13" t="str">
        <f t="shared" si="7"/>
        <v>Round 1: Robredo vs Bogomolov Jr.</v>
      </c>
      <c r="S5" s="13" t="b">
        <f t="shared" si="8"/>
        <v>0</v>
      </c>
      <c r="U5" s="13">
        <f t="shared" si="9"/>
        <v>2</v>
      </c>
      <c r="V5" s="13" t="b">
        <f t="shared" si="10"/>
        <v>0</v>
      </c>
      <c r="X5" s="13" t="str">
        <f t="shared" si="11"/>
        <v>3</v>
      </c>
      <c r="Y5" s="13" t="b">
        <f t="shared" si="12"/>
        <v>0</v>
      </c>
      <c r="AA5" s="13" t="str">
        <f t="shared" si="13"/>
        <v>3</v>
      </c>
      <c r="AB5" s="13" t="b">
        <f t="shared" si="14"/>
        <v>0</v>
      </c>
      <c r="AD5" s="13" t="str">
        <f t="shared" si="15"/>
        <v>2010</v>
      </c>
      <c r="AE5" s="13" t="b">
        <f t="shared" si="16"/>
        <v>0</v>
      </c>
      <c r="AG5" s="14">
        <f t="shared" si="17"/>
        <v>40240</v>
      </c>
      <c r="AH5" s="14" t="b">
        <f t="shared" si="18"/>
        <v>0</v>
      </c>
      <c r="AI5" s="14"/>
      <c r="AJ5" s="13" t="s">
        <v>284</v>
      </c>
      <c r="AK5" s="13" t="b">
        <f>AND(S2:S115)</f>
        <v>0</v>
      </c>
      <c r="AL5" t="str">
        <f t="shared" si="19"/>
        <v>Not Passed</v>
      </c>
    </row>
    <row r="6" spans="1:38" x14ac:dyDescent="0.25">
      <c r="A6" s="13" t="s">
        <v>76</v>
      </c>
      <c r="B6" s="13" t="s">
        <v>77</v>
      </c>
      <c r="C6" s="13">
        <v>1</v>
      </c>
      <c r="D6" s="16" t="s">
        <v>309</v>
      </c>
      <c r="G6" s="16">
        <f t="shared" si="0"/>
        <v>2</v>
      </c>
      <c r="H6" s="16">
        <f t="shared" si="1"/>
        <v>2</v>
      </c>
      <c r="I6" s="16" t="b">
        <f t="shared" si="3"/>
        <v>0</v>
      </c>
      <c r="K6" s="13" t="str">
        <f t="shared" si="2"/>
        <v>Haase</v>
      </c>
      <c r="L6" s="13" t="b">
        <f t="shared" si="4"/>
        <v>0</v>
      </c>
      <c r="M6" s="13" t="s">
        <v>439</v>
      </c>
      <c r="O6" s="13" t="str">
        <f t="shared" si="5"/>
        <v>Haase vs Youzhny</v>
      </c>
      <c r="P6" s="13" t="b">
        <f t="shared" si="6"/>
        <v>0</v>
      </c>
      <c r="R6" s="13" t="str">
        <f t="shared" si="7"/>
        <v>Round 1: Haase vs Youzhny</v>
      </c>
      <c r="S6" s="13" t="b">
        <f t="shared" si="8"/>
        <v>0</v>
      </c>
      <c r="U6" s="13">
        <f t="shared" si="9"/>
        <v>2</v>
      </c>
      <c r="V6" s="13" t="b">
        <f t="shared" si="10"/>
        <v>0</v>
      </c>
      <c r="X6" s="13" t="str">
        <f t="shared" si="11"/>
        <v>4</v>
      </c>
      <c r="Y6" s="13" t="b">
        <f t="shared" si="12"/>
        <v>0</v>
      </c>
      <c r="AA6" s="13" t="str">
        <f t="shared" si="13"/>
        <v>3</v>
      </c>
      <c r="AB6" s="13" t="b">
        <f t="shared" si="14"/>
        <v>0</v>
      </c>
      <c r="AD6" s="13" t="str">
        <f t="shared" si="15"/>
        <v>2010</v>
      </c>
      <c r="AE6" s="13" t="b">
        <f t="shared" si="16"/>
        <v>0</v>
      </c>
      <c r="AG6" s="14">
        <f t="shared" si="17"/>
        <v>40241</v>
      </c>
      <c r="AH6" s="14" t="b">
        <f t="shared" si="18"/>
        <v>0</v>
      </c>
      <c r="AI6" s="14"/>
      <c r="AJ6" s="13" t="s">
        <v>288</v>
      </c>
      <c r="AK6" s="13" t="b">
        <f>AND(V2:V115)</f>
        <v>0</v>
      </c>
      <c r="AL6" t="str">
        <f t="shared" si="19"/>
        <v>Not Passed</v>
      </c>
    </row>
    <row r="7" spans="1:38" x14ac:dyDescent="0.25">
      <c r="A7" s="13" t="s">
        <v>78</v>
      </c>
      <c r="B7" s="13" t="s">
        <v>79</v>
      </c>
      <c r="C7" s="13">
        <v>1</v>
      </c>
      <c r="D7" s="16" t="s">
        <v>310</v>
      </c>
      <c r="G7" s="16">
        <f t="shared" si="0"/>
        <v>2</v>
      </c>
      <c r="H7" s="16">
        <f t="shared" si="1"/>
        <v>2</v>
      </c>
      <c r="I7" s="16" t="b">
        <f t="shared" si="3"/>
        <v>0</v>
      </c>
      <c r="K7" s="13" t="str">
        <f t="shared" si="2"/>
        <v>Gicquel</v>
      </c>
      <c r="L7" s="13" t="b">
        <f t="shared" si="4"/>
        <v>0</v>
      </c>
      <c r="M7" s="13" t="s">
        <v>440</v>
      </c>
      <c r="O7" s="13" t="str">
        <f t="shared" si="5"/>
        <v>Gicquel vs Pospisil</v>
      </c>
      <c r="P7" s="13" t="b">
        <f t="shared" si="6"/>
        <v>0</v>
      </c>
      <c r="R7" s="13" t="str">
        <f t="shared" si="7"/>
        <v>Round 1: Gicquel vs Pospisil</v>
      </c>
      <c r="S7" s="13" t="b">
        <f t="shared" si="8"/>
        <v>0</v>
      </c>
      <c r="U7" s="13">
        <f t="shared" si="9"/>
        <v>2</v>
      </c>
      <c r="V7" s="13" t="b">
        <f t="shared" si="10"/>
        <v>0</v>
      </c>
      <c r="X7" s="13" t="str">
        <f t="shared" si="11"/>
        <v>5</v>
      </c>
      <c r="Y7" s="13" t="b">
        <f t="shared" si="12"/>
        <v>0</v>
      </c>
      <c r="AA7" s="13" t="str">
        <f t="shared" si="13"/>
        <v>3</v>
      </c>
      <c r="AB7" s="13" t="b">
        <f t="shared" si="14"/>
        <v>0</v>
      </c>
      <c r="AD7" s="13" t="str">
        <f t="shared" si="15"/>
        <v>2010</v>
      </c>
      <c r="AE7" s="13" t="b">
        <f t="shared" si="16"/>
        <v>0</v>
      </c>
      <c r="AG7" s="14">
        <f t="shared" si="17"/>
        <v>40242</v>
      </c>
      <c r="AH7" s="14" t="b">
        <f t="shared" si="18"/>
        <v>0</v>
      </c>
      <c r="AI7" s="14"/>
      <c r="AJ7" s="13" t="s">
        <v>292</v>
      </c>
      <c r="AK7" s="13" t="b">
        <f>AND(Y2:Y115)</f>
        <v>0</v>
      </c>
      <c r="AL7" t="str">
        <f t="shared" si="19"/>
        <v>Not Passed</v>
      </c>
    </row>
    <row r="8" spans="1:38" x14ac:dyDescent="0.25">
      <c r="A8" s="13" t="s">
        <v>80</v>
      </c>
      <c r="B8" s="13" t="s">
        <v>81</v>
      </c>
      <c r="C8" s="13">
        <v>1</v>
      </c>
      <c r="D8" s="16" t="s">
        <v>311</v>
      </c>
      <c r="G8" s="16">
        <f t="shared" si="0"/>
        <v>2</v>
      </c>
      <c r="H8" s="16">
        <f t="shared" si="1"/>
        <v>2</v>
      </c>
      <c r="I8" s="16" t="b">
        <f t="shared" si="3"/>
        <v>0</v>
      </c>
      <c r="K8" s="13" t="str">
        <f t="shared" si="2"/>
        <v>Kuznetsov</v>
      </c>
      <c r="L8" s="13" t="b">
        <f t="shared" si="4"/>
        <v>0</v>
      </c>
      <c r="M8" s="13" t="s">
        <v>441</v>
      </c>
      <c r="O8" s="13" t="str">
        <f t="shared" si="5"/>
        <v>Kuznetsov vs Montanes</v>
      </c>
      <c r="P8" s="13" t="b">
        <f t="shared" si="6"/>
        <v>0</v>
      </c>
      <c r="R8" s="13" t="str">
        <f t="shared" si="7"/>
        <v>Round 1: Kuznetsov vs Montanes</v>
      </c>
      <c r="S8" s="13" t="b">
        <f t="shared" si="8"/>
        <v>0</v>
      </c>
      <c r="U8" s="13">
        <f t="shared" si="9"/>
        <v>2</v>
      </c>
      <c r="V8" s="13" t="b">
        <f t="shared" si="10"/>
        <v>0</v>
      </c>
      <c r="X8" s="13" t="str">
        <f t="shared" si="11"/>
        <v>6</v>
      </c>
      <c r="Y8" s="13" t="b">
        <f t="shared" si="12"/>
        <v>0</v>
      </c>
      <c r="AA8" s="13" t="str">
        <f t="shared" si="13"/>
        <v>3</v>
      </c>
      <c r="AB8" s="13" t="b">
        <f t="shared" si="14"/>
        <v>0</v>
      </c>
      <c r="AD8" s="13" t="str">
        <f t="shared" si="15"/>
        <v>2010</v>
      </c>
      <c r="AE8" s="13" t="b">
        <f t="shared" si="16"/>
        <v>0</v>
      </c>
      <c r="AG8" s="14">
        <f t="shared" si="17"/>
        <v>40243</v>
      </c>
      <c r="AH8" s="14" t="b">
        <f t="shared" si="18"/>
        <v>0</v>
      </c>
      <c r="AI8" s="14"/>
      <c r="AJ8" s="13" t="s">
        <v>541</v>
      </c>
      <c r="AK8" s="13" t="b">
        <f>AND(AB2:AB115)</f>
        <v>0</v>
      </c>
      <c r="AL8" t="str">
        <f t="shared" si="19"/>
        <v>Not Passed</v>
      </c>
    </row>
    <row r="9" spans="1:38" x14ac:dyDescent="0.25">
      <c r="A9" s="13" t="s">
        <v>82</v>
      </c>
      <c r="B9" s="13" t="s">
        <v>83</v>
      </c>
      <c r="C9" s="13">
        <v>1</v>
      </c>
      <c r="D9" s="16" t="s">
        <v>312</v>
      </c>
      <c r="G9" s="16">
        <f t="shared" si="0"/>
        <v>2</v>
      </c>
      <c r="H9" s="16">
        <f t="shared" si="1"/>
        <v>2</v>
      </c>
      <c r="I9" s="16" t="b">
        <f t="shared" si="3"/>
        <v>0</v>
      </c>
      <c r="K9" s="13" t="str">
        <f t="shared" si="2"/>
        <v>Tipsarevic</v>
      </c>
      <c r="L9" s="13" t="b">
        <f t="shared" si="4"/>
        <v>0</v>
      </c>
      <c r="M9" s="13" t="s">
        <v>442</v>
      </c>
      <c r="O9" s="13" t="str">
        <f t="shared" si="5"/>
        <v>Tipsarevic vs Troicki</v>
      </c>
      <c r="P9" s="13" t="b">
        <f t="shared" si="6"/>
        <v>0</v>
      </c>
      <c r="R9" s="13" t="str">
        <f t="shared" si="7"/>
        <v>Round 1: Tipsarevic vs Troicki</v>
      </c>
      <c r="S9" s="13" t="b">
        <f t="shared" si="8"/>
        <v>0</v>
      </c>
      <c r="U9" s="13">
        <f t="shared" si="9"/>
        <v>2</v>
      </c>
      <c r="V9" s="13" t="b">
        <f t="shared" si="10"/>
        <v>0</v>
      </c>
      <c r="X9" s="13" t="str">
        <f t="shared" si="11"/>
        <v>7</v>
      </c>
      <c r="Y9" s="13" t="b">
        <f t="shared" si="12"/>
        <v>0</v>
      </c>
      <c r="AA9" s="13" t="str">
        <f t="shared" si="13"/>
        <v>3</v>
      </c>
      <c r="AB9" s="13" t="b">
        <f t="shared" si="14"/>
        <v>0</v>
      </c>
      <c r="AD9" s="13" t="str">
        <f t="shared" si="15"/>
        <v>2010</v>
      </c>
      <c r="AE9" s="13" t="b">
        <f t="shared" si="16"/>
        <v>0</v>
      </c>
      <c r="AG9" s="14">
        <f t="shared" si="17"/>
        <v>40244</v>
      </c>
      <c r="AH9" s="14" t="b">
        <f t="shared" si="18"/>
        <v>0</v>
      </c>
      <c r="AI9" s="14"/>
      <c r="AJ9" s="13" t="s">
        <v>559</v>
      </c>
      <c r="AK9" s="13" t="b">
        <f>AND(AE2:AE115)</f>
        <v>0</v>
      </c>
      <c r="AL9" t="str">
        <f t="shared" si="19"/>
        <v>Not Passed</v>
      </c>
    </row>
    <row r="10" spans="1:38" x14ac:dyDescent="0.25">
      <c r="A10" s="13" t="s">
        <v>84</v>
      </c>
      <c r="B10" s="13" t="s">
        <v>85</v>
      </c>
      <c r="C10" s="13">
        <v>1</v>
      </c>
      <c r="D10" s="16" t="s">
        <v>313</v>
      </c>
      <c r="G10" s="16">
        <f t="shared" si="0"/>
        <v>2</v>
      </c>
      <c r="H10" s="16">
        <f t="shared" si="1"/>
        <v>2</v>
      </c>
      <c r="I10" s="16" t="b">
        <f t="shared" si="3"/>
        <v>0</v>
      </c>
      <c r="K10" s="13" t="str">
        <f t="shared" si="2"/>
        <v>Baghdatis</v>
      </c>
      <c r="L10" s="13" t="b">
        <f t="shared" si="4"/>
        <v>0</v>
      </c>
      <c r="M10" s="13" t="s">
        <v>443</v>
      </c>
      <c r="O10" s="13" t="str">
        <f t="shared" si="5"/>
        <v>Baghdatis vs Cilic</v>
      </c>
      <c r="P10" s="13" t="b">
        <f t="shared" si="6"/>
        <v>0</v>
      </c>
      <c r="R10" s="13" t="str">
        <f t="shared" si="7"/>
        <v>Round 1: Baghdatis vs Cilic</v>
      </c>
      <c r="S10" s="13" t="b">
        <f t="shared" si="8"/>
        <v>0</v>
      </c>
      <c r="U10" s="13">
        <f t="shared" si="9"/>
        <v>2</v>
      </c>
      <c r="V10" s="13" t="b">
        <f t="shared" si="10"/>
        <v>0</v>
      </c>
      <c r="X10" s="13" t="str">
        <f t="shared" si="11"/>
        <v>8</v>
      </c>
      <c r="Y10" s="13" t="b">
        <f t="shared" si="12"/>
        <v>0</v>
      </c>
      <c r="AA10" s="13" t="str">
        <f t="shared" si="13"/>
        <v>3</v>
      </c>
      <c r="AB10" s="13" t="b">
        <f t="shared" si="14"/>
        <v>0</v>
      </c>
      <c r="AD10" s="13" t="str">
        <f t="shared" si="15"/>
        <v>2010</v>
      </c>
      <c r="AE10" s="13" t="b">
        <f t="shared" si="16"/>
        <v>0</v>
      </c>
      <c r="AG10" s="14">
        <f t="shared" si="17"/>
        <v>40245</v>
      </c>
      <c r="AH10" s="14" t="b">
        <f t="shared" si="18"/>
        <v>0</v>
      </c>
      <c r="AI10" s="14"/>
      <c r="AJ10" s="13" t="s">
        <v>563</v>
      </c>
      <c r="AK10" s="13" t="b">
        <f>AND(AH2:AH115)</f>
        <v>0</v>
      </c>
      <c r="AL10" t="str">
        <f t="shared" si="19"/>
        <v>Not Passed</v>
      </c>
    </row>
    <row r="11" spans="1:38" x14ac:dyDescent="0.25">
      <c r="A11" s="13" t="s">
        <v>86</v>
      </c>
      <c r="B11" s="13" t="s">
        <v>87</v>
      </c>
      <c r="C11" s="13">
        <v>1</v>
      </c>
      <c r="D11" s="16" t="s">
        <v>314</v>
      </c>
      <c r="G11" s="16">
        <f t="shared" si="0"/>
        <v>2</v>
      </c>
      <c r="H11" s="16">
        <f t="shared" si="1"/>
        <v>2</v>
      </c>
      <c r="I11" s="16" t="b">
        <f t="shared" si="3"/>
        <v>0</v>
      </c>
      <c r="K11" s="13" t="str">
        <f t="shared" si="2"/>
        <v>De Schepper</v>
      </c>
      <c r="L11" s="13" t="b">
        <f t="shared" si="4"/>
        <v>0</v>
      </c>
      <c r="M11" s="13" t="s">
        <v>444</v>
      </c>
      <c r="O11" s="13" t="str">
        <f t="shared" si="5"/>
        <v>De Schepper vs Lorenzi</v>
      </c>
      <c r="P11" s="13" t="b">
        <f t="shared" si="6"/>
        <v>0</v>
      </c>
      <c r="R11" s="13" t="str">
        <f t="shared" si="7"/>
        <v>Round 1: De Schepper vs Lorenzi</v>
      </c>
      <c r="S11" s="13" t="b">
        <f t="shared" si="8"/>
        <v>0</v>
      </c>
      <c r="U11" s="13">
        <f t="shared" si="9"/>
        <v>2</v>
      </c>
      <c r="V11" s="13" t="b">
        <f t="shared" si="10"/>
        <v>0</v>
      </c>
      <c r="X11" s="13" t="str">
        <f t="shared" si="11"/>
        <v>9</v>
      </c>
      <c r="Y11" s="13" t="b">
        <f t="shared" si="12"/>
        <v>0</v>
      </c>
      <c r="AA11" s="13" t="str">
        <f t="shared" si="13"/>
        <v>3</v>
      </c>
      <c r="AB11" s="13" t="b">
        <f t="shared" si="14"/>
        <v>0</v>
      </c>
      <c r="AD11" s="13" t="str">
        <f t="shared" si="15"/>
        <v>2010</v>
      </c>
      <c r="AE11" s="13" t="b">
        <f t="shared" si="16"/>
        <v>0</v>
      </c>
      <c r="AG11" s="14">
        <f t="shared" si="17"/>
        <v>40246</v>
      </c>
      <c r="AH11" s="14" t="b">
        <f t="shared" si="18"/>
        <v>0</v>
      </c>
      <c r="AI11" s="14"/>
    </row>
    <row r="12" spans="1:38" x14ac:dyDescent="0.25">
      <c r="A12" s="13" t="s">
        <v>88</v>
      </c>
      <c r="B12" s="13" t="s">
        <v>89</v>
      </c>
      <c r="C12" s="13">
        <v>1</v>
      </c>
      <c r="D12" s="16" t="s">
        <v>315</v>
      </c>
      <c r="G12" s="16">
        <f t="shared" si="0"/>
        <v>2</v>
      </c>
      <c r="H12" s="16">
        <f t="shared" si="1"/>
        <v>2</v>
      </c>
      <c r="I12" s="16" t="b">
        <f t="shared" si="3"/>
        <v>0</v>
      </c>
      <c r="K12" s="13" t="str">
        <f t="shared" si="2"/>
        <v>Lacko</v>
      </c>
      <c r="L12" s="13" t="b">
        <f t="shared" si="4"/>
        <v>0</v>
      </c>
      <c r="M12" s="13" t="s">
        <v>445</v>
      </c>
      <c r="O12" s="13" t="str">
        <f t="shared" si="5"/>
        <v>Lacko vs Ram</v>
      </c>
      <c r="P12" s="13" t="b">
        <f t="shared" si="6"/>
        <v>0</v>
      </c>
      <c r="R12" s="13" t="str">
        <f t="shared" si="7"/>
        <v>Round 1: Lacko vs Ram</v>
      </c>
      <c r="S12" s="13" t="b">
        <f t="shared" si="8"/>
        <v>0</v>
      </c>
      <c r="U12" s="13">
        <f t="shared" si="9"/>
        <v>3</v>
      </c>
      <c r="V12" s="13" t="b">
        <f t="shared" si="10"/>
        <v>0</v>
      </c>
      <c r="X12" s="13" t="str">
        <f t="shared" si="11"/>
        <v>10</v>
      </c>
      <c r="Y12" s="13" t="b">
        <f t="shared" si="12"/>
        <v>0</v>
      </c>
      <c r="AA12" s="13" t="str">
        <f t="shared" si="13"/>
        <v>3</v>
      </c>
      <c r="AB12" s="13" t="b">
        <f t="shared" si="14"/>
        <v>0</v>
      </c>
      <c r="AD12" s="13" t="str">
        <f t="shared" si="15"/>
        <v>2010</v>
      </c>
      <c r="AE12" s="13" t="b">
        <f t="shared" si="16"/>
        <v>0</v>
      </c>
      <c r="AG12" s="14">
        <f t="shared" si="17"/>
        <v>40247</v>
      </c>
      <c r="AH12" s="14" t="b">
        <f t="shared" si="18"/>
        <v>0</v>
      </c>
      <c r="AI12" s="14"/>
      <c r="AJ12" t="str">
        <f>"You have passed "&amp;COUNTIF(AL2:AL10,"Passed")&amp;" out of " &amp;COUNTA(AL2:AL10)&amp;" exercises"</f>
        <v>You have passed 0 out of 9 exercises</v>
      </c>
    </row>
    <row r="13" spans="1:38" x14ac:dyDescent="0.25">
      <c r="A13" s="13" t="s">
        <v>90</v>
      </c>
      <c r="B13" s="13" t="s">
        <v>91</v>
      </c>
      <c r="C13" s="13">
        <v>1</v>
      </c>
      <c r="D13" s="16" t="s">
        <v>316</v>
      </c>
      <c r="G13" s="16">
        <f t="shared" si="0"/>
        <v>2</v>
      </c>
      <c r="H13" s="16">
        <f t="shared" si="1"/>
        <v>2</v>
      </c>
      <c r="I13" s="16" t="b">
        <f t="shared" si="3"/>
        <v>0</v>
      </c>
      <c r="K13" s="13" t="str">
        <f t="shared" si="2"/>
        <v>Monaco</v>
      </c>
      <c r="L13" s="13" t="b">
        <f t="shared" si="4"/>
        <v>0</v>
      </c>
      <c r="M13" s="13" t="s">
        <v>446</v>
      </c>
      <c r="O13" s="13" t="str">
        <f t="shared" si="5"/>
        <v>Monaco vs Knittel</v>
      </c>
      <c r="P13" s="13" t="b">
        <f t="shared" si="6"/>
        <v>0</v>
      </c>
      <c r="R13" s="13" t="str">
        <f t="shared" si="7"/>
        <v>Round 1: Monaco vs Knittel</v>
      </c>
      <c r="S13" s="13" t="b">
        <f t="shared" si="8"/>
        <v>0</v>
      </c>
      <c r="U13" s="13">
        <f t="shared" si="9"/>
        <v>3</v>
      </c>
      <c r="V13" s="13" t="b">
        <f t="shared" si="10"/>
        <v>0</v>
      </c>
      <c r="X13" s="13" t="str">
        <f t="shared" si="11"/>
        <v>11</v>
      </c>
      <c r="Y13" s="13" t="b">
        <f t="shared" si="12"/>
        <v>0</v>
      </c>
      <c r="AA13" s="13" t="str">
        <f t="shared" si="13"/>
        <v>3</v>
      </c>
      <c r="AB13" s="13" t="b">
        <f t="shared" si="14"/>
        <v>0</v>
      </c>
      <c r="AD13" s="13" t="str">
        <f t="shared" si="15"/>
        <v>2010</v>
      </c>
      <c r="AE13" s="13" t="b">
        <f t="shared" si="16"/>
        <v>0</v>
      </c>
      <c r="AG13" s="14">
        <f t="shared" si="17"/>
        <v>40248</v>
      </c>
      <c r="AH13" s="14" t="b">
        <f t="shared" si="18"/>
        <v>0</v>
      </c>
      <c r="AI13" s="14"/>
    </row>
    <row r="14" spans="1:38" x14ac:dyDescent="0.25">
      <c r="A14" s="13" t="s">
        <v>92</v>
      </c>
      <c r="B14" s="13" t="s">
        <v>93</v>
      </c>
      <c r="C14" s="13">
        <v>1</v>
      </c>
      <c r="D14" s="16" t="s">
        <v>317</v>
      </c>
      <c r="G14" s="16">
        <f t="shared" si="0"/>
        <v>2</v>
      </c>
      <c r="H14" s="16">
        <f t="shared" si="1"/>
        <v>2</v>
      </c>
      <c r="I14" s="16" t="b">
        <f t="shared" si="3"/>
        <v>0</v>
      </c>
      <c r="K14" s="13" t="str">
        <f t="shared" si="2"/>
        <v>Kamke</v>
      </c>
      <c r="L14" s="13" t="b">
        <f t="shared" si="4"/>
        <v>0</v>
      </c>
      <c r="M14" s="13" t="s">
        <v>447</v>
      </c>
      <c r="O14" s="13" t="str">
        <f t="shared" si="5"/>
        <v>Kamke vs Benneteau</v>
      </c>
      <c r="P14" s="13" t="b">
        <f t="shared" si="6"/>
        <v>0</v>
      </c>
      <c r="R14" s="13" t="str">
        <f t="shared" si="7"/>
        <v>Round 1: Kamke vs Benneteau</v>
      </c>
      <c r="S14" s="13" t="b">
        <f t="shared" si="8"/>
        <v>0</v>
      </c>
      <c r="U14" s="13">
        <f t="shared" si="9"/>
        <v>3</v>
      </c>
      <c r="V14" s="13" t="b">
        <f t="shared" si="10"/>
        <v>0</v>
      </c>
      <c r="X14" s="13" t="str">
        <f t="shared" si="11"/>
        <v>12</v>
      </c>
      <c r="Y14" s="13" t="b">
        <f t="shared" si="12"/>
        <v>0</v>
      </c>
      <c r="AA14" s="13" t="str">
        <f t="shared" si="13"/>
        <v>3</v>
      </c>
      <c r="AB14" s="13" t="b">
        <f t="shared" si="14"/>
        <v>0</v>
      </c>
      <c r="AD14" s="13" t="str">
        <f t="shared" si="15"/>
        <v>2010</v>
      </c>
      <c r="AE14" s="13" t="b">
        <f t="shared" si="16"/>
        <v>0</v>
      </c>
      <c r="AG14" s="14">
        <f t="shared" si="17"/>
        <v>40249</v>
      </c>
      <c r="AH14" s="14" t="b">
        <f t="shared" si="18"/>
        <v>0</v>
      </c>
      <c r="AI14" s="14"/>
    </row>
    <row r="15" spans="1:38" x14ac:dyDescent="0.25">
      <c r="A15" s="13" t="s">
        <v>94</v>
      </c>
      <c r="B15" s="13" t="s">
        <v>95</v>
      </c>
      <c r="C15" s="13">
        <v>1</v>
      </c>
      <c r="D15" s="16" t="s">
        <v>318</v>
      </c>
      <c r="G15" s="16">
        <f t="shared" si="0"/>
        <v>2</v>
      </c>
      <c r="H15" s="16">
        <f t="shared" si="1"/>
        <v>2</v>
      </c>
      <c r="I15" s="16" t="b">
        <f t="shared" si="3"/>
        <v>0</v>
      </c>
      <c r="K15" s="13" t="str">
        <f t="shared" si="2"/>
        <v>Verdasco</v>
      </c>
      <c r="L15" s="13" t="b">
        <f t="shared" si="4"/>
        <v>0</v>
      </c>
      <c r="M15" s="13" t="s">
        <v>448</v>
      </c>
      <c r="O15" s="13" t="str">
        <f t="shared" si="5"/>
        <v>Verdasco vs Malisse</v>
      </c>
      <c r="P15" s="13" t="b">
        <f t="shared" si="6"/>
        <v>0</v>
      </c>
      <c r="R15" s="13" t="str">
        <f t="shared" si="7"/>
        <v>Round 1: Verdasco vs Malisse</v>
      </c>
      <c r="S15" s="13" t="b">
        <f t="shared" si="8"/>
        <v>0</v>
      </c>
      <c r="U15" s="13">
        <f t="shared" si="9"/>
        <v>3</v>
      </c>
      <c r="V15" s="13" t="b">
        <f t="shared" si="10"/>
        <v>0</v>
      </c>
      <c r="X15" s="13" t="str">
        <f t="shared" si="11"/>
        <v>13</v>
      </c>
      <c r="Y15" s="13" t="b">
        <f t="shared" si="12"/>
        <v>0</v>
      </c>
      <c r="AA15" s="13" t="str">
        <f t="shared" si="13"/>
        <v>3</v>
      </c>
      <c r="AB15" s="13" t="b">
        <f t="shared" si="14"/>
        <v>0</v>
      </c>
      <c r="AD15" s="13" t="str">
        <f t="shared" si="15"/>
        <v>2010</v>
      </c>
      <c r="AE15" s="13" t="b">
        <f t="shared" si="16"/>
        <v>0</v>
      </c>
      <c r="AG15" s="14">
        <f t="shared" si="17"/>
        <v>40250</v>
      </c>
      <c r="AH15" s="14" t="b">
        <f t="shared" si="18"/>
        <v>0</v>
      </c>
      <c r="AI15" s="14"/>
    </row>
    <row r="16" spans="1:38" x14ac:dyDescent="0.25">
      <c r="A16" s="13" t="s">
        <v>96</v>
      </c>
      <c r="B16" s="13" t="s">
        <v>97</v>
      </c>
      <c r="C16" s="13">
        <v>1</v>
      </c>
      <c r="D16" s="16" t="s">
        <v>319</v>
      </c>
      <c r="G16" s="16">
        <f t="shared" si="0"/>
        <v>2</v>
      </c>
      <c r="H16" s="16">
        <f t="shared" si="1"/>
        <v>2</v>
      </c>
      <c r="I16" s="16" t="b">
        <f t="shared" si="3"/>
        <v>0</v>
      </c>
      <c r="K16" s="13" t="str">
        <f t="shared" si="2"/>
        <v>Roger-Vasselin</v>
      </c>
      <c r="L16" s="13" t="b">
        <f t="shared" si="4"/>
        <v>0</v>
      </c>
      <c r="M16" s="13" t="s">
        <v>449</v>
      </c>
      <c r="O16" s="13" t="str">
        <f t="shared" si="5"/>
        <v>Roger-Vasselin vs Gulbis</v>
      </c>
      <c r="P16" s="13" t="b">
        <f t="shared" si="6"/>
        <v>0</v>
      </c>
      <c r="R16" s="13" t="str">
        <f t="shared" si="7"/>
        <v>Round 1: Roger-Vasselin vs Gulbis</v>
      </c>
      <c r="S16" s="13" t="b">
        <f t="shared" si="8"/>
        <v>0</v>
      </c>
      <c r="U16" s="13">
        <f t="shared" si="9"/>
        <v>3</v>
      </c>
      <c r="V16" s="13" t="b">
        <f t="shared" si="10"/>
        <v>0</v>
      </c>
      <c r="X16" s="13" t="str">
        <f t="shared" si="11"/>
        <v>14</v>
      </c>
      <c r="Y16" s="13" t="b">
        <f t="shared" si="12"/>
        <v>0</v>
      </c>
      <c r="AA16" s="13" t="str">
        <f t="shared" si="13"/>
        <v>3</v>
      </c>
      <c r="AB16" s="13" t="b">
        <f t="shared" si="14"/>
        <v>0</v>
      </c>
      <c r="AD16" s="13" t="str">
        <f t="shared" si="15"/>
        <v>2010</v>
      </c>
      <c r="AE16" s="13" t="b">
        <f t="shared" si="16"/>
        <v>0</v>
      </c>
      <c r="AG16" s="14">
        <f t="shared" si="17"/>
        <v>40251</v>
      </c>
      <c r="AH16" s="14" t="b">
        <f t="shared" si="18"/>
        <v>0</v>
      </c>
      <c r="AI16" s="14"/>
    </row>
    <row r="17" spans="1:35" x14ac:dyDescent="0.25">
      <c r="A17" s="13" t="s">
        <v>98</v>
      </c>
      <c r="B17" s="13" t="s">
        <v>99</v>
      </c>
      <c r="C17" s="13">
        <v>1</v>
      </c>
      <c r="D17" s="16" t="s">
        <v>320</v>
      </c>
      <c r="G17" s="16">
        <f t="shared" si="0"/>
        <v>4</v>
      </c>
      <c r="H17" s="16">
        <f t="shared" si="1"/>
        <v>2</v>
      </c>
      <c r="I17" s="16" t="b">
        <f t="shared" si="3"/>
        <v>0</v>
      </c>
      <c r="K17" s="13" t="str">
        <f t="shared" si="2"/>
        <v>Tsonga</v>
      </c>
      <c r="L17" s="13" t="b">
        <f t="shared" si="4"/>
        <v>0</v>
      </c>
      <c r="M17" s="13" t="s">
        <v>450</v>
      </c>
      <c r="O17" s="13" t="str">
        <f t="shared" si="5"/>
        <v>Tsonga vs Goffin</v>
      </c>
      <c r="P17" s="13" t="b">
        <f t="shared" si="6"/>
        <v>0</v>
      </c>
      <c r="R17" s="13" t="str">
        <f t="shared" si="7"/>
        <v>Round 1: Tsonga vs Goffin</v>
      </c>
      <c r="S17" s="13" t="b">
        <f t="shared" si="8"/>
        <v>0</v>
      </c>
      <c r="U17" s="13">
        <f t="shared" si="9"/>
        <v>3</v>
      </c>
      <c r="V17" s="13" t="b">
        <f t="shared" si="10"/>
        <v>0</v>
      </c>
      <c r="X17" s="13" t="str">
        <f t="shared" si="11"/>
        <v>15</v>
      </c>
      <c r="Y17" s="13" t="b">
        <f t="shared" si="12"/>
        <v>0</v>
      </c>
      <c r="AA17" s="13" t="str">
        <f t="shared" si="13"/>
        <v>3</v>
      </c>
      <c r="AB17" s="13" t="b">
        <f t="shared" si="14"/>
        <v>0</v>
      </c>
      <c r="AD17" s="13" t="str">
        <f t="shared" si="15"/>
        <v>2010</v>
      </c>
      <c r="AE17" s="13" t="b">
        <f t="shared" si="16"/>
        <v>0</v>
      </c>
      <c r="AG17" s="14">
        <f t="shared" si="17"/>
        <v>40252</v>
      </c>
      <c r="AH17" s="14" t="b">
        <f t="shared" si="18"/>
        <v>0</v>
      </c>
      <c r="AI17" s="14"/>
    </row>
    <row r="18" spans="1:35" x14ac:dyDescent="0.25">
      <c r="A18" s="13" t="s">
        <v>100</v>
      </c>
      <c r="B18" s="13" t="s">
        <v>101</v>
      </c>
      <c r="C18" s="13">
        <v>1</v>
      </c>
      <c r="D18" s="16" t="s">
        <v>321</v>
      </c>
      <c r="G18" s="16">
        <f t="shared" si="0"/>
        <v>2</v>
      </c>
      <c r="H18" s="16">
        <f t="shared" si="1"/>
        <v>2</v>
      </c>
      <c r="I18" s="16" t="b">
        <f t="shared" si="3"/>
        <v>0</v>
      </c>
      <c r="K18" s="13" t="str">
        <f t="shared" si="2"/>
        <v>Hanescu</v>
      </c>
      <c r="L18" s="13" t="b">
        <f t="shared" si="4"/>
        <v>0</v>
      </c>
      <c r="M18" s="13" t="s">
        <v>451</v>
      </c>
      <c r="O18" s="13" t="str">
        <f t="shared" si="5"/>
        <v>Hanescu vs Federer</v>
      </c>
      <c r="P18" s="13" t="b">
        <f t="shared" si="6"/>
        <v>0</v>
      </c>
      <c r="R18" s="13" t="str">
        <f t="shared" si="7"/>
        <v>Round 1: Hanescu vs Federer</v>
      </c>
      <c r="S18" s="13" t="b">
        <f t="shared" si="8"/>
        <v>0</v>
      </c>
      <c r="U18" s="13">
        <f t="shared" si="9"/>
        <v>3</v>
      </c>
      <c r="V18" s="13" t="b">
        <f t="shared" si="10"/>
        <v>0</v>
      </c>
      <c r="X18" s="13" t="str">
        <f t="shared" si="11"/>
        <v>16</v>
      </c>
      <c r="Y18" s="13" t="b">
        <f t="shared" si="12"/>
        <v>0</v>
      </c>
      <c r="AA18" s="13" t="str">
        <f t="shared" si="13"/>
        <v>3</v>
      </c>
      <c r="AB18" s="13" t="b">
        <f t="shared" si="14"/>
        <v>0</v>
      </c>
      <c r="AD18" s="13" t="str">
        <f t="shared" si="15"/>
        <v>2010</v>
      </c>
      <c r="AE18" s="13" t="b">
        <f t="shared" si="16"/>
        <v>0</v>
      </c>
      <c r="AG18" s="14">
        <f t="shared" si="17"/>
        <v>40253</v>
      </c>
      <c r="AH18" s="14" t="b">
        <f t="shared" si="18"/>
        <v>0</v>
      </c>
      <c r="AI18" s="14"/>
    </row>
    <row r="19" spans="1:35" x14ac:dyDescent="0.25">
      <c r="A19" s="13" t="s">
        <v>102</v>
      </c>
      <c r="B19" s="13" t="s">
        <v>103</v>
      </c>
      <c r="C19" s="13">
        <v>1</v>
      </c>
      <c r="D19" s="16" t="s">
        <v>322</v>
      </c>
      <c r="G19" s="16">
        <f t="shared" si="0"/>
        <v>2</v>
      </c>
      <c r="H19" s="16">
        <f t="shared" si="1"/>
        <v>2</v>
      </c>
      <c r="I19" s="16" t="b">
        <f t="shared" si="3"/>
        <v>0</v>
      </c>
      <c r="K19" s="13" t="str">
        <f t="shared" si="2"/>
        <v>Dutra Silva</v>
      </c>
      <c r="L19" s="13" t="b">
        <f t="shared" si="4"/>
        <v>0</v>
      </c>
      <c r="M19" s="13" t="s">
        <v>452</v>
      </c>
      <c r="O19" s="13" t="str">
        <f t="shared" si="5"/>
        <v>Dutra Silva vs Stakhovsky</v>
      </c>
      <c r="P19" s="13" t="b">
        <f t="shared" si="6"/>
        <v>0</v>
      </c>
      <c r="R19" s="13" t="str">
        <f t="shared" si="7"/>
        <v>Round 1: Dutra Silva vs Stakhovsky</v>
      </c>
      <c r="S19" s="13" t="b">
        <f t="shared" si="8"/>
        <v>0</v>
      </c>
      <c r="U19" s="13">
        <f t="shared" si="9"/>
        <v>3</v>
      </c>
      <c r="V19" s="13" t="b">
        <f t="shared" si="10"/>
        <v>0</v>
      </c>
      <c r="X19" s="13" t="str">
        <f t="shared" si="11"/>
        <v>17</v>
      </c>
      <c r="Y19" s="13" t="b">
        <f t="shared" si="12"/>
        <v>0</v>
      </c>
      <c r="AA19" s="13" t="str">
        <f t="shared" si="13"/>
        <v>3</v>
      </c>
      <c r="AB19" s="13" t="b">
        <f t="shared" si="14"/>
        <v>0</v>
      </c>
      <c r="AD19" s="13" t="str">
        <f t="shared" si="15"/>
        <v>2010</v>
      </c>
      <c r="AE19" s="13" t="b">
        <f t="shared" si="16"/>
        <v>0</v>
      </c>
      <c r="AG19" s="14">
        <f t="shared" si="17"/>
        <v>40254</v>
      </c>
      <c r="AH19" s="14" t="b">
        <f t="shared" si="18"/>
        <v>0</v>
      </c>
      <c r="AI19" s="14"/>
    </row>
    <row r="20" spans="1:35" x14ac:dyDescent="0.25">
      <c r="A20" s="13" t="s">
        <v>104</v>
      </c>
      <c r="B20" s="13" t="s">
        <v>105</v>
      </c>
      <c r="C20" s="13">
        <v>1</v>
      </c>
      <c r="D20" s="16" t="s">
        <v>323</v>
      </c>
      <c r="G20" s="16">
        <f t="shared" si="0"/>
        <v>2</v>
      </c>
      <c r="H20" s="16">
        <f t="shared" si="1"/>
        <v>2</v>
      </c>
      <c r="I20" s="16" t="b">
        <f t="shared" si="3"/>
        <v>0</v>
      </c>
      <c r="K20" s="13" t="str">
        <f t="shared" si="2"/>
        <v>Reister</v>
      </c>
      <c r="L20" s="13" t="b">
        <f t="shared" si="4"/>
        <v>0</v>
      </c>
      <c r="M20" s="13" t="s">
        <v>453</v>
      </c>
      <c r="O20" s="13" t="str">
        <f t="shared" si="5"/>
        <v>Reister vs Rosol</v>
      </c>
      <c r="P20" s="13" t="b">
        <f t="shared" si="6"/>
        <v>0</v>
      </c>
      <c r="R20" s="13" t="str">
        <f t="shared" si="7"/>
        <v>Round 1: Reister vs Rosol</v>
      </c>
      <c r="S20" s="13" t="b">
        <f t="shared" si="8"/>
        <v>0</v>
      </c>
      <c r="U20" s="13">
        <f t="shared" si="9"/>
        <v>3</v>
      </c>
      <c r="V20" s="13" t="b">
        <f t="shared" si="10"/>
        <v>0</v>
      </c>
      <c r="X20" s="13" t="str">
        <f t="shared" si="11"/>
        <v>18</v>
      </c>
      <c r="Y20" s="13" t="b">
        <f t="shared" si="12"/>
        <v>0</v>
      </c>
      <c r="AA20" s="13" t="str">
        <f t="shared" si="13"/>
        <v>3</v>
      </c>
      <c r="AB20" s="13" t="b">
        <f t="shared" si="14"/>
        <v>0</v>
      </c>
      <c r="AD20" s="13" t="str">
        <f t="shared" si="15"/>
        <v>2010</v>
      </c>
      <c r="AE20" s="13" t="b">
        <f t="shared" si="16"/>
        <v>0</v>
      </c>
      <c r="AG20" s="14">
        <f t="shared" si="17"/>
        <v>40255</v>
      </c>
      <c r="AH20" s="14" t="b">
        <f t="shared" si="18"/>
        <v>0</v>
      </c>
      <c r="AI20" s="14"/>
    </row>
    <row r="21" spans="1:35" x14ac:dyDescent="0.25">
      <c r="A21" s="13" t="s">
        <v>106</v>
      </c>
      <c r="B21" s="13" t="s">
        <v>107</v>
      </c>
      <c r="C21" s="13">
        <v>1</v>
      </c>
      <c r="D21" s="16" t="s">
        <v>324</v>
      </c>
      <c r="G21" s="16">
        <f t="shared" si="0"/>
        <v>2</v>
      </c>
      <c r="H21" s="16">
        <f t="shared" si="1"/>
        <v>2</v>
      </c>
      <c r="I21" s="16" t="b">
        <f t="shared" si="3"/>
        <v>0</v>
      </c>
      <c r="K21" s="13" t="str">
        <f t="shared" si="2"/>
        <v>Fognini</v>
      </c>
      <c r="L21" s="13" t="b">
        <f t="shared" si="4"/>
        <v>0</v>
      </c>
      <c r="M21" s="13" t="s">
        <v>454</v>
      </c>
      <c r="O21" s="13" t="str">
        <f t="shared" si="5"/>
        <v>Fognini vs Melzer</v>
      </c>
      <c r="P21" s="13" t="b">
        <f t="shared" si="6"/>
        <v>0</v>
      </c>
      <c r="R21" s="13" t="str">
        <f t="shared" si="7"/>
        <v>Round 1: Fognini vs Melzer</v>
      </c>
      <c r="S21" s="13" t="b">
        <f t="shared" si="8"/>
        <v>0</v>
      </c>
      <c r="U21" s="13">
        <f t="shared" si="9"/>
        <v>3</v>
      </c>
      <c r="V21" s="13" t="b">
        <f t="shared" si="10"/>
        <v>0</v>
      </c>
      <c r="X21" s="13" t="str">
        <f t="shared" si="11"/>
        <v>19</v>
      </c>
      <c r="Y21" s="13" t="b">
        <f t="shared" si="12"/>
        <v>0</v>
      </c>
      <c r="AA21" s="13" t="str">
        <f t="shared" si="13"/>
        <v>3</v>
      </c>
      <c r="AB21" s="13" t="b">
        <f t="shared" si="14"/>
        <v>0</v>
      </c>
      <c r="AD21" s="13" t="str">
        <f t="shared" si="15"/>
        <v>2010</v>
      </c>
      <c r="AE21" s="13" t="b">
        <f t="shared" si="16"/>
        <v>0</v>
      </c>
      <c r="AG21" s="14">
        <f t="shared" si="17"/>
        <v>40256</v>
      </c>
      <c r="AH21" s="14" t="b">
        <f t="shared" si="18"/>
        <v>0</v>
      </c>
      <c r="AI21" s="14"/>
    </row>
    <row r="22" spans="1:35" x14ac:dyDescent="0.25">
      <c r="A22" s="13" t="s">
        <v>108</v>
      </c>
      <c r="B22" s="13" t="s">
        <v>109</v>
      </c>
      <c r="C22" s="13">
        <v>1</v>
      </c>
      <c r="D22" s="16" t="s">
        <v>325</v>
      </c>
      <c r="G22" s="16">
        <f t="shared" si="0"/>
        <v>2</v>
      </c>
      <c r="H22" s="16">
        <f t="shared" si="1"/>
        <v>2</v>
      </c>
      <c r="I22" s="16" t="b">
        <f t="shared" si="3"/>
        <v>0</v>
      </c>
      <c r="K22" s="13" t="str">
        <f t="shared" si="2"/>
        <v>Edmund</v>
      </c>
      <c r="L22" s="13" t="b">
        <f t="shared" si="4"/>
        <v>0</v>
      </c>
      <c r="M22" s="13" t="s">
        <v>455</v>
      </c>
      <c r="O22" s="13" t="str">
        <f t="shared" si="5"/>
        <v>Edmund vs Janowicz</v>
      </c>
      <c r="P22" s="13" t="b">
        <f t="shared" si="6"/>
        <v>0</v>
      </c>
      <c r="R22" s="13" t="str">
        <f t="shared" si="7"/>
        <v>Round 1: Edmund vs Janowicz</v>
      </c>
      <c r="S22" s="13" t="b">
        <f t="shared" si="8"/>
        <v>0</v>
      </c>
      <c r="U22" s="13">
        <f t="shared" si="9"/>
        <v>3</v>
      </c>
      <c r="V22" s="13" t="b">
        <f t="shared" si="10"/>
        <v>0</v>
      </c>
      <c r="X22" s="13" t="str">
        <f t="shared" si="11"/>
        <v>20</v>
      </c>
      <c r="Y22" s="13" t="b">
        <f t="shared" si="12"/>
        <v>0</v>
      </c>
      <c r="AA22" s="13" t="str">
        <f t="shared" si="13"/>
        <v>3</v>
      </c>
      <c r="AB22" s="13" t="b">
        <f t="shared" si="14"/>
        <v>0</v>
      </c>
      <c r="AD22" s="13" t="str">
        <f t="shared" si="15"/>
        <v>2010</v>
      </c>
      <c r="AE22" s="13" t="b">
        <f t="shared" si="16"/>
        <v>0</v>
      </c>
      <c r="AG22" s="14">
        <f t="shared" si="17"/>
        <v>40257</v>
      </c>
      <c r="AH22" s="14" t="b">
        <f t="shared" si="18"/>
        <v>0</v>
      </c>
      <c r="AI22" s="14"/>
    </row>
    <row r="23" spans="1:35" x14ac:dyDescent="0.25">
      <c r="A23" s="13" t="s">
        <v>110</v>
      </c>
      <c r="B23" s="13" t="s">
        <v>111</v>
      </c>
      <c r="C23" s="13">
        <v>1</v>
      </c>
      <c r="D23" s="16" t="s">
        <v>326</v>
      </c>
      <c r="G23" s="16">
        <f t="shared" si="0"/>
        <v>2</v>
      </c>
      <c r="H23" s="16">
        <f t="shared" si="1"/>
        <v>2</v>
      </c>
      <c r="I23" s="16" t="b">
        <f t="shared" si="3"/>
        <v>0</v>
      </c>
      <c r="K23" s="13" t="str">
        <f t="shared" si="2"/>
        <v>Stepanek</v>
      </c>
      <c r="L23" s="13" t="b">
        <f t="shared" si="4"/>
        <v>0</v>
      </c>
      <c r="M23" s="13" t="s">
        <v>456</v>
      </c>
      <c r="O23" s="13" t="str">
        <f t="shared" si="5"/>
        <v>Stepanek vs Reid</v>
      </c>
      <c r="P23" s="13" t="b">
        <f t="shared" si="6"/>
        <v>0</v>
      </c>
      <c r="R23" s="13" t="str">
        <f t="shared" si="7"/>
        <v>Round 1: Stepanek vs Reid</v>
      </c>
      <c r="S23" s="13" t="b">
        <f t="shared" si="8"/>
        <v>0</v>
      </c>
      <c r="U23" s="13">
        <f t="shared" si="9"/>
        <v>3</v>
      </c>
      <c r="V23" s="13" t="b">
        <f t="shared" si="10"/>
        <v>0</v>
      </c>
      <c r="X23" s="13" t="str">
        <f t="shared" si="11"/>
        <v>21</v>
      </c>
      <c r="Y23" s="13" t="b">
        <f t="shared" si="12"/>
        <v>0</v>
      </c>
      <c r="AA23" s="13" t="str">
        <f t="shared" si="13"/>
        <v>3</v>
      </c>
      <c r="AB23" s="13" t="b">
        <f t="shared" si="14"/>
        <v>0</v>
      </c>
      <c r="AD23" s="13" t="str">
        <f t="shared" si="15"/>
        <v>2010</v>
      </c>
      <c r="AE23" s="13" t="b">
        <f t="shared" si="16"/>
        <v>0</v>
      </c>
      <c r="AG23" s="14">
        <f t="shared" si="17"/>
        <v>40258</v>
      </c>
      <c r="AH23" s="14" t="b">
        <f t="shared" si="18"/>
        <v>0</v>
      </c>
      <c r="AI23" s="14"/>
    </row>
    <row r="24" spans="1:35" x14ac:dyDescent="0.25">
      <c r="A24" s="13" t="s">
        <v>112</v>
      </c>
      <c r="B24" s="13" t="s">
        <v>113</v>
      </c>
      <c r="C24" s="13">
        <v>1</v>
      </c>
      <c r="D24" s="16" t="s">
        <v>327</v>
      </c>
      <c r="G24" s="16">
        <f t="shared" si="0"/>
        <v>2</v>
      </c>
      <c r="H24" s="16">
        <f t="shared" si="1"/>
        <v>2</v>
      </c>
      <c r="I24" s="16" t="b">
        <f t="shared" si="3"/>
        <v>0</v>
      </c>
      <c r="K24" s="13" t="str">
        <f t="shared" si="2"/>
        <v>Matosevic</v>
      </c>
      <c r="L24" s="13" t="b">
        <f t="shared" si="4"/>
        <v>0</v>
      </c>
      <c r="M24" s="13" t="s">
        <v>457</v>
      </c>
      <c r="O24" s="13" t="str">
        <f t="shared" si="5"/>
        <v>Matosevic vs Rufin</v>
      </c>
      <c r="P24" s="13" t="b">
        <f t="shared" si="6"/>
        <v>0</v>
      </c>
      <c r="R24" s="13" t="str">
        <f t="shared" si="7"/>
        <v>Round 1: Matosevic vs Rufin</v>
      </c>
      <c r="S24" s="13" t="b">
        <f t="shared" si="8"/>
        <v>0</v>
      </c>
      <c r="U24" s="13">
        <f t="shared" si="9"/>
        <v>3</v>
      </c>
      <c r="V24" s="13" t="b">
        <f t="shared" si="10"/>
        <v>0</v>
      </c>
      <c r="X24" s="13" t="str">
        <f t="shared" si="11"/>
        <v>22</v>
      </c>
      <c r="Y24" s="13" t="b">
        <f t="shared" si="12"/>
        <v>0</v>
      </c>
      <c r="AA24" s="13" t="str">
        <f t="shared" si="13"/>
        <v>3</v>
      </c>
      <c r="AB24" s="13" t="b">
        <f t="shared" si="14"/>
        <v>0</v>
      </c>
      <c r="AD24" s="13" t="str">
        <f t="shared" si="15"/>
        <v>2010</v>
      </c>
      <c r="AE24" s="13" t="b">
        <f t="shared" si="16"/>
        <v>0</v>
      </c>
      <c r="AG24" s="14">
        <f t="shared" si="17"/>
        <v>40259</v>
      </c>
      <c r="AH24" s="14" t="b">
        <f t="shared" si="18"/>
        <v>0</v>
      </c>
      <c r="AI24" s="14"/>
    </row>
    <row r="25" spans="1:35" x14ac:dyDescent="0.25">
      <c r="A25" s="13" t="s">
        <v>114</v>
      </c>
      <c r="B25" s="13" t="s">
        <v>115</v>
      </c>
      <c r="C25" s="13">
        <v>1</v>
      </c>
      <c r="D25" s="16" t="s">
        <v>328</v>
      </c>
      <c r="G25" s="16">
        <f t="shared" si="0"/>
        <v>2</v>
      </c>
      <c r="H25" s="16">
        <f t="shared" si="1"/>
        <v>2</v>
      </c>
      <c r="I25" s="16" t="b">
        <f t="shared" si="3"/>
        <v>0</v>
      </c>
      <c r="K25" s="13" t="str">
        <f t="shared" si="2"/>
        <v>Almagro</v>
      </c>
      <c r="L25" s="13" t="b">
        <f t="shared" si="4"/>
        <v>0</v>
      </c>
      <c r="M25" s="13" t="s">
        <v>458</v>
      </c>
      <c r="O25" s="13" t="str">
        <f t="shared" si="5"/>
        <v>Almagro vs Zopp</v>
      </c>
      <c r="P25" s="13" t="b">
        <f t="shared" si="6"/>
        <v>0</v>
      </c>
      <c r="R25" s="13" t="str">
        <f t="shared" si="7"/>
        <v>Round 1: Almagro vs Zopp</v>
      </c>
      <c r="S25" s="13" t="b">
        <f t="shared" si="8"/>
        <v>0</v>
      </c>
      <c r="U25" s="13">
        <f t="shared" si="9"/>
        <v>3</v>
      </c>
      <c r="V25" s="13" t="b">
        <f t="shared" si="10"/>
        <v>0</v>
      </c>
      <c r="X25" s="13" t="str">
        <f t="shared" si="11"/>
        <v>23</v>
      </c>
      <c r="Y25" s="13" t="b">
        <f t="shared" si="12"/>
        <v>0</v>
      </c>
      <c r="AA25" s="13" t="str">
        <f t="shared" si="13"/>
        <v>3</v>
      </c>
      <c r="AB25" s="13" t="b">
        <f t="shared" si="14"/>
        <v>0</v>
      </c>
      <c r="AD25" s="13" t="str">
        <f t="shared" si="15"/>
        <v>2010</v>
      </c>
      <c r="AE25" s="13" t="b">
        <f t="shared" si="16"/>
        <v>0</v>
      </c>
      <c r="AG25" s="14">
        <f t="shared" si="17"/>
        <v>40260</v>
      </c>
      <c r="AH25" s="14" t="b">
        <f t="shared" si="18"/>
        <v>0</v>
      </c>
      <c r="AI25" s="14"/>
    </row>
    <row r="26" spans="1:35" x14ac:dyDescent="0.25">
      <c r="A26" s="13" t="s">
        <v>116</v>
      </c>
      <c r="B26" s="13" t="s">
        <v>117</v>
      </c>
      <c r="C26" s="13">
        <v>1</v>
      </c>
      <c r="D26" s="16" t="s">
        <v>329</v>
      </c>
      <c r="G26" s="16">
        <f t="shared" si="0"/>
        <v>2</v>
      </c>
      <c r="H26" s="16">
        <f t="shared" si="1"/>
        <v>2</v>
      </c>
      <c r="I26" s="16" t="b">
        <f t="shared" si="3"/>
        <v>0</v>
      </c>
      <c r="K26" s="13" t="str">
        <f t="shared" si="2"/>
        <v>Hewitt</v>
      </c>
      <c r="L26" s="13" t="b">
        <f t="shared" si="4"/>
        <v>0</v>
      </c>
      <c r="M26" s="13" t="s">
        <v>459</v>
      </c>
      <c r="O26" s="13" t="str">
        <f t="shared" si="5"/>
        <v>Hewitt vs Wawrinka</v>
      </c>
      <c r="P26" s="13" t="b">
        <f t="shared" si="6"/>
        <v>0</v>
      </c>
      <c r="R26" s="13" t="str">
        <f t="shared" si="7"/>
        <v>Round 1: Hewitt vs Wawrinka</v>
      </c>
      <c r="S26" s="13" t="b">
        <f t="shared" si="8"/>
        <v>0</v>
      </c>
      <c r="U26" s="13">
        <f t="shared" si="9"/>
        <v>3</v>
      </c>
      <c r="V26" s="13" t="b">
        <f t="shared" si="10"/>
        <v>0</v>
      </c>
      <c r="X26" s="13" t="str">
        <f t="shared" si="11"/>
        <v>24</v>
      </c>
      <c r="Y26" s="13" t="b">
        <f t="shared" si="12"/>
        <v>0</v>
      </c>
      <c r="AA26" s="13" t="str">
        <f t="shared" si="13"/>
        <v>3</v>
      </c>
      <c r="AB26" s="13" t="b">
        <f t="shared" si="14"/>
        <v>0</v>
      </c>
      <c r="AD26" s="13" t="str">
        <f t="shared" si="15"/>
        <v>2010</v>
      </c>
      <c r="AE26" s="13" t="b">
        <f t="shared" si="16"/>
        <v>0</v>
      </c>
      <c r="AG26" s="14">
        <f t="shared" si="17"/>
        <v>40261</v>
      </c>
      <c r="AH26" s="14" t="b">
        <f t="shared" si="18"/>
        <v>0</v>
      </c>
      <c r="AI26" s="14"/>
    </row>
    <row r="27" spans="1:35" x14ac:dyDescent="0.25">
      <c r="A27" s="13" t="s">
        <v>118</v>
      </c>
      <c r="B27" s="13" t="s">
        <v>119</v>
      </c>
      <c r="C27" s="13">
        <v>1</v>
      </c>
      <c r="D27" s="16" t="s">
        <v>330</v>
      </c>
      <c r="G27" s="16">
        <f t="shared" si="0"/>
        <v>2</v>
      </c>
      <c r="H27" s="16">
        <f t="shared" si="1"/>
        <v>2</v>
      </c>
      <c r="I27" s="16" t="b">
        <f t="shared" si="3"/>
        <v>0</v>
      </c>
      <c r="K27" s="13" t="str">
        <f t="shared" si="2"/>
        <v>Brown</v>
      </c>
      <c r="L27" s="13" t="b">
        <f t="shared" si="4"/>
        <v>0</v>
      </c>
      <c r="M27" s="13" t="s">
        <v>460</v>
      </c>
      <c r="O27" s="13" t="str">
        <f t="shared" si="5"/>
        <v>Brown vs Garcia-Lopez</v>
      </c>
      <c r="P27" s="13" t="b">
        <f t="shared" si="6"/>
        <v>0</v>
      </c>
      <c r="R27" s="13" t="str">
        <f t="shared" si="7"/>
        <v>Round 1: Brown vs Garcia-Lopez</v>
      </c>
      <c r="S27" s="13" t="b">
        <f t="shared" si="8"/>
        <v>0</v>
      </c>
      <c r="U27" s="13">
        <f t="shared" si="9"/>
        <v>3</v>
      </c>
      <c r="V27" s="13" t="b">
        <f t="shared" si="10"/>
        <v>0</v>
      </c>
      <c r="X27" s="13" t="str">
        <f t="shared" si="11"/>
        <v>25</v>
      </c>
      <c r="Y27" s="13" t="b">
        <f t="shared" si="12"/>
        <v>0</v>
      </c>
      <c r="AA27" s="13" t="str">
        <f t="shared" si="13"/>
        <v>3</v>
      </c>
      <c r="AB27" s="13" t="b">
        <f t="shared" si="14"/>
        <v>0</v>
      </c>
      <c r="AD27" s="13" t="str">
        <f t="shared" si="15"/>
        <v>2010</v>
      </c>
      <c r="AE27" s="13" t="b">
        <f t="shared" si="16"/>
        <v>0</v>
      </c>
      <c r="AG27" s="14">
        <f t="shared" si="17"/>
        <v>40262</v>
      </c>
      <c r="AH27" s="14" t="b">
        <f t="shared" si="18"/>
        <v>0</v>
      </c>
      <c r="AI27" s="14"/>
    </row>
    <row r="28" spans="1:35" x14ac:dyDescent="0.25">
      <c r="A28" s="13" t="s">
        <v>120</v>
      </c>
      <c r="B28" s="13" t="s">
        <v>121</v>
      </c>
      <c r="C28" s="13">
        <v>1</v>
      </c>
      <c r="D28" s="16" t="s">
        <v>331</v>
      </c>
      <c r="G28" s="16">
        <f t="shared" si="0"/>
        <v>2</v>
      </c>
      <c r="H28" s="16">
        <f t="shared" si="1"/>
        <v>2</v>
      </c>
      <c r="I28" s="16" t="b">
        <f t="shared" si="3"/>
        <v>0</v>
      </c>
      <c r="K28" s="13" t="str">
        <f t="shared" si="2"/>
        <v>Andujar</v>
      </c>
      <c r="L28" s="13" t="b">
        <f t="shared" si="4"/>
        <v>0</v>
      </c>
      <c r="M28" s="13" t="s">
        <v>461</v>
      </c>
      <c r="O28" s="13" t="str">
        <f t="shared" si="5"/>
        <v>Andujar vs Mannarino</v>
      </c>
      <c r="P28" s="13" t="b">
        <f t="shared" si="6"/>
        <v>0</v>
      </c>
      <c r="R28" s="13" t="str">
        <f t="shared" si="7"/>
        <v>Round 1: Andujar vs Mannarino</v>
      </c>
      <c r="S28" s="13" t="b">
        <f t="shared" si="8"/>
        <v>0</v>
      </c>
      <c r="U28" s="13">
        <f t="shared" si="9"/>
        <v>3</v>
      </c>
      <c r="V28" s="13" t="b">
        <f t="shared" si="10"/>
        <v>0</v>
      </c>
      <c r="X28" s="13" t="str">
        <f t="shared" si="11"/>
        <v>26</v>
      </c>
      <c r="Y28" s="13" t="b">
        <f t="shared" si="12"/>
        <v>0</v>
      </c>
      <c r="AA28" s="13" t="str">
        <f t="shared" si="13"/>
        <v>3</v>
      </c>
      <c r="AB28" s="13" t="b">
        <f t="shared" si="14"/>
        <v>0</v>
      </c>
      <c r="AD28" s="13" t="str">
        <f t="shared" si="15"/>
        <v>2010</v>
      </c>
      <c r="AE28" s="13" t="b">
        <f t="shared" si="16"/>
        <v>0</v>
      </c>
      <c r="AG28" s="14">
        <f t="shared" si="17"/>
        <v>40263</v>
      </c>
      <c r="AH28" s="14" t="b">
        <f t="shared" si="18"/>
        <v>0</v>
      </c>
      <c r="AI28" s="14"/>
    </row>
    <row r="29" spans="1:35" x14ac:dyDescent="0.25">
      <c r="A29" s="13" t="s">
        <v>122</v>
      </c>
      <c r="B29" s="13" t="s">
        <v>123</v>
      </c>
      <c r="C29" s="13">
        <v>1</v>
      </c>
      <c r="D29" s="16" t="s">
        <v>332</v>
      </c>
      <c r="G29" s="16">
        <f t="shared" si="0"/>
        <v>2</v>
      </c>
      <c r="H29" s="16">
        <f t="shared" si="1"/>
        <v>2</v>
      </c>
      <c r="I29" s="16" t="b">
        <f t="shared" si="3"/>
        <v>0</v>
      </c>
      <c r="K29" s="13" t="str">
        <f t="shared" si="2"/>
        <v>Isner</v>
      </c>
      <c r="L29" s="13" t="b">
        <f t="shared" si="4"/>
        <v>0</v>
      </c>
      <c r="M29" s="13" t="s">
        <v>462</v>
      </c>
      <c r="O29" s="13" t="str">
        <f t="shared" si="5"/>
        <v>Isner vs Donskoy</v>
      </c>
      <c r="P29" s="13" t="b">
        <f t="shared" si="6"/>
        <v>0</v>
      </c>
      <c r="R29" s="13" t="str">
        <f t="shared" si="7"/>
        <v>Round 1: Isner vs Donskoy</v>
      </c>
      <c r="S29" s="13" t="b">
        <f t="shared" si="8"/>
        <v>0</v>
      </c>
      <c r="U29" s="13">
        <f t="shared" si="9"/>
        <v>3</v>
      </c>
      <c r="V29" s="13" t="b">
        <f t="shared" si="10"/>
        <v>0</v>
      </c>
      <c r="X29" s="13" t="str">
        <f t="shared" si="11"/>
        <v>27</v>
      </c>
      <c r="Y29" s="13" t="b">
        <f t="shared" si="12"/>
        <v>0</v>
      </c>
      <c r="AA29" s="13" t="str">
        <f t="shared" si="13"/>
        <v>3</v>
      </c>
      <c r="AB29" s="13" t="b">
        <f t="shared" si="14"/>
        <v>0</v>
      </c>
      <c r="AD29" s="13" t="str">
        <f t="shared" si="15"/>
        <v>2010</v>
      </c>
      <c r="AE29" s="13" t="b">
        <f t="shared" si="16"/>
        <v>0</v>
      </c>
      <c r="AG29" s="14">
        <f t="shared" si="17"/>
        <v>40264</v>
      </c>
      <c r="AH29" s="14" t="b">
        <f t="shared" si="18"/>
        <v>0</v>
      </c>
      <c r="AI29" s="14"/>
    </row>
    <row r="30" spans="1:35" x14ac:dyDescent="0.25">
      <c r="A30" s="13" t="s">
        <v>124</v>
      </c>
      <c r="B30" s="13" t="s">
        <v>125</v>
      </c>
      <c r="C30" s="13">
        <v>1</v>
      </c>
      <c r="D30" s="16" t="s">
        <v>333</v>
      </c>
      <c r="G30" s="16">
        <f t="shared" si="0"/>
        <v>2</v>
      </c>
      <c r="H30" s="16">
        <f t="shared" si="1"/>
        <v>2</v>
      </c>
      <c r="I30" s="16" t="b">
        <f t="shared" si="3"/>
        <v>0</v>
      </c>
      <c r="K30" s="13" t="str">
        <f t="shared" si="2"/>
        <v>Ungur</v>
      </c>
      <c r="L30" s="13" t="b">
        <f t="shared" si="4"/>
        <v>0</v>
      </c>
      <c r="M30" s="13" t="s">
        <v>463</v>
      </c>
      <c r="O30" s="13" t="str">
        <f t="shared" si="5"/>
        <v>Ungur vs Paire</v>
      </c>
      <c r="P30" s="13" t="b">
        <f t="shared" si="6"/>
        <v>0</v>
      </c>
      <c r="R30" s="13" t="str">
        <f t="shared" si="7"/>
        <v>Round 1: Ungur vs Paire</v>
      </c>
      <c r="S30" s="13" t="b">
        <f t="shared" si="8"/>
        <v>0</v>
      </c>
      <c r="U30" s="13">
        <f t="shared" si="9"/>
        <v>3</v>
      </c>
      <c r="V30" s="13" t="b">
        <f t="shared" si="10"/>
        <v>0</v>
      </c>
      <c r="X30" s="13" t="str">
        <f t="shared" si="11"/>
        <v>28</v>
      </c>
      <c r="Y30" s="13" t="b">
        <f t="shared" si="12"/>
        <v>0</v>
      </c>
      <c r="AA30" s="13" t="str">
        <f t="shared" si="13"/>
        <v>3</v>
      </c>
      <c r="AB30" s="13" t="b">
        <f t="shared" si="14"/>
        <v>0</v>
      </c>
      <c r="AD30" s="13" t="str">
        <f t="shared" si="15"/>
        <v>2010</v>
      </c>
      <c r="AE30" s="13" t="b">
        <f t="shared" si="16"/>
        <v>0</v>
      </c>
      <c r="AG30" s="14">
        <f t="shared" si="17"/>
        <v>40265</v>
      </c>
      <c r="AH30" s="14" t="b">
        <f t="shared" si="18"/>
        <v>0</v>
      </c>
      <c r="AI30" s="14"/>
    </row>
    <row r="31" spans="1:35" x14ac:dyDescent="0.25">
      <c r="A31" s="13" t="s">
        <v>126</v>
      </c>
      <c r="B31" s="13" t="s">
        <v>127</v>
      </c>
      <c r="C31" s="13">
        <v>1</v>
      </c>
      <c r="D31" s="16" t="s">
        <v>334</v>
      </c>
      <c r="G31" s="16">
        <f t="shared" si="0"/>
        <v>2</v>
      </c>
      <c r="H31" s="16">
        <f t="shared" si="1"/>
        <v>2</v>
      </c>
      <c r="I31" s="16" t="b">
        <f t="shared" si="3"/>
        <v>0</v>
      </c>
      <c r="K31" s="13" t="str">
        <f t="shared" si="2"/>
        <v>Robert</v>
      </c>
      <c r="L31" s="13" t="b">
        <f t="shared" si="4"/>
        <v>0</v>
      </c>
      <c r="M31" s="13" t="s">
        <v>464</v>
      </c>
      <c r="O31" s="13" t="str">
        <f t="shared" si="5"/>
        <v>Robert vs Falla</v>
      </c>
      <c r="P31" s="13" t="b">
        <f t="shared" si="6"/>
        <v>0</v>
      </c>
      <c r="R31" s="13" t="str">
        <f t="shared" si="7"/>
        <v>Round 1: Robert vs Falla</v>
      </c>
      <c r="S31" s="13" t="b">
        <f t="shared" si="8"/>
        <v>0</v>
      </c>
      <c r="U31" s="13">
        <f t="shared" si="9"/>
        <v>3</v>
      </c>
      <c r="V31" s="13" t="b">
        <f t="shared" si="10"/>
        <v>0</v>
      </c>
      <c r="X31" s="13" t="str">
        <f t="shared" si="11"/>
        <v>29</v>
      </c>
      <c r="Y31" s="13" t="b">
        <f t="shared" si="12"/>
        <v>0</v>
      </c>
      <c r="AA31" s="13" t="str">
        <f t="shared" si="13"/>
        <v>3</v>
      </c>
      <c r="AB31" s="13" t="b">
        <f t="shared" si="14"/>
        <v>0</v>
      </c>
      <c r="AD31" s="13" t="str">
        <f t="shared" si="15"/>
        <v>2010</v>
      </c>
      <c r="AE31" s="13" t="b">
        <f t="shared" si="16"/>
        <v>0</v>
      </c>
      <c r="AG31" s="14">
        <f t="shared" si="17"/>
        <v>40266</v>
      </c>
      <c r="AH31" s="14" t="b">
        <f t="shared" si="18"/>
        <v>0</v>
      </c>
      <c r="AI31" s="14"/>
    </row>
    <row r="32" spans="1:35" x14ac:dyDescent="0.25">
      <c r="A32" s="13" t="s">
        <v>128</v>
      </c>
      <c r="B32" s="13" t="s">
        <v>129</v>
      </c>
      <c r="C32" s="13">
        <v>1</v>
      </c>
      <c r="D32" s="16" t="s">
        <v>335</v>
      </c>
      <c r="G32" s="16">
        <f t="shared" si="0"/>
        <v>2</v>
      </c>
      <c r="H32" s="16">
        <f t="shared" si="1"/>
        <v>2</v>
      </c>
      <c r="I32" s="16" t="b">
        <f t="shared" si="3"/>
        <v>0</v>
      </c>
      <c r="K32" s="13" t="str">
        <f t="shared" si="2"/>
        <v>Kubot</v>
      </c>
      <c r="L32" s="13" t="b">
        <f t="shared" si="4"/>
        <v>0</v>
      </c>
      <c r="M32" s="13" t="s">
        <v>465</v>
      </c>
      <c r="O32" s="13" t="str">
        <f t="shared" si="5"/>
        <v>Kubot vs Andreev</v>
      </c>
      <c r="P32" s="13" t="b">
        <f t="shared" si="6"/>
        <v>0</v>
      </c>
      <c r="R32" s="13" t="str">
        <f t="shared" si="7"/>
        <v>Round 1: Kubot vs Andreev</v>
      </c>
      <c r="S32" s="13" t="b">
        <f t="shared" si="8"/>
        <v>0</v>
      </c>
      <c r="U32" s="13">
        <f t="shared" si="9"/>
        <v>3</v>
      </c>
      <c r="V32" s="13" t="b">
        <f t="shared" si="10"/>
        <v>0</v>
      </c>
      <c r="X32" s="13" t="str">
        <f t="shared" si="11"/>
        <v>30</v>
      </c>
      <c r="Y32" s="13" t="b">
        <f t="shared" si="12"/>
        <v>0</v>
      </c>
      <c r="AA32" s="13" t="str">
        <f t="shared" si="13"/>
        <v>3</v>
      </c>
      <c r="AB32" s="13" t="b">
        <f t="shared" si="14"/>
        <v>0</v>
      </c>
      <c r="AD32" s="13" t="str">
        <f t="shared" si="15"/>
        <v>2010</v>
      </c>
      <c r="AE32" s="13" t="b">
        <f t="shared" si="16"/>
        <v>0</v>
      </c>
      <c r="AG32" s="14">
        <f t="shared" si="17"/>
        <v>40267</v>
      </c>
      <c r="AH32" s="14" t="b">
        <f t="shared" si="18"/>
        <v>0</v>
      </c>
      <c r="AI32" s="14"/>
    </row>
    <row r="33" spans="1:35" x14ac:dyDescent="0.25">
      <c r="A33" s="13" t="s">
        <v>130</v>
      </c>
      <c r="B33" s="13" t="s">
        <v>131</v>
      </c>
      <c r="C33" s="13">
        <v>1</v>
      </c>
      <c r="D33" s="16" t="s">
        <v>336</v>
      </c>
      <c r="G33" s="16">
        <f t="shared" si="0"/>
        <v>2</v>
      </c>
      <c r="H33" s="16">
        <f t="shared" si="1"/>
        <v>2</v>
      </c>
      <c r="I33" s="16" t="b">
        <f t="shared" si="3"/>
        <v>0</v>
      </c>
      <c r="K33" s="13" t="str">
        <f t="shared" si="2"/>
        <v>Nadal</v>
      </c>
      <c r="L33" s="13" t="b">
        <f t="shared" si="4"/>
        <v>0</v>
      </c>
      <c r="M33" s="13" t="s">
        <v>466</v>
      </c>
      <c r="O33" s="13" t="str">
        <f t="shared" si="5"/>
        <v>Nadal vs Darcis</v>
      </c>
      <c r="P33" s="13" t="b">
        <f t="shared" si="6"/>
        <v>0</v>
      </c>
      <c r="R33" s="13" t="str">
        <f t="shared" si="7"/>
        <v>Round 1: Nadal vs Darcis</v>
      </c>
      <c r="S33" s="13" t="b">
        <f t="shared" si="8"/>
        <v>0</v>
      </c>
      <c r="U33" s="13">
        <f t="shared" si="9"/>
        <v>3</v>
      </c>
      <c r="V33" s="13" t="b">
        <f t="shared" si="10"/>
        <v>0</v>
      </c>
      <c r="X33" s="13" t="str">
        <f t="shared" si="11"/>
        <v>31</v>
      </c>
      <c r="Y33" s="13" t="b">
        <f t="shared" si="12"/>
        <v>0</v>
      </c>
      <c r="AA33" s="13" t="str">
        <f t="shared" si="13"/>
        <v>3</v>
      </c>
      <c r="AB33" s="13" t="b">
        <f t="shared" si="14"/>
        <v>0</v>
      </c>
      <c r="AD33" s="13" t="str">
        <f t="shared" si="15"/>
        <v>2010</v>
      </c>
      <c r="AE33" s="13" t="b">
        <f t="shared" si="16"/>
        <v>0</v>
      </c>
      <c r="AG33" s="14">
        <f t="shared" si="17"/>
        <v>40268</v>
      </c>
      <c r="AH33" s="14" t="b">
        <f t="shared" si="18"/>
        <v>0</v>
      </c>
      <c r="AI33" s="14"/>
    </row>
    <row r="34" spans="1:35" x14ac:dyDescent="0.25">
      <c r="A34" s="13" t="s">
        <v>132</v>
      </c>
      <c r="B34" s="13" t="s">
        <v>133</v>
      </c>
      <c r="C34" s="13">
        <v>1</v>
      </c>
      <c r="D34" s="16" t="s">
        <v>337</v>
      </c>
      <c r="G34" s="16">
        <f t="shared" ref="G34:G65" si="20">FIND(".",A34)</f>
        <v>2</v>
      </c>
      <c r="H34" s="16">
        <f t="shared" ref="H34:H65" si="21">FIND(".",B34)</f>
        <v>2</v>
      </c>
      <c r="I34" s="16" t="b">
        <f t="shared" si="3"/>
        <v>0</v>
      </c>
      <c r="K34" s="13" t="str">
        <f t="shared" ref="K34:K65" si="22">RIGHT(A34,LEN(A34)-FIND(".",A34))</f>
        <v>Ramos</v>
      </c>
      <c r="L34" s="13" t="b">
        <f t="shared" si="4"/>
        <v>0</v>
      </c>
      <c r="M34" s="13" t="s">
        <v>467</v>
      </c>
      <c r="O34" s="13" t="str">
        <f t="shared" si="5"/>
        <v>Ramos vs Del Potro</v>
      </c>
      <c r="P34" s="13" t="b">
        <f t="shared" si="6"/>
        <v>0</v>
      </c>
      <c r="R34" s="13" t="str">
        <f t="shared" si="7"/>
        <v>Round 1: Ramos vs Del Potro</v>
      </c>
      <c r="S34" s="13" t="b">
        <f t="shared" si="8"/>
        <v>0</v>
      </c>
      <c r="U34" s="13">
        <f t="shared" si="9"/>
        <v>2</v>
      </c>
      <c r="V34" s="13" t="b">
        <f t="shared" si="10"/>
        <v>0</v>
      </c>
      <c r="X34" s="13" t="str">
        <f t="shared" si="11"/>
        <v>1</v>
      </c>
      <c r="Y34" s="13" t="b">
        <f t="shared" si="12"/>
        <v>0</v>
      </c>
      <c r="AA34" s="13" t="str">
        <f t="shared" si="13"/>
        <v>4</v>
      </c>
      <c r="AB34" s="13" t="b">
        <f t="shared" si="14"/>
        <v>0</v>
      </c>
      <c r="AD34" s="13" t="str">
        <f t="shared" si="15"/>
        <v>2010</v>
      </c>
      <c r="AE34" s="13" t="b">
        <f t="shared" si="16"/>
        <v>0</v>
      </c>
      <c r="AG34" s="14">
        <f t="shared" si="17"/>
        <v>40269</v>
      </c>
      <c r="AH34" s="14" t="b">
        <f t="shared" si="18"/>
        <v>0</v>
      </c>
      <c r="AI34" s="14"/>
    </row>
    <row r="35" spans="1:35" x14ac:dyDescent="0.25">
      <c r="A35" s="13" t="s">
        <v>134</v>
      </c>
      <c r="B35" s="13" t="s">
        <v>135</v>
      </c>
      <c r="C35" s="13">
        <v>1</v>
      </c>
      <c r="D35" s="16" t="s">
        <v>338</v>
      </c>
      <c r="G35" s="16">
        <f t="shared" si="20"/>
        <v>2</v>
      </c>
      <c r="H35" s="16">
        <f t="shared" si="21"/>
        <v>2</v>
      </c>
      <c r="I35" s="16" t="b">
        <f t="shared" si="3"/>
        <v>0</v>
      </c>
      <c r="K35" s="13" t="str">
        <f t="shared" si="22"/>
        <v>Pella</v>
      </c>
      <c r="L35" s="13" t="b">
        <f t="shared" si="4"/>
        <v>0</v>
      </c>
      <c r="M35" s="13" t="s">
        <v>468</v>
      </c>
      <c r="O35" s="13" t="str">
        <f t="shared" si="5"/>
        <v>Pella vs Levine</v>
      </c>
      <c r="P35" s="13" t="b">
        <f t="shared" si="6"/>
        <v>0</v>
      </c>
      <c r="R35" s="13" t="str">
        <f t="shared" si="7"/>
        <v>Round 1: Pella vs Levine</v>
      </c>
      <c r="S35" s="13" t="b">
        <f t="shared" si="8"/>
        <v>0</v>
      </c>
      <c r="U35" s="13">
        <f t="shared" si="9"/>
        <v>2</v>
      </c>
      <c r="V35" s="13" t="b">
        <f t="shared" si="10"/>
        <v>0</v>
      </c>
      <c r="X35" s="13" t="str">
        <f t="shared" si="11"/>
        <v>2</v>
      </c>
      <c r="Y35" s="13" t="b">
        <f t="shared" si="12"/>
        <v>0</v>
      </c>
      <c r="AA35" s="13" t="str">
        <f t="shared" si="13"/>
        <v>4</v>
      </c>
      <c r="AB35" s="13" t="b">
        <f t="shared" si="14"/>
        <v>0</v>
      </c>
      <c r="AD35" s="13" t="str">
        <f t="shared" si="15"/>
        <v>2010</v>
      </c>
      <c r="AE35" s="13" t="b">
        <f t="shared" si="16"/>
        <v>0</v>
      </c>
      <c r="AG35" s="14">
        <f t="shared" si="17"/>
        <v>40270</v>
      </c>
      <c r="AH35" s="14" t="b">
        <f t="shared" si="18"/>
        <v>0</v>
      </c>
      <c r="AI35" s="14"/>
    </row>
    <row r="36" spans="1:35" x14ac:dyDescent="0.25">
      <c r="A36" s="13" t="s">
        <v>136</v>
      </c>
      <c r="B36" s="13" t="s">
        <v>137</v>
      </c>
      <c r="C36" s="13">
        <v>1</v>
      </c>
      <c r="D36" s="16" t="s">
        <v>339</v>
      </c>
      <c r="G36" s="16">
        <f t="shared" si="20"/>
        <v>2</v>
      </c>
      <c r="H36" s="16">
        <f t="shared" si="21"/>
        <v>2</v>
      </c>
      <c r="I36" s="16" t="b">
        <f t="shared" si="3"/>
        <v>0</v>
      </c>
      <c r="K36" s="13" t="str">
        <f t="shared" si="22"/>
        <v>Zemlja</v>
      </c>
      <c r="L36" s="13" t="b">
        <f t="shared" si="4"/>
        <v>0</v>
      </c>
      <c r="M36" s="13" t="s">
        <v>469</v>
      </c>
      <c r="O36" s="13" t="str">
        <f t="shared" si="5"/>
        <v>Zemlja vs Russell</v>
      </c>
      <c r="P36" s="13" t="b">
        <f t="shared" si="6"/>
        <v>0</v>
      </c>
      <c r="R36" s="13" t="str">
        <f t="shared" si="7"/>
        <v>Round 1: Zemlja vs Russell</v>
      </c>
      <c r="S36" s="13" t="b">
        <f t="shared" si="8"/>
        <v>0</v>
      </c>
      <c r="U36" s="13">
        <f t="shared" si="9"/>
        <v>2</v>
      </c>
      <c r="V36" s="13" t="b">
        <f t="shared" si="10"/>
        <v>0</v>
      </c>
      <c r="X36" s="13" t="str">
        <f t="shared" si="11"/>
        <v>3</v>
      </c>
      <c r="Y36" s="13" t="b">
        <f t="shared" si="12"/>
        <v>0</v>
      </c>
      <c r="AA36" s="13" t="str">
        <f t="shared" si="13"/>
        <v>4</v>
      </c>
      <c r="AB36" s="13" t="b">
        <f t="shared" si="14"/>
        <v>0</v>
      </c>
      <c r="AD36" s="13" t="str">
        <f t="shared" si="15"/>
        <v>2010</v>
      </c>
      <c r="AE36" s="13" t="b">
        <f t="shared" si="16"/>
        <v>0</v>
      </c>
      <c r="AG36" s="14">
        <f t="shared" si="17"/>
        <v>40271</v>
      </c>
      <c r="AH36" s="14" t="b">
        <f t="shared" si="18"/>
        <v>0</v>
      </c>
      <c r="AI36" s="14"/>
    </row>
    <row r="37" spans="1:35" x14ac:dyDescent="0.25">
      <c r="A37" s="13" t="s">
        <v>138</v>
      </c>
      <c r="B37" s="13" t="s">
        <v>139</v>
      </c>
      <c r="C37" s="13">
        <v>1</v>
      </c>
      <c r="D37" s="16" t="s">
        <v>340</v>
      </c>
      <c r="G37" s="16">
        <f t="shared" si="20"/>
        <v>2</v>
      </c>
      <c r="H37" s="16">
        <f t="shared" si="21"/>
        <v>2</v>
      </c>
      <c r="I37" s="16" t="b">
        <f t="shared" si="3"/>
        <v>0</v>
      </c>
      <c r="K37" s="13" t="str">
        <f t="shared" si="22"/>
        <v>Dimitrov</v>
      </c>
      <c r="L37" s="13" t="b">
        <f t="shared" si="4"/>
        <v>0</v>
      </c>
      <c r="M37" s="13" t="s">
        <v>470</v>
      </c>
      <c r="O37" s="13" t="str">
        <f t="shared" si="5"/>
        <v>Dimitrov vs Bolelli</v>
      </c>
      <c r="P37" s="13" t="b">
        <f t="shared" si="6"/>
        <v>0</v>
      </c>
      <c r="R37" s="13" t="str">
        <f t="shared" si="7"/>
        <v>Round 1: Dimitrov vs Bolelli</v>
      </c>
      <c r="S37" s="13" t="b">
        <f t="shared" si="8"/>
        <v>0</v>
      </c>
      <c r="U37" s="13">
        <f t="shared" si="9"/>
        <v>2</v>
      </c>
      <c r="V37" s="13" t="b">
        <f t="shared" si="10"/>
        <v>0</v>
      </c>
      <c r="X37" s="13" t="str">
        <f t="shared" si="11"/>
        <v>4</v>
      </c>
      <c r="Y37" s="13" t="b">
        <f t="shared" si="12"/>
        <v>0</v>
      </c>
      <c r="AA37" s="13" t="str">
        <f t="shared" si="13"/>
        <v>4</v>
      </c>
      <c r="AB37" s="13" t="b">
        <f t="shared" si="14"/>
        <v>0</v>
      </c>
      <c r="AD37" s="13" t="str">
        <f t="shared" si="15"/>
        <v>2010</v>
      </c>
      <c r="AE37" s="13" t="b">
        <f t="shared" si="16"/>
        <v>0</v>
      </c>
      <c r="AG37" s="14">
        <f t="shared" si="17"/>
        <v>40272</v>
      </c>
      <c r="AH37" s="14" t="b">
        <f t="shared" si="18"/>
        <v>0</v>
      </c>
      <c r="AI37" s="14"/>
    </row>
    <row r="38" spans="1:35" x14ac:dyDescent="0.25">
      <c r="A38" s="13" t="s">
        <v>140</v>
      </c>
      <c r="B38" s="13" t="s">
        <v>141</v>
      </c>
      <c r="C38" s="13">
        <v>1</v>
      </c>
      <c r="D38" s="16" t="s">
        <v>341</v>
      </c>
      <c r="G38" s="16">
        <f t="shared" si="20"/>
        <v>2</v>
      </c>
      <c r="H38" s="16">
        <f t="shared" si="21"/>
        <v>2</v>
      </c>
      <c r="I38" s="16" t="b">
        <f t="shared" si="3"/>
        <v>0</v>
      </c>
      <c r="K38" s="13" t="str">
        <f t="shared" si="22"/>
        <v>Istomin</v>
      </c>
      <c r="L38" s="13" t="b">
        <f t="shared" si="4"/>
        <v>0</v>
      </c>
      <c r="M38" s="13" t="s">
        <v>471</v>
      </c>
      <c r="O38" s="13" t="str">
        <f t="shared" si="5"/>
        <v>Istomin vs Seppi</v>
      </c>
      <c r="P38" s="13" t="b">
        <f t="shared" si="6"/>
        <v>0</v>
      </c>
      <c r="R38" s="13" t="str">
        <f t="shared" si="7"/>
        <v>Round 1: Istomin vs Seppi</v>
      </c>
      <c r="S38" s="13" t="b">
        <f t="shared" si="8"/>
        <v>0</v>
      </c>
      <c r="U38" s="13">
        <f t="shared" si="9"/>
        <v>2</v>
      </c>
      <c r="V38" s="13" t="b">
        <f t="shared" si="10"/>
        <v>0</v>
      </c>
      <c r="X38" s="13" t="str">
        <f t="shared" si="11"/>
        <v>5</v>
      </c>
      <c r="Y38" s="13" t="b">
        <f t="shared" si="12"/>
        <v>0</v>
      </c>
      <c r="AA38" s="13" t="str">
        <f t="shared" si="13"/>
        <v>4</v>
      </c>
      <c r="AB38" s="13" t="b">
        <f t="shared" si="14"/>
        <v>0</v>
      </c>
      <c r="AD38" s="13" t="str">
        <f t="shared" si="15"/>
        <v>2010</v>
      </c>
      <c r="AE38" s="13" t="b">
        <f t="shared" si="16"/>
        <v>0</v>
      </c>
      <c r="AG38" s="14">
        <f t="shared" si="17"/>
        <v>40273</v>
      </c>
      <c r="AH38" s="14" t="b">
        <f t="shared" si="18"/>
        <v>0</v>
      </c>
      <c r="AI38" s="14"/>
    </row>
    <row r="39" spans="1:35" x14ac:dyDescent="0.25">
      <c r="A39" s="13" t="s">
        <v>142</v>
      </c>
      <c r="B39" s="13" t="s">
        <v>143</v>
      </c>
      <c r="C39" s="13">
        <v>1</v>
      </c>
      <c r="D39" s="16" t="s">
        <v>342</v>
      </c>
      <c r="G39" s="16">
        <f t="shared" si="20"/>
        <v>2</v>
      </c>
      <c r="H39" s="16">
        <f t="shared" si="21"/>
        <v>2</v>
      </c>
      <c r="I39" s="16" t="b">
        <f t="shared" si="3"/>
        <v>0</v>
      </c>
      <c r="K39" s="13" t="str">
        <f t="shared" si="22"/>
        <v>Llodra</v>
      </c>
      <c r="L39" s="13" t="b">
        <f t="shared" si="4"/>
        <v>0</v>
      </c>
      <c r="M39" s="13" t="s">
        <v>472</v>
      </c>
      <c r="O39" s="13" t="str">
        <f t="shared" si="5"/>
        <v>Llodra vs Nieminen</v>
      </c>
      <c r="P39" s="13" t="b">
        <f t="shared" si="6"/>
        <v>0</v>
      </c>
      <c r="R39" s="13" t="str">
        <f t="shared" si="7"/>
        <v>Round 1: Llodra vs Nieminen</v>
      </c>
      <c r="S39" s="13" t="b">
        <f t="shared" si="8"/>
        <v>0</v>
      </c>
      <c r="U39" s="13">
        <f t="shared" si="9"/>
        <v>2</v>
      </c>
      <c r="V39" s="13" t="b">
        <f t="shared" si="10"/>
        <v>0</v>
      </c>
      <c r="X39" s="13" t="str">
        <f t="shared" si="11"/>
        <v>6</v>
      </c>
      <c r="Y39" s="13" t="b">
        <f t="shared" si="12"/>
        <v>0</v>
      </c>
      <c r="AA39" s="13" t="str">
        <f t="shared" si="13"/>
        <v>4</v>
      </c>
      <c r="AB39" s="13" t="b">
        <f t="shared" si="14"/>
        <v>0</v>
      </c>
      <c r="AD39" s="13" t="str">
        <f t="shared" si="15"/>
        <v>2010</v>
      </c>
      <c r="AE39" s="13" t="b">
        <f t="shared" si="16"/>
        <v>0</v>
      </c>
      <c r="AG39" s="14">
        <f t="shared" si="17"/>
        <v>40274</v>
      </c>
      <c r="AH39" s="14" t="b">
        <f t="shared" si="18"/>
        <v>0</v>
      </c>
      <c r="AI39" s="14"/>
    </row>
    <row r="40" spans="1:35" x14ac:dyDescent="0.25">
      <c r="A40" s="13" t="s">
        <v>144</v>
      </c>
      <c r="B40" s="13" t="s">
        <v>145</v>
      </c>
      <c r="C40" s="13">
        <v>1</v>
      </c>
      <c r="D40" s="16" t="s">
        <v>343</v>
      </c>
      <c r="G40" s="16">
        <f t="shared" si="20"/>
        <v>2</v>
      </c>
      <c r="H40" s="16">
        <f t="shared" si="21"/>
        <v>2</v>
      </c>
      <c r="I40" s="16" t="b">
        <f t="shared" si="3"/>
        <v>0</v>
      </c>
      <c r="K40" s="13" t="str">
        <f t="shared" si="22"/>
        <v>Mayer</v>
      </c>
      <c r="L40" s="13" t="b">
        <f t="shared" si="4"/>
        <v>0</v>
      </c>
      <c r="M40" s="13" t="s">
        <v>473</v>
      </c>
      <c r="O40" s="13" t="str">
        <f t="shared" si="5"/>
        <v>Mayer vs Bedene</v>
      </c>
      <c r="P40" s="13" t="b">
        <f t="shared" si="6"/>
        <v>0</v>
      </c>
      <c r="R40" s="13" t="str">
        <f t="shared" si="7"/>
        <v>Round 1: Mayer vs Bedene</v>
      </c>
      <c r="S40" s="13" t="b">
        <f t="shared" si="8"/>
        <v>0</v>
      </c>
      <c r="U40" s="13">
        <f t="shared" si="9"/>
        <v>2</v>
      </c>
      <c r="V40" s="13" t="b">
        <f t="shared" si="10"/>
        <v>0</v>
      </c>
      <c r="X40" s="13" t="str">
        <f t="shared" si="11"/>
        <v>7</v>
      </c>
      <c r="Y40" s="13" t="b">
        <f t="shared" si="12"/>
        <v>0</v>
      </c>
      <c r="AA40" s="13" t="str">
        <f t="shared" si="13"/>
        <v>4</v>
      </c>
      <c r="AB40" s="13" t="b">
        <f t="shared" si="14"/>
        <v>0</v>
      </c>
      <c r="AD40" s="13" t="str">
        <f t="shared" si="15"/>
        <v>2010</v>
      </c>
      <c r="AE40" s="13" t="b">
        <f t="shared" si="16"/>
        <v>0</v>
      </c>
      <c r="AG40" s="14">
        <f t="shared" si="17"/>
        <v>40275</v>
      </c>
      <c r="AH40" s="14" t="b">
        <f t="shared" si="18"/>
        <v>0</v>
      </c>
      <c r="AI40" s="14"/>
    </row>
    <row r="41" spans="1:35" x14ac:dyDescent="0.25">
      <c r="A41" s="13" t="s">
        <v>146</v>
      </c>
      <c r="B41" s="13" t="s">
        <v>147</v>
      </c>
      <c r="C41" s="13">
        <v>1</v>
      </c>
      <c r="D41" s="16" t="s">
        <v>344</v>
      </c>
      <c r="G41" s="16">
        <f t="shared" si="20"/>
        <v>2</v>
      </c>
      <c r="H41" s="16">
        <f t="shared" si="21"/>
        <v>2</v>
      </c>
      <c r="I41" s="16" t="b">
        <f t="shared" si="3"/>
        <v>0</v>
      </c>
      <c r="K41" s="13" t="str">
        <f t="shared" si="22"/>
        <v>Nishikori</v>
      </c>
      <c r="L41" s="13" t="b">
        <f t="shared" si="4"/>
        <v>0</v>
      </c>
      <c r="M41" s="13" t="s">
        <v>474</v>
      </c>
      <c r="O41" s="13" t="str">
        <f t="shared" si="5"/>
        <v>Nishikori vs Ebden</v>
      </c>
      <c r="P41" s="13" t="b">
        <f t="shared" si="6"/>
        <v>0</v>
      </c>
      <c r="R41" s="13" t="str">
        <f t="shared" si="7"/>
        <v>Round 1: Nishikori vs Ebden</v>
      </c>
      <c r="S41" s="13" t="b">
        <f t="shared" si="8"/>
        <v>0</v>
      </c>
      <c r="U41" s="13">
        <f t="shared" si="9"/>
        <v>2</v>
      </c>
      <c r="V41" s="13" t="b">
        <f t="shared" si="10"/>
        <v>0</v>
      </c>
      <c r="X41" s="13" t="str">
        <f t="shared" si="11"/>
        <v>8</v>
      </c>
      <c r="Y41" s="13" t="b">
        <f t="shared" si="12"/>
        <v>0</v>
      </c>
      <c r="AA41" s="13" t="str">
        <f t="shared" si="13"/>
        <v>4</v>
      </c>
      <c r="AB41" s="13" t="b">
        <f t="shared" si="14"/>
        <v>0</v>
      </c>
      <c r="AD41" s="13" t="str">
        <f t="shared" si="15"/>
        <v>2010</v>
      </c>
      <c r="AE41" s="13" t="b">
        <f t="shared" si="16"/>
        <v>0</v>
      </c>
      <c r="AG41" s="14">
        <f t="shared" si="17"/>
        <v>40276</v>
      </c>
      <c r="AH41" s="14" t="b">
        <f t="shared" si="18"/>
        <v>0</v>
      </c>
      <c r="AI41" s="14"/>
    </row>
    <row r="42" spans="1:35" x14ac:dyDescent="0.25">
      <c r="A42" s="13" t="s">
        <v>148</v>
      </c>
      <c r="B42" s="13" t="s">
        <v>149</v>
      </c>
      <c r="C42" s="13">
        <v>1</v>
      </c>
      <c r="D42" s="16" t="s">
        <v>345</v>
      </c>
      <c r="G42" s="16">
        <f t="shared" si="20"/>
        <v>2</v>
      </c>
      <c r="H42" s="16">
        <f t="shared" si="21"/>
        <v>2</v>
      </c>
      <c r="I42" s="16" t="b">
        <f t="shared" si="3"/>
        <v>0</v>
      </c>
      <c r="K42" s="13" t="str">
        <f t="shared" si="22"/>
        <v>Dodig</v>
      </c>
      <c r="L42" s="13" t="b">
        <f t="shared" si="4"/>
        <v>0</v>
      </c>
      <c r="M42" s="13" t="s">
        <v>475</v>
      </c>
      <c r="O42" s="13" t="str">
        <f t="shared" si="5"/>
        <v>Dodig vs Kohlschreiber</v>
      </c>
      <c r="P42" s="13" t="b">
        <f t="shared" si="6"/>
        <v>0</v>
      </c>
      <c r="R42" s="13" t="str">
        <f t="shared" si="7"/>
        <v>Round 1: Dodig vs Kohlschreiber</v>
      </c>
      <c r="S42" s="13" t="b">
        <f t="shared" si="8"/>
        <v>0</v>
      </c>
      <c r="U42" s="13">
        <f t="shared" si="9"/>
        <v>2</v>
      </c>
      <c r="V42" s="13" t="b">
        <f t="shared" si="10"/>
        <v>0</v>
      </c>
      <c r="X42" s="13" t="str">
        <f t="shared" si="11"/>
        <v>9</v>
      </c>
      <c r="Y42" s="13" t="b">
        <f t="shared" si="12"/>
        <v>0</v>
      </c>
      <c r="AA42" s="13" t="str">
        <f t="shared" si="13"/>
        <v>4</v>
      </c>
      <c r="AB42" s="13" t="b">
        <f t="shared" si="14"/>
        <v>0</v>
      </c>
      <c r="AD42" s="13" t="str">
        <f t="shared" si="15"/>
        <v>2010</v>
      </c>
      <c r="AE42" s="13" t="b">
        <f t="shared" si="16"/>
        <v>0</v>
      </c>
      <c r="AG42" s="14">
        <f t="shared" si="17"/>
        <v>40277</v>
      </c>
      <c r="AH42" s="14" t="b">
        <f t="shared" si="18"/>
        <v>0</v>
      </c>
      <c r="AI42" s="14"/>
    </row>
    <row r="43" spans="1:35" x14ac:dyDescent="0.25">
      <c r="A43" s="13" t="s">
        <v>150</v>
      </c>
      <c r="B43" s="13" t="s">
        <v>151</v>
      </c>
      <c r="C43" s="13">
        <v>1</v>
      </c>
      <c r="D43" s="16" t="s">
        <v>346</v>
      </c>
      <c r="G43" s="16">
        <f t="shared" si="20"/>
        <v>2</v>
      </c>
      <c r="H43" s="16">
        <f t="shared" si="21"/>
        <v>2</v>
      </c>
      <c r="I43" s="16" t="b">
        <f t="shared" si="3"/>
        <v>0</v>
      </c>
      <c r="K43" s="13" t="str">
        <f t="shared" si="22"/>
        <v>Duckworth</v>
      </c>
      <c r="L43" s="13" t="b">
        <f t="shared" si="4"/>
        <v>0</v>
      </c>
      <c r="M43" s="13" t="s">
        <v>476</v>
      </c>
      <c r="O43" s="13" t="str">
        <f t="shared" si="5"/>
        <v>Duckworth vs Kudla</v>
      </c>
      <c r="P43" s="13" t="b">
        <f t="shared" si="6"/>
        <v>0</v>
      </c>
      <c r="R43" s="13" t="str">
        <f t="shared" si="7"/>
        <v>Round 1: Duckworth vs Kudla</v>
      </c>
      <c r="S43" s="13" t="b">
        <f t="shared" si="8"/>
        <v>0</v>
      </c>
      <c r="U43" s="13">
        <f t="shared" si="9"/>
        <v>3</v>
      </c>
      <c r="V43" s="13" t="b">
        <f t="shared" si="10"/>
        <v>0</v>
      </c>
      <c r="X43" s="13" t="str">
        <f t="shared" si="11"/>
        <v>10</v>
      </c>
      <c r="Y43" s="13" t="b">
        <f t="shared" si="12"/>
        <v>0</v>
      </c>
      <c r="AA43" s="13" t="str">
        <f t="shared" si="13"/>
        <v>4</v>
      </c>
      <c r="AB43" s="13" t="b">
        <f t="shared" si="14"/>
        <v>0</v>
      </c>
      <c r="AD43" s="13" t="str">
        <f t="shared" si="15"/>
        <v>2010</v>
      </c>
      <c r="AE43" s="13" t="b">
        <f t="shared" si="16"/>
        <v>0</v>
      </c>
      <c r="AG43" s="14">
        <f t="shared" si="17"/>
        <v>40278</v>
      </c>
      <c r="AH43" s="14" t="b">
        <f t="shared" si="18"/>
        <v>0</v>
      </c>
      <c r="AI43" s="14"/>
    </row>
    <row r="44" spans="1:35" x14ac:dyDescent="0.25">
      <c r="A44" s="13" t="s">
        <v>80</v>
      </c>
      <c r="B44" s="13" t="s">
        <v>152</v>
      </c>
      <c r="C44" s="13">
        <v>1</v>
      </c>
      <c r="D44" s="16" t="s">
        <v>347</v>
      </c>
      <c r="G44" s="16">
        <f t="shared" si="20"/>
        <v>2</v>
      </c>
      <c r="H44" s="16">
        <f t="shared" si="21"/>
        <v>2</v>
      </c>
      <c r="I44" s="16" t="b">
        <f t="shared" si="3"/>
        <v>0</v>
      </c>
      <c r="K44" s="13" t="str">
        <f t="shared" si="22"/>
        <v>Kuznetsov</v>
      </c>
      <c r="L44" s="13" t="b">
        <f t="shared" si="4"/>
        <v>0</v>
      </c>
      <c r="M44" s="13" t="s">
        <v>477</v>
      </c>
      <c r="O44" s="13" t="str">
        <f t="shared" si="5"/>
        <v>Kuznetsov vs Sijsling</v>
      </c>
      <c r="P44" s="13" t="b">
        <f t="shared" si="6"/>
        <v>0</v>
      </c>
      <c r="R44" s="13" t="str">
        <f t="shared" si="7"/>
        <v>Round 1: Kuznetsov vs Sijsling</v>
      </c>
      <c r="S44" s="13" t="b">
        <f t="shared" si="8"/>
        <v>0</v>
      </c>
      <c r="U44" s="13">
        <f t="shared" si="9"/>
        <v>3</v>
      </c>
      <c r="V44" s="13" t="b">
        <f t="shared" si="10"/>
        <v>0</v>
      </c>
      <c r="X44" s="13" t="str">
        <f t="shared" si="11"/>
        <v>11</v>
      </c>
      <c r="Y44" s="13" t="b">
        <f t="shared" si="12"/>
        <v>0</v>
      </c>
      <c r="AA44" s="13" t="str">
        <f t="shared" si="13"/>
        <v>4</v>
      </c>
      <c r="AB44" s="13" t="b">
        <f t="shared" si="14"/>
        <v>0</v>
      </c>
      <c r="AD44" s="13" t="str">
        <f t="shared" si="15"/>
        <v>2010</v>
      </c>
      <c r="AE44" s="13" t="b">
        <f t="shared" si="16"/>
        <v>0</v>
      </c>
      <c r="AG44" s="14">
        <f t="shared" si="17"/>
        <v>40279</v>
      </c>
      <c r="AH44" s="14" t="b">
        <f t="shared" si="18"/>
        <v>0</v>
      </c>
      <c r="AI44" s="14"/>
    </row>
    <row r="45" spans="1:35" x14ac:dyDescent="0.25">
      <c r="A45" s="13" t="s">
        <v>153</v>
      </c>
      <c r="B45" s="13" t="s">
        <v>154</v>
      </c>
      <c r="C45" s="13">
        <v>1</v>
      </c>
      <c r="D45" s="16" t="s">
        <v>348</v>
      </c>
      <c r="G45" s="16">
        <f t="shared" si="20"/>
        <v>2</v>
      </c>
      <c r="H45" s="16">
        <f t="shared" si="21"/>
        <v>2</v>
      </c>
      <c r="I45" s="16" t="b">
        <f t="shared" si="3"/>
        <v>0</v>
      </c>
      <c r="K45" s="13" t="str">
        <f t="shared" si="22"/>
        <v>Raonic</v>
      </c>
      <c r="L45" s="13" t="b">
        <f t="shared" si="4"/>
        <v>0</v>
      </c>
      <c r="M45" s="13" t="s">
        <v>478</v>
      </c>
      <c r="O45" s="13" t="str">
        <f t="shared" si="5"/>
        <v>Raonic vs Berlocq</v>
      </c>
      <c r="P45" s="13" t="b">
        <f t="shared" si="6"/>
        <v>0</v>
      </c>
      <c r="R45" s="13" t="str">
        <f t="shared" si="7"/>
        <v>Round 1: Raonic vs Berlocq</v>
      </c>
      <c r="S45" s="13" t="b">
        <f t="shared" si="8"/>
        <v>0</v>
      </c>
      <c r="U45" s="13">
        <f t="shared" si="9"/>
        <v>3</v>
      </c>
      <c r="V45" s="13" t="b">
        <f t="shared" si="10"/>
        <v>0</v>
      </c>
      <c r="X45" s="13" t="str">
        <f t="shared" si="11"/>
        <v>12</v>
      </c>
      <c r="Y45" s="13" t="b">
        <f t="shared" si="12"/>
        <v>0</v>
      </c>
      <c r="AA45" s="13" t="str">
        <f t="shared" si="13"/>
        <v>4</v>
      </c>
      <c r="AB45" s="13" t="b">
        <f t="shared" si="14"/>
        <v>0</v>
      </c>
      <c r="AD45" s="13" t="str">
        <f t="shared" si="15"/>
        <v>2010</v>
      </c>
      <c r="AE45" s="13" t="b">
        <f t="shared" si="16"/>
        <v>0</v>
      </c>
      <c r="AG45" s="14">
        <f t="shared" si="17"/>
        <v>40280</v>
      </c>
      <c r="AH45" s="14" t="b">
        <f t="shared" si="18"/>
        <v>0</v>
      </c>
      <c r="AI45" s="14"/>
    </row>
    <row r="46" spans="1:35" x14ac:dyDescent="0.25">
      <c r="A46" s="13" t="s">
        <v>155</v>
      </c>
      <c r="B46" s="13" t="s">
        <v>156</v>
      </c>
      <c r="C46" s="13">
        <v>1</v>
      </c>
      <c r="D46" s="16" t="s">
        <v>349</v>
      </c>
      <c r="G46" s="16">
        <f t="shared" si="20"/>
        <v>2</v>
      </c>
      <c r="H46" s="16">
        <f t="shared" si="21"/>
        <v>2</v>
      </c>
      <c r="I46" s="16" t="b">
        <f t="shared" si="3"/>
        <v>0</v>
      </c>
      <c r="K46" s="13" t="str">
        <f t="shared" si="22"/>
        <v>Elias</v>
      </c>
      <c r="L46" s="13" t="b">
        <f t="shared" si="4"/>
        <v>0</v>
      </c>
      <c r="M46" s="13" t="s">
        <v>479</v>
      </c>
      <c r="O46" s="13" t="str">
        <f t="shared" si="5"/>
        <v>Elias vs Dolgopolov</v>
      </c>
      <c r="P46" s="13" t="b">
        <f t="shared" si="6"/>
        <v>0</v>
      </c>
      <c r="R46" s="13" t="str">
        <f t="shared" si="7"/>
        <v>Round 1: Elias vs Dolgopolov</v>
      </c>
      <c r="S46" s="13" t="b">
        <f t="shared" si="8"/>
        <v>0</v>
      </c>
      <c r="U46" s="13">
        <f t="shared" si="9"/>
        <v>3</v>
      </c>
      <c r="V46" s="13" t="b">
        <f t="shared" si="10"/>
        <v>0</v>
      </c>
      <c r="X46" s="13" t="str">
        <f t="shared" si="11"/>
        <v>13</v>
      </c>
      <c r="Y46" s="13" t="b">
        <f t="shared" si="12"/>
        <v>0</v>
      </c>
      <c r="AA46" s="13" t="str">
        <f t="shared" si="13"/>
        <v>4</v>
      </c>
      <c r="AB46" s="13" t="b">
        <f t="shared" si="14"/>
        <v>0</v>
      </c>
      <c r="AD46" s="13" t="str">
        <f t="shared" si="15"/>
        <v>2010</v>
      </c>
      <c r="AE46" s="13" t="b">
        <f t="shared" si="16"/>
        <v>0</v>
      </c>
      <c r="AG46" s="14">
        <f t="shared" si="17"/>
        <v>40281</v>
      </c>
      <c r="AH46" s="14" t="b">
        <f t="shared" si="18"/>
        <v>0</v>
      </c>
      <c r="AI46" s="14"/>
    </row>
    <row r="47" spans="1:35" x14ac:dyDescent="0.25">
      <c r="A47" s="13" t="s">
        <v>157</v>
      </c>
      <c r="B47" s="13" t="s">
        <v>158</v>
      </c>
      <c r="C47" s="13">
        <v>1</v>
      </c>
      <c r="D47" s="16" t="s">
        <v>350</v>
      </c>
      <c r="G47" s="16">
        <f t="shared" si="20"/>
        <v>2</v>
      </c>
      <c r="H47" s="16">
        <f t="shared" si="21"/>
        <v>2</v>
      </c>
      <c r="I47" s="16" t="b">
        <f t="shared" si="3"/>
        <v>0</v>
      </c>
      <c r="K47" s="13" t="str">
        <f t="shared" si="22"/>
        <v>Zeballos</v>
      </c>
      <c r="L47" s="13" t="b">
        <f t="shared" si="4"/>
        <v>0</v>
      </c>
      <c r="M47" s="13" t="s">
        <v>480</v>
      </c>
      <c r="O47" s="13" t="str">
        <f t="shared" si="5"/>
        <v>Zeballos vs Giraldo</v>
      </c>
      <c r="P47" s="13" t="b">
        <f t="shared" si="6"/>
        <v>0</v>
      </c>
      <c r="R47" s="13" t="str">
        <f t="shared" si="7"/>
        <v>Round 1: Zeballos vs Giraldo</v>
      </c>
      <c r="S47" s="13" t="b">
        <f t="shared" si="8"/>
        <v>0</v>
      </c>
      <c r="U47" s="13">
        <f t="shared" si="9"/>
        <v>3</v>
      </c>
      <c r="V47" s="13" t="b">
        <f t="shared" si="10"/>
        <v>0</v>
      </c>
      <c r="X47" s="13" t="str">
        <f t="shared" si="11"/>
        <v>14</v>
      </c>
      <c r="Y47" s="13" t="b">
        <f t="shared" si="12"/>
        <v>0</v>
      </c>
      <c r="AA47" s="13" t="str">
        <f t="shared" si="13"/>
        <v>4</v>
      </c>
      <c r="AB47" s="13" t="b">
        <f t="shared" si="14"/>
        <v>0</v>
      </c>
      <c r="AD47" s="13" t="str">
        <f t="shared" si="15"/>
        <v>2010</v>
      </c>
      <c r="AE47" s="13" t="b">
        <f t="shared" si="16"/>
        <v>0</v>
      </c>
      <c r="AG47" s="14">
        <f t="shared" si="17"/>
        <v>40282</v>
      </c>
      <c r="AH47" s="14" t="b">
        <f t="shared" si="18"/>
        <v>0</v>
      </c>
      <c r="AI47" s="14"/>
    </row>
    <row r="48" spans="1:35" x14ac:dyDescent="0.25">
      <c r="A48" s="13" t="s">
        <v>159</v>
      </c>
      <c r="B48" s="13" t="s">
        <v>160</v>
      </c>
      <c r="C48" s="13">
        <v>1</v>
      </c>
      <c r="D48" s="16" t="s">
        <v>351</v>
      </c>
      <c r="G48" s="16">
        <f t="shared" si="20"/>
        <v>2</v>
      </c>
      <c r="H48" s="16">
        <f t="shared" si="21"/>
        <v>2</v>
      </c>
      <c r="I48" s="16" t="b">
        <f t="shared" si="3"/>
        <v>0</v>
      </c>
      <c r="K48" s="13" t="str">
        <f t="shared" si="22"/>
        <v>Bautista Agut</v>
      </c>
      <c r="L48" s="13" t="b">
        <f t="shared" si="4"/>
        <v>0</v>
      </c>
      <c r="M48" s="13" t="s">
        <v>481</v>
      </c>
      <c r="O48" s="13" t="str">
        <f t="shared" si="5"/>
        <v>Bautista Agut vs Gabashvili</v>
      </c>
      <c r="P48" s="13" t="b">
        <f t="shared" si="6"/>
        <v>0</v>
      </c>
      <c r="R48" s="13" t="str">
        <f t="shared" si="7"/>
        <v>Round 1: Bautista Agut vs Gabashvili</v>
      </c>
      <c r="S48" s="13" t="b">
        <f t="shared" si="8"/>
        <v>0</v>
      </c>
      <c r="U48" s="13">
        <f t="shared" si="9"/>
        <v>3</v>
      </c>
      <c r="V48" s="13" t="b">
        <f t="shared" si="10"/>
        <v>0</v>
      </c>
      <c r="X48" s="13" t="str">
        <f t="shared" si="11"/>
        <v>15</v>
      </c>
      <c r="Y48" s="13" t="b">
        <f t="shared" si="12"/>
        <v>0</v>
      </c>
      <c r="AA48" s="13" t="str">
        <f t="shared" si="13"/>
        <v>4</v>
      </c>
      <c r="AB48" s="13" t="b">
        <f t="shared" si="14"/>
        <v>0</v>
      </c>
      <c r="AD48" s="13" t="str">
        <f t="shared" si="15"/>
        <v>2010</v>
      </c>
      <c r="AE48" s="13" t="b">
        <f t="shared" si="16"/>
        <v>0</v>
      </c>
      <c r="AG48" s="14">
        <f t="shared" si="17"/>
        <v>40283</v>
      </c>
      <c r="AH48" s="14" t="b">
        <f t="shared" si="18"/>
        <v>0</v>
      </c>
      <c r="AI48" s="14"/>
    </row>
    <row r="49" spans="1:35" x14ac:dyDescent="0.25">
      <c r="A49" s="13" t="s">
        <v>161</v>
      </c>
      <c r="B49" s="13" t="s">
        <v>162</v>
      </c>
      <c r="C49" s="13">
        <v>1</v>
      </c>
      <c r="D49" s="16" t="s">
        <v>352</v>
      </c>
      <c r="G49" s="16">
        <f t="shared" si="20"/>
        <v>2</v>
      </c>
      <c r="H49" s="16">
        <f t="shared" si="21"/>
        <v>2</v>
      </c>
      <c r="I49" s="16" t="b">
        <f t="shared" si="3"/>
        <v>0</v>
      </c>
      <c r="K49" s="13" t="str">
        <f t="shared" si="22"/>
        <v>Ferrer</v>
      </c>
      <c r="L49" s="13" t="b">
        <f t="shared" si="4"/>
        <v>0</v>
      </c>
      <c r="M49" s="13" t="s">
        <v>482</v>
      </c>
      <c r="O49" s="13" t="str">
        <f t="shared" si="5"/>
        <v>Ferrer vs Alund</v>
      </c>
      <c r="P49" s="13" t="b">
        <f t="shared" si="6"/>
        <v>0</v>
      </c>
      <c r="R49" s="13" t="str">
        <f t="shared" si="7"/>
        <v>Round 1: Ferrer vs Alund</v>
      </c>
      <c r="S49" s="13" t="b">
        <f t="shared" si="8"/>
        <v>0</v>
      </c>
      <c r="U49" s="13">
        <f t="shared" si="9"/>
        <v>3</v>
      </c>
      <c r="V49" s="13" t="b">
        <f t="shared" si="10"/>
        <v>0</v>
      </c>
      <c r="X49" s="13" t="str">
        <f t="shared" si="11"/>
        <v>16</v>
      </c>
      <c r="Y49" s="13" t="b">
        <f t="shared" si="12"/>
        <v>0</v>
      </c>
      <c r="AA49" s="13" t="str">
        <f t="shared" si="13"/>
        <v>4</v>
      </c>
      <c r="AB49" s="13" t="b">
        <f t="shared" si="14"/>
        <v>0</v>
      </c>
      <c r="AD49" s="13" t="str">
        <f t="shared" si="15"/>
        <v>2010</v>
      </c>
      <c r="AE49" s="13" t="b">
        <f t="shared" si="16"/>
        <v>0</v>
      </c>
      <c r="AG49" s="14">
        <f t="shared" si="17"/>
        <v>40284</v>
      </c>
      <c r="AH49" s="14" t="b">
        <f t="shared" si="18"/>
        <v>0</v>
      </c>
      <c r="AI49" s="14"/>
    </row>
    <row r="50" spans="1:35" x14ac:dyDescent="0.25">
      <c r="A50" s="13" t="s">
        <v>163</v>
      </c>
      <c r="B50" s="13" t="s">
        <v>164</v>
      </c>
      <c r="C50" s="13">
        <v>1</v>
      </c>
      <c r="D50" s="16" t="s">
        <v>353</v>
      </c>
      <c r="G50" s="16">
        <f t="shared" si="20"/>
        <v>2</v>
      </c>
      <c r="H50" s="16">
        <f t="shared" si="21"/>
        <v>2</v>
      </c>
      <c r="I50" s="16" t="b">
        <f t="shared" si="3"/>
        <v>0</v>
      </c>
      <c r="K50" s="13" t="str">
        <f t="shared" si="22"/>
        <v>Klizan</v>
      </c>
      <c r="L50" s="13" t="b">
        <f t="shared" si="4"/>
        <v>0</v>
      </c>
      <c r="M50" s="13" t="s">
        <v>483</v>
      </c>
      <c r="O50" s="13" t="str">
        <f t="shared" si="5"/>
        <v>Klizan vs Berdych</v>
      </c>
      <c r="P50" s="13" t="b">
        <f t="shared" si="6"/>
        <v>0</v>
      </c>
      <c r="R50" s="13" t="str">
        <f t="shared" si="7"/>
        <v>Round 1: Klizan vs Berdych</v>
      </c>
      <c r="S50" s="13" t="b">
        <f t="shared" si="8"/>
        <v>0</v>
      </c>
      <c r="U50" s="13">
        <f t="shared" si="9"/>
        <v>3</v>
      </c>
      <c r="V50" s="13" t="b">
        <f t="shared" si="10"/>
        <v>0</v>
      </c>
      <c r="X50" s="13" t="str">
        <f t="shared" si="11"/>
        <v>17</v>
      </c>
      <c r="Y50" s="13" t="b">
        <f t="shared" si="12"/>
        <v>0</v>
      </c>
      <c r="AA50" s="13" t="str">
        <f t="shared" si="13"/>
        <v>4</v>
      </c>
      <c r="AB50" s="13" t="b">
        <f t="shared" si="14"/>
        <v>0</v>
      </c>
      <c r="AD50" s="13" t="str">
        <f t="shared" si="15"/>
        <v>2010</v>
      </c>
      <c r="AE50" s="13" t="b">
        <f t="shared" si="16"/>
        <v>0</v>
      </c>
      <c r="AG50" s="14">
        <f t="shared" si="17"/>
        <v>40285</v>
      </c>
      <c r="AH50" s="14" t="b">
        <f t="shared" si="18"/>
        <v>0</v>
      </c>
      <c r="AI50" s="14"/>
    </row>
    <row r="51" spans="1:35" x14ac:dyDescent="0.25">
      <c r="A51" s="13" t="s">
        <v>165</v>
      </c>
      <c r="B51" s="13" t="s">
        <v>166</v>
      </c>
      <c r="C51" s="13">
        <v>1</v>
      </c>
      <c r="D51" s="16" t="s">
        <v>354</v>
      </c>
      <c r="G51" s="16">
        <f t="shared" si="20"/>
        <v>2</v>
      </c>
      <c r="H51" s="16">
        <f t="shared" si="21"/>
        <v>2</v>
      </c>
      <c r="I51" s="16" t="b">
        <f t="shared" si="3"/>
        <v>0</v>
      </c>
      <c r="K51" s="13" t="str">
        <f t="shared" si="22"/>
        <v>Brands</v>
      </c>
      <c r="L51" s="13" t="b">
        <f t="shared" si="4"/>
        <v>0</v>
      </c>
      <c r="M51" s="13" t="s">
        <v>484</v>
      </c>
      <c r="O51" s="13" t="str">
        <f t="shared" si="5"/>
        <v>Brands vs Gimeno-Traver</v>
      </c>
      <c r="P51" s="13" t="b">
        <f t="shared" si="6"/>
        <v>0</v>
      </c>
      <c r="R51" s="13" t="str">
        <f t="shared" si="7"/>
        <v>Round 1: Brands vs Gimeno-Traver</v>
      </c>
      <c r="S51" s="13" t="b">
        <f t="shared" si="8"/>
        <v>0</v>
      </c>
      <c r="U51" s="13">
        <f t="shared" si="9"/>
        <v>3</v>
      </c>
      <c r="V51" s="13" t="b">
        <f t="shared" si="10"/>
        <v>0</v>
      </c>
      <c r="X51" s="13" t="str">
        <f t="shared" si="11"/>
        <v>18</v>
      </c>
      <c r="Y51" s="13" t="b">
        <f t="shared" si="12"/>
        <v>0</v>
      </c>
      <c r="AA51" s="13" t="str">
        <f t="shared" si="13"/>
        <v>4</v>
      </c>
      <c r="AB51" s="13" t="b">
        <f t="shared" si="14"/>
        <v>0</v>
      </c>
      <c r="AD51" s="13" t="str">
        <f t="shared" si="15"/>
        <v>2010</v>
      </c>
      <c r="AE51" s="13" t="b">
        <f t="shared" si="16"/>
        <v>0</v>
      </c>
      <c r="AG51" s="14">
        <f t="shared" si="17"/>
        <v>40286</v>
      </c>
      <c r="AH51" s="14" t="b">
        <f t="shared" si="18"/>
        <v>0</v>
      </c>
      <c r="AI51" s="14"/>
    </row>
    <row r="52" spans="1:35" x14ac:dyDescent="0.25">
      <c r="A52" s="13" t="s">
        <v>167</v>
      </c>
      <c r="B52" s="13" t="s">
        <v>168</v>
      </c>
      <c r="C52" s="13">
        <v>1</v>
      </c>
      <c r="D52" s="16" t="s">
        <v>355</v>
      </c>
      <c r="G52" s="16">
        <f t="shared" si="20"/>
        <v>2</v>
      </c>
      <c r="H52" s="16">
        <f t="shared" si="21"/>
        <v>2</v>
      </c>
      <c r="I52" s="16" t="b">
        <f t="shared" si="3"/>
        <v>0</v>
      </c>
      <c r="K52" s="13" t="str">
        <f t="shared" si="22"/>
        <v>Petzschner</v>
      </c>
      <c r="L52" s="13" t="b">
        <f t="shared" si="4"/>
        <v>0</v>
      </c>
      <c r="M52" s="13" t="s">
        <v>485</v>
      </c>
      <c r="O52" s="13" t="str">
        <f t="shared" si="5"/>
        <v>Petzschner vs Przysiezny</v>
      </c>
      <c r="P52" s="13" t="b">
        <f t="shared" si="6"/>
        <v>0</v>
      </c>
      <c r="R52" s="13" t="str">
        <f t="shared" si="7"/>
        <v>Round 1: Petzschner vs Przysiezny</v>
      </c>
      <c r="S52" s="13" t="b">
        <f t="shared" si="8"/>
        <v>0</v>
      </c>
      <c r="U52" s="13">
        <f t="shared" si="9"/>
        <v>3</v>
      </c>
      <c r="V52" s="13" t="b">
        <f t="shared" si="10"/>
        <v>0</v>
      </c>
      <c r="X52" s="13" t="str">
        <f t="shared" si="11"/>
        <v>19</v>
      </c>
      <c r="Y52" s="13" t="b">
        <f t="shared" si="12"/>
        <v>0</v>
      </c>
      <c r="AA52" s="13" t="str">
        <f t="shared" si="13"/>
        <v>4</v>
      </c>
      <c r="AB52" s="13" t="b">
        <f t="shared" si="14"/>
        <v>0</v>
      </c>
      <c r="AD52" s="13" t="str">
        <f t="shared" si="15"/>
        <v>2010</v>
      </c>
      <c r="AE52" s="13" t="b">
        <f t="shared" si="16"/>
        <v>0</v>
      </c>
      <c r="AG52" s="14">
        <f t="shared" si="17"/>
        <v>40287</v>
      </c>
      <c r="AH52" s="14" t="b">
        <f t="shared" si="18"/>
        <v>0</v>
      </c>
      <c r="AI52" s="14"/>
    </row>
    <row r="53" spans="1:35" x14ac:dyDescent="0.25">
      <c r="A53" s="13" t="s">
        <v>169</v>
      </c>
      <c r="B53" s="13" t="s">
        <v>170</v>
      </c>
      <c r="C53" s="13">
        <v>1</v>
      </c>
      <c r="D53" s="16" t="s">
        <v>356</v>
      </c>
      <c r="G53" s="16">
        <f t="shared" si="20"/>
        <v>2</v>
      </c>
      <c r="H53" s="16">
        <f t="shared" si="21"/>
        <v>2</v>
      </c>
      <c r="I53" s="16" t="b">
        <f t="shared" si="3"/>
        <v>0</v>
      </c>
      <c r="K53" s="13" t="str">
        <f t="shared" si="22"/>
        <v>Anderson</v>
      </c>
      <c r="L53" s="13" t="b">
        <f t="shared" si="4"/>
        <v>0</v>
      </c>
      <c r="M53" s="13" t="s">
        <v>486</v>
      </c>
      <c r="O53" s="13" t="str">
        <f t="shared" si="5"/>
        <v>Anderson vs Rochus</v>
      </c>
      <c r="P53" s="13" t="b">
        <f t="shared" si="6"/>
        <v>0</v>
      </c>
      <c r="R53" s="13" t="str">
        <f t="shared" si="7"/>
        <v>Round 1: Anderson vs Rochus</v>
      </c>
      <c r="S53" s="13" t="b">
        <f t="shared" si="8"/>
        <v>0</v>
      </c>
      <c r="U53" s="13">
        <f t="shared" si="9"/>
        <v>3</v>
      </c>
      <c r="V53" s="13" t="b">
        <f t="shared" si="10"/>
        <v>0</v>
      </c>
      <c r="X53" s="13" t="str">
        <f t="shared" si="11"/>
        <v>20</v>
      </c>
      <c r="Y53" s="13" t="b">
        <f t="shared" si="12"/>
        <v>0</v>
      </c>
      <c r="AA53" s="13" t="str">
        <f t="shared" si="13"/>
        <v>4</v>
      </c>
      <c r="AB53" s="13" t="b">
        <f t="shared" si="14"/>
        <v>0</v>
      </c>
      <c r="AD53" s="13" t="str">
        <f t="shared" si="15"/>
        <v>2010</v>
      </c>
      <c r="AE53" s="13" t="b">
        <f t="shared" si="16"/>
        <v>0</v>
      </c>
      <c r="AG53" s="14">
        <f t="shared" si="17"/>
        <v>40288</v>
      </c>
      <c r="AH53" s="14" t="b">
        <f t="shared" si="18"/>
        <v>0</v>
      </c>
      <c r="AI53" s="14"/>
    </row>
    <row r="54" spans="1:35" x14ac:dyDescent="0.25">
      <c r="A54" s="13" t="s">
        <v>171</v>
      </c>
      <c r="B54" s="13" t="s">
        <v>172</v>
      </c>
      <c r="C54" s="13">
        <v>1</v>
      </c>
      <c r="D54" s="16" t="s">
        <v>357</v>
      </c>
      <c r="G54" s="16">
        <f t="shared" si="20"/>
        <v>2</v>
      </c>
      <c r="H54" s="16">
        <f t="shared" si="21"/>
        <v>2</v>
      </c>
      <c r="I54" s="16" t="b">
        <f t="shared" si="3"/>
        <v>0</v>
      </c>
      <c r="K54" s="13" t="str">
        <f t="shared" si="22"/>
        <v>Tomic</v>
      </c>
      <c r="L54" s="13" t="b">
        <f t="shared" si="4"/>
        <v>0</v>
      </c>
      <c r="M54" s="13" t="s">
        <v>487</v>
      </c>
      <c r="O54" s="13" t="str">
        <f t="shared" si="5"/>
        <v>Tomic vs Querrey</v>
      </c>
      <c r="P54" s="13" t="b">
        <f t="shared" si="6"/>
        <v>0</v>
      </c>
      <c r="R54" s="13" t="str">
        <f t="shared" si="7"/>
        <v>Round 1: Tomic vs Querrey</v>
      </c>
      <c r="S54" s="13" t="b">
        <f t="shared" si="8"/>
        <v>0</v>
      </c>
      <c r="U54" s="13">
        <f t="shared" si="9"/>
        <v>3</v>
      </c>
      <c r="V54" s="13" t="b">
        <f t="shared" si="10"/>
        <v>0</v>
      </c>
      <c r="X54" s="13" t="str">
        <f t="shared" si="11"/>
        <v>21</v>
      </c>
      <c r="Y54" s="13" t="b">
        <f t="shared" si="12"/>
        <v>0</v>
      </c>
      <c r="AA54" s="13" t="str">
        <f t="shared" si="13"/>
        <v>4</v>
      </c>
      <c r="AB54" s="13" t="b">
        <f t="shared" si="14"/>
        <v>0</v>
      </c>
      <c r="AD54" s="13" t="str">
        <f t="shared" si="15"/>
        <v>2010</v>
      </c>
      <c r="AE54" s="13" t="b">
        <f t="shared" si="16"/>
        <v>0</v>
      </c>
      <c r="AG54" s="14">
        <f t="shared" si="17"/>
        <v>40289</v>
      </c>
      <c r="AH54" s="14" t="b">
        <f t="shared" si="18"/>
        <v>0</v>
      </c>
      <c r="AI54" s="14"/>
    </row>
    <row r="55" spans="1:35" x14ac:dyDescent="0.25">
      <c r="A55" s="13" t="s">
        <v>173</v>
      </c>
      <c r="B55" s="13" t="s">
        <v>174</v>
      </c>
      <c r="C55" s="13">
        <v>1</v>
      </c>
      <c r="D55" s="16" t="s">
        <v>358</v>
      </c>
      <c r="G55" s="16">
        <f t="shared" si="20"/>
        <v>2</v>
      </c>
      <c r="H55" s="16">
        <f t="shared" si="21"/>
        <v>2</v>
      </c>
      <c r="I55" s="16" t="b">
        <f t="shared" si="3"/>
        <v>0</v>
      </c>
      <c r="K55" s="13" t="str">
        <f t="shared" si="22"/>
        <v>Blake</v>
      </c>
      <c r="L55" s="13" t="b">
        <f t="shared" si="4"/>
        <v>0</v>
      </c>
      <c r="M55" s="13" t="s">
        <v>488</v>
      </c>
      <c r="O55" s="13" t="str">
        <f t="shared" si="5"/>
        <v>Blake vs De Bakker</v>
      </c>
      <c r="P55" s="13" t="b">
        <f t="shared" si="6"/>
        <v>0</v>
      </c>
      <c r="R55" s="13" t="str">
        <f t="shared" si="7"/>
        <v>Round 1: Blake vs De Bakker</v>
      </c>
      <c r="S55" s="13" t="b">
        <f t="shared" si="8"/>
        <v>0</v>
      </c>
      <c r="U55" s="13">
        <f t="shared" si="9"/>
        <v>3</v>
      </c>
      <c r="V55" s="13" t="b">
        <f t="shared" si="10"/>
        <v>0</v>
      </c>
      <c r="X55" s="13" t="str">
        <f t="shared" si="11"/>
        <v>22</v>
      </c>
      <c r="Y55" s="13" t="b">
        <f t="shared" si="12"/>
        <v>0</v>
      </c>
      <c r="AA55" s="13" t="str">
        <f t="shared" si="13"/>
        <v>4</v>
      </c>
      <c r="AB55" s="13" t="b">
        <f t="shared" si="14"/>
        <v>0</v>
      </c>
      <c r="AD55" s="13" t="str">
        <f t="shared" si="15"/>
        <v>2010</v>
      </c>
      <c r="AE55" s="13" t="b">
        <f t="shared" si="16"/>
        <v>0</v>
      </c>
      <c r="AG55" s="14">
        <f t="shared" si="17"/>
        <v>40290</v>
      </c>
      <c r="AH55" s="14" t="b">
        <f t="shared" si="18"/>
        <v>0</v>
      </c>
      <c r="AI55" s="14"/>
    </row>
    <row r="56" spans="1:35" x14ac:dyDescent="0.25">
      <c r="A56" s="13" t="s">
        <v>175</v>
      </c>
      <c r="B56" s="13" t="s">
        <v>176</v>
      </c>
      <c r="C56" s="13">
        <v>1</v>
      </c>
      <c r="D56" s="16" t="s">
        <v>359</v>
      </c>
      <c r="G56" s="16">
        <f t="shared" si="20"/>
        <v>2</v>
      </c>
      <c r="H56" s="16">
        <f t="shared" si="21"/>
        <v>2</v>
      </c>
      <c r="I56" s="16" t="b">
        <f t="shared" si="3"/>
        <v>0</v>
      </c>
      <c r="K56" s="13" t="str">
        <f t="shared" si="22"/>
        <v>Haider-Maurer</v>
      </c>
      <c r="L56" s="13" t="b">
        <f t="shared" si="4"/>
        <v>0</v>
      </c>
      <c r="M56" s="13" t="s">
        <v>489</v>
      </c>
      <c r="O56" s="13" t="str">
        <f t="shared" si="5"/>
        <v>Haider-Maurer vs Soeda</v>
      </c>
      <c r="P56" s="13" t="b">
        <f t="shared" si="6"/>
        <v>0</v>
      </c>
      <c r="R56" s="13" t="str">
        <f t="shared" si="7"/>
        <v>Round 1: Haider-Maurer vs Soeda</v>
      </c>
      <c r="S56" s="13" t="b">
        <f t="shared" si="8"/>
        <v>0</v>
      </c>
      <c r="U56" s="13">
        <f t="shared" si="9"/>
        <v>3</v>
      </c>
      <c r="V56" s="13" t="b">
        <f t="shared" si="10"/>
        <v>0</v>
      </c>
      <c r="X56" s="13" t="str">
        <f t="shared" si="11"/>
        <v>23</v>
      </c>
      <c r="Y56" s="13" t="b">
        <f t="shared" si="12"/>
        <v>0</v>
      </c>
      <c r="AA56" s="13" t="str">
        <f t="shared" si="13"/>
        <v>4</v>
      </c>
      <c r="AB56" s="13" t="b">
        <f t="shared" si="14"/>
        <v>0</v>
      </c>
      <c r="AD56" s="13" t="str">
        <f t="shared" si="15"/>
        <v>2010</v>
      </c>
      <c r="AE56" s="13" t="b">
        <f t="shared" si="16"/>
        <v>0</v>
      </c>
      <c r="AG56" s="14">
        <f t="shared" si="17"/>
        <v>40291</v>
      </c>
      <c r="AH56" s="14" t="b">
        <f t="shared" si="18"/>
        <v>0</v>
      </c>
      <c r="AI56" s="14"/>
    </row>
    <row r="57" spans="1:35" x14ac:dyDescent="0.25">
      <c r="A57" s="13" t="s">
        <v>177</v>
      </c>
      <c r="B57" s="13" t="s">
        <v>178</v>
      </c>
      <c r="C57" s="13">
        <v>1</v>
      </c>
      <c r="D57" s="16" t="s">
        <v>360</v>
      </c>
      <c r="G57" s="16">
        <f t="shared" si="20"/>
        <v>2</v>
      </c>
      <c r="H57" s="16">
        <f t="shared" si="21"/>
        <v>2</v>
      </c>
      <c r="I57" s="16" t="b">
        <f t="shared" si="3"/>
        <v>0</v>
      </c>
      <c r="K57" s="13" t="str">
        <f t="shared" si="22"/>
        <v>Gasquet</v>
      </c>
      <c r="L57" s="13" t="b">
        <f t="shared" si="4"/>
        <v>0</v>
      </c>
      <c r="M57" s="13" t="s">
        <v>490</v>
      </c>
      <c r="O57" s="13" t="str">
        <f t="shared" si="5"/>
        <v>Gasquet vs Granollers</v>
      </c>
      <c r="P57" s="13" t="b">
        <f t="shared" si="6"/>
        <v>0</v>
      </c>
      <c r="R57" s="13" t="str">
        <f t="shared" si="7"/>
        <v>Round 1: Gasquet vs Granollers</v>
      </c>
      <c r="S57" s="13" t="b">
        <f t="shared" si="8"/>
        <v>0</v>
      </c>
      <c r="U57" s="13">
        <f t="shared" si="9"/>
        <v>3</v>
      </c>
      <c r="V57" s="13" t="b">
        <f t="shared" si="10"/>
        <v>0</v>
      </c>
      <c r="X57" s="13" t="str">
        <f t="shared" si="11"/>
        <v>24</v>
      </c>
      <c r="Y57" s="13" t="b">
        <f t="shared" si="12"/>
        <v>0</v>
      </c>
      <c r="AA57" s="13" t="str">
        <f t="shared" si="13"/>
        <v>4</v>
      </c>
      <c r="AB57" s="13" t="b">
        <f t="shared" si="14"/>
        <v>0</v>
      </c>
      <c r="AD57" s="13" t="str">
        <f t="shared" si="15"/>
        <v>2010</v>
      </c>
      <c r="AE57" s="13" t="b">
        <f t="shared" si="16"/>
        <v>0</v>
      </c>
      <c r="AG57" s="14">
        <f t="shared" si="17"/>
        <v>40292</v>
      </c>
      <c r="AH57" s="14" t="b">
        <f t="shared" si="18"/>
        <v>0</v>
      </c>
      <c r="AI57" s="14"/>
    </row>
    <row r="58" spans="1:35" x14ac:dyDescent="0.25">
      <c r="A58" s="13" t="s">
        <v>179</v>
      </c>
      <c r="B58" s="13" t="s">
        <v>180</v>
      </c>
      <c r="C58" s="13">
        <v>1</v>
      </c>
      <c r="D58" s="16" t="s">
        <v>361</v>
      </c>
      <c r="G58" s="16">
        <f t="shared" si="20"/>
        <v>2</v>
      </c>
      <c r="H58" s="16">
        <f t="shared" si="21"/>
        <v>2</v>
      </c>
      <c r="I58" s="16" t="b">
        <f t="shared" si="3"/>
        <v>0</v>
      </c>
      <c r="K58" s="13" t="str">
        <f t="shared" si="22"/>
        <v>Tursunov</v>
      </c>
      <c r="L58" s="13" t="b">
        <f t="shared" si="4"/>
        <v>0</v>
      </c>
      <c r="M58" s="13" t="s">
        <v>491</v>
      </c>
      <c r="O58" s="13" t="str">
        <f t="shared" si="5"/>
        <v>Tursunov vs Haas</v>
      </c>
      <c r="P58" s="13" t="b">
        <f t="shared" si="6"/>
        <v>0</v>
      </c>
      <c r="R58" s="13" t="str">
        <f t="shared" si="7"/>
        <v>Round 1: Tursunov vs Haas</v>
      </c>
      <c r="S58" s="13" t="b">
        <f t="shared" si="8"/>
        <v>0</v>
      </c>
      <c r="U58" s="13">
        <f t="shared" si="9"/>
        <v>3</v>
      </c>
      <c r="V58" s="13" t="b">
        <f t="shared" si="10"/>
        <v>0</v>
      </c>
      <c r="X58" s="13" t="str">
        <f t="shared" si="11"/>
        <v>25</v>
      </c>
      <c r="Y58" s="13" t="b">
        <f t="shared" si="12"/>
        <v>0</v>
      </c>
      <c r="AA58" s="13" t="str">
        <f t="shared" si="13"/>
        <v>4</v>
      </c>
      <c r="AB58" s="13" t="b">
        <f t="shared" si="14"/>
        <v>0</v>
      </c>
      <c r="AD58" s="13" t="str">
        <f t="shared" si="15"/>
        <v>2010</v>
      </c>
      <c r="AE58" s="13" t="b">
        <f t="shared" si="16"/>
        <v>0</v>
      </c>
      <c r="AG58" s="14">
        <f t="shared" si="17"/>
        <v>40293</v>
      </c>
      <c r="AH58" s="14" t="b">
        <f t="shared" si="18"/>
        <v>0</v>
      </c>
      <c r="AI58" s="14"/>
    </row>
    <row r="59" spans="1:35" x14ac:dyDescent="0.25">
      <c r="A59" s="13" t="s">
        <v>181</v>
      </c>
      <c r="B59" s="13" t="s">
        <v>182</v>
      </c>
      <c r="C59" s="13">
        <v>1</v>
      </c>
      <c r="D59" s="16" t="s">
        <v>362</v>
      </c>
      <c r="G59" s="16">
        <f t="shared" si="20"/>
        <v>2</v>
      </c>
      <c r="H59" s="16">
        <f t="shared" si="21"/>
        <v>4</v>
      </c>
      <c r="I59" s="16" t="b">
        <f t="shared" si="3"/>
        <v>0</v>
      </c>
      <c r="K59" s="13" t="str">
        <f t="shared" si="22"/>
        <v>Odesnik</v>
      </c>
      <c r="L59" s="13" t="b">
        <f t="shared" si="4"/>
        <v>0</v>
      </c>
      <c r="M59" s="13" t="s">
        <v>492</v>
      </c>
      <c r="O59" s="13" t="str">
        <f t="shared" si="5"/>
        <v>Odesnik vs Wang</v>
      </c>
      <c r="P59" s="13" t="b">
        <f t="shared" si="6"/>
        <v>0</v>
      </c>
      <c r="R59" s="13" t="str">
        <f t="shared" si="7"/>
        <v>Round 1: Odesnik vs Wang</v>
      </c>
      <c r="S59" s="13" t="b">
        <f t="shared" si="8"/>
        <v>0</v>
      </c>
      <c r="U59" s="13">
        <f t="shared" si="9"/>
        <v>3</v>
      </c>
      <c r="V59" s="13" t="b">
        <f t="shared" si="10"/>
        <v>0</v>
      </c>
      <c r="X59" s="13" t="str">
        <f t="shared" si="11"/>
        <v>26</v>
      </c>
      <c r="Y59" s="13" t="b">
        <f t="shared" si="12"/>
        <v>0</v>
      </c>
      <c r="AA59" s="13" t="str">
        <f t="shared" si="13"/>
        <v>4</v>
      </c>
      <c r="AB59" s="13" t="b">
        <f t="shared" si="14"/>
        <v>0</v>
      </c>
      <c r="AD59" s="13" t="str">
        <f t="shared" si="15"/>
        <v>2010</v>
      </c>
      <c r="AE59" s="13" t="b">
        <f t="shared" si="16"/>
        <v>0</v>
      </c>
      <c r="AG59" s="14">
        <f t="shared" si="17"/>
        <v>40294</v>
      </c>
      <c r="AH59" s="14" t="b">
        <f t="shared" si="18"/>
        <v>0</v>
      </c>
      <c r="AI59" s="14"/>
    </row>
    <row r="60" spans="1:35" x14ac:dyDescent="0.25">
      <c r="A60" s="13" t="s">
        <v>183</v>
      </c>
      <c r="B60" s="13" t="s">
        <v>184</v>
      </c>
      <c r="C60" s="13">
        <v>1</v>
      </c>
      <c r="D60" s="16" t="s">
        <v>363</v>
      </c>
      <c r="G60" s="16">
        <f t="shared" si="20"/>
        <v>2</v>
      </c>
      <c r="H60" s="16">
        <f t="shared" si="21"/>
        <v>4</v>
      </c>
      <c r="I60" s="16" t="b">
        <f t="shared" si="3"/>
        <v>0</v>
      </c>
      <c r="K60" s="13" t="str">
        <f t="shared" si="22"/>
        <v>Berankis</v>
      </c>
      <c r="L60" s="13" t="b">
        <f t="shared" si="4"/>
        <v>0</v>
      </c>
      <c r="M60" s="13" t="s">
        <v>493</v>
      </c>
      <c r="O60" s="13" t="str">
        <f t="shared" si="5"/>
        <v>Berankis vs Mathieu</v>
      </c>
      <c r="P60" s="13" t="b">
        <f t="shared" si="6"/>
        <v>0</v>
      </c>
      <c r="R60" s="13" t="str">
        <f t="shared" si="7"/>
        <v>Round 1: Berankis vs Mathieu</v>
      </c>
      <c r="S60" s="13" t="b">
        <f t="shared" si="8"/>
        <v>0</v>
      </c>
      <c r="U60" s="13">
        <f t="shared" si="9"/>
        <v>3</v>
      </c>
      <c r="V60" s="13" t="b">
        <f t="shared" si="10"/>
        <v>0</v>
      </c>
      <c r="X60" s="13" t="str">
        <f t="shared" si="11"/>
        <v>27</v>
      </c>
      <c r="Y60" s="13" t="b">
        <f t="shared" si="12"/>
        <v>0</v>
      </c>
      <c r="AA60" s="13" t="str">
        <f t="shared" si="13"/>
        <v>4</v>
      </c>
      <c r="AB60" s="13" t="b">
        <f t="shared" si="14"/>
        <v>0</v>
      </c>
      <c r="AD60" s="13" t="str">
        <f t="shared" si="15"/>
        <v>2010</v>
      </c>
      <c r="AE60" s="13" t="b">
        <f t="shared" si="16"/>
        <v>0</v>
      </c>
      <c r="AG60" s="14">
        <f t="shared" si="17"/>
        <v>40295</v>
      </c>
      <c r="AH60" s="14" t="b">
        <f t="shared" si="18"/>
        <v>0</v>
      </c>
      <c r="AI60" s="14"/>
    </row>
    <row r="61" spans="1:35" x14ac:dyDescent="0.25">
      <c r="A61" s="13" t="s">
        <v>185</v>
      </c>
      <c r="B61" s="13" t="s">
        <v>186</v>
      </c>
      <c r="C61" s="13">
        <v>1</v>
      </c>
      <c r="D61" s="16" t="s">
        <v>364</v>
      </c>
      <c r="G61" s="16">
        <f t="shared" si="20"/>
        <v>2</v>
      </c>
      <c r="H61" s="16">
        <f t="shared" si="21"/>
        <v>2</v>
      </c>
      <c r="I61" s="16" t="b">
        <f t="shared" si="3"/>
        <v>0</v>
      </c>
      <c r="K61" s="13" t="str">
        <f t="shared" si="22"/>
        <v>Simon</v>
      </c>
      <c r="L61" s="13" t="b">
        <f t="shared" si="4"/>
        <v>0</v>
      </c>
      <c r="M61" s="13" t="s">
        <v>494</v>
      </c>
      <c r="O61" s="13" t="str">
        <f t="shared" si="5"/>
        <v>Simon vs Lopez</v>
      </c>
      <c r="P61" s="13" t="b">
        <f t="shared" si="6"/>
        <v>0</v>
      </c>
      <c r="R61" s="13" t="str">
        <f t="shared" si="7"/>
        <v>Round 1: Simon vs Lopez</v>
      </c>
      <c r="S61" s="13" t="b">
        <f t="shared" si="8"/>
        <v>0</v>
      </c>
      <c r="U61" s="13">
        <f t="shared" si="9"/>
        <v>3</v>
      </c>
      <c r="V61" s="13" t="b">
        <f t="shared" si="10"/>
        <v>0</v>
      </c>
      <c r="X61" s="13" t="str">
        <f t="shared" si="11"/>
        <v>28</v>
      </c>
      <c r="Y61" s="13" t="b">
        <f t="shared" si="12"/>
        <v>0</v>
      </c>
      <c r="AA61" s="13" t="str">
        <f t="shared" si="13"/>
        <v>4</v>
      </c>
      <c r="AB61" s="13" t="b">
        <f t="shared" si="14"/>
        <v>0</v>
      </c>
      <c r="AD61" s="13" t="str">
        <f t="shared" si="15"/>
        <v>2010</v>
      </c>
      <c r="AE61" s="13" t="b">
        <f t="shared" si="16"/>
        <v>0</v>
      </c>
      <c r="AG61" s="14">
        <f t="shared" si="17"/>
        <v>40296</v>
      </c>
      <c r="AH61" s="14" t="b">
        <f t="shared" si="18"/>
        <v>0</v>
      </c>
      <c r="AI61" s="14"/>
    </row>
    <row r="62" spans="1:35" x14ac:dyDescent="0.25">
      <c r="A62" s="13" t="s">
        <v>187</v>
      </c>
      <c r="B62" s="13" t="s">
        <v>188</v>
      </c>
      <c r="C62" s="13">
        <v>1</v>
      </c>
      <c r="D62" s="16" t="s">
        <v>365</v>
      </c>
      <c r="G62" s="16">
        <f t="shared" si="20"/>
        <v>2</v>
      </c>
      <c r="H62" s="16">
        <f t="shared" si="21"/>
        <v>2</v>
      </c>
      <c r="I62" s="16" t="b">
        <f t="shared" si="3"/>
        <v>0</v>
      </c>
      <c r="K62" s="13" t="str">
        <f t="shared" si="22"/>
        <v>Harrison</v>
      </c>
      <c r="L62" s="13" t="b">
        <f t="shared" si="4"/>
        <v>0</v>
      </c>
      <c r="M62" s="13" t="s">
        <v>495</v>
      </c>
      <c r="O62" s="13" t="str">
        <f t="shared" si="5"/>
        <v>Harrison vs Chardy</v>
      </c>
      <c r="P62" s="13" t="b">
        <f t="shared" si="6"/>
        <v>0</v>
      </c>
      <c r="R62" s="13" t="str">
        <f t="shared" si="7"/>
        <v>Round 1: Harrison vs Chardy</v>
      </c>
      <c r="S62" s="13" t="b">
        <f t="shared" si="8"/>
        <v>0</v>
      </c>
      <c r="U62" s="13">
        <f t="shared" si="9"/>
        <v>3</v>
      </c>
      <c r="V62" s="13" t="b">
        <f t="shared" si="10"/>
        <v>0</v>
      </c>
      <c r="X62" s="13" t="str">
        <f t="shared" si="11"/>
        <v>29</v>
      </c>
      <c r="Y62" s="13" t="b">
        <f t="shared" si="12"/>
        <v>0</v>
      </c>
      <c r="AA62" s="13" t="str">
        <f t="shared" si="13"/>
        <v>4</v>
      </c>
      <c r="AB62" s="13" t="b">
        <f t="shared" si="14"/>
        <v>0</v>
      </c>
      <c r="AD62" s="13" t="str">
        <f t="shared" si="15"/>
        <v>2010</v>
      </c>
      <c r="AE62" s="13" t="b">
        <f t="shared" si="16"/>
        <v>0</v>
      </c>
      <c r="AG62" s="14">
        <f t="shared" si="17"/>
        <v>40297</v>
      </c>
      <c r="AH62" s="14" t="b">
        <f t="shared" si="18"/>
        <v>0</v>
      </c>
      <c r="AI62" s="14"/>
    </row>
    <row r="63" spans="1:35" x14ac:dyDescent="0.25">
      <c r="A63" s="13" t="s">
        <v>189</v>
      </c>
      <c r="B63" s="13" t="s">
        <v>190</v>
      </c>
      <c r="C63" s="13">
        <v>1</v>
      </c>
      <c r="D63" s="16" t="s">
        <v>366</v>
      </c>
      <c r="G63" s="16">
        <f t="shared" si="20"/>
        <v>2</v>
      </c>
      <c r="H63" s="16">
        <f t="shared" si="21"/>
        <v>2</v>
      </c>
      <c r="I63" s="16" t="b">
        <f t="shared" si="3"/>
        <v>0</v>
      </c>
      <c r="K63" s="13" t="str">
        <f t="shared" si="22"/>
        <v>Kavcic</v>
      </c>
      <c r="L63" s="13" t="b">
        <f t="shared" si="4"/>
        <v>0</v>
      </c>
      <c r="M63" s="13" t="s">
        <v>496</v>
      </c>
      <c r="O63" s="13" t="str">
        <f t="shared" si="5"/>
        <v>Kavcic vs Struff</v>
      </c>
      <c r="P63" s="13" t="b">
        <f t="shared" si="6"/>
        <v>0</v>
      </c>
      <c r="R63" s="13" t="str">
        <f t="shared" si="7"/>
        <v>Round 1: Kavcic vs Struff</v>
      </c>
      <c r="S63" s="13" t="b">
        <f t="shared" si="8"/>
        <v>0</v>
      </c>
      <c r="U63" s="13">
        <f t="shared" si="9"/>
        <v>3</v>
      </c>
      <c r="V63" s="13" t="b">
        <f t="shared" si="10"/>
        <v>0</v>
      </c>
      <c r="X63" s="13" t="str">
        <f t="shared" si="11"/>
        <v>30</v>
      </c>
      <c r="Y63" s="13" t="b">
        <f t="shared" si="12"/>
        <v>0</v>
      </c>
      <c r="AA63" s="13" t="str">
        <f t="shared" si="13"/>
        <v>4</v>
      </c>
      <c r="AB63" s="13" t="b">
        <f t="shared" si="14"/>
        <v>0</v>
      </c>
      <c r="AD63" s="13" t="str">
        <f t="shared" si="15"/>
        <v>2010</v>
      </c>
      <c r="AE63" s="13" t="b">
        <f t="shared" si="16"/>
        <v>0</v>
      </c>
      <c r="AG63" s="14">
        <f t="shared" si="17"/>
        <v>40298</v>
      </c>
      <c r="AH63" s="14" t="b">
        <f t="shared" si="18"/>
        <v>0</v>
      </c>
      <c r="AI63" s="14"/>
    </row>
    <row r="64" spans="1:35" x14ac:dyDescent="0.25">
      <c r="A64" s="13" t="s">
        <v>191</v>
      </c>
      <c r="B64" s="13" t="s">
        <v>192</v>
      </c>
      <c r="C64" s="13">
        <v>1</v>
      </c>
      <c r="D64" s="16" t="s">
        <v>367</v>
      </c>
      <c r="G64" s="16">
        <f t="shared" si="20"/>
        <v>2</v>
      </c>
      <c r="H64" s="16">
        <f t="shared" si="21"/>
        <v>2</v>
      </c>
      <c r="I64" s="16" t="b">
        <f t="shared" si="3"/>
        <v>0</v>
      </c>
      <c r="K64" s="13" t="str">
        <f t="shared" si="22"/>
        <v>Reynolds</v>
      </c>
      <c r="L64" s="13" t="b">
        <f t="shared" si="4"/>
        <v>0</v>
      </c>
      <c r="M64" s="13" t="s">
        <v>497</v>
      </c>
      <c r="O64" s="13" t="str">
        <f t="shared" si="5"/>
        <v>Reynolds vs Johnson</v>
      </c>
      <c r="P64" s="13" t="b">
        <f t="shared" si="6"/>
        <v>0</v>
      </c>
      <c r="R64" s="13" t="str">
        <f t="shared" si="7"/>
        <v>Round 1: Reynolds vs Johnson</v>
      </c>
      <c r="S64" s="13" t="b">
        <f t="shared" si="8"/>
        <v>0</v>
      </c>
      <c r="U64" s="13">
        <f t="shared" si="9"/>
        <v>2</v>
      </c>
      <c r="V64" s="13" t="b">
        <f t="shared" si="10"/>
        <v>0</v>
      </c>
      <c r="X64" s="13" t="str">
        <f t="shared" si="11"/>
        <v>1</v>
      </c>
      <c r="Y64" s="13" t="b">
        <f t="shared" si="12"/>
        <v>0</v>
      </c>
      <c r="AA64" s="13" t="str">
        <f t="shared" si="13"/>
        <v>5</v>
      </c>
      <c r="AB64" s="13" t="b">
        <f t="shared" si="14"/>
        <v>0</v>
      </c>
      <c r="AD64" s="13" t="str">
        <f t="shared" si="15"/>
        <v>2010</v>
      </c>
      <c r="AE64" s="13" t="b">
        <f t="shared" si="16"/>
        <v>0</v>
      </c>
      <c r="AG64" s="14">
        <f t="shared" si="17"/>
        <v>40299</v>
      </c>
      <c r="AH64" s="14" t="b">
        <f t="shared" si="18"/>
        <v>0</v>
      </c>
      <c r="AI64" s="14"/>
    </row>
    <row r="65" spans="1:35" x14ac:dyDescent="0.25">
      <c r="A65" s="13" t="s">
        <v>193</v>
      </c>
      <c r="B65" s="13" t="s">
        <v>194</v>
      </c>
      <c r="C65" s="13">
        <v>1</v>
      </c>
      <c r="D65" s="16" t="s">
        <v>368</v>
      </c>
      <c r="G65" s="16">
        <f t="shared" si="20"/>
        <v>2</v>
      </c>
      <c r="H65" s="16">
        <f t="shared" si="21"/>
        <v>2</v>
      </c>
      <c r="I65" s="16" t="b">
        <f t="shared" si="3"/>
        <v>0</v>
      </c>
      <c r="K65" s="13" t="str">
        <f t="shared" si="22"/>
        <v>Djokovic</v>
      </c>
      <c r="L65" s="13" t="b">
        <f t="shared" si="4"/>
        <v>0</v>
      </c>
      <c r="M65" s="13" t="s">
        <v>498</v>
      </c>
      <c r="O65" s="13" t="str">
        <f t="shared" si="5"/>
        <v>Djokovic vs Mayer</v>
      </c>
      <c r="P65" s="13" t="b">
        <f t="shared" si="6"/>
        <v>0</v>
      </c>
      <c r="R65" s="13" t="str">
        <f t="shared" si="7"/>
        <v>Round 1: Djokovic vs Mayer</v>
      </c>
      <c r="S65" s="13" t="b">
        <f t="shared" si="8"/>
        <v>0</v>
      </c>
      <c r="U65" s="13">
        <f t="shared" si="9"/>
        <v>2</v>
      </c>
      <c r="V65" s="13" t="b">
        <f t="shared" si="10"/>
        <v>0</v>
      </c>
      <c r="X65" s="13" t="str">
        <f t="shared" si="11"/>
        <v>2</v>
      </c>
      <c r="Y65" s="13" t="b">
        <f t="shared" si="12"/>
        <v>0</v>
      </c>
      <c r="AA65" s="13" t="str">
        <f t="shared" si="13"/>
        <v>5</v>
      </c>
      <c r="AB65" s="13" t="b">
        <f t="shared" si="14"/>
        <v>0</v>
      </c>
      <c r="AD65" s="13" t="str">
        <f t="shared" si="15"/>
        <v>2010</v>
      </c>
      <c r="AE65" s="13" t="b">
        <f t="shared" si="16"/>
        <v>0</v>
      </c>
      <c r="AG65" s="14">
        <f t="shared" si="17"/>
        <v>40300</v>
      </c>
      <c r="AH65" s="14" t="b">
        <f t="shared" si="18"/>
        <v>0</v>
      </c>
      <c r="AI65" s="14"/>
    </row>
    <row r="66" spans="1:35" x14ac:dyDescent="0.25">
      <c r="A66" s="13" t="s">
        <v>71</v>
      </c>
      <c r="B66" s="13" t="s">
        <v>68</v>
      </c>
      <c r="C66" s="13">
        <v>2</v>
      </c>
      <c r="D66" s="16" t="s">
        <v>369</v>
      </c>
      <c r="G66" s="16">
        <f t="shared" ref="G66:G97" si="23">FIND(".",A66)</f>
        <v>4</v>
      </c>
      <c r="H66" s="16">
        <f t="shared" ref="H66:H97" si="24">FIND(".",B66)</f>
        <v>2</v>
      </c>
      <c r="I66" s="16" t="b">
        <f t="shared" si="3"/>
        <v>0</v>
      </c>
      <c r="K66" s="13" t="str">
        <f t="shared" ref="K66:K97" si="25">RIGHT(A66,LEN(A66)-FIND(".",A66))</f>
        <v>Lu</v>
      </c>
      <c r="L66" s="13" t="b">
        <f t="shared" si="4"/>
        <v>0</v>
      </c>
      <c r="M66" s="13" t="s">
        <v>435</v>
      </c>
      <c r="O66" s="13" t="str">
        <f t="shared" si="5"/>
        <v>Lu vs Murray</v>
      </c>
      <c r="P66" s="13" t="b">
        <f t="shared" si="6"/>
        <v>0</v>
      </c>
      <c r="R66" s="13" t="str">
        <f t="shared" si="7"/>
        <v>Round 2: Lu vs Murray</v>
      </c>
      <c r="S66" s="13" t="b">
        <f t="shared" si="8"/>
        <v>0</v>
      </c>
      <c r="U66" s="13">
        <f t="shared" si="9"/>
        <v>2</v>
      </c>
      <c r="V66" s="13" t="b">
        <f t="shared" si="10"/>
        <v>0</v>
      </c>
      <c r="X66" s="13" t="str">
        <f t="shared" si="11"/>
        <v>3</v>
      </c>
      <c r="Y66" s="13" t="b">
        <f t="shared" si="12"/>
        <v>0</v>
      </c>
      <c r="AA66" s="13" t="str">
        <f t="shared" si="13"/>
        <v>5</v>
      </c>
      <c r="AB66" s="13" t="b">
        <f t="shared" si="14"/>
        <v>0</v>
      </c>
      <c r="AD66" s="13" t="str">
        <f t="shared" si="15"/>
        <v>2010</v>
      </c>
      <c r="AE66" s="13" t="b">
        <f t="shared" si="16"/>
        <v>0</v>
      </c>
      <c r="AG66" s="14">
        <f t="shared" si="17"/>
        <v>40301</v>
      </c>
      <c r="AH66" s="14" t="b">
        <f t="shared" si="18"/>
        <v>0</v>
      </c>
      <c r="AI66" s="14"/>
    </row>
    <row r="67" spans="1:35" x14ac:dyDescent="0.25">
      <c r="A67" s="13" t="s">
        <v>74</v>
      </c>
      <c r="B67" s="13" t="s">
        <v>72</v>
      </c>
      <c r="C67" s="13">
        <v>2</v>
      </c>
      <c r="D67" s="16" t="s">
        <v>370</v>
      </c>
      <c r="G67" s="16">
        <f t="shared" si="23"/>
        <v>2</v>
      </c>
      <c r="H67" s="16">
        <f t="shared" si="24"/>
        <v>2</v>
      </c>
      <c r="I67" s="16" t="b">
        <f t="shared" ref="I67:I115" si="26">AND(G67=E67,F67=H67)</f>
        <v>0</v>
      </c>
      <c r="K67" s="13" t="str">
        <f t="shared" si="25"/>
        <v>Robredo</v>
      </c>
      <c r="L67" s="13" t="b">
        <f t="shared" ref="L67:L115" si="27">J67=K67</f>
        <v>0</v>
      </c>
      <c r="M67" s="13" t="s">
        <v>499</v>
      </c>
      <c r="O67" s="13" t="str">
        <f t="shared" ref="O67:O115" si="28">K67&amp;" vs " &amp;M67</f>
        <v>Robredo vs Mahut</v>
      </c>
      <c r="P67" s="13" t="b">
        <f t="shared" ref="P67:P115" si="29">N67=O67</f>
        <v>0</v>
      </c>
      <c r="R67" s="13" t="str">
        <f t="shared" ref="R67:R115" si="30">"Round " &amp;C67 &amp; ": " &amp; O67</f>
        <v>Round 2: Robredo vs Mahut</v>
      </c>
      <c r="S67" s="13" t="b">
        <f t="shared" ref="S67:S115" si="31">Q67=R67</f>
        <v>0</v>
      </c>
      <c r="U67" s="13">
        <f t="shared" ref="U67:U115" si="32">FIND("-",D67)</f>
        <v>2</v>
      </c>
      <c r="V67" s="13" t="b">
        <f t="shared" ref="V67:V115" si="33">T67=U67</f>
        <v>0</v>
      </c>
      <c r="X67" s="13" t="str">
        <f t="shared" ref="X67:X115" si="34">LEFT(D67,FIND("-",D67)-1)</f>
        <v>4</v>
      </c>
      <c r="Y67" s="13" t="b">
        <f t="shared" ref="Y67:Y115" si="35">W67=X67</f>
        <v>0</v>
      </c>
      <c r="AA67" s="13" t="str">
        <f t="shared" ref="AA67:AA115" si="36">MID(D67,FIND("-",D67)+1,FIND("-",D67,FIND("-",D67)+1)-FIND("-",D67)-1)</f>
        <v>5</v>
      </c>
      <c r="AB67" s="13" t="b">
        <f t="shared" ref="AB67:AB115" si="37">Z67=AA67</f>
        <v>0</v>
      </c>
      <c r="AD67" s="13" t="str">
        <f t="shared" ref="AD67:AD115" si="38">RIGHT(D67,4)</f>
        <v>2010</v>
      </c>
      <c r="AE67" s="13" t="b">
        <f t="shared" ref="AE67:AE115" si="39">AC67=AD67</f>
        <v>0</v>
      </c>
      <c r="AG67" s="14">
        <f t="shared" ref="AG67:AG115" si="40">DATE(RIGHT(D67,4),MID(D67,FIND("-",D67)+1,FIND("-",D67,FIND("-",D67)+1)-FIND("-",D67)-1),LEFT(D67,FIND("-",D67)-1))</f>
        <v>40302</v>
      </c>
      <c r="AH67" s="14" t="b">
        <f t="shared" ref="AH67:AH115" si="41">AF67=AG67</f>
        <v>0</v>
      </c>
      <c r="AI67" s="14"/>
    </row>
    <row r="68" spans="1:35" x14ac:dyDescent="0.25">
      <c r="A68" s="13" t="s">
        <v>79</v>
      </c>
      <c r="B68" s="13" t="s">
        <v>77</v>
      </c>
      <c r="C68" s="13">
        <v>2</v>
      </c>
      <c r="D68" s="16" t="s">
        <v>371</v>
      </c>
      <c r="G68" s="16">
        <f t="shared" si="23"/>
        <v>2</v>
      </c>
      <c r="H68" s="16">
        <f t="shared" si="24"/>
        <v>2</v>
      </c>
      <c r="I68" s="16" t="b">
        <f t="shared" si="26"/>
        <v>0</v>
      </c>
      <c r="K68" s="13" t="str">
        <f t="shared" si="25"/>
        <v>Pospisil</v>
      </c>
      <c r="L68" s="13" t="b">
        <f t="shared" si="27"/>
        <v>0</v>
      </c>
      <c r="M68" s="13" t="s">
        <v>439</v>
      </c>
      <c r="O68" s="13" t="str">
        <f t="shared" si="28"/>
        <v>Pospisil vs Youzhny</v>
      </c>
      <c r="P68" s="13" t="b">
        <f t="shared" si="29"/>
        <v>0</v>
      </c>
      <c r="R68" s="13" t="str">
        <f t="shared" si="30"/>
        <v>Round 2: Pospisil vs Youzhny</v>
      </c>
      <c r="S68" s="13" t="b">
        <f t="shared" si="31"/>
        <v>0</v>
      </c>
      <c r="U68" s="13">
        <f t="shared" si="32"/>
        <v>2</v>
      </c>
      <c r="V68" s="13" t="b">
        <f t="shared" si="33"/>
        <v>0</v>
      </c>
      <c r="X68" s="13" t="str">
        <f t="shared" si="34"/>
        <v>5</v>
      </c>
      <c r="Y68" s="13" t="b">
        <f t="shared" si="35"/>
        <v>0</v>
      </c>
      <c r="AA68" s="13" t="str">
        <f t="shared" si="36"/>
        <v>5</v>
      </c>
      <c r="AB68" s="13" t="b">
        <f t="shared" si="37"/>
        <v>0</v>
      </c>
      <c r="AD68" s="13" t="str">
        <f t="shared" si="38"/>
        <v>2010</v>
      </c>
      <c r="AE68" s="13" t="b">
        <f t="shared" si="39"/>
        <v>0</v>
      </c>
      <c r="AG68" s="14">
        <f t="shared" si="40"/>
        <v>40303</v>
      </c>
      <c r="AH68" s="14" t="b">
        <f t="shared" si="41"/>
        <v>0</v>
      </c>
      <c r="AI68" s="14"/>
    </row>
    <row r="69" spans="1:35" x14ac:dyDescent="0.25">
      <c r="A69" s="13" t="s">
        <v>83</v>
      </c>
      <c r="B69" s="13" t="s">
        <v>80</v>
      </c>
      <c r="C69" s="13">
        <v>2</v>
      </c>
      <c r="D69" s="16" t="s">
        <v>372</v>
      </c>
      <c r="G69" s="16">
        <f t="shared" si="23"/>
        <v>2</v>
      </c>
      <c r="H69" s="16">
        <f t="shared" si="24"/>
        <v>2</v>
      </c>
      <c r="I69" s="16" t="b">
        <f t="shared" si="26"/>
        <v>0</v>
      </c>
      <c r="K69" s="13" t="str">
        <f t="shared" si="25"/>
        <v>Troicki</v>
      </c>
      <c r="L69" s="13" t="b">
        <f t="shared" si="27"/>
        <v>0</v>
      </c>
      <c r="M69" s="13" t="s">
        <v>500</v>
      </c>
      <c r="O69" s="13" t="str">
        <f t="shared" si="28"/>
        <v>Troicki vs Kuznetsov</v>
      </c>
      <c r="P69" s="13" t="b">
        <f t="shared" si="29"/>
        <v>0</v>
      </c>
      <c r="R69" s="13" t="str">
        <f t="shared" si="30"/>
        <v>Round 2: Troicki vs Kuznetsov</v>
      </c>
      <c r="S69" s="13" t="b">
        <f t="shared" si="31"/>
        <v>0</v>
      </c>
      <c r="U69" s="13">
        <f t="shared" si="32"/>
        <v>2</v>
      </c>
      <c r="V69" s="13" t="b">
        <f t="shared" si="33"/>
        <v>0</v>
      </c>
      <c r="X69" s="13" t="str">
        <f t="shared" si="34"/>
        <v>6</v>
      </c>
      <c r="Y69" s="13" t="b">
        <f t="shared" si="35"/>
        <v>0</v>
      </c>
      <c r="AA69" s="13" t="str">
        <f t="shared" si="36"/>
        <v>5</v>
      </c>
      <c r="AB69" s="13" t="b">
        <f t="shared" si="37"/>
        <v>0</v>
      </c>
      <c r="AD69" s="13" t="str">
        <f t="shared" si="38"/>
        <v>2010</v>
      </c>
      <c r="AE69" s="13" t="b">
        <f t="shared" si="39"/>
        <v>0</v>
      </c>
      <c r="AG69" s="14">
        <f t="shared" si="40"/>
        <v>40304</v>
      </c>
      <c r="AH69" s="14" t="b">
        <f t="shared" si="41"/>
        <v>0</v>
      </c>
      <c r="AI69" s="14"/>
    </row>
    <row r="70" spans="1:35" x14ac:dyDescent="0.25">
      <c r="A70" s="13" t="s">
        <v>90</v>
      </c>
      <c r="B70" s="13" t="s">
        <v>89</v>
      </c>
      <c r="C70" s="13">
        <v>2</v>
      </c>
      <c r="D70" s="16" t="s">
        <v>373</v>
      </c>
      <c r="G70" s="16">
        <f t="shared" si="23"/>
        <v>2</v>
      </c>
      <c r="H70" s="16">
        <f t="shared" si="24"/>
        <v>2</v>
      </c>
      <c r="I70" s="16" t="b">
        <f t="shared" si="26"/>
        <v>0</v>
      </c>
      <c r="K70" s="13" t="str">
        <f t="shared" si="25"/>
        <v>Monaco</v>
      </c>
      <c r="L70" s="13" t="b">
        <f t="shared" si="27"/>
        <v>0</v>
      </c>
      <c r="M70" s="13" t="s">
        <v>445</v>
      </c>
      <c r="O70" s="13" t="str">
        <f t="shared" si="28"/>
        <v>Monaco vs Ram</v>
      </c>
      <c r="P70" s="13" t="b">
        <f t="shared" si="29"/>
        <v>0</v>
      </c>
      <c r="R70" s="13" t="str">
        <f t="shared" si="30"/>
        <v>Round 2: Monaco vs Ram</v>
      </c>
      <c r="S70" s="13" t="b">
        <f t="shared" si="31"/>
        <v>0</v>
      </c>
      <c r="U70" s="13">
        <f t="shared" si="32"/>
        <v>2</v>
      </c>
      <c r="V70" s="13" t="b">
        <f t="shared" si="33"/>
        <v>0</v>
      </c>
      <c r="X70" s="13" t="str">
        <f t="shared" si="34"/>
        <v>7</v>
      </c>
      <c r="Y70" s="13" t="b">
        <f t="shared" si="35"/>
        <v>0</v>
      </c>
      <c r="AA70" s="13" t="str">
        <f t="shared" si="36"/>
        <v>5</v>
      </c>
      <c r="AB70" s="13" t="b">
        <f t="shared" si="37"/>
        <v>0</v>
      </c>
      <c r="AD70" s="13" t="str">
        <f t="shared" si="38"/>
        <v>2010</v>
      </c>
      <c r="AE70" s="13" t="b">
        <f t="shared" si="39"/>
        <v>0</v>
      </c>
      <c r="AG70" s="14">
        <f t="shared" si="40"/>
        <v>40305</v>
      </c>
      <c r="AH70" s="14" t="b">
        <f t="shared" si="41"/>
        <v>0</v>
      </c>
      <c r="AI70" s="14"/>
    </row>
    <row r="71" spans="1:35" x14ac:dyDescent="0.25">
      <c r="A71" s="13" t="s">
        <v>94</v>
      </c>
      <c r="B71" s="13" t="s">
        <v>93</v>
      </c>
      <c r="C71" s="13">
        <v>2</v>
      </c>
      <c r="D71" s="16" t="s">
        <v>374</v>
      </c>
      <c r="G71" s="16">
        <f t="shared" si="23"/>
        <v>2</v>
      </c>
      <c r="H71" s="16">
        <f t="shared" si="24"/>
        <v>2</v>
      </c>
      <c r="I71" s="16" t="b">
        <f t="shared" si="26"/>
        <v>0</v>
      </c>
      <c r="K71" s="13" t="str">
        <f t="shared" si="25"/>
        <v>Verdasco</v>
      </c>
      <c r="L71" s="13" t="b">
        <f t="shared" si="27"/>
        <v>0</v>
      </c>
      <c r="M71" s="13" t="s">
        <v>447</v>
      </c>
      <c r="O71" s="13" t="str">
        <f t="shared" si="28"/>
        <v>Verdasco vs Benneteau</v>
      </c>
      <c r="P71" s="13" t="b">
        <f t="shared" si="29"/>
        <v>0</v>
      </c>
      <c r="R71" s="13" t="str">
        <f t="shared" si="30"/>
        <v>Round 2: Verdasco vs Benneteau</v>
      </c>
      <c r="S71" s="13" t="b">
        <f t="shared" si="31"/>
        <v>0</v>
      </c>
      <c r="U71" s="13">
        <f t="shared" si="32"/>
        <v>2</v>
      </c>
      <c r="V71" s="13" t="b">
        <f t="shared" si="33"/>
        <v>0</v>
      </c>
      <c r="X71" s="13" t="str">
        <f t="shared" si="34"/>
        <v>8</v>
      </c>
      <c r="Y71" s="13" t="b">
        <f t="shared" si="35"/>
        <v>0</v>
      </c>
      <c r="AA71" s="13" t="str">
        <f t="shared" si="36"/>
        <v>5</v>
      </c>
      <c r="AB71" s="13" t="b">
        <f t="shared" si="37"/>
        <v>0</v>
      </c>
      <c r="AD71" s="13" t="str">
        <f t="shared" si="38"/>
        <v>2010</v>
      </c>
      <c r="AE71" s="13" t="b">
        <f t="shared" si="39"/>
        <v>0</v>
      </c>
      <c r="AG71" s="14">
        <f t="shared" si="40"/>
        <v>40306</v>
      </c>
      <c r="AH71" s="14" t="b">
        <f t="shared" si="41"/>
        <v>0</v>
      </c>
      <c r="AI71" s="14"/>
    </row>
    <row r="72" spans="1:35" x14ac:dyDescent="0.25">
      <c r="A72" s="13" t="s">
        <v>98</v>
      </c>
      <c r="B72" s="13" t="s">
        <v>97</v>
      </c>
      <c r="C72" s="13">
        <v>2</v>
      </c>
      <c r="D72" s="16" t="s">
        <v>375</v>
      </c>
      <c r="G72" s="16">
        <f t="shared" si="23"/>
        <v>4</v>
      </c>
      <c r="H72" s="16">
        <f t="shared" si="24"/>
        <v>2</v>
      </c>
      <c r="I72" s="16" t="b">
        <f t="shared" si="26"/>
        <v>0</v>
      </c>
      <c r="K72" s="13" t="str">
        <f t="shared" si="25"/>
        <v>Tsonga</v>
      </c>
      <c r="L72" s="13" t="b">
        <f t="shared" si="27"/>
        <v>0</v>
      </c>
      <c r="M72" s="13" t="s">
        <v>449</v>
      </c>
      <c r="O72" s="13" t="str">
        <f t="shared" si="28"/>
        <v>Tsonga vs Gulbis</v>
      </c>
      <c r="P72" s="13" t="b">
        <f t="shared" si="29"/>
        <v>0</v>
      </c>
      <c r="R72" s="13" t="str">
        <f t="shared" si="30"/>
        <v>Round 2: Tsonga vs Gulbis</v>
      </c>
      <c r="S72" s="13" t="b">
        <f t="shared" si="31"/>
        <v>0</v>
      </c>
      <c r="U72" s="13">
        <f t="shared" si="32"/>
        <v>2</v>
      </c>
      <c r="V72" s="13" t="b">
        <f t="shared" si="33"/>
        <v>0</v>
      </c>
      <c r="X72" s="13" t="str">
        <f t="shared" si="34"/>
        <v>9</v>
      </c>
      <c r="Y72" s="13" t="b">
        <f t="shared" si="35"/>
        <v>0</v>
      </c>
      <c r="AA72" s="13" t="str">
        <f t="shared" si="36"/>
        <v>5</v>
      </c>
      <c r="AB72" s="13" t="b">
        <f t="shared" si="37"/>
        <v>0</v>
      </c>
      <c r="AD72" s="13" t="str">
        <f t="shared" si="38"/>
        <v>2010</v>
      </c>
      <c r="AE72" s="13" t="b">
        <f t="shared" si="39"/>
        <v>0</v>
      </c>
      <c r="AG72" s="14">
        <f t="shared" si="40"/>
        <v>40307</v>
      </c>
      <c r="AH72" s="14" t="b">
        <f t="shared" si="41"/>
        <v>0</v>
      </c>
      <c r="AI72" s="14"/>
    </row>
    <row r="73" spans="1:35" x14ac:dyDescent="0.25">
      <c r="A73" s="13" t="s">
        <v>103</v>
      </c>
      <c r="B73" s="13" t="s">
        <v>101</v>
      </c>
      <c r="C73" s="13">
        <v>2</v>
      </c>
      <c r="D73" s="16" t="s">
        <v>376</v>
      </c>
      <c r="G73" s="16">
        <f t="shared" si="23"/>
        <v>2</v>
      </c>
      <c r="H73" s="16">
        <f t="shared" si="24"/>
        <v>2</v>
      </c>
      <c r="I73" s="16" t="b">
        <f t="shared" si="26"/>
        <v>0</v>
      </c>
      <c r="K73" s="13" t="str">
        <f t="shared" si="25"/>
        <v>Stakhovsky</v>
      </c>
      <c r="L73" s="13" t="b">
        <f t="shared" si="27"/>
        <v>0</v>
      </c>
      <c r="M73" s="13" t="s">
        <v>451</v>
      </c>
      <c r="O73" s="13" t="str">
        <f t="shared" si="28"/>
        <v>Stakhovsky vs Federer</v>
      </c>
      <c r="P73" s="13" t="b">
        <f t="shared" si="29"/>
        <v>0</v>
      </c>
      <c r="R73" s="13" t="str">
        <f t="shared" si="30"/>
        <v>Round 2: Stakhovsky vs Federer</v>
      </c>
      <c r="S73" s="13" t="b">
        <f t="shared" si="31"/>
        <v>0</v>
      </c>
      <c r="U73" s="13">
        <f t="shared" si="32"/>
        <v>3</v>
      </c>
      <c r="V73" s="13" t="b">
        <f t="shared" si="33"/>
        <v>0</v>
      </c>
      <c r="X73" s="13" t="str">
        <f t="shared" si="34"/>
        <v>10</v>
      </c>
      <c r="Y73" s="13" t="b">
        <f t="shared" si="35"/>
        <v>0</v>
      </c>
      <c r="AA73" s="13" t="str">
        <f t="shared" si="36"/>
        <v>5</v>
      </c>
      <c r="AB73" s="13" t="b">
        <f t="shared" si="37"/>
        <v>0</v>
      </c>
      <c r="AD73" s="13" t="str">
        <f t="shared" si="38"/>
        <v>2010</v>
      </c>
      <c r="AE73" s="13" t="b">
        <f t="shared" si="39"/>
        <v>0</v>
      </c>
      <c r="AG73" s="14">
        <f t="shared" si="40"/>
        <v>40308</v>
      </c>
      <c r="AH73" s="14" t="b">
        <f t="shared" si="41"/>
        <v>0</v>
      </c>
      <c r="AI73" s="14"/>
    </row>
    <row r="74" spans="1:35" x14ac:dyDescent="0.25">
      <c r="A74" s="13" t="s">
        <v>107</v>
      </c>
      <c r="B74" s="13" t="s">
        <v>104</v>
      </c>
      <c r="C74" s="13">
        <v>2</v>
      </c>
      <c r="D74" s="16" t="s">
        <v>377</v>
      </c>
      <c r="G74" s="16">
        <f t="shared" si="23"/>
        <v>2</v>
      </c>
      <c r="H74" s="16">
        <f t="shared" si="24"/>
        <v>2</v>
      </c>
      <c r="I74" s="16" t="b">
        <f t="shared" si="26"/>
        <v>0</v>
      </c>
      <c r="K74" s="13" t="str">
        <f t="shared" si="25"/>
        <v>Melzer</v>
      </c>
      <c r="L74" s="13" t="b">
        <f t="shared" si="27"/>
        <v>0</v>
      </c>
      <c r="M74" s="13" t="s">
        <v>501</v>
      </c>
      <c r="O74" s="13" t="str">
        <f t="shared" si="28"/>
        <v>Melzer vs Reister</v>
      </c>
      <c r="P74" s="13" t="b">
        <f t="shared" si="29"/>
        <v>0</v>
      </c>
      <c r="R74" s="13" t="str">
        <f t="shared" si="30"/>
        <v>Round 2: Melzer vs Reister</v>
      </c>
      <c r="S74" s="13" t="b">
        <f t="shared" si="31"/>
        <v>0</v>
      </c>
      <c r="U74" s="13">
        <f t="shared" si="32"/>
        <v>3</v>
      </c>
      <c r="V74" s="13" t="b">
        <f t="shared" si="33"/>
        <v>0</v>
      </c>
      <c r="X74" s="13" t="str">
        <f t="shared" si="34"/>
        <v>11</v>
      </c>
      <c r="Y74" s="13" t="b">
        <f t="shared" si="35"/>
        <v>0</v>
      </c>
      <c r="AA74" s="13" t="str">
        <f t="shared" si="36"/>
        <v>5</v>
      </c>
      <c r="AB74" s="13" t="b">
        <f t="shared" si="37"/>
        <v>0</v>
      </c>
      <c r="AD74" s="13" t="str">
        <f t="shared" si="38"/>
        <v>2010</v>
      </c>
      <c r="AE74" s="13" t="b">
        <f t="shared" si="39"/>
        <v>0</v>
      </c>
      <c r="AG74" s="14">
        <f t="shared" si="40"/>
        <v>40309</v>
      </c>
      <c r="AH74" s="14" t="b">
        <f t="shared" si="41"/>
        <v>0</v>
      </c>
      <c r="AI74" s="14"/>
    </row>
    <row r="75" spans="1:35" x14ac:dyDescent="0.25">
      <c r="A75" s="13" t="s">
        <v>114</v>
      </c>
      <c r="B75" s="13" t="s">
        <v>113</v>
      </c>
      <c r="C75" s="13">
        <v>2</v>
      </c>
      <c r="D75" s="16" t="s">
        <v>378</v>
      </c>
      <c r="G75" s="16">
        <f t="shared" si="23"/>
        <v>2</v>
      </c>
      <c r="H75" s="16">
        <f t="shared" si="24"/>
        <v>2</v>
      </c>
      <c r="I75" s="16" t="b">
        <f t="shared" si="26"/>
        <v>0</v>
      </c>
      <c r="K75" s="13" t="str">
        <f t="shared" si="25"/>
        <v>Almagro</v>
      </c>
      <c r="L75" s="13" t="b">
        <f t="shared" si="27"/>
        <v>0</v>
      </c>
      <c r="M75" s="13" t="s">
        <v>457</v>
      </c>
      <c r="O75" s="13" t="str">
        <f t="shared" si="28"/>
        <v>Almagro vs Rufin</v>
      </c>
      <c r="P75" s="13" t="b">
        <f t="shared" si="29"/>
        <v>0</v>
      </c>
      <c r="R75" s="13" t="str">
        <f t="shared" si="30"/>
        <v>Round 2: Almagro vs Rufin</v>
      </c>
      <c r="S75" s="13" t="b">
        <f t="shared" si="31"/>
        <v>0</v>
      </c>
      <c r="U75" s="13">
        <f t="shared" si="32"/>
        <v>3</v>
      </c>
      <c r="V75" s="13" t="b">
        <f t="shared" si="33"/>
        <v>0</v>
      </c>
      <c r="X75" s="13" t="str">
        <f t="shared" si="34"/>
        <v>12</v>
      </c>
      <c r="Y75" s="13" t="b">
        <f t="shared" si="35"/>
        <v>0</v>
      </c>
      <c r="AA75" s="13" t="str">
        <f t="shared" si="36"/>
        <v>5</v>
      </c>
      <c r="AB75" s="13" t="b">
        <f t="shared" si="37"/>
        <v>0</v>
      </c>
      <c r="AD75" s="13" t="str">
        <f t="shared" si="38"/>
        <v>2010</v>
      </c>
      <c r="AE75" s="13" t="b">
        <f t="shared" si="39"/>
        <v>0</v>
      </c>
      <c r="AG75" s="14">
        <f t="shared" si="40"/>
        <v>40310</v>
      </c>
      <c r="AH75" s="14" t="b">
        <f t="shared" si="41"/>
        <v>0</v>
      </c>
      <c r="AI75" s="14"/>
    </row>
    <row r="76" spans="1:35" x14ac:dyDescent="0.25">
      <c r="A76" s="13" t="s">
        <v>118</v>
      </c>
      <c r="B76" s="13" t="s">
        <v>116</v>
      </c>
      <c r="C76" s="13">
        <v>2</v>
      </c>
      <c r="D76" s="16" t="s">
        <v>379</v>
      </c>
      <c r="G76" s="16">
        <f t="shared" si="23"/>
        <v>2</v>
      </c>
      <c r="H76" s="16">
        <f t="shared" si="24"/>
        <v>2</v>
      </c>
      <c r="I76" s="16" t="b">
        <f t="shared" si="26"/>
        <v>0</v>
      </c>
      <c r="K76" s="13" t="str">
        <f t="shared" si="25"/>
        <v>Brown</v>
      </c>
      <c r="L76" s="13" t="b">
        <f t="shared" si="27"/>
        <v>0</v>
      </c>
      <c r="M76" s="13" t="s">
        <v>502</v>
      </c>
      <c r="O76" s="13" t="str">
        <f t="shared" si="28"/>
        <v>Brown vs Hewitt</v>
      </c>
      <c r="P76" s="13" t="b">
        <f t="shared" si="29"/>
        <v>0</v>
      </c>
      <c r="R76" s="13" t="str">
        <f t="shared" si="30"/>
        <v>Round 2: Brown vs Hewitt</v>
      </c>
      <c r="S76" s="13" t="b">
        <f t="shared" si="31"/>
        <v>0</v>
      </c>
      <c r="U76" s="13">
        <f t="shared" si="32"/>
        <v>3</v>
      </c>
      <c r="V76" s="13" t="b">
        <f t="shared" si="33"/>
        <v>0</v>
      </c>
      <c r="X76" s="13" t="str">
        <f t="shared" si="34"/>
        <v>13</v>
      </c>
      <c r="Y76" s="13" t="b">
        <f t="shared" si="35"/>
        <v>0</v>
      </c>
      <c r="AA76" s="13" t="str">
        <f t="shared" si="36"/>
        <v>5</v>
      </c>
      <c r="AB76" s="13" t="b">
        <f t="shared" si="37"/>
        <v>0</v>
      </c>
      <c r="AD76" s="13" t="str">
        <f t="shared" si="38"/>
        <v>2010</v>
      </c>
      <c r="AE76" s="13" t="b">
        <f t="shared" si="39"/>
        <v>0</v>
      </c>
      <c r="AG76" s="14">
        <f t="shared" si="40"/>
        <v>40311</v>
      </c>
      <c r="AH76" s="14" t="b">
        <f t="shared" si="41"/>
        <v>0</v>
      </c>
      <c r="AI76" s="14"/>
    </row>
    <row r="77" spans="1:35" x14ac:dyDescent="0.25">
      <c r="A77" s="13" t="s">
        <v>126</v>
      </c>
      <c r="B77" s="13" t="s">
        <v>125</v>
      </c>
      <c r="C77" s="13">
        <v>2</v>
      </c>
      <c r="D77" s="16" t="s">
        <v>380</v>
      </c>
      <c r="G77" s="16">
        <f t="shared" si="23"/>
        <v>2</v>
      </c>
      <c r="H77" s="16">
        <f t="shared" si="24"/>
        <v>2</v>
      </c>
      <c r="I77" s="16" t="b">
        <f t="shared" si="26"/>
        <v>0</v>
      </c>
      <c r="K77" s="13" t="str">
        <f t="shared" si="25"/>
        <v>Robert</v>
      </c>
      <c r="L77" s="13" t="b">
        <f t="shared" si="27"/>
        <v>0</v>
      </c>
      <c r="M77" s="13" t="s">
        <v>463</v>
      </c>
      <c r="O77" s="13" t="str">
        <f t="shared" si="28"/>
        <v>Robert vs Paire</v>
      </c>
      <c r="P77" s="13" t="b">
        <f t="shared" si="29"/>
        <v>0</v>
      </c>
      <c r="R77" s="13" t="str">
        <f t="shared" si="30"/>
        <v>Round 2: Robert vs Paire</v>
      </c>
      <c r="S77" s="13" t="b">
        <f t="shared" si="31"/>
        <v>0</v>
      </c>
      <c r="U77" s="13">
        <f t="shared" si="32"/>
        <v>3</v>
      </c>
      <c r="V77" s="13" t="b">
        <f t="shared" si="33"/>
        <v>0</v>
      </c>
      <c r="X77" s="13" t="str">
        <f t="shared" si="34"/>
        <v>14</v>
      </c>
      <c r="Y77" s="13" t="b">
        <f t="shared" si="35"/>
        <v>0</v>
      </c>
      <c r="AA77" s="13" t="str">
        <f t="shared" si="36"/>
        <v>5</v>
      </c>
      <c r="AB77" s="13" t="b">
        <f t="shared" si="37"/>
        <v>0</v>
      </c>
      <c r="AD77" s="13" t="str">
        <f t="shared" si="38"/>
        <v>2010</v>
      </c>
      <c r="AE77" s="13" t="b">
        <f t="shared" si="39"/>
        <v>0</v>
      </c>
      <c r="AG77" s="14">
        <f t="shared" si="40"/>
        <v>40312</v>
      </c>
      <c r="AH77" s="14" t="b">
        <f t="shared" si="41"/>
        <v>0</v>
      </c>
      <c r="AI77" s="14"/>
    </row>
    <row r="78" spans="1:35" x14ac:dyDescent="0.25">
      <c r="A78" s="13" t="s">
        <v>135</v>
      </c>
      <c r="B78" s="13" t="s">
        <v>133</v>
      </c>
      <c r="C78" s="13">
        <v>2</v>
      </c>
      <c r="D78" s="16" t="s">
        <v>381</v>
      </c>
      <c r="G78" s="16">
        <f t="shared" si="23"/>
        <v>2</v>
      </c>
      <c r="H78" s="16">
        <f t="shared" si="24"/>
        <v>2</v>
      </c>
      <c r="I78" s="16" t="b">
        <f t="shared" si="26"/>
        <v>0</v>
      </c>
      <c r="K78" s="13" t="str">
        <f t="shared" si="25"/>
        <v>Levine</v>
      </c>
      <c r="L78" s="13" t="b">
        <f t="shared" si="27"/>
        <v>0</v>
      </c>
      <c r="M78" s="13" t="s">
        <v>467</v>
      </c>
      <c r="O78" s="13" t="str">
        <f t="shared" si="28"/>
        <v>Levine vs Del Potro</v>
      </c>
      <c r="P78" s="13" t="b">
        <f t="shared" si="29"/>
        <v>0</v>
      </c>
      <c r="R78" s="13" t="str">
        <f t="shared" si="30"/>
        <v>Round 2: Levine vs Del Potro</v>
      </c>
      <c r="S78" s="13" t="b">
        <f t="shared" si="31"/>
        <v>0</v>
      </c>
      <c r="U78" s="13">
        <f t="shared" si="32"/>
        <v>3</v>
      </c>
      <c r="V78" s="13" t="b">
        <f t="shared" si="33"/>
        <v>0</v>
      </c>
      <c r="X78" s="13" t="str">
        <f t="shared" si="34"/>
        <v>15</v>
      </c>
      <c r="Y78" s="13" t="b">
        <f t="shared" si="35"/>
        <v>0</v>
      </c>
      <c r="AA78" s="13" t="str">
        <f t="shared" si="36"/>
        <v>5</v>
      </c>
      <c r="AB78" s="13" t="b">
        <f t="shared" si="37"/>
        <v>0</v>
      </c>
      <c r="AD78" s="13" t="str">
        <f t="shared" si="38"/>
        <v>2010</v>
      </c>
      <c r="AE78" s="13" t="b">
        <f t="shared" si="39"/>
        <v>0</v>
      </c>
      <c r="AG78" s="14">
        <f t="shared" si="40"/>
        <v>40313</v>
      </c>
      <c r="AH78" s="14" t="b">
        <f t="shared" si="41"/>
        <v>0</v>
      </c>
      <c r="AI78" s="14"/>
    </row>
    <row r="79" spans="1:35" x14ac:dyDescent="0.25">
      <c r="A79" s="13" t="s">
        <v>138</v>
      </c>
      <c r="B79" s="13" t="s">
        <v>136</v>
      </c>
      <c r="C79" s="13">
        <v>2</v>
      </c>
      <c r="D79" s="16" t="s">
        <v>382</v>
      </c>
      <c r="G79" s="16">
        <f t="shared" si="23"/>
        <v>2</v>
      </c>
      <c r="H79" s="16">
        <f t="shared" si="24"/>
        <v>2</v>
      </c>
      <c r="I79" s="16" t="b">
        <f t="shared" si="26"/>
        <v>0</v>
      </c>
      <c r="K79" s="13" t="str">
        <f t="shared" si="25"/>
        <v>Dimitrov</v>
      </c>
      <c r="L79" s="13" t="b">
        <f t="shared" si="27"/>
        <v>0</v>
      </c>
      <c r="M79" s="13" t="s">
        <v>503</v>
      </c>
      <c r="O79" s="13" t="str">
        <f t="shared" si="28"/>
        <v>Dimitrov vs Zemlja</v>
      </c>
      <c r="P79" s="13" t="b">
        <f t="shared" si="29"/>
        <v>0</v>
      </c>
      <c r="R79" s="13" t="str">
        <f t="shared" si="30"/>
        <v>Round 2: Dimitrov vs Zemlja</v>
      </c>
      <c r="S79" s="13" t="b">
        <f t="shared" si="31"/>
        <v>0</v>
      </c>
      <c r="U79" s="13">
        <f t="shared" si="32"/>
        <v>3</v>
      </c>
      <c r="V79" s="13" t="b">
        <f t="shared" si="33"/>
        <v>0</v>
      </c>
      <c r="X79" s="13" t="str">
        <f t="shared" si="34"/>
        <v>16</v>
      </c>
      <c r="Y79" s="13" t="b">
        <f t="shared" si="35"/>
        <v>0</v>
      </c>
      <c r="AA79" s="13" t="str">
        <f t="shared" si="36"/>
        <v>5</v>
      </c>
      <c r="AB79" s="13" t="b">
        <f t="shared" si="37"/>
        <v>0</v>
      </c>
      <c r="AD79" s="13" t="str">
        <f t="shared" si="38"/>
        <v>2010</v>
      </c>
      <c r="AE79" s="13" t="b">
        <f t="shared" si="39"/>
        <v>0</v>
      </c>
      <c r="AG79" s="14">
        <f t="shared" si="40"/>
        <v>40314</v>
      </c>
      <c r="AH79" s="14" t="b">
        <f t="shared" si="41"/>
        <v>0</v>
      </c>
      <c r="AI79" s="14"/>
    </row>
    <row r="80" spans="1:35" x14ac:dyDescent="0.25">
      <c r="A80" s="13" t="s">
        <v>146</v>
      </c>
      <c r="B80" s="13" t="s">
        <v>144</v>
      </c>
      <c r="C80" s="13">
        <v>2</v>
      </c>
      <c r="D80" s="16" t="s">
        <v>383</v>
      </c>
      <c r="G80" s="16">
        <f t="shared" si="23"/>
        <v>2</v>
      </c>
      <c r="H80" s="16">
        <f t="shared" si="24"/>
        <v>2</v>
      </c>
      <c r="I80" s="16" t="b">
        <f t="shared" si="26"/>
        <v>0</v>
      </c>
      <c r="K80" s="13" t="str">
        <f t="shared" si="25"/>
        <v>Nishikori</v>
      </c>
      <c r="L80" s="13" t="b">
        <f t="shared" si="27"/>
        <v>0</v>
      </c>
      <c r="M80" s="13" t="s">
        <v>498</v>
      </c>
      <c r="O80" s="13" t="str">
        <f t="shared" si="28"/>
        <v>Nishikori vs Mayer</v>
      </c>
      <c r="P80" s="13" t="b">
        <f t="shared" si="29"/>
        <v>0</v>
      </c>
      <c r="R80" s="13" t="str">
        <f t="shared" si="30"/>
        <v>Round 2: Nishikori vs Mayer</v>
      </c>
      <c r="S80" s="13" t="b">
        <f t="shared" si="31"/>
        <v>0</v>
      </c>
      <c r="U80" s="13">
        <f t="shared" si="32"/>
        <v>3</v>
      </c>
      <c r="V80" s="13" t="b">
        <f t="shared" si="33"/>
        <v>0</v>
      </c>
      <c r="X80" s="13" t="str">
        <f t="shared" si="34"/>
        <v>17</v>
      </c>
      <c r="Y80" s="13" t="b">
        <f t="shared" si="35"/>
        <v>0</v>
      </c>
      <c r="AA80" s="13" t="str">
        <f t="shared" si="36"/>
        <v>5</v>
      </c>
      <c r="AB80" s="13" t="b">
        <f t="shared" si="37"/>
        <v>0</v>
      </c>
      <c r="AD80" s="13" t="str">
        <f t="shared" si="38"/>
        <v>2010</v>
      </c>
      <c r="AE80" s="13" t="b">
        <f t="shared" si="39"/>
        <v>0</v>
      </c>
      <c r="AG80" s="14">
        <f t="shared" si="40"/>
        <v>40315</v>
      </c>
      <c r="AH80" s="14" t="b">
        <f t="shared" si="41"/>
        <v>0</v>
      </c>
      <c r="AI80" s="14"/>
    </row>
    <row r="81" spans="1:35" x14ac:dyDescent="0.25">
      <c r="A81" s="13" t="s">
        <v>151</v>
      </c>
      <c r="B81" s="13" t="s">
        <v>148</v>
      </c>
      <c r="C81" s="13">
        <v>2</v>
      </c>
      <c r="D81" s="16" t="s">
        <v>384</v>
      </c>
      <c r="G81" s="16">
        <f t="shared" si="23"/>
        <v>2</v>
      </c>
      <c r="H81" s="16">
        <f t="shared" si="24"/>
        <v>2</v>
      </c>
      <c r="I81" s="16" t="b">
        <f t="shared" si="26"/>
        <v>0</v>
      </c>
      <c r="K81" s="13" t="str">
        <f t="shared" si="25"/>
        <v>Kudla</v>
      </c>
      <c r="L81" s="13" t="b">
        <f t="shared" si="27"/>
        <v>0</v>
      </c>
      <c r="M81" s="13" t="s">
        <v>504</v>
      </c>
      <c r="O81" s="13" t="str">
        <f t="shared" si="28"/>
        <v>Kudla vs Dodig</v>
      </c>
      <c r="P81" s="13" t="b">
        <f t="shared" si="29"/>
        <v>0</v>
      </c>
      <c r="R81" s="13" t="str">
        <f t="shared" si="30"/>
        <v>Round 2: Kudla vs Dodig</v>
      </c>
      <c r="S81" s="13" t="b">
        <f t="shared" si="31"/>
        <v>0</v>
      </c>
      <c r="U81" s="13">
        <f t="shared" si="32"/>
        <v>3</v>
      </c>
      <c r="V81" s="13" t="b">
        <f t="shared" si="33"/>
        <v>0</v>
      </c>
      <c r="X81" s="13" t="str">
        <f t="shared" si="34"/>
        <v>18</v>
      </c>
      <c r="Y81" s="13" t="b">
        <f t="shared" si="35"/>
        <v>0</v>
      </c>
      <c r="AA81" s="13" t="str">
        <f t="shared" si="36"/>
        <v>5</v>
      </c>
      <c r="AB81" s="13" t="b">
        <f t="shared" si="37"/>
        <v>0</v>
      </c>
      <c r="AD81" s="13" t="str">
        <f t="shared" si="38"/>
        <v>2010</v>
      </c>
      <c r="AE81" s="13" t="b">
        <f t="shared" si="39"/>
        <v>0</v>
      </c>
      <c r="AG81" s="14">
        <f t="shared" si="40"/>
        <v>40316</v>
      </c>
      <c r="AH81" s="14" t="b">
        <f t="shared" si="41"/>
        <v>0</v>
      </c>
      <c r="AI81" s="14"/>
    </row>
    <row r="82" spans="1:35" x14ac:dyDescent="0.25">
      <c r="A82" s="13" t="s">
        <v>153</v>
      </c>
      <c r="B82" s="13" t="s">
        <v>152</v>
      </c>
      <c r="C82" s="13">
        <v>2</v>
      </c>
      <c r="D82" s="16" t="s">
        <v>385</v>
      </c>
      <c r="G82" s="16">
        <f t="shared" si="23"/>
        <v>2</v>
      </c>
      <c r="H82" s="16">
        <f t="shared" si="24"/>
        <v>2</v>
      </c>
      <c r="I82" s="16" t="b">
        <f t="shared" si="26"/>
        <v>0</v>
      </c>
      <c r="K82" s="13" t="str">
        <f t="shared" si="25"/>
        <v>Raonic</v>
      </c>
      <c r="L82" s="13" t="b">
        <f t="shared" si="27"/>
        <v>0</v>
      </c>
      <c r="M82" s="13" t="s">
        <v>477</v>
      </c>
      <c r="O82" s="13" t="str">
        <f t="shared" si="28"/>
        <v>Raonic vs Sijsling</v>
      </c>
      <c r="P82" s="13" t="b">
        <f t="shared" si="29"/>
        <v>0</v>
      </c>
      <c r="R82" s="13" t="str">
        <f t="shared" si="30"/>
        <v>Round 2: Raonic vs Sijsling</v>
      </c>
      <c r="S82" s="13" t="b">
        <f t="shared" si="31"/>
        <v>0</v>
      </c>
      <c r="U82" s="13">
        <f t="shared" si="32"/>
        <v>3</v>
      </c>
      <c r="V82" s="13" t="b">
        <f t="shared" si="33"/>
        <v>0</v>
      </c>
      <c r="X82" s="13" t="str">
        <f t="shared" si="34"/>
        <v>19</v>
      </c>
      <c r="Y82" s="13" t="b">
        <f t="shared" si="35"/>
        <v>0</v>
      </c>
      <c r="AA82" s="13" t="str">
        <f t="shared" si="36"/>
        <v>5</v>
      </c>
      <c r="AB82" s="13" t="b">
        <f t="shared" si="37"/>
        <v>0</v>
      </c>
      <c r="AD82" s="13" t="str">
        <f t="shared" si="38"/>
        <v>2010</v>
      </c>
      <c r="AE82" s="13" t="b">
        <f t="shared" si="39"/>
        <v>0</v>
      </c>
      <c r="AG82" s="14">
        <f t="shared" si="40"/>
        <v>40317</v>
      </c>
      <c r="AH82" s="14" t="b">
        <f t="shared" si="41"/>
        <v>0</v>
      </c>
      <c r="AI82" s="14"/>
    </row>
    <row r="83" spans="1:35" x14ac:dyDescent="0.25">
      <c r="A83" s="13" t="s">
        <v>165</v>
      </c>
      <c r="B83" s="13" t="s">
        <v>164</v>
      </c>
      <c r="C83" s="13">
        <v>2</v>
      </c>
      <c r="D83" s="16" t="s">
        <v>386</v>
      </c>
      <c r="G83" s="16">
        <f t="shared" si="23"/>
        <v>2</v>
      </c>
      <c r="H83" s="16">
        <f t="shared" si="24"/>
        <v>2</v>
      </c>
      <c r="I83" s="16" t="b">
        <f t="shared" si="26"/>
        <v>0</v>
      </c>
      <c r="K83" s="13" t="str">
        <f t="shared" si="25"/>
        <v>Brands</v>
      </c>
      <c r="L83" s="13" t="b">
        <f t="shared" si="27"/>
        <v>0</v>
      </c>
      <c r="M83" s="13" t="s">
        <v>483</v>
      </c>
      <c r="O83" s="13" t="str">
        <f t="shared" si="28"/>
        <v>Brands vs Berdych</v>
      </c>
      <c r="P83" s="13" t="b">
        <f t="shared" si="29"/>
        <v>0</v>
      </c>
      <c r="R83" s="13" t="str">
        <f t="shared" si="30"/>
        <v>Round 2: Brands vs Berdych</v>
      </c>
      <c r="S83" s="13" t="b">
        <f t="shared" si="31"/>
        <v>0</v>
      </c>
      <c r="U83" s="13">
        <f t="shared" si="32"/>
        <v>3</v>
      </c>
      <c r="V83" s="13" t="b">
        <f t="shared" si="33"/>
        <v>0</v>
      </c>
      <c r="X83" s="13" t="str">
        <f t="shared" si="34"/>
        <v>20</v>
      </c>
      <c r="Y83" s="13" t="b">
        <f t="shared" si="35"/>
        <v>0</v>
      </c>
      <c r="AA83" s="13" t="str">
        <f t="shared" si="36"/>
        <v>5</v>
      </c>
      <c r="AB83" s="13" t="b">
        <f t="shared" si="37"/>
        <v>0</v>
      </c>
      <c r="AD83" s="13" t="str">
        <f t="shared" si="38"/>
        <v>2010</v>
      </c>
      <c r="AE83" s="13" t="b">
        <f t="shared" si="39"/>
        <v>0</v>
      </c>
      <c r="AG83" s="14">
        <f t="shared" si="40"/>
        <v>40318</v>
      </c>
      <c r="AH83" s="14" t="b">
        <f t="shared" si="41"/>
        <v>0</v>
      </c>
      <c r="AI83" s="14"/>
    </row>
    <row r="84" spans="1:35" x14ac:dyDescent="0.25">
      <c r="A84" s="13" t="s">
        <v>169</v>
      </c>
      <c r="B84" s="13" t="s">
        <v>168</v>
      </c>
      <c r="C84" s="13">
        <v>2</v>
      </c>
      <c r="D84" s="16" t="s">
        <v>387</v>
      </c>
      <c r="G84" s="16">
        <f t="shared" si="23"/>
        <v>2</v>
      </c>
      <c r="H84" s="16">
        <f t="shared" si="24"/>
        <v>2</v>
      </c>
      <c r="I84" s="16" t="b">
        <f t="shared" si="26"/>
        <v>0</v>
      </c>
      <c r="K84" s="13" t="str">
        <f t="shared" si="25"/>
        <v>Anderson</v>
      </c>
      <c r="L84" s="13" t="b">
        <f t="shared" si="27"/>
        <v>0</v>
      </c>
      <c r="M84" s="13" t="s">
        <v>485</v>
      </c>
      <c r="O84" s="13" t="str">
        <f t="shared" si="28"/>
        <v>Anderson vs Przysiezny</v>
      </c>
      <c r="P84" s="13" t="b">
        <f t="shared" si="29"/>
        <v>0</v>
      </c>
      <c r="R84" s="13" t="str">
        <f t="shared" si="30"/>
        <v>Round 2: Anderson vs Przysiezny</v>
      </c>
      <c r="S84" s="13" t="b">
        <f t="shared" si="31"/>
        <v>0</v>
      </c>
      <c r="U84" s="13">
        <f t="shared" si="32"/>
        <v>3</v>
      </c>
      <c r="V84" s="13" t="b">
        <f t="shared" si="33"/>
        <v>0</v>
      </c>
      <c r="X84" s="13" t="str">
        <f t="shared" si="34"/>
        <v>21</v>
      </c>
      <c r="Y84" s="13" t="b">
        <f t="shared" si="35"/>
        <v>0</v>
      </c>
      <c r="AA84" s="13" t="str">
        <f t="shared" si="36"/>
        <v>5</v>
      </c>
      <c r="AB84" s="13" t="b">
        <f t="shared" si="37"/>
        <v>0</v>
      </c>
      <c r="AD84" s="13" t="str">
        <f t="shared" si="38"/>
        <v>2010</v>
      </c>
      <c r="AE84" s="13" t="b">
        <f t="shared" si="39"/>
        <v>0</v>
      </c>
      <c r="AG84" s="14">
        <f t="shared" si="40"/>
        <v>40319</v>
      </c>
      <c r="AH84" s="14" t="b">
        <f t="shared" si="41"/>
        <v>0</v>
      </c>
      <c r="AI84" s="14"/>
    </row>
    <row r="85" spans="1:35" x14ac:dyDescent="0.25">
      <c r="A85" s="13" t="s">
        <v>173</v>
      </c>
      <c r="B85" s="13" t="s">
        <v>171</v>
      </c>
      <c r="C85" s="13">
        <v>2</v>
      </c>
      <c r="D85" s="16" t="s">
        <v>388</v>
      </c>
      <c r="G85" s="16">
        <f t="shared" si="23"/>
        <v>2</v>
      </c>
      <c r="H85" s="16">
        <f t="shared" si="24"/>
        <v>2</v>
      </c>
      <c r="I85" s="16" t="b">
        <f t="shared" si="26"/>
        <v>0</v>
      </c>
      <c r="K85" s="13" t="str">
        <f t="shared" si="25"/>
        <v>Blake</v>
      </c>
      <c r="L85" s="13" t="b">
        <f t="shared" si="27"/>
        <v>0</v>
      </c>
      <c r="M85" s="13" t="s">
        <v>505</v>
      </c>
      <c r="O85" s="13" t="str">
        <f t="shared" si="28"/>
        <v>Blake vs Tomic</v>
      </c>
      <c r="P85" s="13" t="b">
        <f t="shared" si="29"/>
        <v>0</v>
      </c>
      <c r="R85" s="13" t="str">
        <f t="shared" si="30"/>
        <v>Round 2: Blake vs Tomic</v>
      </c>
      <c r="S85" s="13" t="b">
        <f t="shared" si="31"/>
        <v>0</v>
      </c>
      <c r="U85" s="13">
        <f t="shared" si="32"/>
        <v>3</v>
      </c>
      <c r="V85" s="13" t="b">
        <f t="shared" si="33"/>
        <v>0</v>
      </c>
      <c r="X85" s="13" t="str">
        <f t="shared" si="34"/>
        <v>22</v>
      </c>
      <c r="Y85" s="13" t="b">
        <f t="shared" si="35"/>
        <v>0</v>
      </c>
      <c r="AA85" s="13" t="str">
        <f t="shared" si="36"/>
        <v>5</v>
      </c>
      <c r="AB85" s="13" t="b">
        <f t="shared" si="37"/>
        <v>0</v>
      </c>
      <c r="AD85" s="13" t="str">
        <f t="shared" si="38"/>
        <v>2010</v>
      </c>
      <c r="AE85" s="13" t="b">
        <f t="shared" si="39"/>
        <v>0</v>
      </c>
      <c r="AG85" s="14">
        <f t="shared" si="40"/>
        <v>40320</v>
      </c>
      <c r="AH85" s="14" t="b">
        <f t="shared" si="41"/>
        <v>0</v>
      </c>
      <c r="AI85" s="14"/>
    </row>
    <row r="86" spans="1:35" x14ac:dyDescent="0.25">
      <c r="A86" s="13" t="s">
        <v>177</v>
      </c>
      <c r="B86" s="13" t="s">
        <v>176</v>
      </c>
      <c r="C86" s="13">
        <v>2</v>
      </c>
      <c r="D86" s="16" t="s">
        <v>389</v>
      </c>
      <c r="G86" s="16">
        <f t="shared" si="23"/>
        <v>2</v>
      </c>
      <c r="H86" s="16">
        <f t="shared" si="24"/>
        <v>2</v>
      </c>
      <c r="I86" s="16" t="b">
        <f t="shared" si="26"/>
        <v>0</v>
      </c>
      <c r="K86" s="13" t="str">
        <f t="shared" si="25"/>
        <v>Gasquet</v>
      </c>
      <c r="L86" s="13" t="b">
        <f t="shared" si="27"/>
        <v>0</v>
      </c>
      <c r="M86" s="13" t="s">
        <v>489</v>
      </c>
      <c r="O86" s="13" t="str">
        <f t="shared" si="28"/>
        <v>Gasquet vs Soeda</v>
      </c>
      <c r="P86" s="13" t="b">
        <f t="shared" si="29"/>
        <v>0</v>
      </c>
      <c r="R86" s="13" t="str">
        <f t="shared" si="30"/>
        <v>Round 2: Gasquet vs Soeda</v>
      </c>
      <c r="S86" s="13" t="b">
        <f t="shared" si="31"/>
        <v>0</v>
      </c>
      <c r="U86" s="13">
        <f t="shared" si="32"/>
        <v>3</v>
      </c>
      <c r="V86" s="13" t="b">
        <f t="shared" si="33"/>
        <v>0</v>
      </c>
      <c r="X86" s="13" t="str">
        <f t="shared" si="34"/>
        <v>23</v>
      </c>
      <c r="Y86" s="13" t="b">
        <f t="shared" si="35"/>
        <v>0</v>
      </c>
      <c r="AA86" s="13" t="str">
        <f t="shared" si="36"/>
        <v>5</v>
      </c>
      <c r="AB86" s="13" t="b">
        <f t="shared" si="37"/>
        <v>0</v>
      </c>
      <c r="AD86" s="13" t="str">
        <f t="shared" si="38"/>
        <v>2010</v>
      </c>
      <c r="AE86" s="13" t="b">
        <f t="shared" si="39"/>
        <v>0</v>
      </c>
      <c r="AG86" s="14">
        <f t="shared" si="40"/>
        <v>40321</v>
      </c>
      <c r="AH86" s="14" t="b">
        <f t="shared" si="41"/>
        <v>0</v>
      </c>
      <c r="AI86" s="14"/>
    </row>
    <row r="87" spans="1:35" x14ac:dyDescent="0.25">
      <c r="A87" s="13" t="s">
        <v>190</v>
      </c>
      <c r="B87" s="13" t="s">
        <v>188</v>
      </c>
      <c r="C87" s="13">
        <v>2</v>
      </c>
      <c r="D87" s="16" t="s">
        <v>390</v>
      </c>
      <c r="G87" s="16">
        <f t="shared" si="23"/>
        <v>2</v>
      </c>
      <c r="H87" s="16">
        <f t="shared" si="24"/>
        <v>2</v>
      </c>
      <c r="I87" s="16" t="b">
        <f t="shared" si="26"/>
        <v>0</v>
      </c>
      <c r="K87" s="13" t="str">
        <f t="shared" si="25"/>
        <v>Struff</v>
      </c>
      <c r="L87" s="13" t="b">
        <f t="shared" si="27"/>
        <v>0</v>
      </c>
      <c r="M87" s="13" t="s">
        <v>495</v>
      </c>
      <c r="O87" s="13" t="str">
        <f t="shared" si="28"/>
        <v>Struff vs Chardy</v>
      </c>
      <c r="P87" s="13" t="b">
        <f t="shared" si="29"/>
        <v>0</v>
      </c>
      <c r="R87" s="13" t="str">
        <f t="shared" si="30"/>
        <v>Round 2: Struff vs Chardy</v>
      </c>
      <c r="S87" s="13" t="b">
        <f t="shared" si="31"/>
        <v>0</v>
      </c>
      <c r="U87" s="13">
        <f t="shared" si="32"/>
        <v>3</v>
      </c>
      <c r="V87" s="13" t="b">
        <f t="shared" si="33"/>
        <v>0</v>
      </c>
      <c r="X87" s="13" t="str">
        <f t="shared" si="34"/>
        <v>24</v>
      </c>
      <c r="Y87" s="13" t="b">
        <f t="shared" si="35"/>
        <v>0</v>
      </c>
      <c r="AA87" s="13" t="str">
        <f t="shared" si="36"/>
        <v>5</v>
      </c>
      <c r="AB87" s="13" t="b">
        <f t="shared" si="37"/>
        <v>0</v>
      </c>
      <c r="AD87" s="13" t="str">
        <f t="shared" si="38"/>
        <v>2010</v>
      </c>
      <c r="AE87" s="13" t="b">
        <f t="shared" si="39"/>
        <v>0</v>
      </c>
      <c r="AG87" s="14">
        <f t="shared" si="40"/>
        <v>40322</v>
      </c>
      <c r="AH87" s="14" t="b">
        <f t="shared" si="41"/>
        <v>0</v>
      </c>
      <c r="AI87" s="14"/>
    </row>
    <row r="88" spans="1:35" x14ac:dyDescent="0.25">
      <c r="A88" s="13" t="s">
        <v>193</v>
      </c>
      <c r="B88" s="13" t="s">
        <v>191</v>
      </c>
      <c r="C88" s="13">
        <v>2</v>
      </c>
      <c r="D88" s="16" t="s">
        <v>391</v>
      </c>
      <c r="G88" s="16">
        <f t="shared" si="23"/>
        <v>2</v>
      </c>
      <c r="H88" s="16">
        <f t="shared" si="24"/>
        <v>2</v>
      </c>
      <c r="I88" s="16" t="b">
        <f t="shared" si="26"/>
        <v>0</v>
      </c>
      <c r="K88" s="13" t="str">
        <f t="shared" si="25"/>
        <v>Djokovic</v>
      </c>
      <c r="L88" s="13" t="b">
        <f t="shared" si="27"/>
        <v>0</v>
      </c>
      <c r="M88" s="13" t="s">
        <v>506</v>
      </c>
      <c r="O88" s="13" t="str">
        <f t="shared" si="28"/>
        <v>Djokovic vs Reynolds</v>
      </c>
      <c r="P88" s="13" t="b">
        <f t="shared" si="29"/>
        <v>0</v>
      </c>
      <c r="R88" s="13" t="str">
        <f t="shared" si="30"/>
        <v>Round 2: Djokovic vs Reynolds</v>
      </c>
      <c r="S88" s="13" t="b">
        <f t="shared" si="31"/>
        <v>0</v>
      </c>
      <c r="U88" s="13">
        <f t="shared" si="32"/>
        <v>3</v>
      </c>
      <c r="V88" s="13" t="b">
        <f t="shared" si="33"/>
        <v>0</v>
      </c>
      <c r="X88" s="13" t="str">
        <f t="shared" si="34"/>
        <v>25</v>
      </c>
      <c r="Y88" s="13" t="b">
        <f t="shared" si="35"/>
        <v>0</v>
      </c>
      <c r="AA88" s="13" t="str">
        <f t="shared" si="36"/>
        <v>5</v>
      </c>
      <c r="AB88" s="13" t="b">
        <f t="shared" si="37"/>
        <v>0</v>
      </c>
      <c r="AD88" s="13" t="str">
        <f t="shared" si="38"/>
        <v>2010</v>
      </c>
      <c r="AE88" s="13" t="b">
        <f t="shared" si="39"/>
        <v>0</v>
      </c>
      <c r="AG88" s="14">
        <f t="shared" si="40"/>
        <v>40323</v>
      </c>
      <c r="AH88" s="14" t="b">
        <f t="shared" si="41"/>
        <v>0</v>
      </c>
      <c r="AI88" s="14"/>
    </row>
    <row r="89" spans="1:35" x14ac:dyDescent="0.25">
      <c r="A89" s="13" t="s">
        <v>74</v>
      </c>
      <c r="B89" s="13" t="s">
        <v>68</v>
      </c>
      <c r="C89" s="13">
        <v>3</v>
      </c>
      <c r="D89" s="16" t="s">
        <v>392</v>
      </c>
      <c r="G89" s="16">
        <f t="shared" si="23"/>
        <v>2</v>
      </c>
      <c r="H89" s="16">
        <f t="shared" si="24"/>
        <v>2</v>
      </c>
      <c r="I89" s="16" t="b">
        <f t="shared" si="26"/>
        <v>0</v>
      </c>
      <c r="K89" s="13" t="str">
        <f t="shared" si="25"/>
        <v>Robredo</v>
      </c>
      <c r="L89" s="13" t="b">
        <f t="shared" si="27"/>
        <v>0</v>
      </c>
      <c r="M89" s="13" t="s">
        <v>435</v>
      </c>
      <c r="O89" s="13" t="str">
        <f t="shared" si="28"/>
        <v>Robredo vs Murray</v>
      </c>
      <c r="P89" s="13" t="b">
        <f t="shared" si="29"/>
        <v>0</v>
      </c>
      <c r="R89" s="13" t="str">
        <f t="shared" si="30"/>
        <v>Round 3: Robredo vs Murray</v>
      </c>
      <c r="S89" s="13" t="b">
        <f t="shared" si="31"/>
        <v>0</v>
      </c>
      <c r="U89" s="13">
        <f t="shared" si="32"/>
        <v>3</v>
      </c>
      <c r="V89" s="13" t="b">
        <f t="shared" si="33"/>
        <v>0</v>
      </c>
      <c r="X89" s="13" t="str">
        <f t="shared" si="34"/>
        <v>26</v>
      </c>
      <c r="Y89" s="13" t="b">
        <f t="shared" si="35"/>
        <v>0</v>
      </c>
      <c r="AA89" s="13" t="str">
        <f t="shared" si="36"/>
        <v>5</v>
      </c>
      <c r="AB89" s="13" t="b">
        <f t="shared" si="37"/>
        <v>0</v>
      </c>
      <c r="AD89" s="13" t="str">
        <f t="shared" si="38"/>
        <v>2010</v>
      </c>
      <c r="AE89" s="13" t="b">
        <f t="shared" si="39"/>
        <v>0</v>
      </c>
      <c r="AG89" s="14">
        <f t="shared" si="40"/>
        <v>40324</v>
      </c>
      <c r="AH89" s="14" t="b">
        <f t="shared" si="41"/>
        <v>0</v>
      </c>
      <c r="AI89" s="14"/>
    </row>
    <row r="90" spans="1:35" x14ac:dyDescent="0.25">
      <c r="A90" s="13" t="s">
        <v>107</v>
      </c>
      <c r="B90" s="13" t="s">
        <v>103</v>
      </c>
      <c r="C90" s="13">
        <v>3</v>
      </c>
      <c r="D90" s="16" t="s">
        <v>393</v>
      </c>
      <c r="G90" s="16">
        <f t="shared" si="23"/>
        <v>2</v>
      </c>
      <c r="H90" s="16">
        <f t="shared" si="24"/>
        <v>2</v>
      </c>
      <c r="I90" s="16" t="b">
        <f t="shared" si="26"/>
        <v>0</v>
      </c>
      <c r="K90" s="13" t="str">
        <f t="shared" si="25"/>
        <v>Melzer</v>
      </c>
      <c r="L90" s="13" t="b">
        <f t="shared" si="27"/>
        <v>0</v>
      </c>
      <c r="M90" s="13" t="s">
        <v>452</v>
      </c>
      <c r="O90" s="13" t="str">
        <f t="shared" si="28"/>
        <v>Melzer vs Stakhovsky</v>
      </c>
      <c r="P90" s="13" t="b">
        <f t="shared" si="29"/>
        <v>0</v>
      </c>
      <c r="R90" s="13" t="str">
        <f t="shared" si="30"/>
        <v>Round 3: Melzer vs Stakhovsky</v>
      </c>
      <c r="S90" s="13" t="b">
        <f t="shared" si="31"/>
        <v>0</v>
      </c>
      <c r="U90" s="13">
        <f t="shared" si="32"/>
        <v>3</v>
      </c>
      <c r="V90" s="13" t="b">
        <f t="shared" si="33"/>
        <v>0</v>
      </c>
      <c r="X90" s="13" t="str">
        <f t="shared" si="34"/>
        <v>27</v>
      </c>
      <c r="Y90" s="13" t="b">
        <f t="shared" si="35"/>
        <v>0</v>
      </c>
      <c r="AA90" s="13" t="str">
        <f t="shared" si="36"/>
        <v>5</v>
      </c>
      <c r="AB90" s="13" t="b">
        <f t="shared" si="37"/>
        <v>0</v>
      </c>
      <c r="AD90" s="13" t="str">
        <f t="shared" si="38"/>
        <v>2010</v>
      </c>
      <c r="AE90" s="13" t="b">
        <f t="shared" si="39"/>
        <v>0</v>
      </c>
      <c r="AG90" s="14">
        <f t="shared" si="40"/>
        <v>40325</v>
      </c>
      <c r="AH90" s="14" t="b">
        <f t="shared" si="41"/>
        <v>0</v>
      </c>
      <c r="AI90" s="14"/>
    </row>
    <row r="91" spans="1:35" x14ac:dyDescent="0.25">
      <c r="A91" s="13" t="s">
        <v>114</v>
      </c>
      <c r="B91" s="13" t="s">
        <v>109</v>
      </c>
      <c r="C91" s="13">
        <v>3</v>
      </c>
      <c r="D91" s="16" t="s">
        <v>394</v>
      </c>
      <c r="G91" s="16">
        <f t="shared" si="23"/>
        <v>2</v>
      </c>
      <c r="H91" s="16">
        <f t="shared" si="24"/>
        <v>2</v>
      </c>
      <c r="I91" s="16" t="b">
        <f t="shared" si="26"/>
        <v>0</v>
      </c>
      <c r="K91" s="13" t="str">
        <f t="shared" si="25"/>
        <v>Almagro</v>
      </c>
      <c r="L91" s="13" t="b">
        <f t="shared" si="27"/>
        <v>0</v>
      </c>
      <c r="M91" s="13" t="s">
        <v>455</v>
      </c>
      <c r="O91" s="13" t="str">
        <f t="shared" si="28"/>
        <v>Almagro vs Janowicz</v>
      </c>
      <c r="P91" s="13" t="b">
        <f t="shared" si="29"/>
        <v>0</v>
      </c>
      <c r="R91" s="13" t="str">
        <f t="shared" si="30"/>
        <v>Round 3: Almagro vs Janowicz</v>
      </c>
      <c r="S91" s="13" t="b">
        <f t="shared" si="31"/>
        <v>0</v>
      </c>
      <c r="U91" s="13">
        <f t="shared" si="32"/>
        <v>3</v>
      </c>
      <c r="V91" s="13" t="b">
        <f t="shared" si="33"/>
        <v>0</v>
      </c>
      <c r="X91" s="13" t="str">
        <f t="shared" si="34"/>
        <v>28</v>
      </c>
      <c r="Y91" s="13" t="b">
        <f t="shared" si="35"/>
        <v>0</v>
      </c>
      <c r="AA91" s="13" t="str">
        <f t="shared" si="36"/>
        <v>5</v>
      </c>
      <c r="AB91" s="13" t="b">
        <f t="shared" si="37"/>
        <v>0</v>
      </c>
      <c r="AD91" s="13" t="str">
        <f t="shared" si="38"/>
        <v>2010</v>
      </c>
      <c r="AE91" s="13" t="b">
        <f t="shared" si="39"/>
        <v>0</v>
      </c>
      <c r="AG91" s="14">
        <f t="shared" si="40"/>
        <v>40326</v>
      </c>
      <c r="AH91" s="14" t="b">
        <f t="shared" si="41"/>
        <v>0</v>
      </c>
      <c r="AI91" s="14"/>
    </row>
    <row r="92" spans="1:35" x14ac:dyDescent="0.25">
      <c r="A92" s="13" t="s">
        <v>121</v>
      </c>
      <c r="B92" s="13" t="s">
        <v>118</v>
      </c>
      <c r="C92" s="13">
        <v>3</v>
      </c>
      <c r="D92" s="16" t="s">
        <v>395</v>
      </c>
      <c r="G92" s="16">
        <f t="shared" si="23"/>
        <v>2</v>
      </c>
      <c r="H92" s="16">
        <f t="shared" si="24"/>
        <v>2</v>
      </c>
      <c r="I92" s="16" t="b">
        <f t="shared" si="26"/>
        <v>0</v>
      </c>
      <c r="K92" s="13" t="str">
        <f t="shared" si="25"/>
        <v>Mannarino</v>
      </c>
      <c r="L92" s="13" t="b">
        <f t="shared" si="27"/>
        <v>0</v>
      </c>
      <c r="M92" s="13" t="s">
        <v>507</v>
      </c>
      <c r="O92" s="13" t="str">
        <f t="shared" si="28"/>
        <v>Mannarino vs Brown</v>
      </c>
      <c r="P92" s="13" t="b">
        <f t="shared" si="29"/>
        <v>0</v>
      </c>
      <c r="R92" s="13" t="str">
        <f t="shared" si="30"/>
        <v>Round 3: Mannarino vs Brown</v>
      </c>
      <c r="S92" s="13" t="b">
        <f t="shared" si="31"/>
        <v>0</v>
      </c>
      <c r="U92" s="13">
        <f t="shared" si="32"/>
        <v>3</v>
      </c>
      <c r="V92" s="13" t="b">
        <f t="shared" si="33"/>
        <v>0</v>
      </c>
      <c r="X92" s="13" t="str">
        <f t="shared" si="34"/>
        <v>29</v>
      </c>
      <c r="Y92" s="13" t="b">
        <f t="shared" si="35"/>
        <v>0</v>
      </c>
      <c r="AA92" s="13" t="str">
        <f t="shared" si="36"/>
        <v>5</v>
      </c>
      <c r="AB92" s="13" t="b">
        <f t="shared" si="37"/>
        <v>0</v>
      </c>
      <c r="AD92" s="13" t="str">
        <f t="shared" si="38"/>
        <v>2010</v>
      </c>
      <c r="AE92" s="13" t="b">
        <f t="shared" si="39"/>
        <v>0</v>
      </c>
      <c r="AG92" s="14">
        <f t="shared" si="40"/>
        <v>40327</v>
      </c>
      <c r="AH92" s="14" t="b">
        <f t="shared" si="41"/>
        <v>0</v>
      </c>
      <c r="AI92" s="14"/>
    </row>
    <row r="93" spans="1:35" x14ac:dyDescent="0.25">
      <c r="A93" s="13" t="s">
        <v>136</v>
      </c>
      <c r="B93" s="13" t="s">
        <v>133</v>
      </c>
      <c r="C93" s="13">
        <v>3</v>
      </c>
      <c r="D93" s="16" t="s">
        <v>396</v>
      </c>
      <c r="G93" s="16">
        <f t="shared" si="23"/>
        <v>2</v>
      </c>
      <c r="H93" s="16">
        <f t="shared" si="24"/>
        <v>2</v>
      </c>
      <c r="I93" s="16" t="b">
        <f t="shared" si="26"/>
        <v>0</v>
      </c>
      <c r="K93" s="13" t="str">
        <f t="shared" si="25"/>
        <v>Zemlja</v>
      </c>
      <c r="L93" s="13" t="b">
        <f t="shared" si="27"/>
        <v>0</v>
      </c>
      <c r="M93" s="13" t="s">
        <v>467</v>
      </c>
      <c r="O93" s="13" t="str">
        <f t="shared" si="28"/>
        <v>Zemlja vs Del Potro</v>
      </c>
      <c r="P93" s="13" t="b">
        <f t="shared" si="29"/>
        <v>0</v>
      </c>
      <c r="R93" s="13" t="str">
        <f t="shared" si="30"/>
        <v>Round 3: Zemlja vs Del Potro</v>
      </c>
      <c r="S93" s="13" t="b">
        <f t="shared" si="31"/>
        <v>0</v>
      </c>
      <c r="U93" s="13">
        <f t="shared" si="32"/>
        <v>3</v>
      </c>
      <c r="V93" s="13" t="b">
        <f t="shared" si="33"/>
        <v>0</v>
      </c>
      <c r="X93" s="13" t="str">
        <f t="shared" si="34"/>
        <v>30</v>
      </c>
      <c r="Y93" s="13" t="b">
        <f t="shared" si="35"/>
        <v>0</v>
      </c>
      <c r="AA93" s="13" t="str">
        <f t="shared" si="36"/>
        <v>5</v>
      </c>
      <c r="AB93" s="13" t="b">
        <f t="shared" si="37"/>
        <v>0</v>
      </c>
      <c r="AD93" s="13" t="str">
        <f t="shared" si="38"/>
        <v>2010</v>
      </c>
      <c r="AE93" s="13" t="b">
        <f t="shared" si="39"/>
        <v>0</v>
      </c>
      <c r="AG93" s="14">
        <f t="shared" si="40"/>
        <v>40328</v>
      </c>
      <c r="AH93" s="14" t="b">
        <f t="shared" si="41"/>
        <v>0</v>
      </c>
      <c r="AI93" s="14"/>
    </row>
    <row r="94" spans="1:35" x14ac:dyDescent="0.25">
      <c r="A94" s="13" t="s">
        <v>146</v>
      </c>
      <c r="B94" s="13" t="s">
        <v>141</v>
      </c>
      <c r="C94" s="13">
        <v>3</v>
      </c>
      <c r="D94" s="16" t="s">
        <v>397</v>
      </c>
      <c r="G94" s="16">
        <f t="shared" si="23"/>
        <v>2</v>
      </c>
      <c r="H94" s="16">
        <f t="shared" si="24"/>
        <v>2</v>
      </c>
      <c r="I94" s="16" t="b">
        <f t="shared" si="26"/>
        <v>0</v>
      </c>
      <c r="K94" s="13" t="str">
        <f t="shared" si="25"/>
        <v>Nishikori</v>
      </c>
      <c r="L94" s="13" t="b">
        <f t="shared" si="27"/>
        <v>0</v>
      </c>
      <c r="M94" s="13" t="s">
        <v>471</v>
      </c>
      <c r="O94" s="13" t="str">
        <f t="shared" si="28"/>
        <v>Nishikori vs Seppi</v>
      </c>
      <c r="P94" s="13" t="b">
        <f t="shared" si="29"/>
        <v>0</v>
      </c>
      <c r="R94" s="13" t="str">
        <f t="shared" si="30"/>
        <v>Round 3: Nishikori vs Seppi</v>
      </c>
      <c r="S94" s="13" t="b">
        <f t="shared" si="31"/>
        <v>0</v>
      </c>
      <c r="U94" s="13">
        <f t="shared" si="32"/>
        <v>3</v>
      </c>
      <c r="V94" s="13" t="b">
        <f t="shared" si="33"/>
        <v>0</v>
      </c>
      <c r="X94" s="13" t="str">
        <f t="shared" si="34"/>
        <v>31</v>
      </c>
      <c r="Y94" s="13" t="b">
        <f t="shared" si="35"/>
        <v>0</v>
      </c>
      <c r="AA94" s="13" t="str">
        <f t="shared" si="36"/>
        <v>5</v>
      </c>
      <c r="AB94" s="13" t="b">
        <f t="shared" si="37"/>
        <v>0</v>
      </c>
      <c r="AD94" s="13" t="str">
        <f t="shared" si="38"/>
        <v>2010</v>
      </c>
      <c r="AE94" s="13" t="b">
        <f t="shared" si="39"/>
        <v>0</v>
      </c>
      <c r="AG94" s="14">
        <f t="shared" si="40"/>
        <v>40329</v>
      </c>
      <c r="AH94" s="14" t="b">
        <f t="shared" si="41"/>
        <v>0</v>
      </c>
      <c r="AI94" s="14"/>
    </row>
    <row r="95" spans="1:35" x14ac:dyDescent="0.25">
      <c r="A95" s="13" t="s">
        <v>152</v>
      </c>
      <c r="B95" s="13" t="s">
        <v>148</v>
      </c>
      <c r="C95" s="13">
        <v>3</v>
      </c>
      <c r="D95" s="16" t="s">
        <v>398</v>
      </c>
      <c r="G95" s="16">
        <f t="shared" si="23"/>
        <v>2</v>
      </c>
      <c r="H95" s="16">
        <f t="shared" si="24"/>
        <v>2</v>
      </c>
      <c r="I95" s="16" t="b">
        <f t="shared" si="26"/>
        <v>0</v>
      </c>
      <c r="K95" s="13" t="str">
        <f t="shared" si="25"/>
        <v>Sijsling</v>
      </c>
      <c r="L95" s="13" t="b">
        <f t="shared" si="27"/>
        <v>0</v>
      </c>
      <c r="M95" s="13" t="s">
        <v>504</v>
      </c>
      <c r="O95" s="13" t="str">
        <f t="shared" si="28"/>
        <v>Sijsling vs Dodig</v>
      </c>
      <c r="P95" s="13" t="b">
        <f t="shared" si="29"/>
        <v>0</v>
      </c>
      <c r="R95" s="13" t="str">
        <f t="shared" si="30"/>
        <v>Round 3: Sijsling vs Dodig</v>
      </c>
      <c r="S95" s="13" t="b">
        <f t="shared" si="31"/>
        <v>0</v>
      </c>
      <c r="U95" s="13">
        <f t="shared" si="32"/>
        <v>2</v>
      </c>
      <c r="V95" s="13" t="b">
        <f t="shared" si="33"/>
        <v>0</v>
      </c>
      <c r="X95" s="13" t="str">
        <f t="shared" si="34"/>
        <v>1</v>
      </c>
      <c r="Y95" s="13" t="b">
        <f t="shared" si="35"/>
        <v>0</v>
      </c>
      <c r="AA95" s="13" t="str">
        <f t="shared" si="36"/>
        <v>6</v>
      </c>
      <c r="AB95" s="13" t="b">
        <f t="shared" si="37"/>
        <v>0</v>
      </c>
      <c r="AD95" s="13" t="str">
        <f t="shared" si="38"/>
        <v>2010</v>
      </c>
      <c r="AE95" s="13" t="b">
        <f t="shared" si="39"/>
        <v>0</v>
      </c>
      <c r="AG95" s="14">
        <f t="shared" si="40"/>
        <v>40330</v>
      </c>
      <c r="AH95" s="14" t="b">
        <f t="shared" si="41"/>
        <v>0</v>
      </c>
      <c r="AI95" s="14"/>
    </row>
    <row r="96" spans="1:35" x14ac:dyDescent="0.25">
      <c r="A96" s="13" t="s">
        <v>161</v>
      </c>
      <c r="B96" s="13" t="s">
        <v>156</v>
      </c>
      <c r="C96" s="13">
        <v>3</v>
      </c>
      <c r="D96" s="16" t="s">
        <v>399</v>
      </c>
      <c r="G96" s="16">
        <f t="shared" si="23"/>
        <v>2</v>
      </c>
      <c r="H96" s="16">
        <f t="shared" si="24"/>
        <v>2</v>
      </c>
      <c r="I96" s="16" t="b">
        <f t="shared" si="26"/>
        <v>0</v>
      </c>
      <c r="K96" s="13" t="str">
        <f t="shared" si="25"/>
        <v>Ferrer</v>
      </c>
      <c r="L96" s="13" t="b">
        <f t="shared" si="27"/>
        <v>0</v>
      </c>
      <c r="M96" s="13" t="s">
        <v>479</v>
      </c>
      <c r="O96" s="13" t="str">
        <f t="shared" si="28"/>
        <v>Ferrer vs Dolgopolov</v>
      </c>
      <c r="P96" s="13" t="b">
        <f t="shared" si="29"/>
        <v>0</v>
      </c>
      <c r="R96" s="13" t="str">
        <f t="shared" si="30"/>
        <v>Round 3: Ferrer vs Dolgopolov</v>
      </c>
      <c r="S96" s="13" t="b">
        <f t="shared" si="31"/>
        <v>0</v>
      </c>
      <c r="U96" s="13">
        <f t="shared" si="32"/>
        <v>2</v>
      </c>
      <c r="V96" s="13" t="b">
        <f t="shared" si="33"/>
        <v>0</v>
      </c>
      <c r="X96" s="13" t="str">
        <f t="shared" si="34"/>
        <v>2</v>
      </c>
      <c r="Y96" s="13" t="b">
        <f t="shared" si="35"/>
        <v>0</v>
      </c>
      <c r="AA96" s="13" t="str">
        <f t="shared" si="36"/>
        <v>6</v>
      </c>
      <c r="AB96" s="13" t="b">
        <f t="shared" si="37"/>
        <v>0</v>
      </c>
      <c r="AD96" s="13" t="str">
        <f t="shared" si="38"/>
        <v>2010</v>
      </c>
      <c r="AE96" s="13" t="b">
        <f t="shared" si="39"/>
        <v>0</v>
      </c>
      <c r="AG96" s="14">
        <f t="shared" si="40"/>
        <v>40331</v>
      </c>
      <c r="AH96" s="14" t="b">
        <f t="shared" si="41"/>
        <v>0</v>
      </c>
      <c r="AI96" s="14"/>
    </row>
    <row r="97" spans="1:35" x14ac:dyDescent="0.25">
      <c r="A97" s="13" t="s">
        <v>169</v>
      </c>
      <c r="B97" s="13" t="s">
        <v>164</v>
      </c>
      <c r="C97" s="13">
        <v>3</v>
      </c>
      <c r="D97" s="16" t="s">
        <v>400</v>
      </c>
      <c r="G97" s="16">
        <f t="shared" si="23"/>
        <v>2</v>
      </c>
      <c r="H97" s="16">
        <f t="shared" si="24"/>
        <v>2</v>
      </c>
      <c r="I97" s="16" t="b">
        <f t="shared" si="26"/>
        <v>0</v>
      </c>
      <c r="K97" s="13" t="str">
        <f t="shared" si="25"/>
        <v>Anderson</v>
      </c>
      <c r="L97" s="13" t="b">
        <f t="shared" si="27"/>
        <v>0</v>
      </c>
      <c r="M97" s="13" t="s">
        <v>483</v>
      </c>
      <c r="O97" s="13" t="str">
        <f t="shared" si="28"/>
        <v>Anderson vs Berdych</v>
      </c>
      <c r="P97" s="13" t="b">
        <f t="shared" si="29"/>
        <v>0</v>
      </c>
      <c r="R97" s="13" t="str">
        <f t="shared" si="30"/>
        <v>Round 3: Anderson vs Berdych</v>
      </c>
      <c r="S97" s="13" t="b">
        <f t="shared" si="31"/>
        <v>0</v>
      </c>
      <c r="U97" s="13">
        <f t="shared" si="32"/>
        <v>2</v>
      </c>
      <c r="V97" s="13" t="b">
        <f t="shared" si="33"/>
        <v>0</v>
      </c>
      <c r="X97" s="13" t="str">
        <f t="shared" si="34"/>
        <v>3</v>
      </c>
      <c r="Y97" s="13" t="b">
        <f t="shared" si="35"/>
        <v>0</v>
      </c>
      <c r="AA97" s="13" t="str">
        <f t="shared" si="36"/>
        <v>6</v>
      </c>
      <c r="AB97" s="13" t="b">
        <f t="shared" si="37"/>
        <v>0</v>
      </c>
      <c r="AD97" s="13" t="str">
        <f t="shared" si="38"/>
        <v>2010</v>
      </c>
      <c r="AE97" s="13" t="b">
        <f t="shared" si="39"/>
        <v>0</v>
      </c>
      <c r="AG97" s="14">
        <f t="shared" si="40"/>
        <v>40332</v>
      </c>
      <c r="AH97" s="14" t="b">
        <f t="shared" si="41"/>
        <v>0</v>
      </c>
      <c r="AI97" s="14"/>
    </row>
    <row r="98" spans="1:35" x14ac:dyDescent="0.25">
      <c r="A98" s="13" t="s">
        <v>177</v>
      </c>
      <c r="B98" s="13" t="s">
        <v>171</v>
      </c>
      <c r="C98" s="13">
        <v>3</v>
      </c>
      <c r="D98" s="16" t="s">
        <v>401</v>
      </c>
      <c r="G98" s="16">
        <f t="shared" ref="G98:G115" si="42">FIND(".",A98)</f>
        <v>2</v>
      </c>
      <c r="H98" s="16">
        <f t="shared" ref="H98:H115" si="43">FIND(".",B98)</f>
        <v>2</v>
      </c>
      <c r="I98" s="16" t="b">
        <f t="shared" si="26"/>
        <v>0</v>
      </c>
      <c r="K98" s="13" t="str">
        <f t="shared" ref="K98:K115" si="44">RIGHT(A98,LEN(A98)-FIND(".",A98))</f>
        <v>Gasquet</v>
      </c>
      <c r="L98" s="13" t="b">
        <f t="shared" si="27"/>
        <v>0</v>
      </c>
      <c r="M98" s="13" t="s">
        <v>505</v>
      </c>
      <c r="O98" s="13" t="str">
        <f t="shared" si="28"/>
        <v>Gasquet vs Tomic</v>
      </c>
      <c r="P98" s="13" t="b">
        <f t="shared" si="29"/>
        <v>0</v>
      </c>
      <c r="R98" s="13" t="str">
        <f t="shared" si="30"/>
        <v>Round 3: Gasquet vs Tomic</v>
      </c>
      <c r="S98" s="13" t="b">
        <f t="shared" si="31"/>
        <v>0</v>
      </c>
      <c r="U98" s="13">
        <f t="shared" si="32"/>
        <v>2</v>
      </c>
      <c r="V98" s="13" t="b">
        <f t="shared" si="33"/>
        <v>0</v>
      </c>
      <c r="X98" s="13" t="str">
        <f t="shared" si="34"/>
        <v>4</v>
      </c>
      <c r="Y98" s="13" t="b">
        <f t="shared" si="35"/>
        <v>0</v>
      </c>
      <c r="AA98" s="13" t="str">
        <f t="shared" si="36"/>
        <v>6</v>
      </c>
      <c r="AB98" s="13" t="b">
        <f t="shared" si="37"/>
        <v>0</v>
      </c>
      <c r="AD98" s="13" t="str">
        <f t="shared" si="38"/>
        <v>2010</v>
      </c>
      <c r="AE98" s="13" t="b">
        <f t="shared" si="39"/>
        <v>0</v>
      </c>
      <c r="AG98" s="14">
        <f t="shared" si="40"/>
        <v>40333</v>
      </c>
      <c r="AH98" s="14" t="b">
        <f t="shared" si="41"/>
        <v>0</v>
      </c>
      <c r="AI98" s="14"/>
    </row>
    <row r="99" spans="1:35" x14ac:dyDescent="0.25">
      <c r="A99" s="13" t="s">
        <v>186</v>
      </c>
      <c r="B99" s="13" t="s">
        <v>180</v>
      </c>
      <c r="C99" s="13">
        <v>3</v>
      </c>
      <c r="D99" s="16" t="s">
        <v>402</v>
      </c>
      <c r="G99" s="16">
        <f t="shared" si="42"/>
        <v>2</v>
      </c>
      <c r="H99" s="16">
        <f t="shared" si="43"/>
        <v>2</v>
      </c>
      <c r="I99" s="16" t="b">
        <f t="shared" si="26"/>
        <v>0</v>
      </c>
      <c r="K99" s="13" t="str">
        <f t="shared" si="44"/>
        <v>Lopez</v>
      </c>
      <c r="L99" s="13" t="b">
        <f t="shared" si="27"/>
        <v>0</v>
      </c>
      <c r="M99" s="13" t="s">
        <v>491</v>
      </c>
      <c r="O99" s="13" t="str">
        <f t="shared" si="28"/>
        <v>Lopez vs Haas</v>
      </c>
      <c r="P99" s="13" t="b">
        <f t="shared" si="29"/>
        <v>0</v>
      </c>
      <c r="R99" s="13" t="str">
        <f t="shared" si="30"/>
        <v>Round 3: Lopez vs Haas</v>
      </c>
      <c r="S99" s="13" t="b">
        <f t="shared" si="31"/>
        <v>0</v>
      </c>
      <c r="U99" s="13">
        <f t="shared" si="32"/>
        <v>2</v>
      </c>
      <c r="V99" s="13" t="b">
        <f t="shared" si="33"/>
        <v>0</v>
      </c>
      <c r="X99" s="13" t="str">
        <f t="shared" si="34"/>
        <v>5</v>
      </c>
      <c r="Y99" s="13" t="b">
        <f t="shared" si="35"/>
        <v>0</v>
      </c>
      <c r="AA99" s="13" t="str">
        <f t="shared" si="36"/>
        <v>6</v>
      </c>
      <c r="AB99" s="13" t="b">
        <f t="shared" si="37"/>
        <v>0</v>
      </c>
      <c r="AD99" s="13" t="str">
        <f t="shared" si="38"/>
        <v>2010</v>
      </c>
      <c r="AE99" s="13" t="b">
        <f t="shared" si="39"/>
        <v>0</v>
      </c>
      <c r="AG99" s="14">
        <f t="shared" si="40"/>
        <v>40334</v>
      </c>
      <c r="AH99" s="14" t="b">
        <f t="shared" si="41"/>
        <v>0</v>
      </c>
      <c r="AI99" s="14"/>
    </row>
    <row r="100" spans="1:35" x14ac:dyDescent="0.25">
      <c r="A100" s="13" t="s">
        <v>193</v>
      </c>
      <c r="B100" s="13" t="s">
        <v>188</v>
      </c>
      <c r="C100" s="13">
        <v>3</v>
      </c>
      <c r="D100" s="16" t="s">
        <v>403</v>
      </c>
      <c r="G100" s="16">
        <f t="shared" si="42"/>
        <v>2</v>
      </c>
      <c r="H100" s="16">
        <f t="shared" si="43"/>
        <v>2</v>
      </c>
      <c r="I100" s="16" t="b">
        <f t="shared" si="26"/>
        <v>0</v>
      </c>
      <c r="K100" s="13" t="str">
        <f t="shared" si="44"/>
        <v>Djokovic</v>
      </c>
      <c r="L100" s="13" t="b">
        <f t="shared" si="27"/>
        <v>0</v>
      </c>
      <c r="M100" s="13" t="s">
        <v>495</v>
      </c>
      <c r="O100" s="13" t="str">
        <f t="shared" si="28"/>
        <v>Djokovic vs Chardy</v>
      </c>
      <c r="P100" s="13" t="b">
        <f t="shared" si="29"/>
        <v>0</v>
      </c>
      <c r="R100" s="13" t="str">
        <f t="shared" si="30"/>
        <v>Round 3: Djokovic vs Chardy</v>
      </c>
      <c r="S100" s="13" t="b">
        <f t="shared" si="31"/>
        <v>0</v>
      </c>
      <c r="U100" s="13">
        <f t="shared" si="32"/>
        <v>2</v>
      </c>
      <c r="V100" s="13" t="b">
        <f t="shared" si="33"/>
        <v>0</v>
      </c>
      <c r="X100" s="13" t="str">
        <f t="shared" si="34"/>
        <v>6</v>
      </c>
      <c r="Y100" s="13" t="b">
        <f t="shared" si="35"/>
        <v>0</v>
      </c>
      <c r="AA100" s="13" t="str">
        <f t="shared" si="36"/>
        <v>6</v>
      </c>
      <c r="AB100" s="13" t="b">
        <f t="shared" si="37"/>
        <v>0</v>
      </c>
      <c r="AD100" s="13" t="str">
        <f t="shared" si="38"/>
        <v>2010</v>
      </c>
      <c r="AE100" s="13" t="b">
        <f t="shared" si="39"/>
        <v>0</v>
      </c>
      <c r="AG100" s="14">
        <f t="shared" si="40"/>
        <v>40335</v>
      </c>
      <c r="AH100" s="14" t="b">
        <f t="shared" si="41"/>
        <v>0</v>
      </c>
      <c r="AI100" s="14"/>
    </row>
    <row r="101" spans="1:35" x14ac:dyDescent="0.25">
      <c r="A101" s="13" t="s">
        <v>77</v>
      </c>
      <c r="B101" s="13" t="s">
        <v>68</v>
      </c>
      <c r="C101" s="13">
        <v>4</v>
      </c>
      <c r="D101" s="16" t="s">
        <v>404</v>
      </c>
      <c r="G101" s="16">
        <f t="shared" si="42"/>
        <v>2</v>
      </c>
      <c r="H101" s="16">
        <f t="shared" si="43"/>
        <v>2</v>
      </c>
      <c r="I101" s="16" t="b">
        <f t="shared" si="26"/>
        <v>0</v>
      </c>
      <c r="K101" s="13" t="str">
        <f t="shared" si="44"/>
        <v>Youzhny</v>
      </c>
      <c r="L101" s="13" t="b">
        <f t="shared" si="27"/>
        <v>0</v>
      </c>
      <c r="M101" s="13" t="s">
        <v>435</v>
      </c>
      <c r="O101" s="13" t="str">
        <f t="shared" si="28"/>
        <v>Youzhny vs Murray</v>
      </c>
      <c r="P101" s="13" t="b">
        <f t="shared" si="29"/>
        <v>0</v>
      </c>
      <c r="R101" s="13" t="str">
        <f t="shared" si="30"/>
        <v>Round 4: Youzhny vs Murray</v>
      </c>
      <c r="S101" s="13" t="b">
        <f t="shared" si="31"/>
        <v>0</v>
      </c>
      <c r="U101" s="13">
        <f t="shared" si="32"/>
        <v>2</v>
      </c>
      <c r="V101" s="13" t="b">
        <f t="shared" si="33"/>
        <v>0</v>
      </c>
      <c r="X101" s="13" t="str">
        <f t="shared" si="34"/>
        <v>7</v>
      </c>
      <c r="Y101" s="13" t="b">
        <f t="shared" si="35"/>
        <v>0</v>
      </c>
      <c r="AA101" s="13" t="str">
        <f t="shared" si="36"/>
        <v>6</v>
      </c>
      <c r="AB101" s="13" t="b">
        <f t="shared" si="37"/>
        <v>0</v>
      </c>
      <c r="AD101" s="13" t="str">
        <f t="shared" si="38"/>
        <v>2010</v>
      </c>
      <c r="AE101" s="13" t="b">
        <f t="shared" si="39"/>
        <v>0</v>
      </c>
      <c r="AG101" s="14">
        <f t="shared" si="40"/>
        <v>40336</v>
      </c>
      <c r="AH101" s="14" t="b">
        <f t="shared" si="41"/>
        <v>0</v>
      </c>
      <c r="AI101" s="14"/>
    </row>
    <row r="102" spans="1:35" x14ac:dyDescent="0.25">
      <c r="A102" s="13" t="s">
        <v>94</v>
      </c>
      <c r="B102" s="13" t="s">
        <v>86</v>
      </c>
      <c r="C102" s="13">
        <v>4</v>
      </c>
      <c r="D102" s="16" t="s">
        <v>405</v>
      </c>
      <c r="G102" s="16">
        <f t="shared" si="42"/>
        <v>2</v>
      </c>
      <c r="H102" s="16">
        <f t="shared" si="43"/>
        <v>2</v>
      </c>
      <c r="I102" s="16" t="b">
        <f t="shared" si="26"/>
        <v>0</v>
      </c>
      <c r="K102" s="13" t="str">
        <f t="shared" si="44"/>
        <v>Verdasco</v>
      </c>
      <c r="L102" s="13" t="b">
        <f t="shared" si="27"/>
        <v>0</v>
      </c>
      <c r="M102" s="13" t="s">
        <v>508</v>
      </c>
      <c r="O102" s="13" t="str">
        <f t="shared" si="28"/>
        <v>Verdasco vs De Schepper</v>
      </c>
      <c r="P102" s="13" t="b">
        <f t="shared" si="29"/>
        <v>0</v>
      </c>
      <c r="R102" s="13" t="str">
        <f t="shared" si="30"/>
        <v>Round 4: Verdasco vs De Schepper</v>
      </c>
      <c r="S102" s="13" t="b">
        <f t="shared" si="31"/>
        <v>0</v>
      </c>
      <c r="U102" s="13">
        <f t="shared" si="32"/>
        <v>2</v>
      </c>
      <c r="V102" s="13" t="b">
        <f t="shared" si="33"/>
        <v>0</v>
      </c>
      <c r="X102" s="13" t="str">
        <f t="shared" si="34"/>
        <v>8</v>
      </c>
      <c r="Y102" s="13" t="b">
        <f t="shared" si="35"/>
        <v>0</v>
      </c>
      <c r="AA102" s="13" t="str">
        <f t="shared" si="36"/>
        <v>6</v>
      </c>
      <c r="AB102" s="13" t="b">
        <f t="shared" si="37"/>
        <v>0</v>
      </c>
      <c r="AD102" s="13" t="str">
        <f t="shared" si="38"/>
        <v>2010</v>
      </c>
      <c r="AE102" s="13" t="b">
        <f t="shared" si="39"/>
        <v>0</v>
      </c>
      <c r="AG102" s="14">
        <f t="shared" si="40"/>
        <v>40337</v>
      </c>
      <c r="AH102" s="14" t="b">
        <f t="shared" si="41"/>
        <v>0</v>
      </c>
      <c r="AI102" s="14"/>
    </row>
    <row r="103" spans="1:35" x14ac:dyDescent="0.25">
      <c r="A103" s="13" t="s">
        <v>109</v>
      </c>
      <c r="B103" s="13" t="s">
        <v>107</v>
      </c>
      <c r="C103" s="13">
        <v>4</v>
      </c>
      <c r="D103" s="16" t="s">
        <v>406</v>
      </c>
      <c r="G103" s="16">
        <f t="shared" si="42"/>
        <v>2</v>
      </c>
      <c r="H103" s="16">
        <f t="shared" si="43"/>
        <v>2</v>
      </c>
      <c r="I103" s="16" t="b">
        <f t="shared" si="26"/>
        <v>0</v>
      </c>
      <c r="K103" s="13" t="str">
        <f t="shared" si="44"/>
        <v>Janowicz</v>
      </c>
      <c r="L103" s="13" t="b">
        <f t="shared" si="27"/>
        <v>0</v>
      </c>
      <c r="M103" s="13" t="s">
        <v>454</v>
      </c>
      <c r="O103" s="13" t="str">
        <f t="shared" si="28"/>
        <v>Janowicz vs Melzer</v>
      </c>
      <c r="P103" s="13" t="b">
        <f t="shared" si="29"/>
        <v>0</v>
      </c>
      <c r="R103" s="13" t="str">
        <f t="shared" si="30"/>
        <v>Round 4: Janowicz vs Melzer</v>
      </c>
      <c r="S103" s="13" t="b">
        <f t="shared" si="31"/>
        <v>0</v>
      </c>
      <c r="U103" s="13">
        <f t="shared" si="32"/>
        <v>2</v>
      </c>
      <c r="V103" s="13" t="b">
        <f t="shared" si="33"/>
        <v>0</v>
      </c>
      <c r="X103" s="13" t="str">
        <f t="shared" si="34"/>
        <v>9</v>
      </c>
      <c r="Y103" s="13" t="b">
        <f t="shared" si="35"/>
        <v>0</v>
      </c>
      <c r="AA103" s="13" t="str">
        <f t="shared" si="36"/>
        <v>6</v>
      </c>
      <c r="AB103" s="13" t="b">
        <f t="shared" si="37"/>
        <v>0</v>
      </c>
      <c r="AD103" s="13" t="str">
        <f t="shared" si="38"/>
        <v>2010</v>
      </c>
      <c r="AE103" s="13" t="b">
        <f t="shared" si="39"/>
        <v>0</v>
      </c>
      <c r="AG103" s="14">
        <f t="shared" si="40"/>
        <v>40338</v>
      </c>
      <c r="AH103" s="14" t="b">
        <f t="shared" si="41"/>
        <v>0</v>
      </c>
      <c r="AI103" s="14"/>
    </row>
    <row r="104" spans="1:35" x14ac:dyDescent="0.25">
      <c r="A104" s="13" t="s">
        <v>128</v>
      </c>
      <c r="B104" s="13" t="s">
        <v>121</v>
      </c>
      <c r="C104" s="13">
        <v>4</v>
      </c>
      <c r="D104" s="16" t="s">
        <v>407</v>
      </c>
      <c r="G104" s="16">
        <f t="shared" si="42"/>
        <v>2</v>
      </c>
      <c r="H104" s="16">
        <f t="shared" si="43"/>
        <v>2</v>
      </c>
      <c r="I104" s="16" t="b">
        <f t="shared" si="26"/>
        <v>0</v>
      </c>
      <c r="K104" s="13" t="str">
        <f t="shared" si="44"/>
        <v>Kubot</v>
      </c>
      <c r="L104" s="13" t="b">
        <f t="shared" si="27"/>
        <v>0</v>
      </c>
      <c r="M104" s="13" t="s">
        <v>461</v>
      </c>
      <c r="O104" s="13" t="str">
        <f t="shared" si="28"/>
        <v>Kubot vs Mannarino</v>
      </c>
      <c r="P104" s="13" t="b">
        <f t="shared" si="29"/>
        <v>0</v>
      </c>
      <c r="R104" s="13" t="str">
        <f t="shared" si="30"/>
        <v>Round 4: Kubot vs Mannarino</v>
      </c>
      <c r="S104" s="13" t="b">
        <f t="shared" si="31"/>
        <v>0</v>
      </c>
      <c r="U104" s="13">
        <f t="shared" si="32"/>
        <v>3</v>
      </c>
      <c r="V104" s="13" t="b">
        <f t="shared" si="33"/>
        <v>0</v>
      </c>
      <c r="X104" s="13" t="str">
        <f t="shared" si="34"/>
        <v>10</v>
      </c>
      <c r="Y104" s="13" t="b">
        <f t="shared" si="35"/>
        <v>0</v>
      </c>
      <c r="AA104" s="13" t="str">
        <f t="shared" si="36"/>
        <v>6</v>
      </c>
      <c r="AB104" s="13" t="b">
        <f t="shared" si="37"/>
        <v>0</v>
      </c>
      <c r="AD104" s="13" t="str">
        <f t="shared" si="38"/>
        <v>2010</v>
      </c>
      <c r="AE104" s="13" t="b">
        <f t="shared" si="39"/>
        <v>0</v>
      </c>
      <c r="AG104" s="14">
        <f t="shared" si="40"/>
        <v>40339</v>
      </c>
      <c r="AH104" s="14" t="b">
        <f t="shared" si="41"/>
        <v>0</v>
      </c>
      <c r="AI104" s="14"/>
    </row>
    <row r="105" spans="1:35" x14ac:dyDescent="0.25">
      <c r="A105" s="13" t="s">
        <v>141</v>
      </c>
      <c r="B105" s="13" t="s">
        <v>133</v>
      </c>
      <c r="C105" s="13">
        <v>4</v>
      </c>
      <c r="D105" s="16" t="s">
        <v>408</v>
      </c>
      <c r="G105" s="16">
        <f t="shared" si="42"/>
        <v>2</v>
      </c>
      <c r="H105" s="16">
        <f t="shared" si="43"/>
        <v>2</v>
      </c>
      <c r="I105" s="16" t="b">
        <f t="shared" si="26"/>
        <v>0</v>
      </c>
      <c r="K105" s="13" t="str">
        <f t="shared" si="44"/>
        <v>Seppi</v>
      </c>
      <c r="L105" s="13" t="b">
        <f t="shared" si="27"/>
        <v>0</v>
      </c>
      <c r="M105" s="13" t="s">
        <v>467</v>
      </c>
      <c r="O105" s="13" t="str">
        <f t="shared" si="28"/>
        <v>Seppi vs Del Potro</v>
      </c>
      <c r="P105" s="13" t="b">
        <f t="shared" si="29"/>
        <v>0</v>
      </c>
      <c r="R105" s="13" t="str">
        <f t="shared" si="30"/>
        <v>Round 4: Seppi vs Del Potro</v>
      </c>
      <c r="S105" s="13" t="b">
        <f t="shared" si="31"/>
        <v>0</v>
      </c>
      <c r="U105" s="13">
        <f t="shared" si="32"/>
        <v>3</v>
      </c>
      <c r="V105" s="13" t="b">
        <f t="shared" si="33"/>
        <v>0</v>
      </c>
      <c r="X105" s="13" t="str">
        <f t="shared" si="34"/>
        <v>11</v>
      </c>
      <c r="Y105" s="13" t="b">
        <f t="shared" si="35"/>
        <v>0</v>
      </c>
      <c r="AA105" s="13" t="str">
        <f t="shared" si="36"/>
        <v>6</v>
      </c>
      <c r="AB105" s="13" t="b">
        <f t="shared" si="37"/>
        <v>0</v>
      </c>
      <c r="AD105" s="13" t="str">
        <f t="shared" si="38"/>
        <v>2010</v>
      </c>
      <c r="AE105" s="13" t="b">
        <f t="shared" si="39"/>
        <v>0</v>
      </c>
      <c r="AG105" s="14">
        <f t="shared" si="40"/>
        <v>40340</v>
      </c>
      <c r="AH105" s="14" t="b">
        <f t="shared" si="41"/>
        <v>0</v>
      </c>
      <c r="AI105" s="14"/>
    </row>
    <row r="106" spans="1:35" x14ac:dyDescent="0.25">
      <c r="A106" s="13" t="s">
        <v>161</v>
      </c>
      <c r="B106" s="13" t="s">
        <v>148</v>
      </c>
      <c r="C106" s="13">
        <v>4</v>
      </c>
      <c r="D106" s="16" t="s">
        <v>409</v>
      </c>
      <c r="G106" s="16">
        <f t="shared" si="42"/>
        <v>2</v>
      </c>
      <c r="H106" s="16">
        <f t="shared" si="43"/>
        <v>2</v>
      </c>
      <c r="I106" s="16" t="b">
        <f t="shared" si="26"/>
        <v>0</v>
      </c>
      <c r="K106" s="13" t="str">
        <f t="shared" si="44"/>
        <v>Ferrer</v>
      </c>
      <c r="L106" s="13" t="b">
        <f t="shared" si="27"/>
        <v>0</v>
      </c>
      <c r="M106" s="13" t="s">
        <v>504</v>
      </c>
      <c r="O106" s="13" t="str">
        <f t="shared" si="28"/>
        <v>Ferrer vs Dodig</v>
      </c>
      <c r="P106" s="13" t="b">
        <f t="shared" si="29"/>
        <v>0</v>
      </c>
      <c r="R106" s="13" t="str">
        <f t="shared" si="30"/>
        <v>Round 4: Ferrer vs Dodig</v>
      </c>
      <c r="S106" s="13" t="b">
        <f t="shared" si="31"/>
        <v>0</v>
      </c>
      <c r="U106" s="13">
        <f t="shared" si="32"/>
        <v>3</v>
      </c>
      <c r="V106" s="13" t="b">
        <f t="shared" si="33"/>
        <v>0</v>
      </c>
      <c r="X106" s="13" t="str">
        <f t="shared" si="34"/>
        <v>12</v>
      </c>
      <c r="Y106" s="13" t="b">
        <f t="shared" si="35"/>
        <v>0</v>
      </c>
      <c r="AA106" s="13" t="str">
        <f t="shared" si="36"/>
        <v>6</v>
      </c>
      <c r="AB106" s="13" t="b">
        <f t="shared" si="37"/>
        <v>0</v>
      </c>
      <c r="AD106" s="13" t="str">
        <f t="shared" si="38"/>
        <v>2010</v>
      </c>
      <c r="AE106" s="13" t="b">
        <f t="shared" si="39"/>
        <v>0</v>
      </c>
      <c r="AG106" s="14">
        <f t="shared" si="40"/>
        <v>40341</v>
      </c>
      <c r="AH106" s="14" t="b">
        <f t="shared" si="41"/>
        <v>0</v>
      </c>
      <c r="AI106" s="14"/>
    </row>
    <row r="107" spans="1:35" x14ac:dyDescent="0.25">
      <c r="A107" s="13" t="s">
        <v>171</v>
      </c>
      <c r="B107" s="13" t="s">
        <v>164</v>
      </c>
      <c r="C107" s="13">
        <v>4</v>
      </c>
      <c r="D107" s="16" t="s">
        <v>410</v>
      </c>
      <c r="G107" s="16">
        <f t="shared" si="42"/>
        <v>2</v>
      </c>
      <c r="H107" s="16">
        <f t="shared" si="43"/>
        <v>2</v>
      </c>
      <c r="I107" s="16" t="b">
        <f t="shared" si="26"/>
        <v>0</v>
      </c>
      <c r="K107" s="13" t="str">
        <f t="shared" si="44"/>
        <v>Tomic</v>
      </c>
      <c r="L107" s="13" t="b">
        <f t="shared" si="27"/>
        <v>0</v>
      </c>
      <c r="M107" s="13" t="s">
        <v>483</v>
      </c>
      <c r="O107" s="13" t="str">
        <f t="shared" si="28"/>
        <v>Tomic vs Berdych</v>
      </c>
      <c r="P107" s="13" t="b">
        <f t="shared" si="29"/>
        <v>0</v>
      </c>
      <c r="R107" s="13" t="str">
        <f t="shared" si="30"/>
        <v>Round 4: Tomic vs Berdych</v>
      </c>
      <c r="S107" s="13" t="b">
        <f t="shared" si="31"/>
        <v>0</v>
      </c>
      <c r="U107" s="13">
        <f t="shared" si="32"/>
        <v>3</v>
      </c>
      <c r="V107" s="13" t="b">
        <f t="shared" si="33"/>
        <v>0</v>
      </c>
      <c r="X107" s="13" t="str">
        <f t="shared" si="34"/>
        <v>13</v>
      </c>
      <c r="Y107" s="13" t="b">
        <f t="shared" si="35"/>
        <v>0</v>
      </c>
      <c r="AA107" s="13" t="str">
        <f t="shared" si="36"/>
        <v>6</v>
      </c>
      <c r="AB107" s="13" t="b">
        <f t="shared" si="37"/>
        <v>0</v>
      </c>
      <c r="AD107" s="13" t="str">
        <f t="shared" si="38"/>
        <v>2010</v>
      </c>
      <c r="AE107" s="13" t="b">
        <f t="shared" si="39"/>
        <v>0</v>
      </c>
      <c r="AG107" s="14">
        <f t="shared" si="40"/>
        <v>40342</v>
      </c>
      <c r="AH107" s="14" t="b">
        <f t="shared" si="41"/>
        <v>0</v>
      </c>
      <c r="AI107" s="14"/>
    </row>
    <row r="108" spans="1:35" x14ac:dyDescent="0.25">
      <c r="A108" s="13" t="s">
        <v>193</v>
      </c>
      <c r="B108" s="13" t="s">
        <v>180</v>
      </c>
      <c r="C108" s="13">
        <v>4</v>
      </c>
      <c r="D108" s="16" t="s">
        <v>411</v>
      </c>
      <c r="G108" s="16">
        <f t="shared" si="42"/>
        <v>2</v>
      </c>
      <c r="H108" s="16">
        <f t="shared" si="43"/>
        <v>2</v>
      </c>
      <c r="I108" s="16" t="b">
        <f t="shared" si="26"/>
        <v>0</v>
      </c>
      <c r="K108" s="13" t="str">
        <f t="shared" si="44"/>
        <v>Djokovic</v>
      </c>
      <c r="L108" s="13" t="b">
        <f t="shared" si="27"/>
        <v>0</v>
      </c>
      <c r="M108" s="13" t="s">
        <v>491</v>
      </c>
      <c r="O108" s="13" t="str">
        <f t="shared" si="28"/>
        <v>Djokovic vs Haas</v>
      </c>
      <c r="P108" s="13" t="b">
        <f t="shared" si="29"/>
        <v>0</v>
      </c>
      <c r="R108" s="13" t="str">
        <f t="shared" si="30"/>
        <v>Round 4: Djokovic vs Haas</v>
      </c>
      <c r="S108" s="13" t="b">
        <f t="shared" si="31"/>
        <v>0</v>
      </c>
      <c r="U108" s="13">
        <f t="shared" si="32"/>
        <v>3</v>
      </c>
      <c r="V108" s="13" t="b">
        <f t="shared" si="33"/>
        <v>0</v>
      </c>
      <c r="X108" s="13" t="str">
        <f t="shared" si="34"/>
        <v>14</v>
      </c>
      <c r="Y108" s="13" t="b">
        <f t="shared" si="35"/>
        <v>0</v>
      </c>
      <c r="AA108" s="13" t="str">
        <f t="shared" si="36"/>
        <v>6</v>
      </c>
      <c r="AB108" s="13" t="b">
        <f t="shared" si="37"/>
        <v>0</v>
      </c>
      <c r="AD108" s="13" t="str">
        <f t="shared" si="38"/>
        <v>2010</v>
      </c>
      <c r="AE108" s="13" t="b">
        <f t="shared" si="39"/>
        <v>0</v>
      </c>
      <c r="AG108" s="14">
        <f t="shared" si="40"/>
        <v>40343</v>
      </c>
      <c r="AH108" s="14" t="b">
        <f t="shared" si="41"/>
        <v>0</v>
      </c>
      <c r="AI108" s="14"/>
    </row>
    <row r="109" spans="1:35" x14ac:dyDescent="0.25">
      <c r="A109" s="13" t="s">
        <v>94</v>
      </c>
      <c r="B109" s="13" t="s">
        <v>68</v>
      </c>
      <c r="C109" s="13">
        <v>5</v>
      </c>
      <c r="D109" s="16" t="s">
        <v>412</v>
      </c>
      <c r="G109" s="16">
        <f t="shared" si="42"/>
        <v>2</v>
      </c>
      <c r="H109" s="16">
        <f t="shared" si="43"/>
        <v>2</v>
      </c>
      <c r="I109" s="16" t="b">
        <f t="shared" si="26"/>
        <v>0</v>
      </c>
      <c r="K109" s="13" t="str">
        <f t="shared" si="44"/>
        <v>Verdasco</v>
      </c>
      <c r="L109" s="13" t="b">
        <f t="shared" si="27"/>
        <v>0</v>
      </c>
      <c r="M109" s="13" t="s">
        <v>435</v>
      </c>
      <c r="O109" s="13" t="str">
        <f t="shared" si="28"/>
        <v>Verdasco vs Murray</v>
      </c>
      <c r="P109" s="13" t="b">
        <f t="shared" si="29"/>
        <v>0</v>
      </c>
      <c r="R109" s="13" t="str">
        <f t="shared" si="30"/>
        <v>Round 5: Verdasco vs Murray</v>
      </c>
      <c r="S109" s="13" t="b">
        <f t="shared" si="31"/>
        <v>0</v>
      </c>
      <c r="U109" s="13">
        <f t="shared" si="32"/>
        <v>3</v>
      </c>
      <c r="V109" s="13" t="b">
        <f t="shared" si="33"/>
        <v>0</v>
      </c>
      <c r="X109" s="13" t="str">
        <f t="shared" si="34"/>
        <v>15</v>
      </c>
      <c r="Y109" s="13" t="b">
        <f t="shared" si="35"/>
        <v>0</v>
      </c>
      <c r="AA109" s="13" t="str">
        <f t="shared" si="36"/>
        <v>6</v>
      </c>
      <c r="AB109" s="13" t="b">
        <f t="shared" si="37"/>
        <v>0</v>
      </c>
      <c r="AD109" s="13" t="str">
        <f t="shared" si="38"/>
        <v>2010</v>
      </c>
      <c r="AE109" s="13" t="b">
        <f t="shared" si="39"/>
        <v>0</v>
      </c>
      <c r="AG109" s="14">
        <f t="shared" si="40"/>
        <v>40344</v>
      </c>
      <c r="AH109" s="14" t="b">
        <f t="shared" si="41"/>
        <v>0</v>
      </c>
      <c r="AI109" s="14"/>
    </row>
    <row r="110" spans="1:35" x14ac:dyDescent="0.25">
      <c r="A110" s="13" t="s">
        <v>128</v>
      </c>
      <c r="B110" s="13" t="s">
        <v>109</v>
      </c>
      <c r="C110" s="13">
        <v>5</v>
      </c>
      <c r="D110" s="16" t="s">
        <v>413</v>
      </c>
      <c r="G110" s="16">
        <f t="shared" si="42"/>
        <v>2</v>
      </c>
      <c r="H110" s="16">
        <f t="shared" si="43"/>
        <v>2</v>
      </c>
      <c r="I110" s="16" t="b">
        <f t="shared" si="26"/>
        <v>0</v>
      </c>
      <c r="K110" s="13" t="str">
        <f t="shared" si="44"/>
        <v>Kubot</v>
      </c>
      <c r="L110" s="13" t="b">
        <f t="shared" si="27"/>
        <v>0</v>
      </c>
      <c r="M110" s="13" t="s">
        <v>455</v>
      </c>
      <c r="O110" s="13" t="str">
        <f t="shared" si="28"/>
        <v>Kubot vs Janowicz</v>
      </c>
      <c r="P110" s="13" t="b">
        <f t="shared" si="29"/>
        <v>0</v>
      </c>
      <c r="R110" s="13" t="str">
        <f t="shared" si="30"/>
        <v>Round 5: Kubot vs Janowicz</v>
      </c>
      <c r="S110" s="13" t="b">
        <f t="shared" si="31"/>
        <v>0</v>
      </c>
      <c r="U110" s="13">
        <f t="shared" si="32"/>
        <v>3</v>
      </c>
      <c r="V110" s="13" t="b">
        <f t="shared" si="33"/>
        <v>0</v>
      </c>
      <c r="X110" s="13" t="str">
        <f t="shared" si="34"/>
        <v>16</v>
      </c>
      <c r="Y110" s="13" t="b">
        <f t="shared" si="35"/>
        <v>0</v>
      </c>
      <c r="AA110" s="13" t="str">
        <f t="shared" si="36"/>
        <v>6</v>
      </c>
      <c r="AB110" s="13" t="b">
        <f t="shared" si="37"/>
        <v>0</v>
      </c>
      <c r="AD110" s="13" t="str">
        <f t="shared" si="38"/>
        <v>2010</v>
      </c>
      <c r="AE110" s="13" t="b">
        <f t="shared" si="39"/>
        <v>0</v>
      </c>
      <c r="AG110" s="14">
        <f t="shared" si="40"/>
        <v>40345</v>
      </c>
      <c r="AH110" s="14" t="b">
        <f t="shared" si="41"/>
        <v>0</v>
      </c>
      <c r="AI110" s="14"/>
    </row>
    <row r="111" spans="1:35" x14ac:dyDescent="0.25">
      <c r="A111" s="13" t="s">
        <v>161</v>
      </c>
      <c r="B111" s="13" t="s">
        <v>133</v>
      </c>
      <c r="C111" s="13">
        <v>5</v>
      </c>
      <c r="D111" s="16" t="s">
        <v>414</v>
      </c>
      <c r="G111" s="16">
        <f t="shared" si="42"/>
        <v>2</v>
      </c>
      <c r="H111" s="16">
        <f t="shared" si="43"/>
        <v>2</v>
      </c>
      <c r="I111" s="16" t="b">
        <f t="shared" si="26"/>
        <v>0</v>
      </c>
      <c r="K111" s="13" t="str">
        <f t="shared" si="44"/>
        <v>Ferrer</v>
      </c>
      <c r="L111" s="13" t="b">
        <f t="shared" si="27"/>
        <v>0</v>
      </c>
      <c r="M111" s="13" t="s">
        <v>467</v>
      </c>
      <c r="O111" s="13" t="str">
        <f t="shared" si="28"/>
        <v>Ferrer vs Del Potro</v>
      </c>
      <c r="P111" s="13" t="b">
        <f t="shared" si="29"/>
        <v>0</v>
      </c>
      <c r="R111" s="13" t="str">
        <f t="shared" si="30"/>
        <v>Round 5: Ferrer vs Del Potro</v>
      </c>
      <c r="S111" s="13" t="b">
        <f t="shared" si="31"/>
        <v>0</v>
      </c>
      <c r="U111" s="13">
        <f t="shared" si="32"/>
        <v>3</v>
      </c>
      <c r="V111" s="13" t="b">
        <f t="shared" si="33"/>
        <v>0</v>
      </c>
      <c r="X111" s="13" t="str">
        <f t="shared" si="34"/>
        <v>17</v>
      </c>
      <c r="Y111" s="13" t="b">
        <f t="shared" si="35"/>
        <v>0</v>
      </c>
      <c r="AA111" s="13" t="str">
        <f t="shared" si="36"/>
        <v>6</v>
      </c>
      <c r="AB111" s="13" t="b">
        <f t="shared" si="37"/>
        <v>0</v>
      </c>
      <c r="AD111" s="13" t="str">
        <f t="shared" si="38"/>
        <v>2010</v>
      </c>
      <c r="AE111" s="13" t="b">
        <f t="shared" si="39"/>
        <v>0</v>
      </c>
      <c r="AG111" s="14">
        <f t="shared" si="40"/>
        <v>40346</v>
      </c>
      <c r="AH111" s="14" t="b">
        <f t="shared" si="41"/>
        <v>0</v>
      </c>
      <c r="AI111" s="14"/>
    </row>
    <row r="112" spans="1:35" x14ac:dyDescent="0.25">
      <c r="A112" s="13" t="s">
        <v>193</v>
      </c>
      <c r="B112" s="13" t="s">
        <v>164</v>
      </c>
      <c r="C112" s="13">
        <v>5</v>
      </c>
      <c r="D112" s="16" t="s">
        <v>415</v>
      </c>
      <c r="G112" s="16">
        <f t="shared" si="42"/>
        <v>2</v>
      </c>
      <c r="H112" s="16">
        <f t="shared" si="43"/>
        <v>2</v>
      </c>
      <c r="I112" s="16" t="b">
        <f t="shared" si="26"/>
        <v>0</v>
      </c>
      <c r="K112" s="13" t="str">
        <f t="shared" si="44"/>
        <v>Djokovic</v>
      </c>
      <c r="L112" s="13" t="b">
        <f t="shared" si="27"/>
        <v>0</v>
      </c>
      <c r="M112" s="13" t="s">
        <v>483</v>
      </c>
      <c r="O112" s="13" t="str">
        <f t="shared" si="28"/>
        <v>Djokovic vs Berdych</v>
      </c>
      <c r="P112" s="13" t="b">
        <f t="shared" si="29"/>
        <v>0</v>
      </c>
      <c r="R112" s="13" t="str">
        <f t="shared" si="30"/>
        <v>Round 5: Djokovic vs Berdych</v>
      </c>
      <c r="S112" s="13" t="b">
        <f t="shared" si="31"/>
        <v>0</v>
      </c>
      <c r="U112" s="13">
        <f t="shared" si="32"/>
        <v>3</v>
      </c>
      <c r="V112" s="13" t="b">
        <f t="shared" si="33"/>
        <v>0</v>
      </c>
      <c r="X112" s="13" t="str">
        <f t="shared" si="34"/>
        <v>18</v>
      </c>
      <c r="Y112" s="13" t="b">
        <f t="shared" si="35"/>
        <v>0</v>
      </c>
      <c r="AA112" s="13" t="str">
        <f t="shared" si="36"/>
        <v>6</v>
      </c>
      <c r="AB112" s="13" t="b">
        <f t="shared" si="37"/>
        <v>0</v>
      </c>
      <c r="AD112" s="13" t="str">
        <f t="shared" si="38"/>
        <v>2010</v>
      </c>
      <c r="AE112" s="13" t="b">
        <f t="shared" si="39"/>
        <v>0</v>
      </c>
      <c r="AG112" s="14">
        <f t="shared" si="40"/>
        <v>40347</v>
      </c>
      <c r="AH112" s="14" t="b">
        <f t="shared" si="41"/>
        <v>0</v>
      </c>
      <c r="AI112" s="14"/>
    </row>
    <row r="113" spans="1:35" x14ac:dyDescent="0.25">
      <c r="A113" s="13" t="s">
        <v>109</v>
      </c>
      <c r="B113" s="13" t="s">
        <v>68</v>
      </c>
      <c r="C113" s="13">
        <v>6</v>
      </c>
      <c r="D113" s="16" t="s">
        <v>416</v>
      </c>
      <c r="G113" s="16">
        <f t="shared" si="42"/>
        <v>2</v>
      </c>
      <c r="H113" s="16">
        <f t="shared" si="43"/>
        <v>2</v>
      </c>
      <c r="I113" s="16" t="b">
        <f t="shared" si="26"/>
        <v>0</v>
      </c>
      <c r="K113" s="13" t="str">
        <f t="shared" si="44"/>
        <v>Janowicz</v>
      </c>
      <c r="L113" s="13" t="b">
        <f t="shared" si="27"/>
        <v>0</v>
      </c>
      <c r="M113" s="13" t="s">
        <v>435</v>
      </c>
      <c r="O113" s="13" t="str">
        <f t="shared" si="28"/>
        <v>Janowicz vs Murray</v>
      </c>
      <c r="P113" s="13" t="b">
        <f t="shared" si="29"/>
        <v>0</v>
      </c>
      <c r="R113" s="13" t="str">
        <f t="shared" si="30"/>
        <v>Round 6: Janowicz vs Murray</v>
      </c>
      <c r="S113" s="13" t="b">
        <f t="shared" si="31"/>
        <v>0</v>
      </c>
      <c r="U113" s="13">
        <f t="shared" si="32"/>
        <v>3</v>
      </c>
      <c r="V113" s="13" t="b">
        <f t="shared" si="33"/>
        <v>0</v>
      </c>
      <c r="X113" s="13" t="str">
        <f t="shared" si="34"/>
        <v>19</v>
      </c>
      <c r="Y113" s="13" t="b">
        <f t="shared" si="35"/>
        <v>0</v>
      </c>
      <c r="AA113" s="13" t="str">
        <f t="shared" si="36"/>
        <v>6</v>
      </c>
      <c r="AB113" s="13" t="b">
        <f t="shared" si="37"/>
        <v>0</v>
      </c>
      <c r="AD113" s="13" t="str">
        <f t="shared" si="38"/>
        <v>2010</v>
      </c>
      <c r="AE113" s="13" t="b">
        <f t="shared" si="39"/>
        <v>0</v>
      </c>
      <c r="AG113" s="14">
        <f t="shared" si="40"/>
        <v>40348</v>
      </c>
      <c r="AH113" s="14" t="b">
        <f t="shared" si="41"/>
        <v>0</v>
      </c>
      <c r="AI113" s="14"/>
    </row>
    <row r="114" spans="1:35" x14ac:dyDescent="0.25">
      <c r="A114" s="13" t="s">
        <v>193</v>
      </c>
      <c r="B114" s="13" t="s">
        <v>133</v>
      </c>
      <c r="C114" s="13">
        <v>6</v>
      </c>
      <c r="D114" s="16" t="s">
        <v>417</v>
      </c>
      <c r="G114" s="16">
        <f t="shared" si="42"/>
        <v>2</v>
      </c>
      <c r="H114" s="16">
        <f t="shared" si="43"/>
        <v>2</v>
      </c>
      <c r="I114" s="16" t="b">
        <f t="shared" si="26"/>
        <v>0</v>
      </c>
      <c r="K114" s="13" t="str">
        <f t="shared" si="44"/>
        <v>Djokovic</v>
      </c>
      <c r="L114" s="13" t="b">
        <f t="shared" si="27"/>
        <v>0</v>
      </c>
      <c r="M114" s="13" t="s">
        <v>467</v>
      </c>
      <c r="O114" s="13" t="str">
        <f t="shared" si="28"/>
        <v>Djokovic vs Del Potro</v>
      </c>
      <c r="P114" s="13" t="b">
        <f t="shared" si="29"/>
        <v>0</v>
      </c>
      <c r="R114" s="13" t="str">
        <f t="shared" si="30"/>
        <v>Round 6: Djokovic vs Del Potro</v>
      </c>
      <c r="S114" s="13" t="b">
        <f t="shared" si="31"/>
        <v>0</v>
      </c>
      <c r="U114" s="13">
        <f t="shared" si="32"/>
        <v>3</v>
      </c>
      <c r="V114" s="13" t="b">
        <f t="shared" si="33"/>
        <v>0</v>
      </c>
      <c r="X114" s="13" t="str">
        <f t="shared" si="34"/>
        <v>20</v>
      </c>
      <c r="Y114" s="13" t="b">
        <f t="shared" si="35"/>
        <v>0</v>
      </c>
      <c r="AA114" s="13" t="str">
        <f t="shared" si="36"/>
        <v>6</v>
      </c>
      <c r="AB114" s="13" t="b">
        <f t="shared" si="37"/>
        <v>0</v>
      </c>
      <c r="AD114" s="13" t="str">
        <f t="shared" si="38"/>
        <v>2010</v>
      </c>
      <c r="AE114" s="13" t="b">
        <f t="shared" si="39"/>
        <v>0</v>
      </c>
      <c r="AG114" s="14">
        <f t="shared" si="40"/>
        <v>40349</v>
      </c>
      <c r="AH114" s="14" t="b">
        <f t="shared" si="41"/>
        <v>0</v>
      </c>
      <c r="AI114" s="14"/>
    </row>
    <row r="115" spans="1:35" x14ac:dyDescent="0.25">
      <c r="A115" s="13" t="s">
        <v>193</v>
      </c>
      <c r="B115" s="13" t="s">
        <v>68</v>
      </c>
      <c r="C115" s="13">
        <v>7</v>
      </c>
      <c r="D115" s="16" t="s">
        <v>418</v>
      </c>
      <c r="G115" s="16">
        <f t="shared" si="42"/>
        <v>2</v>
      </c>
      <c r="H115" s="16">
        <f t="shared" si="43"/>
        <v>2</v>
      </c>
      <c r="I115" s="16" t="b">
        <f t="shared" si="26"/>
        <v>0</v>
      </c>
      <c r="K115" s="13" t="str">
        <f t="shared" si="44"/>
        <v>Djokovic</v>
      </c>
      <c r="L115" s="13" t="b">
        <f t="shared" si="27"/>
        <v>0</v>
      </c>
      <c r="M115" s="13" t="s">
        <v>435</v>
      </c>
      <c r="O115" s="13" t="str">
        <f t="shared" si="28"/>
        <v>Djokovic vs Murray</v>
      </c>
      <c r="P115" s="13" t="b">
        <f t="shared" si="29"/>
        <v>0</v>
      </c>
      <c r="R115" s="13" t="str">
        <f t="shared" si="30"/>
        <v>Round 7: Djokovic vs Murray</v>
      </c>
      <c r="S115" s="13" t="b">
        <f t="shared" si="31"/>
        <v>0</v>
      </c>
      <c r="U115" s="13">
        <f t="shared" si="32"/>
        <v>3</v>
      </c>
      <c r="V115" s="13" t="b">
        <f t="shared" si="33"/>
        <v>0</v>
      </c>
      <c r="X115" s="13" t="str">
        <f t="shared" si="34"/>
        <v>21</v>
      </c>
      <c r="Y115" s="13" t="b">
        <f t="shared" si="35"/>
        <v>0</v>
      </c>
      <c r="AA115" s="13" t="str">
        <f t="shared" si="36"/>
        <v>6</v>
      </c>
      <c r="AB115" s="13" t="b">
        <f t="shared" si="37"/>
        <v>0</v>
      </c>
      <c r="AD115" s="13" t="str">
        <f t="shared" si="38"/>
        <v>2010</v>
      </c>
      <c r="AE115" s="13" t="b">
        <f t="shared" si="39"/>
        <v>0</v>
      </c>
      <c r="AG115" s="14">
        <f t="shared" si="40"/>
        <v>40350</v>
      </c>
      <c r="AH115" s="14" t="b">
        <f t="shared" si="41"/>
        <v>0</v>
      </c>
      <c r="AI115" s="1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topLeftCell="X1" workbookViewId="0">
      <selection activeCell="AD15" sqref="AD15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6.7109375" bestFit="1" customWidth="1"/>
    <col min="7" max="12" width="9.140625" customWidth="1"/>
    <col min="14" max="30" width="9.140625" customWidth="1"/>
    <col min="32" max="42" width="9.140625" customWidth="1"/>
  </cols>
  <sheetData>
    <row r="1" spans="1:42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</row>
    <row r="2" spans="1:42" x14ac:dyDescent="0.25">
      <c r="A2" t="s">
        <v>67</v>
      </c>
      <c r="B2" t="s">
        <v>68</v>
      </c>
      <c r="C2">
        <v>1</v>
      </c>
      <c r="D2">
        <v>0</v>
      </c>
      <c r="E2">
        <v>0</v>
      </c>
      <c r="F2">
        <v>3</v>
      </c>
      <c r="G2">
        <v>59</v>
      </c>
      <c r="H2">
        <v>29</v>
      </c>
      <c r="I2">
        <v>41</v>
      </c>
      <c r="J2">
        <v>14</v>
      </c>
      <c r="K2">
        <v>5</v>
      </c>
      <c r="L2">
        <v>1</v>
      </c>
      <c r="M2">
        <v>26</v>
      </c>
      <c r="N2">
        <v>18</v>
      </c>
      <c r="O2">
        <v>5</v>
      </c>
      <c r="P2">
        <v>1</v>
      </c>
      <c r="Q2">
        <v>28</v>
      </c>
      <c r="R2">
        <v>19</v>
      </c>
      <c r="T2">
        <v>4</v>
      </c>
      <c r="U2">
        <v>3</v>
      </c>
      <c r="V2">
        <v>2</v>
      </c>
      <c r="W2" t="s">
        <v>69</v>
      </c>
      <c r="X2" t="s">
        <v>69</v>
      </c>
      <c r="Y2">
        <v>57</v>
      </c>
      <c r="Z2">
        <v>39</v>
      </c>
      <c r="AA2">
        <v>43</v>
      </c>
      <c r="AB2">
        <v>20</v>
      </c>
      <c r="AC2">
        <v>11</v>
      </c>
      <c r="AD2">
        <v>2</v>
      </c>
      <c r="AE2">
        <v>38</v>
      </c>
      <c r="AF2">
        <v>16</v>
      </c>
      <c r="AG2">
        <v>10</v>
      </c>
      <c r="AH2">
        <v>5</v>
      </c>
      <c r="AI2">
        <v>23</v>
      </c>
      <c r="AJ2">
        <v>17</v>
      </c>
      <c r="AL2">
        <v>6</v>
      </c>
      <c r="AM2">
        <v>6</v>
      </c>
      <c r="AN2">
        <v>6</v>
      </c>
      <c r="AO2" t="s">
        <v>69</v>
      </c>
      <c r="AP2" t="s">
        <v>69</v>
      </c>
    </row>
    <row r="3" spans="1:42" x14ac:dyDescent="0.25">
      <c r="A3" t="s">
        <v>70</v>
      </c>
      <c r="B3" t="s">
        <v>71</v>
      </c>
      <c r="C3">
        <v>1</v>
      </c>
      <c r="D3">
        <v>0</v>
      </c>
      <c r="E3">
        <v>1</v>
      </c>
      <c r="F3">
        <v>3</v>
      </c>
      <c r="G3">
        <v>62</v>
      </c>
      <c r="H3">
        <v>77</v>
      </c>
      <c r="I3">
        <v>38</v>
      </c>
      <c r="J3">
        <v>35</v>
      </c>
      <c r="K3">
        <v>18</v>
      </c>
      <c r="L3">
        <v>4</v>
      </c>
      <c r="M3">
        <v>60</v>
      </c>
      <c r="N3">
        <v>28</v>
      </c>
      <c r="O3">
        <v>13</v>
      </c>
      <c r="P3">
        <v>1</v>
      </c>
      <c r="Q3">
        <v>27</v>
      </c>
      <c r="R3">
        <v>19</v>
      </c>
      <c r="T3">
        <v>7</v>
      </c>
      <c r="U3">
        <v>4</v>
      </c>
      <c r="V3">
        <v>6</v>
      </c>
      <c r="W3">
        <v>6</v>
      </c>
      <c r="X3" t="s">
        <v>69</v>
      </c>
      <c r="Y3">
        <v>67</v>
      </c>
      <c r="Z3">
        <v>85</v>
      </c>
      <c r="AA3">
        <v>33</v>
      </c>
      <c r="AB3">
        <v>31</v>
      </c>
      <c r="AC3">
        <v>12</v>
      </c>
      <c r="AD3">
        <v>3</v>
      </c>
      <c r="AE3">
        <v>57</v>
      </c>
      <c r="AF3">
        <v>32</v>
      </c>
      <c r="AG3">
        <v>15</v>
      </c>
      <c r="AH3">
        <v>2</v>
      </c>
      <c r="AI3">
        <v>46</v>
      </c>
      <c r="AJ3">
        <v>39</v>
      </c>
      <c r="AL3">
        <v>6</v>
      </c>
      <c r="AM3">
        <v>6</v>
      </c>
      <c r="AN3">
        <v>7</v>
      </c>
      <c r="AO3">
        <v>7</v>
      </c>
      <c r="AP3" t="s">
        <v>69</v>
      </c>
    </row>
    <row r="4" spans="1:42" x14ac:dyDescent="0.25">
      <c r="A4" t="s">
        <v>72</v>
      </c>
      <c r="B4" t="s">
        <v>73</v>
      </c>
      <c r="C4">
        <v>1</v>
      </c>
      <c r="D4">
        <v>1</v>
      </c>
      <c r="E4">
        <v>3</v>
      </c>
      <c r="F4">
        <v>0</v>
      </c>
      <c r="G4">
        <v>72</v>
      </c>
      <c r="H4">
        <v>44</v>
      </c>
      <c r="I4">
        <v>28</v>
      </c>
      <c r="J4">
        <v>10</v>
      </c>
      <c r="K4">
        <v>17</v>
      </c>
      <c r="L4">
        <v>3</v>
      </c>
      <c r="M4">
        <v>41</v>
      </c>
      <c r="N4">
        <v>18</v>
      </c>
      <c r="O4">
        <v>8</v>
      </c>
      <c r="P4">
        <v>5</v>
      </c>
      <c r="Q4">
        <v>26</v>
      </c>
      <c r="R4">
        <v>17</v>
      </c>
      <c r="T4">
        <v>6</v>
      </c>
      <c r="U4">
        <v>6</v>
      </c>
      <c r="V4">
        <v>6</v>
      </c>
      <c r="W4" t="s">
        <v>69</v>
      </c>
      <c r="X4" t="s">
        <v>69</v>
      </c>
      <c r="Y4">
        <v>70</v>
      </c>
      <c r="Z4">
        <v>34</v>
      </c>
      <c r="AA4">
        <v>30</v>
      </c>
      <c r="AB4">
        <v>14</v>
      </c>
      <c r="AC4">
        <v>4</v>
      </c>
      <c r="AD4">
        <v>0</v>
      </c>
      <c r="AE4">
        <v>24</v>
      </c>
      <c r="AF4">
        <v>13</v>
      </c>
      <c r="AG4">
        <v>1</v>
      </c>
      <c r="AH4">
        <v>0</v>
      </c>
      <c r="AI4">
        <v>19</v>
      </c>
      <c r="AJ4">
        <v>12</v>
      </c>
      <c r="AL4">
        <v>2</v>
      </c>
      <c r="AM4">
        <v>4</v>
      </c>
      <c r="AN4">
        <v>3</v>
      </c>
      <c r="AO4" t="s">
        <v>69</v>
      </c>
      <c r="AP4" t="s">
        <v>69</v>
      </c>
    </row>
    <row r="5" spans="1:42" x14ac:dyDescent="0.25">
      <c r="A5" t="s">
        <v>74</v>
      </c>
      <c r="B5" t="s">
        <v>75</v>
      </c>
      <c r="C5">
        <v>1</v>
      </c>
      <c r="D5">
        <v>1</v>
      </c>
      <c r="E5">
        <v>3</v>
      </c>
      <c r="F5">
        <v>0</v>
      </c>
      <c r="G5">
        <v>77</v>
      </c>
      <c r="H5">
        <v>40</v>
      </c>
      <c r="I5">
        <v>23</v>
      </c>
      <c r="J5">
        <v>12</v>
      </c>
      <c r="K5">
        <v>6</v>
      </c>
      <c r="L5">
        <v>0</v>
      </c>
      <c r="M5">
        <v>25</v>
      </c>
      <c r="N5">
        <v>11</v>
      </c>
      <c r="O5">
        <v>14</v>
      </c>
      <c r="P5">
        <v>5</v>
      </c>
      <c r="Q5">
        <v>14</v>
      </c>
      <c r="R5">
        <v>11</v>
      </c>
      <c r="T5">
        <v>6</v>
      </c>
      <c r="U5">
        <v>6</v>
      </c>
      <c r="V5">
        <v>6</v>
      </c>
      <c r="W5" t="s">
        <v>69</v>
      </c>
      <c r="X5" t="s">
        <v>69</v>
      </c>
      <c r="Y5">
        <v>79</v>
      </c>
      <c r="Z5">
        <v>35</v>
      </c>
      <c r="AA5">
        <v>21</v>
      </c>
      <c r="AB5">
        <v>8</v>
      </c>
      <c r="AC5">
        <v>1</v>
      </c>
      <c r="AD5">
        <v>4</v>
      </c>
      <c r="AE5">
        <v>16</v>
      </c>
      <c r="AF5">
        <v>27</v>
      </c>
      <c r="AG5">
        <v>0</v>
      </c>
      <c r="AH5">
        <v>0</v>
      </c>
      <c r="AI5">
        <v>22</v>
      </c>
      <c r="AJ5">
        <v>13</v>
      </c>
      <c r="AL5">
        <v>2</v>
      </c>
      <c r="AM5">
        <v>2</v>
      </c>
      <c r="AN5">
        <v>4</v>
      </c>
      <c r="AO5" t="s">
        <v>69</v>
      </c>
      <c r="AP5" t="s">
        <v>69</v>
      </c>
    </row>
    <row r="6" spans="1:42" x14ac:dyDescent="0.25">
      <c r="A6" t="s">
        <v>76</v>
      </c>
      <c r="B6" t="s">
        <v>77</v>
      </c>
      <c r="C6">
        <v>1</v>
      </c>
      <c r="D6">
        <v>0</v>
      </c>
      <c r="E6">
        <v>0</v>
      </c>
      <c r="F6">
        <v>3</v>
      </c>
      <c r="G6">
        <v>68</v>
      </c>
      <c r="H6">
        <v>61</v>
      </c>
      <c r="I6">
        <v>32</v>
      </c>
      <c r="J6">
        <v>15</v>
      </c>
      <c r="K6">
        <v>7</v>
      </c>
      <c r="L6">
        <v>2</v>
      </c>
      <c r="M6">
        <v>32</v>
      </c>
      <c r="N6">
        <v>29</v>
      </c>
      <c r="O6">
        <v>2</v>
      </c>
      <c r="P6">
        <v>0</v>
      </c>
      <c r="Q6">
        <v>29</v>
      </c>
      <c r="R6">
        <v>20</v>
      </c>
      <c r="T6">
        <v>4</v>
      </c>
      <c r="U6">
        <v>5</v>
      </c>
      <c r="V6">
        <v>5</v>
      </c>
      <c r="W6" t="s">
        <v>69</v>
      </c>
      <c r="X6" t="s">
        <v>69</v>
      </c>
      <c r="Y6">
        <v>67</v>
      </c>
      <c r="Z6">
        <v>53</v>
      </c>
      <c r="AA6">
        <v>33</v>
      </c>
      <c r="AB6">
        <v>17</v>
      </c>
      <c r="AC6">
        <v>9</v>
      </c>
      <c r="AD6">
        <v>3</v>
      </c>
      <c r="AE6">
        <v>40</v>
      </c>
      <c r="AF6">
        <v>26</v>
      </c>
      <c r="AG6">
        <v>21</v>
      </c>
      <c r="AH6">
        <v>3</v>
      </c>
      <c r="AI6">
        <v>44</v>
      </c>
      <c r="AJ6">
        <v>30</v>
      </c>
      <c r="AL6">
        <v>6</v>
      </c>
      <c r="AM6">
        <v>7</v>
      </c>
      <c r="AN6">
        <v>7</v>
      </c>
      <c r="AO6" t="s">
        <v>69</v>
      </c>
      <c r="AP6" t="s">
        <v>69</v>
      </c>
    </row>
    <row r="7" spans="1:42" x14ac:dyDescent="0.25">
      <c r="A7" t="s">
        <v>78</v>
      </c>
      <c r="B7" t="s">
        <v>79</v>
      </c>
      <c r="C7">
        <v>1</v>
      </c>
      <c r="D7">
        <v>0</v>
      </c>
      <c r="E7">
        <v>0</v>
      </c>
      <c r="F7">
        <v>3</v>
      </c>
      <c r="G7">
        <v>59</v>
      </c>
      <c r="H7">
        <v>41</v>
      </c>
      <c r="I7">
        <v>41</v>
      </c>
      <c r="J7">
        <v>27</v>
      </c>
      <c r="K7">
        <v>7</v>
      </c>
      <c r="L7">
        <v>6</v>
      </c>
      <c r="M7">
        <v>22</v>
      </c>
      <c r="N7">
        <v>28</v>
      </c>
      <c r="O7">
        <v>6</v>
      </c>
      <c r="P7">
        <v>1</v>
      </c>
      <c r="Q7">
        <v>11</v>
      </c>
      <c r="R7">
        <v>6</v>
      </c>
      <c r="T7">
        <v>3</v>
      </c>
      <c r="U7">
        <v>2</v>
      </c>
      <c r="V7">
        <v>6</v>
      </c>
      <c r="W7" t="s">
        <v>69</v>
      </c>
      <c r="X7" t="s">
        <v>69</v>
      </c>
      <c r="Y7">
        <v>70</v>
      </c>
      <c r="Z7">
        <v>56</v>
      </c>
      <c r="AA7">
        <v>30</v>
      </c>
      <c r="AB7">
        <v>11</v>
      </c>
      <c r="AC7">
        <v>25</v>
      </c>
      <c r="AD7">
        <v>3</v>
      </c>
      <c r="AE7">
        <v>53</v>
      </c>
      <c r="AF7">
        <v>30</v>
      </c>
      <c r="AG7">
        <v>12</v>
      </c>
      <c r="AH7">
        <v>4</v>
      </c>
      <c r="AI7">
        <v>33</v>
      </c>
      <c r="AJ7">
        <v>26</v>
      </c>
      <c r="AL7">
        <v>6</v>
      </c>
      <c r="AM7">
        <v>6</v>
      </c>
      <c r="AN7">
        <v>7</v>
      </c>
      <c r="AO7" t="s">
        <v>69</v>
      </c>
      <c r="AP7" t="s">
        <v>69</v>
      </c>
    </row>
    <row r="8" spans="1:42" x14ac:dyDescent="0.25">
      <c r="A8" t="s">
        <v>80</v>
      </c>
      <c r="B8" t="s">
        <v>81</v>
      </c>
      <c r="C8">
        <v>1</v>
      </c>
      <c r="D8">
        <v>1</v>
      </c>
      <c r="E8">
        <v>3</v>
      </c>
      <c r="F8">
        <v>1</v>
      </c>
      <c r="G8">
        <v>63</v>
      </c>
      <c r="H8">
        <v>56</v>
      </c>
      <c r="I8">
        <v>37</v>
      </c>
      <c r="J8">
        <v>21</v>
      </c>
      <c r="K8">
        <v>21</v>
      </c>
      <c r="L8">
        <v>3</v>
      </c>
      <c r="M8">
        <v>56</v>
      </c>
      <c r="N8">
        <v>32</v>
      </c>
      <c r="O8">
        <v>16</v>
      </c>
      <c r="P8">
        <v>4</v>
      </c>
      <c r="Q8">
        <v>21</v>
      </c>
      <c r="R8">
        <v>15</v>
      </c>
      <c r="T8">
        <v>6</v>
      </c>
      <c r="U8">
        <v>6</v>
      </c>
      <c r="V8">
        <v>3</v>
      </c>
      <c r="W8">
        <v>6</v>
      </c>
      <c r="X8" t="s">
        <v>69</v>
      </c>
      <c r="Y8">
        <v>73</v>
      </c>
      <c r="Z8">
        <v>59</v>
      </c>
      <c r="AA8">
        <v>27</v>
      </c>
      <c r="AB8">
        <v>14</v>
      </c>
      <c r="AC8">
        <v>7</v>
      </c>
      <c r="AD8">
        <v>8</v>
      </c>
      <c r="AE8">
        <v>33</v>
      </c>
      <c r="AF8">
        <v>28</v>
      </c>
      <c r="AG8">
        <v>9</v>
      </c>
      <c r="AH8">
        <v>2</v>
      </c>
      <c r="AI8">
        <v>11</v>
      </c>
      <c r="AJ8">
        <v>10</v>
      </c>
      <c r="AL8">
        <v>3</v>
      </c>
      <c r="AM8">
        <v>4</v>
      </c>
      <c r="AN8">
        <v>6</v>
      </c>
      <c r="AO8">
        <v>3</v>
      </c>
      <c r="AP8" t="s">
        <v>69</v>
      </c>
    </row>
    <row r="9" spans="1:42" x14ac:dyDescent="0.25">
      <c r="A9" t="s">
        <v>82</v>
      </c>
      <c r="B9" t="s">
        <v>83</v>
      </c>
      <c r="C9">
        <v>1</v>
      </c>
      <c r="D9">
        <v>0</v>
      </c>
      <c r="E9">
        <v>0</v>
      </c>
      <c r="F9">
        <v>3</v>
      </c>
      <c r="G9">
        <v>61</v>
      </c>
      <c r="H9">
        <v>47</v>
      </c>
      <c r="I9">
        <v>39</v>
      </c>
      <c r="J9">
        <v>21</v>
      </c>
      <c r="K9">
        <v>3</v>
      </c>
      <c r="L9">
        <v>1</v>
      </c>
      <c r="M9">
        <v>28</v>
      </c>
      <c r="N9">
        <v>16</v>
      </c>
      <c r="O9">
        <v>4</v>
      </c>
      <c r="P9">
        <v>0</v>
      </c>
      <c r="Q9">
        <v>33</v>
      </c>
      <c r="R9">
        <v>24</v>
      </c>
      <c r="T9">
        <v>3</v>
      </c>
      <c r="U9">
        <v>4</v>
      </c>
      <c r="V9">
        <v>6</v>
      </c>
      <c r="W9" t="s">
        <v>69</v>
      </c>
      <c r="X9" t="s">
        <v>69</v>
      </c>
      <c r="Y9">
        <v>71</v>
      </c>
      <c r="Z9">
        <v>55</v>
      </c>
      <c r="AA9">
        <v>29</v>
      </c>
      <c r="AB9">
        <v>16</v>
      </c>
      <c r="AC9">
        <v>15</v>
      </c>
      <c r="AD9">
        <v>2</v>
      </c>
      <c r="AE9">
        <v>40</v>
      </c>
      <c r="AF9">
        <v>26</v>
      </c>
      <c r="AG9">
        <v>10</v>
      </c>
      <c r="AH9">
        <v>2</v>
      </c>
      <c r="AI9">
        <v>38</v>
      </c>
      <c r="AJ9">
        <v>27</v>
      </c>
      <c r="AL9">
        <v>6</v>
      </c>
      <c r="AM9">
        <v>6</v>
      </c>
      <c r="AN9">
        <v>7</v>
      </c>
      <c r="AO9" t="s">
        <v>69</v>
      </c>
      <c r="AP9" t="s">
        <v>69</v>
      </c>
    </row>
    <row r="10" spans="1:42" x14ac:dyDescent="0.25">
      <c r="A10" t="s">
        <v>84</v>
      </c>
      <c r="B10" t="s">
        <v>85</v>
      </c>
      <c r="C10">
        <v>1</v>
      </c>
      <c r="D10">
        <v>0</v>
      </c>
      <c r="E10">
        <v>0</v>
      </c>
      <c r="F10">
        <v>3</v>
      </c>
      <c r="G10">
        <v>61</v>
      </c>
      <c r="H10">
        <v>31</v>
      </c>
      <c r="I10">
        <v>39</v>
      </c>
      <c r="J10">
        <v>16</v>
      </c>
      <c r="K10">
        <v>4</v>
      </c>
      <c r="L10">
        <v>5</v>
      </c>
      <c r="M10">
        <v>20</v>
      </c>
      <c r="N10">
        <v>18</v>
      </c>
      <c r="O10">
        <v>1</v>
      </c>
      <c r="P10">
        <v>1</v>
      </c>
      <c r="Q10">
        <v>14</v>
      </c>
      <c r="R10">
        <v>9</v>
      </c>
      <c r="T10">
        <v>3</v>
      </c>
      <c r="U10">
        <v>4</v>
      </c>
      <c r="V10">
        <v>4</v>
      </c>
      <c r="W10" t="s">
        <v>69</v>
      </c>
      <c r="X10" t="s">
        <v>69</v>
      </c>
      <c r="Y10">
        <v>70</v>
      </c>
      <c r="Z10">
        <v>45</v>
      </c>
      <c r="AA10">
        <v>30</v>
      </c>
      <c r="AB10">
        <v>16</v>
      </c>
      <c r="AC10">
        <v>16</v>
      </c>
      <c r="AD10">
        <v>2</v>
      </c>
      <c r="AE10">
        <v>41</v>
      </c>
      <c r="AF10">
        <v>19</v>
      </c>
      <c r="AG10">
        <v>6</v>
      </c>
      <c r="AH10">
        <v>4</v>
      </c>
      <c r="AI10">
        <v>11</v>
      </c>
      <c r="AJ10">
        <v>8</v>
      </c>
      <c r="AL10">
        <v>6</v>
      </c>
      <c r="AM10">
        <v>6</v>
      </c>
      <c r="AN10">
        <v>6</v>
      </c>
      <c r="AO10" t="s">
        <v>69</v>
      </c>
      <c r="AP10" t="s">
        <v>69</v>
      </c>
    </row>
    <row r="11" spans="1:42" x14ac:dyDescent="0.25">
      <c r="A11" t="s">
        <v>86</v>
      </c>
      <c r="B11" t="s">
        <v>87</v>
      </c>
      <c r="C11">
        <v>1</v>
      </c>
      <c r="D11">
        <v>1</v>
      </c>
      <c r="E11">
        <v>3</v>
      </c>
      <c r="F11">
        <v>0</v>
      </c>
      <c r="G11">
        <v>67</v>
      </c>
      <c r="H11">
        <v>56</v>
      </c>
      <c r="I11">
        <v>33</v>
      </c>
      <c r="J11">
        <v>21</v>
      </c>
      <c r="K11">
        <v>22</v>
      </c>
      <c r="L11">
        <v>6</v>
      </c>
      <c r="M11">
        <v>61</v>
      </c>
      <c r="N11">
        <v>29</v>
      </c>
      <c r="O11">
        <v>8</v>
      </c>
      <c r="P11">
        <v>3</v>
      </c>
      <c r="Q11">
        <v>47</v>
      </c>
      <c r="R11">
        <v>35</v>
      </c>
      <c r="T11">
        <v>7</v>
      </c>
      <c r="U11">
        <v>6</v>
      </c>
      <c r="V11">
        <v>6</v>
      </c>
      <c r="W11" t="s">
        <v>69</v>
      </c>
      <c r="X11" t="s">
        <v>69</v>
      </c>
      <c r="Y11">
        <v>54</v>
      </c>
      <c r="Z11">
        <v>40</v>
      </c>
      <c r="AA11">
        <v>46</v>
      </c>
      <c r="AB11">
        <v>22</v>
      </c>
      <c r="AC11">
        <v>4</v>
      </c>
      <c r="AD11">
        <v>2</v>
      </c>
      <c r="AE11">
        <v>22</v>
      </c>
      <c r="AF11">
        <v>15</v>
      </c>
      <c r="AG11">
        <v>6</v>
      </c>
      <c r="AH11">
        <v>0</v>
      </c>
      <c r="AI11">
        <v>23</v>
      </c>
      <c r="AJ11">
        <v>15</v>
      </c>
      <c r="AL11">
        <v>6</v>
      </c>
      <c r="AM11">
        <v>4</v>
      </c>
      <c r="AN11">
        <v>2</v>
      </c>
      <c r="AO11" t="s">
        <v>69</v>
      </c>
      <c r="AP11" t="s">
        <v>69</v>
      </c>
    </row>
    <row r="12" spans="1:42" x14ac:dyDescent="0.25">
      <c r="A12" t="s">
        <v>88</v>
      </c>
      <c r="B12" t="s">
        <v>89</v>
      </c>
      <c r="C12">
        <v>1</v>
      </c>
      <c r="D12">
        <v>0</v>
      </c>
      <c r="E12">
        <v>1</v>
      </c>
      <c r="F12">
        <v>3</v>
      </c>
      <c r="G12">
        <v>64</v>
      </c>
      <c r="H12">
        <v>66</v>
      </c>
      <c r="I12">
        <v>36</v>
      </c>
      <c r="J12">
        <v>18</v>
      </c>
      <c r="K12">
        <v>13</v>
      </c>
      <c r="L12">
        <v>2</v>
      </c>
      <c r="M12">
        <v>55</v>
      </c>
      <c r="N12">
        <v>40</v>
      </c>
      <c r="O12">
        <v>3</v>
      </c>
      <c r="P12">
        <v>1</v>
      </c>
      <c r="Q12">
        <v>22</v>
      </c>
      <c r="R12">
        <v>15</v>
      </c>
      <c r="T12">
        <v>5</v>
      </c>
      <c r="U12">
        <v>4</v>
      </c>
      <c r="V12">
        <v>7</v>
      </c>
      <c r="W12">
        <v>2</v>
      </c>
      <c r="X12" t="s">
        <v>69</v>
      </c>
      <c r="Y12">
        <v>67</v>
      </c>
      <c r="Z12">
        <v>64</v>
      </c>
      <c r="AA12">
        <v>33</v>
      </c>
      <c r="AB12">
        <v>23</v>
      </c>
      <c r="AC12">
        <v>16</v>
      </c>
      <c r="AD12">
        <v>0</v>
      </c>
      <c r="AE12">
        <v>52</v>
      </c>
      <c r="AF12">
        <v>21</v>
      </c>
      <c r="AG12">
        <v>16</v>
      </c>
      <c r="AH12">
        <v>5</v>
      </c>
      <c r="AI12">
        <v>50</v>
      </c>
      <c r="AJ12">
        <v>32</v>
      </c>
      <c r="AL12">
        <v>7</v>
      </c>
      <c r="AM12">
        <v>6</v>
      </c>
      <c r="AN12">
        <v>6</v>
      </c>
      <c r="AO12">
        <v>6</v>
      </c>
      <c r="AP12" t="s">
        <v>69</v>
      </c>
    </row>
    <row r="13" spans="1:42" x14ac:dyDescent="0.25">
      <c r="A13" t="s">
        <v>90</v>
      </c>
      <c r="B13" t="s">
        <v>91</v>
      </c>
      <c r="C13">
        <v>1</v>
      </c>
      <c r="D13">
        <v>1</v>
      </c>
      <c r="E13">
        <v>3</v>
      </c>
      <c r="F13">
        <v>0</v>
      </c>
      <c r="G13">
        <v>78</v>
      </c>
      <c r="H13">
        <v>46</v>
      </c>
      <c r="I13">
        <v>22</v>
      </c>
      <c r="J13">
        <v>9</v>
      </c>
      <c r="K13">
        <v>6</v>
      </c>
      <c r="L13">
        <v>2</v>
      </c>
      <c r="M13">
        <v>19</v>
      </c>
      <c r="N13">
        <v>20</v>
      </c>
      <c r="O13">
        <v>14</v>
      </c>
      <c r="P13">
        <v>6</v>
      </c>
      <c r="Q13">
        <v>9</v>
      </c>
      <c r="R13">
        <v>7</v>
      </c>
      <c r="T13">
        <v>6</v>
      </c>
      <c r="U13">
        <v>6</v>
      </c>
      <c r="V13">
        <v>6</v>
      </c>
      <c r="W13" t="s">
        <v>69</v>
      </c>
      <c r="X13" t="s">
        <v>69</v>
      </c>
      <c r="Y13">
        <v>58</v>
      </c>
      <c r="Z13">
        <v>33</v>
      </c>
      <c r="AA13">
        <v>42</v>
      </c>
      <c r="AB13">
        <v>17</v>
      </c>
      <c r="AC13">
        <v>4</v>
      </c>
      <c r="AD13">
        <v>12</v>
      </c>
      <c r="AE13">
        <v>17</v>
      </c>
      <c r="AF13">
        <v>44</v>
      </c>
      <c r="AG13">
        <v>1</v>
      </c>
      <c r="AH13">
        <v>1</v>
      </c>
      <c r="AI13">
        <v>21</v>
      </c>
      <c r="AJ13">
        <v>14</v>
      </c>
      <c r="AL13">
        <v>4</v>
      </c>
      <c r="AM13">
        <v>2</v>
      </c>
      <c r="AN13">
        <v>3</v>
      </c>
      <c r="AO13" t="s">
        <v>69</v>
      </c>
      <c r="AP13" t="s">
        <v>69</v>
      </c>
    </row>
    <row r="14" spans="1:42" x14ac:dyDescent="0.25">
      <c r="A14" t="s">
        <v>92</v>
      </c>
      <c r="B14" t="s">
        <v>93</v>
      </c>
      <c r="C14">
        <v>1</v>
      </c>
      <c r="D14">
        <v>0</v>
      </c>
      <c r="E14">
        <v>1</v>
      </c>
      <c r="F14">
        <v>3</v>
      </c>
      <c r="G14">
        <v>69</v>
      </c>
      <c r="H14">
        <v>60</v>
      </c>
      <c r="I14">
        <v>31</v>
      </c>
      <c r="J14">
        <v>14</v>
      </c>
      <c r="K14">
        <v>3</v>
      </c>
      <c r="L14">
        <v>2</v>
      </c>
      <c r="M14">
        <v>33</v>
      </c>
      <c r="N14">
        <v>33</v>
      </c>
      <c r="O14">
        <v>7</v>
      </c>
      <c r="P14">
        <v>2</v>
      </c>
      <c r="Q14">
        <v>34</v>
      </c>
      <c r="R14">
        <v>25</v>
      </c>
      <c r="T14">
        <v>4</v>
      </c>
      <c r="U14">
        <v>7</v>
      </c>
      <c r="V14">
        <v>4</v>
      </c>
      <c r="W14">
        <v>2</v>
      </c>
      <c r="X14" t="s">
        <v>69</v>
      </c>
      <c r="Y14">
        <v>63</v>
      </c>
      <c r="Z14">
        <v>65</v>
      </c>
      <c r="AA14">
        <v>37</v>
      </c>
      <c r="AB14">
        <v>26</v>
      </c>
      <c r="AC14">
        <v>12</v>
      </c>
      <c r="AD14">
        <v>6</v>
      </c>
      <c r="AE14">
        <v>60</v>
      </c>
      <c r="AF14">
        <v>27</v>
      </c>
      <c r="AG14">
        <v>12</v>
      </c>
      <c r="AH14">
        <v>6</v>
      </c>
      <c r="AI14">
        <v>61</v>
      </c>
      <c r="AJ14">
        <v>44</v>
      </c>
      <c r="AL14">
        <v>6</v>
      </c>
      <c r="AM14">
        <v>6</v>
      </c>
      <c r="AN14">
        <v>6</v>
      </c>
      <c r="AO14">
        <v>6</v>
      </c>
      <c r="AP14" t="s">
        <v>69</v>
      </c>
    </row>
    <row r="15" spans="1:42" x14ac:dyDescent="0.25">
      <c r="A15" t="s">
        <v>94</v>
      </c>
      <c r="B15" t="s">
        <v>95</v>
      </c>
      <c r="C15">
        <v>1</v>
      </c>
      <c r="D15">
        <v>1</v>
      </c>
      <c r="E15">
        <v>3</v>
      </c>
      <c r="F15">
        <v>1</v>
      </c>
      <c r="G15">
        <v>63</v>
      </c>
      <c r="H15">
        <v>58</v>
      </c>
      <c r="I15">
        <v>37</v>
      </c>
      <c r="J15">
        <v>21</v>
      </c>
      <c r="K15">
        <v>20</v>
      </c>
      <c r="L15">
        <v>7</v>
      </c>
      <c r="M15">
        <v>64</v>
      </c>
      <c r="N15">
        <v>29</v>
      </c>
      <c r="O15">
        <v>11</v>
      </c>
      <c r="P15">
        <v>6</v>
      </c>
      <c r="Q15">
        <v>25</v>
      </c>
      <c r="R15">
        <v>18</v>
      </c>
      <c r="T15">
        <v>6</v>
      </c>
      <c r="U15">
        <v>6</v>
      </c>
      <c r="V15">
        <v>6</v>
      </c>
      <c r="W15">
        <v>6</v>
      </c>
      <c r="X15" t="s">
        <v>69</v>
      </c>
      <c r="Y15">
        <v>63</v>
      </c>
      <c r="Z15">
        <v>48</v>
      </c>
      <c r="AA15">
        <v>37</v>
      </c>
      <c r="AB15">
        <v>24</v>
      </c>
      <c r="AC15">
        <v>7</v>
      </c>
      <c r="AD15">
        <v>1</v>
      </c>
      <c r="AE15">
        <v>23</v>
      </c>
      <c r="AF15">
        <v>34</v>
      </c>
      <c r="AG15">
        <v>2</v>
      </c>
      <c r="AH15">
        <v>1</v>
      </c>
      <c r="AI15">
        <v>27</v>
      </c>
      <c r="AJ15">
        <v>14</v>
      </c>
      <c r="AL15">
        <v>7</v>
      </c>
      <c r="AM15">
        <v>1</v>
      </c>
      <c r="AN15">
        <v>4</v>
      </c>
      <c r="AO15">
        <v>3</v>
      </c>
      <c r="AP15" t="s">
        <v>69</v>
      </c>
    </row>
    <row r="16" spans="1:42" x14ac:dyDescent="0.25">
      <c r="A16" t="s">
        <v>96</v>
      </c>
      <c r="B16" t="s">
        <v>97</v>
      </c>
      <c r="C16">
        <v>1</v>
      </c>
      <c r="D16">
        <v>0</v>
      </c>
      <c r="E16">
        <v>0</v>
      </c>
      <c r="F16">
        <v>3</v>
      </c>
      <c r="G16">
        <v>66</v>
      </c>
      <c r="H16">
        <v>48</v>
      </c>
      <c r="I16">
        <v>34</v>
      </c>
      <c r="J16">
        <v>21</v>
      </c>
      <c r="K16">
        <v>5</v>
      </c>
      <c r="L16">
        <v>5</v>
      </c>
      <c r="M16">
        <v>42</v>
      </c>
      <c r="N16">
        <v>30</v>
      </c>
      <c r="O16">
        <v>11</v>
      </c>
      <c r="P16">
        <v>2</v>
      </c>
      <c r="Q16">
        <v>49</v>
      </c>
      <c r="R16">
        <v>29</v>
      </c>
      <c r="T16">
        <v>6</v>
      </c>
      <c r="U16">
        <v>4</v>
      </c>
      <c r="V16">
        <v>5</v>
      </c>
      <c r="W16" t="s">
        <v>69</v>
      </c>
      <c r="X16" t="s">
        <v>69</v>
      </c>
      <c r="Y16">
        <v>65</v>
      </c>
      <c r="Z16">
        <v>59</v>
      </c>
      <c r="AA16">
        <v>35</v>
      </c>
      <c r="AB16">
        <v>20</v>
      </c>
      <c r="AC16">
        <v>20</v>
      </c>
      <c r="AD16">
        <v>6</v>
      </c>
      <c r="AE16">
        <v>55</v>
      </c>
      <c r="AF16">
        <v>36</v>
      </c>
      <c r="AG16">
        <v>8</v>
      </c>
      <c r="AH16">
        <v>4</v>
      </c>
      <c r="AI16">
        <v>26</v>
      </c>
      <c r="AJ16">
        <v>17</v>
      </c>
      <c r="AL16">
        <v>7</v>
      </c>
      <c r="AM16">
        <v>6</v>
      </c>
      <c r="AN16">
        <v>7</v>
      </c>
      <c r="AO16" t="s">
        <v>69</v>
      </c>
      <c r="AP16" t="s">
        <v>69</v>
      </c>
    </row>
    <row r="17" spans="1:42" x14ac:dyDescent="0.25">
      <c r="A17" t="s">
        <v>98</v>
      </c>
      <c r="B17" t="s">
        <v>99</v>
      </c>
      <c r="C17">
        <v>1</v>
      </c>
      <c r="D17">
        <v>1</v>
      </c>
      <c r="E17">
        <v>3</v>
      </c>
      <c r="F17">
        <v>0</v>
      </c>
      <c r="G17">
        <v>68</v>
      </c>
      <c r="H17">
        <v>54</v>
      </c>
      <c r="I17">
        <v>32</v>
      </c>
      <c r="J17">
        <v>15</v>
      </c>
      <c r="K17">
        <v>18</v>
      </c>
      <c r="L17">
        <v>2</v>
      </c>
      <c r="M17">
        <v>47</v>
      </c>
      <c r="N17">
        <v>13</v>
      </c>
      <c r="O17">
        <v>6</v>
      </c>
      <c r="P17">
        <v>3</v>
      </c>
      <c r="Q17">
        <v>48</v>
      </c>
      <c r="R17">
        <v>32</v>
      </c>
      <c r="T17">
        <v>7</v>
      </c>
      <c r="U17">
        <v>6</v>
      </c>
      <c r="V17">
        <v>6</v>
      </c>
      <c r="W17" t="s">
        <v>69</v>
      </c>
      <c r="X17" t="s">
        <v>69</v>
      </c>
      <c r="Y17">
        <v>71</v>
      </c>
      <c r="Z17">
        <v>46</v>
      </c>
      <c r="AA17">
        <v>29</v>
      </c>
      <c r="AB17">
        <v>19</v>
      </c>
      <c r="AC17">
        <v>2</v>
      </c>
      <c r="AD17">
        <v>3</v>
      </c>
      <c r="AE17">
        <v>40</v>
      </c>
      <c r="AF17">
        <v>10</v>
      </c>
      <c r="AG17">
        <v>1</v>
      </c>
      <c r="AH17">
        <v>0</v>
      </c>
      <c r="AI17">
        <v>36</v>
      </c>
      <c r="AJ17">
        <v>26</v>
      </c>
      <c r="AL17">
        <v>6</v>
      </c>
      <c r="AM17">
        <v>4</v>
      </c>
      <c r="AN17">
        <v>3</v>
      </c>
      <c r="AO17" t="s">
        <v>69</v>
      </c>
      <c r="AP17" t="s">
        <v>69</v>
      </c>
    </row>
    <row r="18" spans="1:42" x14ac:dyDescent="0.25">
      <c r="A18" t="s">
        <v>100</v>
      </c>
      <c r="B18" t="s">
        <v>101</v>
      </c>
      <c r="C18">
        <v>1</v>
      </c>
      <c r="D18">
        <v>0</v>
      </c>
      <c r="E18">
        <v>0</v>
      </c>
      <c r="F18">
        <v>3</v>
      </c>
      <c r="G18">
        <v>85</v>
      </c>
      <c r="H18">
        <v>26</v>
      </c>
      <c r="I18">
        <v>15</v>
      </c>
      <c r="J18">
        <v>3</v>
      </c>
      <c r="K18">
        <v>3</v>
      </c>
      <c r="L18">
        <v>1</v>
      </c>
      <c r="M18">
        <v>14</v>
      </c>
      <c r="N18">
        <v>13</v>
      </c>
      <c r="O18">
        <v>0</v>
      </c>
      <c r="P18">
        <v>0</v>
      </c>
      <c r="Q18">
        <v>22</v>
      </c>
      <c r="R18">
        <v>8</v>
      </c>
      <c r="T18">
        <v>3</v>
      </c>
      <c r="U18">
        <v>2</v>
      </c>
      <c r="V18">
        <v>0</v>
      </c>
      <c r="W18" t="s">
        <v>69</v>
      </c>
      <c r="X18" t="s">
        <v>69</v>
      </c>
      <c r="Y18">
        <v>70</v>
      </c>
      <c r="Z18">
        <v>35</v>
      </c>
      <c r="AA18">
        <v>30</v>
      </c>
      <c r="AB18">
        <v>14</v>
      </c>
      <c r="AC18">
        <v>7</v>
      </c>
      <c r="AD18">
        <v>0</v>
      </c>
      <c r="AE18">
        <v>32</v>
      </c>
      <c r="AF18">
        <v>6</v>
      </c>
      <c r="AG18">
        <v>8</v>
      </c>
      <c r="AH18">
        <v>6</v>
      </c>
      <c r="AI18">
        <v>25</v>
      </c>
      <c r="AJ18">
        <v>21</v>
      </c>
      <c r="AL18">
        <v>6</v>
      </c>
      <c r="AM18">
        <v>6</v>
      </c>
      <c r="AN18">
        <v>6</v>
      </c>
      <c r="AO18" t="s">
        <v>69</v>
      </c>
      <c r="AP18" t="s">
        <v>69</v>
      </c>
    </row>
    <row r="19" spans="1:42" x14ac:dyDescent="0.25">
      <c r="A19" t="s">
        <v>102</v>
      </c>
      <c r="B19" t="s">
        <v>103</v>
      </c>
      <c r="C19">
        <v>1</v>
      </c>
      <c r="D19">
        <v>0</v>
      </c>
      <c r="E19">
        <v>0</v>
      </c>
      <c r="F19">
        <v>3</v>
      </c>
      <c r="G19">
        <v>54</v>
      </c>
      <c r="H19">
        <v>27</v>
      </c>
      <c r="I19">
        <v>46</v>
      </c>
      <c r="J19">
        <v>17</v>
      </c>
      <c r="K19">
        <v>1</v>
      </c>
      <c r="L19">
        <v>3</v>
      </c>
      <c r="M19">
        <v>17</v>
      </c>
      <c r="N19">
        <v>22</v>
      </c>
      <c r="O19">
        <v>2</v>
      </c>
      <c r="P19">
        <v>0</v>
      </c>
      <c r="Q19">
        <v>21</v>
      </c>
      <c r="R19">
        <v>11</v>
      </c>
      <c r="T19">
        <v>4</v>
      </c>
      <c r="U19">
        <v>0</v>
      </c>
      <c r="V19">
        <v>4</v>
      </c>
      <c r="W19" t="s">
        <v>69</v>
      </c>
      <c r="X19" t="s">
        <v>69</v>
      </c>
      <c r="Y19">
        <v>62</v>
      </c>
      <c r="Z19">
        <v>38</v>
      </c>
      <c r="AA19">
        <v>38</v>
      </c>
      <c r="AB19">
        <v>20</v>
      </c>
      <c r="AC19">
        <v>7</v>
      </c>
      <c r="AD19">
        <v>2</v>
      </c>
      <c r="AE19">
        <v>29</v>
      </c>
      <c r="AF19">
        <v>15</v>
      </c>
      <c r="AG19">
        <v>8</v>
      </c>
      <c r="AH19">
        <v>5</v>
      </c>
      <c r="AI19">
        <v>41</v>
      </c>
      <c r="AJ19">
        <v>29</v>
      </c>
      <c r="AL19">
        <v>6</v>
      </c>
      <c r="AM19">
        <v>6</v>
      </c>
      <c r="AN19">
        <v>6</v>
      </c>
      <c r="AO19" t="s">
        <v>69</v>
      </c>
      <c r="AP19" t="s">
        <v>69</v>
      </c>
    </row>
    <row r="20" spans="1:42" x14ac:dyDescent="0.25">
      <c r="A20" t="s">
        <v>104</v>
      </c>
      <c r="B20" t="s">
        <v>105</v>
      </c>
      <c r="C20">
        <v>1</v>
      </c>
      <c r="D20">
        <v>1</v>
      </c>
      <c r="E20">
        <v>3</v>
      </c>
      <c r="F20">
        <v>2</v>
      </c>
      <c r="G20">
        <v>68</v>
      </c>
      <c r="H20">
        <v>102</v>
      </c>
      <c r="I20">
        <v>32</v>
      </c>
      <c r="J20">
        <v>27</v>
      </c>
      <c r="K20">
        <v>22</v>
      </c>
      <c r="L20">
        <v>10</v>
      </c>
      <c r="M20">
        <v>55</v>
      </c>
      <c r="N20">
        <v>44</v>
      </c>
      <c r="O20">
        <v>19</v>
      </c>
      <c r="P20">
        <v>4</v>
      </c>
      <c r="Q20">
        <v>34</v>
      </c>
      <c r="R20">
        <v>22</v>
      </c>
      <c r="T20">
        <v>6</v>
      </c>
      <c r="U20">
        <v>4</v>
      </c>
      <c r="V20">
        <v>7</v>
      </c>
      <c r="W20">
        <v>6</v>
      </c>
      <c r="X20">
        <v>6</v>
      </c>
      <c r="Y20">
        <v>59</v>
      </c>
      <c r="Z20">
        <v>81</v>
      </c>
      <c r="AA20">
        <v>41</v>
      </c>
      <c r="AB20">
        <v>39</v>
      </c>
      <c r="AC20">
        <v>20</v>
      </c>
      <c r="AD20">
        <v>13</v>
      </c>
      <c r="AE20">
        <v>95</v>
      </c>
      <c r="AF20">
        <v>74</v>
      </c>
      <c r="AG20">
        <v>17</v>
      </c>
      <c r="AH20">
        <v>3</v>
      </c>
      <c r="AI20">
        <v>59</v>
      </c>
      <c r="AJ20">
        <v>42</v>
      </c>
      <c r="AL20">
        <v>3</v>
      </c>
      <c r="AM20">
        <v>6</v>
      </c>
      <c r="AN20">
        <v>6</v>
      </c>
      <c r="AO20">
        <v>7</v>
      </c>
      <c r="AP20">
        <v>4</v>
      </c>
    </row>
    <row r="21" spans="1:42" x14ac:dyDescent="0.25">
      <c r="A21" t="s">
        <v>106</v>
      </c>
      <c r="B21" t="s">
        <v>107</v>
      </c>
      <c r="C21">
        <v>1</v>
      </c>
      <c r="D21">
        <v>0</v>
      </c>
      <c r="E21">
        <v>1</v>
      </c>
      <c r="F21">
        <v>3</v>
      </c>
      <c r="G21">
        <v>66</v>
      </c>
      <c r="H21">
        <v>52</v>
      </c>
      <c r="I21">
        <v>34</v>
      </c>
      <c r="J21">
        <v>21</v>
      </c>
      <c r="K21">
        <v>3</v>
      </c>
      <c r="L21">
        <v>2</v>
      </c>
      <c r="M21">
        <v>49</v>
      </c>
      <c r="N21">
        <v>33</v>
      </c>
      <c r="O21">
        <v>12</v>
      </c>
      <c r="P21">
        <v>4</v>
      </c>
      <c r="Q21">
        <v>37</v>
      </c>
      <c r="R21">
        <v>24</v>
      </c>
      <c r="T21">
        <v>7</v>
      </c>
      <c r="U21">
        <v>5</v>
      </c>
      <c r="V21">
        <v>3</v>
      </c>
      <c r="W21">
        <v>2</v>
      </c>
      <c r="X21" t="s">
        <v>69</v>
      </c>
      <c r="Y21">
        <v>69</v>
      </c>
      <c r="Z21">
        <v>62</v>
      </c>
      <c r="AA21">
        <v>31</v>
      </c>
      <c r="AB21">
        <v>22</v>
      </c>
      <c r="AC21">
        <v>8</v>
      </c>
      <c r="AD21">
        <v>3</v>
      </c>
      <c r="AE21">
        <v>45</v>
      </c>
      <c r="AF21">
        <v>29</v>
      </c>
      <c r="AG21">
        <v>15</v>
      </c>
      <c r="AH21">
        <v>8</v>
      </c>
      <c r="AI21">
        <v>82</v>
      </c>
      <c r="AJ21">
        <v>50</v>
      </c>
      <c r="AL21">
        <v>6</v>
      </c>
      <c r="AM21">
        <v>7</v>
      </c>
      <c r="AN21">
        <v>6</v>
      </c>
      <c r="AO21">
        <v>6</v>
      </c>
      <c r="AP21" t="s">
        <v>69</v>
      </c>
    </row>
    <row r="22" spans="1:42" x14ac:dyDescent="0.25">
      <c r="A22" t="s">
        <v>108</v>
      </c>
      <c r="B22" t="s">
        <v>109</v>
      </c>
      <c r="C22">
        <v>1</v>
      </c>
      <c r="D22">
        <v>0</v>
      </c>
      <c r="E22">
        <v>0</v>
      </c>
      <c r="F22">
        <v>3</v>
      </c>
      <c r="G22">
        <v>71</v>
      </c>
      <c r="H22">
        <v>39</v>
      </c>
      <c r="I22">
        <v>29</v>
      </c>
      <c r="J22">
        <v>10</v>
      </c>
      <c r="K22">
        <v>4</v>
      </c>
      <c r="L22">
        <v>3</v>
      </c>
      <c r="M22">
        <v>17</v>
      </c>
      <c r="N22">
        <v>12</v>
      </c>
      <c r="O22">
        <v>4</v>
      </c>
      <c r="P22">
        <v>0</v>
      </c>
      <c r="Q22">
        <v>11</v>
      </c>
      <c r="R22">
        <v>9</v>
      </c>
      <c r="T22">
        <v>2</v>
      </c>
      <c r="U22">
        <v>2</v>
      </c>
      <c r="V22">
        <v>4</v>
      </c>
      <c r="W22" t="s">
        <v>69</v>
      </c>
      <c r="X22" t="s">
        <v>69</v>
      </c>
      <c r="Y22">
        <v>68</v>
      </c>
      <c r="Z22">
        <v>40</v>
      </c>
      <c r="AA22">
        <v>32</v>
      </c>
      <c r="AB22">
        <v>17</v>
      </c>
      <c r="AC22">
        <v>11</v>
      </c>
      <c r="AD22">
        <v>4</v>
      </c>
      <c r="AE22">
        <v>39</v>
      </c>
      <c r="AF22">
        <v>17</v>
      </c>
      <c r="AG22">
        <v>21</v>
      </c>
      <c r="AH22">
        <v>5</v>
      </c>
      <c r="AI22">
        <v>17</v>
      </c>
      <c r="AJ22">
        <v>11</v>
      </c>
      <c r="AL22">
        <v>6</v>
      </c>
      <c r="AM22">
        <v>6</v>
      </c>
      <c r="AN22">
        <v>6</v>
      </c>
      <c r="AO22" t="s">
        <v>69</v>
      </c>
      <c r="AP22" t="s">
        <v>69</v>
      </c>
    </row>
    <row r="23" spans="1:42" x14ac:dyDescent="0.25">
      <c r="A23" t="s">
        <v>110</v>
      </c>
      <c r="B23" t="s">
        <v>111</v>
      </c>
      <c r="C23">
        <v>1</v>
      </c>
      <c r="D23">
        <v>1</v>
      </c>
      <c r="E23">
        <v>3</v>
      </c>
      <c r="F23">
        <v>0</v>
      </c>
      <c r="G23">
        <v>66</v>
      </c>
      <c r="H23">
        <v>37</v>
      </c>
      <c r="I23">
        <v>34</v>
      </c>
      <c r="J23">
        <v>17</v>
      </c>
      <c r="K23">
        <v>8</v>
      </c>
      <c r="L23">
        <v>1</v>
      </c>
      <c r="M23">
        <v>35</v>
      </c>
      <c r="N23">
        <v>19</v>
      </c>
      <c r="O23">
        <v>12</v>
      </c>
      <c r="P23">
        <v>5</v>
      </c>
      <c r="Q23">
        <v>43</v>
      </c>
      <c r="R23">
        <v>33</v>
      </c>
      <c r="T23">
        <v>6</v>
      </c>
      <c r="U23">
        <v>6</v>
      </c>
      <c r="V23">
        <v>6</v>
      </c>
      <c r="W23" t="s">
        <v>69</v>
      </c>
      <c r="X23" t="s">
        <v>69</v>
      </c>
      <c r="Y23">
        <v>60</v>
      </c>
      <c r="Z23">
        <v>34</v>
      </c>
      <c r="AA23">
        <v>40</v>
      </c>
      <c r="AB23">
        <v>12</v>
      </c>
      <c r="AC23">
        <v>12</v>
      </c>
      <c r="AD23">
        <v>7</v>
      </c>
      <c r="AE23">
        <v>29</v>
      </c>
      <c r="AF23">
        <v>30</v>
      </c>
      <c r="AG23">
        <v>2</v>
      </c>
      <c r="AH23">
        <v>0</v>
      </c>
      <c r="AI23">
        <v>21</v>
      </c>
      <c r="AJ23">
        <v>10</v>
      </c>
      <c r="AL23">
        <v>2</v>
      </c>
      <c r="AM23">
        <v>2</v>
      </c>
      <c r="AN23">
        <v>4</v>
      </c>
      <c r="AO23" t="s">
        <v>69</v>
      </c>
      <c r="AP23" t="s">
        <v>69</v>
      </c>
    </row>
    <row r="24" spans="1:42" x14ac:dyDescent="0.25">
      <c r="A24" t="s">
        <v>112</v>
      </c>
      <c r="B24" t="s">
        <v>113</v>
      </c>
      <c r="C24">
        <v>1</v>
      </c>
      <c r="D24">
        <v>0</v>
      </c>
      <c r="E24">
        <v>1</v>
      </c>
      <c r="F24">
        <v>3</v>
      </c>
      <c r="G24">
        <v>53</v>
      </c>
      <c r="H24">
        <v>43</v>
      </c>
      <c r="I24">
        <v>47</v>
      </c>
      <c r="J24">
        <v>22</v>
      </c>
      <c r="K24">
        <v>6</v>
      </c>
      <c r="L24">
        <v>3</v>
      </c>
      <c r="M24">
        <v>29</v>
      </c>
      <c r="N24">
        <v>36</v>
      </c>
      <c r="O24">
        <v>12</v>
      </c>
      <c r="P24">
        <v>4</v>
      </c>
      <c r="Q24">
        <v>31</v>
      </c>
      <c r="R24">
        <v>17</v>
      </c>
      <c r="T24">
        <v>1</v>
      </c>
      <c r="U24">
        <v>6</v>
      </c>
      <c r="V24">
        <v>4</v>
      </c>
      <c r="W24">
        <v>3</v>
      </c>
      <c r="X24" t="s">
        <v>69</v>
      </c>
      <c r="Y24">
        <v>47</v>
      </c>
      <c r="Z24">
        <v>42</v>
      </c>
      <c r="AA24">
        <v>53</v>
      </c>
      <c r="AB24">
        <v>26</v>
      </c>
      <c r="AC24">
        <v>6</v>
      </c>
      <c r="AD24">
        <v>9</v>
      </c>
      <c r="AE24">
        <v>29</v>
      </c>
      <c r="AF24">
        <v>47</v>
      </c>
      <c r="AG24">
        <v>14</v>
      </c>
      <c r="AH24">
        <v>8</v>
      </c>
      <c r="AI24">
        <v>34</v>
      </c>
      <c r="AJ24">
        <v>20</v>
      </c>
      <c r="AL24">
        <v>6</v>
      </c>
      <c r="AM24">
        <v>4</v>
      </c>
      <c r="AN24">
        <v>6</v>
      </c>
      <c r="AO24">
        <v>6</v>
      </c>
      <c r="AP24" t="s">
        <v>69</v>
      </c>
    </row>
    <row r="25" spans="1:42" x14ac:dyDescent="0.25">
      <c r="A25" t="s">
        <v>114</v>
      </c>
      <c r="B25" t="s">
        <v>115</v>
      </c>
      <c r="C25">
        <v>1</v>
      </c>
      <c r="D25">
        <v>1</v>
      </c>
      <c r="E25">
        <v>3</v>
      </c>
      <c r="F25">
        <v>0</v>
      </c>
      <c r="G25">
        <v>55</v>
      </c>
      <c r="H25">
        <v>43</v>
      </c>
      <c r="I25">
        <v>45</v>
      </c>
      <c r="J25">
        <v>29</v>
      </c>
      <c r="K25">
        <v>11</v>
      </c>
      <c r="L25">
        <v>4</v>
      </c>
      <c r="M25">
        <v>36</v>
      </c>
      <c r="N25">
        <v>14</v>
      </c>
      <c r="O25">
        <v>10</v>
      </c>
      <c r="P25">
        <v>2</v>
      </c>
      <c r="Q25">
        <v>21</v>
      </c>
      <c r="R25">
        <v>18</v>
      </c>
      <c r="T25">
        <v>6</v>
      </c>
      <c r="U25">
        <v>7</v>
      </c>
      <c r="V25">
        <v>7</v>
      </c>
      <c r="W25" t="s">
        <v>69</v>
      </c>
      <c r="X25" t="s">
        <v>69</v>
      </c>
      <c r="Y25">
        <v>52</v>
      </c>
      <c r="Z25">
        <v>51</v>
      </c>
      <c r="AA25">
        <v>48</v>
      </c>
      <c r="AB25">
        <v>27</v>
      </c>
      <c r="AC25">
        <v>11</v>
      </c>
      <c r="AD25">
        <v>11</v>
      </c>
      <c r="AE25">
        <v>34</v>
      </c>
      <c r="AF25">
        <v>36</v>
      </c>
      <c r="AG25">
        <v>0</v>
      </c>
      <c r="AH25">
        <v>0</v>
      </c>
      <c r="AI25">
        <v>26</v>
      </c>
      <c r="AJ25">
        <v>14</v>
      </c>
      <c r="AL25">
        <v>4</v>
      </c>
      <c r="AM25">
        <v>6</v>
      </c>
      <c r="AN25">
        <v>5</v>
      </c>
      <c r="AO25" t="s">
        <v>69</v>
      </c>
      <c r="AP25" t="s">
        <v>69</v>
      </c>
    </row>
    <row r="26" spans="1:42" x14ac:dyDescent="0.25">
      <c r="A26" t="s">
        <v>116</v>
      </c>
      <c r="B26" t="s">
        <v>117</v>
      </c>
      <c r="C26">
        <v>1</v>
      </c>
      <c r="D26">
        <v>1</v>
      </c>
      <c r="E26">
        <v>3</v>
      </c>
      <c r="F26">
        <v>0</v>
      </c>
      <c r="G26">
        <v>57</v>
      </c>
      <c r="H26">
        <v>37</v>
      </c>
      <c r="I26">
        <v>43</v>
      </c>
      <c r="J26">
        <v>26</v>
      </c>
      <c r="K26">
        <v>5</v>
      </c>
      <c r="L26">
        <v>1</v>
      </c>
      <c r="M26">
        <v>32</v>
      </c>
      <c r="N26">
        <v>11</v>
      </c>
      <c r="O26">
        <v>15</v>
      </c>
      <c r="P26">
        <v>6</v>
      </c>
      <c r="Q26">
        <v>31</v>
      </c>
      <c r="R26">
        <v>20</v>
      </c>
      <c r="T26">
        <v>6</v>
      </c>
      <c r="U26">
        <v>7</v>
      </c>
      <c r="V26">
        <v>6</v>
      </c>
      <c r="W26" t="s">
        <v>69</v>
      </c>
      <c r="X26" t="s">
        <v>69</v>
      </c>
      <c r="Y26">
        <v>60</v>
      </c>
      <c r="Z26">
        <v>41</v>
      </c>
      <c r="AA26">
        <v>40</v>
      </c>
      <c r="AB26">
        <v>20</v>
      </c>
      <c r="AC26">
        <v>12</v>
      </c>
      <c r="AD26">
        <v>2</v>
      </c>
      <c r="AE26">
        <v>44</v>
      </c>
      <c r="AF26">
        <v>37</v>
      </c>
      <c r="AG26">
        <v>10</v>
      </c>
      <c r="AH26">
        <v>2</v>
      </c>
      <c r="AI26">
        <v>21</v>
      </c>
      <c r="AJ26">
        <v>13</v>
      </c>
      <c r="AL26">
        <v>4</v>
      </c>
      <c r="AM26">
        <v>5</v>
      </c>
      <c r="AN26">
        <v>3</v>
      </c>
      <c r="AO26" t="s">
        <v>69</v>
      </c>
      <c r="AP26" t="s">
        <v>69</v>
      </c>
    </row>
    <row r="27" spans="1:42" x14ac:dyDescent="0.25">
      <c r="A27" t="s">
        <v>118</v>
      </c>
      <c r="B27" t="s">
        <v>119</v>
      </c>
      <c r="C27">
        <v>1</v>
      </c>
      <c r="D27">
        <v>1</v>
      </c>
      <c r="E27">
        <v>3</v>
      </c>
      <c r="F27">
        <v>0</v>
      </c>
      <c r="G27">
        <v>75</v>
      </c>
      <c r="H27">
        <v>47</v>
      </c>
      <c r="I27">
        <v>25</v>
      </c>
      <c r="J27">
        <v>12</v>
      </c>
      <c r="K27">
        <v>9</v>
      </c>
      <c r="L27">
        <v>2</v>
      </c>
      <c r="M27">
        <v>46</v>
      </c>
      <c r="N27">
        <v>21</v>
      </c>
      <c r="O27">
        <v>7</v>
      </c>
      <c r="P27">
        <v>4</v>
      </c>
      <c r="Q27">
        <v>41</v>
      </c>
      <c r="R27">
        <v>29</v>
      </c>
      <c r="T27">
        <v>6</v>
      </c>
      <c r="U27">
        <v>6</v>
      </c>
      <c r="V27">
        <v>6</v>
      </c>
      <c r="W27" t="s">
        <v>69</v>
      </c>
      <c r="X27" t="s">
        <v>69</v>
      </c>
      <c r="Y27">
        <v>67</v>
      </c>
      <c r="Z27">
        <v>32</v>
      </c>
      <c r="AA27">
        <v>33</v>
      </c>
      <c r="AB27">
        <v>10</v>
      </c>
      <c r="AC27">
        <v>4</v>
      </c>
      <c r="AD27">
        <v>4</v>
      </c>
      <c r="AE27">
        <v>23</v>
      </c>
      <c r="AF27">
        <v>13</v>
      </c>
      <c r="AG27">
        <v>3</v>
      </c>
      <c r="AH27">
        <v>0</v>
      </c>
      <c r="AI27">
        <v>13</v>
      </c>
      <c r="AJ27">
        <v>9</v>
      </c>
      <c r="AL27">
        <v>3</v>
      </c>
      <c r="AM27">
        <v>3</v>
      </c>
      <c r="AN27">
        <v>3</v>
      </c>
      <c r="AO27" t="s">
        <v>69</v>
      </c>
      <c r="AP27" t="s">
        <v>69</v>
      </c>
    </row>
    <row r="28" spans="1:42" x14ac:dyDescent="0.25">
      <c r="A28" t="s">
        <v>120</v>
      </c>
      <c r="B28" t="s">
        <v>121</v>
      </c>
      <c r="C28">
        <v>1</v>
      </c>
      <c r="D28">
        <v>0</v>
      </c>
      <c r="E28">
        <v>0</v>
      </c>
      <c r="F28">
        <v>3</v>
      </c>
      <c r="G28">
        <v>60</v>
      </c>
      <c r="H28">
        <v>32</v>
      </c>
      <c r="I28">
        <v>40</v>
      </c>
      <c r="J28">
        <v>12</v>
      </c>
      <c r="K28">
        <v>1</v>
      </c>
      <c r="L28">
        <v>3</v>
      </c>
      <c r="M28">
        <v>15</v>
      </c>
      <c r="N28">
        <v>20</v>
      </c>
      <c r="O28">
        <v>0</v>
      </c>
      <c r="P28">
        <v>0</v>
      </c>
      <c r="Q28">
        <v>15</v>
      </c>
      <c r="R28">
        <v>11</v>
      </c>
      <c r="T28">
        <v>1</v>
      </c>
      <c r="U28">
        <v>2</v>
      </c>
      <c r="V28">
        <v>3</v>
      </c>
      <c r="W28" t="s">
        <v>69</v>
      </c>
      <c r="X28" t="s">
        <v>69</v>
      </c>
      <c r="Y28">
        <v>63</v>
      </c>
      <c r="Z28">
        <v>31</v>
      </c>
      <c r="AA28">
        <v>37</v>
      </c>
      <c r="AB28">
        <v>17</v>
      </c>
      <c r="AC28">
        <v>6</v>
      </c>
      <c r="AD28">
        <v>0</v>
      </c>
      <c r="AE28">
        <v>34</v>
      </c>
      <c r="AF28">
        <v>14</v>
      </c>
      <c r="AG28">
        <v>13</v>
      </c>
      <c r="AH28">
        <v>6</v>
      </c>
      <c r="AI28">
        <v>31</v>
      </c>
      <c r="AJ28">
        <v>23</v>
      </c>
      <c r="AL28">
        <v>6</v>
      </c>
      <c r="AM28">
        <v>6</v>
      </c>
      <c r="AN28">
        <v>6</v>
      </c>
      <c r="AO28" t="s">
        <v>69</v>
      </c>
      <c r="AP28" t="s">
        <v>69</v>
      </c>
    </row>
    <row r="29" spans="1:42" x14ac:dyDescent="0.25">
      <c r="A29" t="s">
        <v>122</v>
      </c>
      <c r="B29" t="s">
        <v>123</v>
      </c>
      <c r="C29">
        <v>1</v>
      </c>
      <c r="D29">
        <v>1</v>
      </c>
      <c r="E29">
        <v>3</v>
      </c>
      <c r="F29">
        <v>0</v>
      </c>
      <c r="G29">
        <v>75</v>
      </c>
      <c r="H29">
        <v>55</v>
      </c>
      <c r="I29">
        <v>25</v>
      </c>
      <c r="J29">
        <v>19</v>
      </c>
      <c r="K29">
        <v>22</v>
      </c>
      <c r="L29">
        <v>1</v>
      </c>
      <c r="M29">
        <v>40</v>
      </c>
      <c r="N29">
        <v>20</v>
      </c>
      <c r="O29">
        <v>4</v>
      </c>
      <c r="P29">
        <v>2</v>
      </c>
      <c r="Q29">
        <v>24</v>
      </c>
      <c r="R29">
        <v>16</v>
      </c>
      <c r="T29">
        <v>6</v>
      </c>
      <c r="U29">
        <v>7</v>
      </c>
      <c r="V29">
        <v>7</v>
      </c>
      <c r="W29" t="s">
        <v>69</v>
      </c>
      <c r="X29" t="s">
        <v>69</v>
      </c>
      <c r="Y29">
        <v>65</v>
      </c>
      <c r="Z29">
        <v>47</v>
      </c>
      <c r="AA29">
        <v>35</v>
      </c>
      <c r="AB29">
        <v>15</v>
      </c>
      <c r="AC29">
        <v>4</v>
      </c>
      <c r="AD29">
        <v>4</v>
      </c>
      <c r="AE29">
        <v>27</v>
      </c>
      <c r="AF29">
        <v>20</v>
      </c>
      <c r="AG29">
        <v>0</v>
      </c>
      <c r="AH29">
        <v>0</v>
      </c>
      <c r="AI29">
        <v>18</v>
      </c>
      <c r="AJ29">
        <v>13</v>
      </c>
      <c r="AL29">
        <v>1</v>
      </c>
      <c r="AM29">
        <v>6</v>
      </c>
      <c r="AN29">
        <v>6</v>
      </c>
      <c r="AO29" t="s">
        <v>69</v>
      </c>
      <c r="AP29" t="s">
        <v>69</v>
      </c>
    </row>
    <row r="30" spans="1:42" x14ac:dyDescent="0.25">
      <c r="A30" t="s">
        <v>124</v>
      </c>
      <c r="B30" t="s">
        <v>125</v>
      </c>
      <c r="C30">
        <v>1</v>
      </c>
      <c r="D30">
        <v>0</v>
      </c>
      <c r="E30">
        <v>1</v>
      </c>
      <c r="F30">
        <v>3</v>
      </c>
      <c r="G30">
        <v>59</v>
      </c>
      <c r="H30">
        <v>43</v>
      </c>
      <c r="I30">
        <v>41</v>
      </c>
      <c r="J30">
        <v>25</v>
      </c>
      <c r="K30">
        <v>2</v>
      </c>
      <c r="L30">
        <v>5</v>
      </c>
      <c r="M30">
        <v>26</v>
      </c>
      <c r="N30">
        <v>21</v>
      </c>
      <c r="O30">
        <v>2</v>
      </c>
      <c r="P30">
        <v>2</v>
      </c>
      <c r="Q30">
        <v>25</v>
      </c>
      <c r="R30">
        <v>14</v>
      </c>
      <c r="T30">
        <v>4</v>
      </c>
      <c r="U30">
        <v>6</v>
      </c>
      <c r="V30">
        <v>3</v>
      </c>
      <c r="W30">
        <v>1</v>
      </c>
      <c r="X30" t="s">
        <v>69</v>
      </c>
      <c r="Y30">
        <v>63</v>
      </c>
      <c r="Z30">
        <v>51</v>
      </c>
      <c r="AA30">
        <v>37</v>
      </c>
      <c r="AB30">
        <v>18</v>
      </c>
      <c r="AC30">
        <v>26</v>
      </c>
      <c r="AD30">
        <v>3</v>
      </c>
      <c r="AE30">
        <v>64</v>
      </c>
      <c r="AF30">
        <v>21</v>
      </c>
      <c r="AG30">
        <v>13</v>
      </c>
      <c r="AH30">
        <v>6</v>
      </c>
      <c r="AI30">
        <v>33</v>
      </c>
      <c r="AJ30">
        <v>21</v>
      </c>
      <c r="AL30">
        <v>6</v>
      </c>
      <c r="AM30">
        <v>4</v>
      </c>
      <c r="AN30">
        <v>6</v>
      </c>
      <c r="AO30">
        <v>6</v>
      </c>
      <c r="AP30" t="s">
        <v>69</v>
      </c>
    </row>
    <row r="31" spans="1:42" x14ac:dyDescent="0.25">
      <c r="A31" t="s">
        <v>126</v>
      </c>
      <c r="B31" t="s">
        <v>127</v>
      </c>
      <c r="C31">
        <v>1</v>
      </c>
      <c r="D31">
        <v>1</v>
      </c>
      <c r="E31">
        <v>3</v>
      </c>
      <c r="F31">
        <v>0</v>
      </c>
      <c r="G31">
        <v>68</v>
      </c>
      <c r="H31">
        <v>50</v>
      </c>
      <c r="I31">
        <v>32</v>
      </c>
      <c r="J31">
        <v>13</v>
      </c>
      <c r="K31">
        <v>5</v>
      </c>
      <c r="L31">
        <v>4</v>
      </c>
      <c r="M31">
        <v>37</v>
      </c>
      <c r="N31">
        <v>30</v>
      </c>
      <c r="O31">
        <v>15</v>
      </c>
      <c r="P31">
        <v>7</v>
      </c>
      <c r="Q31">
        <v>24</v>
      </c>
      <c r="R31">
        <v>18</v>
      </c>
      <c r="T31">
        <v>6</v>
      </c>
      <c r="U31">
        <v>7</v>
      </c>
      <c r="V31">
        <v>7</v>
      </c>
      <c r="W31" t="s">
        <v>69</v>
      </c>
      <c r="X31" t="s">
        <v>69</v>
      </c>
      <c r="Y31">
        <v>57</v>
      </c>
      <c r="Z31">
        <v>41</v>
      </c>
      <c r="AA31">
        <v>43</v>
      </c>
      <c r="AB31">
        <v>22</v>
      </c>
      <c r="AC31">
        <v>1</v>
      </c>
      <c r="AD31">
        <v>6</v>
      </c>
      <c r="AE31">
        <v>28</v>
      </c>
      <c r="AF31">
        <v>42</v>
      </c>
      <c r="AG31">
        <v>9</v>
      </c>
      <c r="AH31">
        <v>5</v>
      </c>
      <c r="AI31">
        <v>30</v>
      </c>
      <c r="AJ31">
        <v>16</v>
      </c>
      <c r="AL31">
        <v>3</v>
      </c>
      <c r="AM31">
        <v>6</v>
      </c>
      <c r="AN31">
        <v>5</v>
      </c>
      <c r="AO31" t="s">
        <v>69</v>
      </c>
      <c r="AP31" t="s">
        <v>69</v>
      </c>
    </row>
    <row r="32" spans="1:42" x14ac:dyDescent="0.25">
      <c r="A32" t="s">
        <v>128</v>
      </c>
      <c r="B32" t="s">
        <v>129</v>
      </c>
      <c r="C32">
        <v>1</v>
      </c>
      <c r="D32">
        <v>1</v>
      </c>
      <c r="E32">
        <v>3</v>
      </c>
      <c r="F32">
        <v>0</v>
      </c>
      <c r="G32">
        <v>60</v>
      </c>
      <c r="H32">
        <v>34</v>
      </c>
      <c r="I32">
        <v>40</v>
      </c>
      <c r="J32">
        <v>16</v>
      </c>
      <c r="K32">
        <v>11</v>
      </c>
      <c r="L32">
        <v>6</v>
      </c>
      <c r="M32">
        <v>43</v>
      </c>
      <c r="N32">
        <v>18</v>
      </c>
      <c r="O32">
        <v>11</v>
      </c>
      <c r="P32">
        <v>7</v>
      </c>
      <c r="Q32">
        <v>37</v>
      </c>
      <c r="R32">
        <v>28</v>
      </c>
      <c r="T32">
        <v>6</v>
      </c>
      <c r="U32">
        <v>7</v>
      </c>
      <c r="V32">
        <v>6</v>
      </c>
      <c r="W32" t="s">
        <v>69</v>
      </c>
      <c r="X32" t="s">
        <v>69</v>
      </c>
      <c r="Y32">
        <v>69</v>
      </c>
      <c r="Z32">
        <v>28</v>
      </c>
      <c r="AA32">
        <v>31</v>
      </c>
      <c r="AB32">
        <v>9</v>
      </c>
      <c r="AC32">
        <v>5</v>
      </c>
      <c r="AD32">
        <v>2</v>
      </c>
      <c r="AE32">
        <v>20</v>
      </c>
      <c r="AF32">
        <v>21</v>
      </c>
      <c r="AG32">
        <v>3</v>
      </c>
      <c r="AH32">
        <v>2</v>
      </c>
      <c r="AI32">
        <v>9</v>
      </c>
      <c r="AJ32">
        <v>4</v>
      </c>
      <c r="AL32">
        <v>1</v>
      </c>
      <c r="AM32">
        <v>5</v>
      </c>
      <c r="AN32">
        <v>2</v>
      </c>
      <c r="AO32" t="s">
        <v>69</v>
      </c>
      <c r="AP32" t="s">
        <v>69</v>
      </c>
    </row>
    <row r="33" spans="1:42" x14ac:dyDescent="0.25">
      <c r="A33" t="s">
        <v>130</v>
      </c>
      <c r="B33" t="s">
        <v>131</v>
      </c>
      <c r="C33">
        <v>1</v>
      </c>
      <c r="D33">
        <v>0</v>
      </c>
      <c r="E33">
        <v>0</v>
      </c>
      <c r="F33">
        <v>3</v>
      </c>
      <c r="G33">
        <v>67</v>
      </c>
      <c r="H33">
        <v>52</v>
      </c>
      <c r="I33">
        <v>33</v>
      </c>
      <c r="J33">
        <v>21</v>
      </c>
      <c r="K33">
        <v>6</v>
      </c>
      <c r="L33">
        <v>3</v>
      </c>
      <c r="M33">
        <v>32</v>
      </c>
      <c r="N33">
        <v>24</v>
      </c>
      <c r="O33">
        <v>7</v>
      </c>
      <c r="P33">
        <v>2</v>
      </c>
      <c r="Q33">
        <v>36</v>
      </c>
      <c r="R33">
        <v>28</v>
      </c>
      <c r="T33">
        <v>6</v>
      </c>
      <c r="U33">
        <v>6</v>
      </c>
      <c r="V33">
        <v>4</v>
      </c>
      <c r="W33" t="s">
        <v>69</v>
      </c>
      <c r="X33" t="s">
        <v>69</v>
      </c>
      <c r="Y33">
        <v>60</v>
      </c>
      <c r="Z33">
        <v>53</v>
      </c>
      <c r="AA33">
        <v>40</v>
      </c>
      <c r="AB33">
        <v>28</v>
      </c>
      <c r="AC33">
        <v>13</v>
      </c>
      <c r="AD33">
        <v>2</v>
      </c>
      <c r="AE33">
        <v>53</v>
      </c>
      <c r="AF33">
        <v>24</v>
      </c>
      <c r="AG33">
        <v>11</v>
      </c>
      <c r="AH33">
        <v>3</v>
      </c>
      <c r="AI33">
        <v>46</v>
      </c>
      <c r="AJ33">
        <v>32</v>
      </c>
      <c r="AL33">
        <v>7</v>
      </c>
      <c r="AM33">
        <v>7</v>
      </c>
      <c r="AN33">
        <v>6</v>
      </c>
      <c r="AO33" t="s">
        <v>69</v>
      </c>
      <c r="AP33" t="s">
        <v>69</v>
      </c>
    </row>
    <row r="34" spans="1:42" x14ac:dyDescent="0.25">
      <c r="A34" t="s">
        <v>132</v>
      </c>
      <c r="B34" t="s">
        <v>133</v>
      </c>
      <c r="C34">
        <v>1</v>
      </c>
      <c r="D34">
        <v>0</v>
      </c>
      <c r="E34">
        <v>0</v>
      </c>
      <c r="F34">
        <v>3</v>
      </c>
      <c r="G34">
        <v>58</v>
      </c>
      <c r="H34">
        <v>30</v>
      </c>
      <c r="I34">
        <v>42</v>
      </c>
      <c r="J34">
        <v>8</v>
      </c>
      <c r="K34">
        <v>7</v>
      </c>
      <c r="L34">
        <v>4</v>
      </c>
      <c r="M34">
        <v>29</v>
      </c>
      <c r="N34">
        <v>23</v>
      </c>
      <c r="O34">
        <v>6</v>
      </c>
      <c r="P34">
        <v>1</v>
      </c>
      <c r="Q34">
        <v>16</v>
      </c>
      <c r="R34">
        <v>9</v>
      </c>
      <c r="T34">
        <v>2</v>
      </c>
      <c r="U34">
        <v>5</v>
      </c>
      <c r="V34">
        <v>1</v>
      </c>
      <c r="W34" t="s">
        <v>69</v>
      </c>
      <c r="X34" t="s">
        <v>69</v>
      </c>
      <c r="Y34">
        <v>73</v>
      </c>
      <c r="Z34">
        <v>45</v>
      </c>
      <c r="AA34">
        <v>27</v>
      </c>
      <c r="AB34">
        <v>12</v>
      </c>
      <c r="AC34">
        <v>10</v>
      </c>
      <c r="AD34">
        <v>1</v>
      </c>
      <c r="AE34">
        <v>34</v>
      </c>
      <c r="AF34">
        <v>10</v>
      </c>
      <c r="AG34">
        <v>8</v>
      </c>
      <c r="AH34">
        <v>6</v>
      </c>
      <c r="AI34">
        <v>11</v>
      </c>
      <c r="AJ34">
        <v>9</v>
      </c>
      <c r="AL34">
        <v>6</v>
      </c>
      <c r="AM34">
        <v>7</v>
      </c>
      <c r="AN34">
        <v>6</v>
      </c>
      <c r="AO34" t="s">
        <v>69</v>
      </c>
      <c r="AP34" t="s">
        <v>69</v>
      </c>
    </row>
    <row r="35" spans="1:42" x14ac:dyDescent="0.25">
      <c r="A35" t="s">
        <v>134</v>
      </c>
      <c r="B35" t="s">
        <v>135</v>
      </c>
      <c r="C35">
        <v>1</v>
      </c>
      <c r="D35">
        <v>0</v>
      </c>
      <c r="E35">
        <v>2</v>
      </c>
      <c r="F35">
        <v>3</v>
      </c>
      <c r="G35">
        <v>65</v>
      </c>
      <c r="H35">
        <v>58</v>
      </c>
      <c r="I35">
        <v>35</v>
      </c>
      <c r="J35">
        <v>26</v>
      </c>
      <c r="K35">
        <v>15</v>
      </c>
      <c r="L35">
        <v>3</v>
      </c>
      <c r="M35">
        <v>50</v>
      </c>
      <c r="N35">
        <v>33</v>
      </c>
      <c r="O35">
        <v>19</v>
      </c>
      <c r="P35">
        <v>4</v>
      </c>
      <c r="Q35">
        <v>30</v>
      </c>
      <c r="R35">
        <v>22</v>
      </c>
      <c r="T35">
        <v>4</v>
      </c>
      <c r="U35">
        <v>2</v>
      </c>
      <c r="V35">
        <v>6</v>
      </c>
      <c r="W35">
        <v>6</v>
      </c>
      <c r="X35">
        <v>3</v>
      </c>
      <c r="Y35">
        <v>63</v>
      </c>
      <c r="Z35">
        <v>63</v>
      </c>
      <c r="AA35">
        <v>37</v>
      </c>
      <c r="AB35">
        <v>29</v>
      </c>
      <c r="AC35">
        <v>18</v>
      </c>
      <c r="AD35">
        <v>10</v>
      </c>
      <c r="AE35">
        <v>61</v>
      </c>
      <c r="AF35">
        <v>53</v>
      </c>
      <c r="AG35">
        <v>8</v>
      </c>
      <c r="AH35">
        <v>5</v>
      </c>
      <c r="AI35">
        <v>46</v>
      </c>
      <c r="AJ35">
        <v>34</v>
      </c>
      <c r="AL35">
        <v>6</v>
      </c>
      <c r="AM35">
        <v>6</v>
      </c>
      <c r="AN35">
        <v>4</v>
      </c>
      <c r="AO35">
        <v>3</v>
      </c>
      <c r="AP35">
        <v>4</v>
      </c>
    </row>
    <row r="36" spans="1:42" x14ac:dyDescent="0.25">
      <c r="A36" t="s">
        <v>136</v>
      </c>
      <c r="B36" t="s">
        <v>137</v>
      </c>
      <c r="C36">
        <v>1</v>
      </c>
      <c r="D36">
        <v>1</v>
      </c>
      <c r="E36">
        <v>3</v>
      </c>
      <c r="F36">
        <v>1</v>
      </c>
      <c r="G36">
        <v>68</v>
      </c>
      <c r="H36">
        <v>67</v>
      </c>
      <c r="I36">
        <v>32</v>
      </c>
      <c r="J36">
        <v>20</v>
      </c>
      <c r="K36">
        <v>18</v>
      </c>
      <c r="L36">
        <v>5</v>
      </c>
      <c r="M36">
        <v>68</v>
      </c>
      <c r="N36">
        <v>33</v>
      </c>
      <c r="O36">
        <v>10</v>
      </c>
      <c r="P36">
        <v>6</v>
      </c>
      <c r="Q36">
        <v>44</v>
      </c>
      <c r="R36">
        <v>31</v>
      </c>
      <c r="T36">
        <v>6</v>
      </c>
      <c r="U36">
        <v>6</v>
      </c>
      <c r="V36">
        <v>6</v>
      </c>
      <c r="W36">
        <v>6</v>
      </c>
      <c r="X36" t="s">
        <v>69</v>
      </c>
      <c r="Y36">
        <v>66</v>
      </c>
      <c r="Z36">
        <v>60</v>
      </c>
      <c r="AA36">
        <v>34</v>
      </c>
      <c r="AB36">
        <v>17</v>
      </c>
      <c r="AC36">
        <v>10</v>
      </c>
      <c r="AD36">
        <v>5</v>
      </c>
      <c r="AE36">
        <v>38</v>
      </c>
      <c r="AF36">
        <v>36</v>
      </c>
      <c r="AG36">
        <v>11</v>
      </c>
      <c r="AH36">
        <v>2</v>
      </c>
      <c r="AI36">
        <v>30</v>
      </c>
      <c r="AJ36">
        <v>20</v>
      </c>
      <c r="AL36">
        <v>7</v>
      </c>
      <c r="AM36">
        <v>4</v>
      </c>
      <c r="AN36">
        <v>4</v>
      </c>
      <c r="AO36">
        <v>1</v>
      </c>
      <c r="AP36" t="s">
        <v>69</v>
      </c>
    </row>
    <row r="37" spans="1:42" x14ac:dyDescent="0.25">
      <c r="A37" t="s">
        <v>138</v>
      </c>
      <c r="B37" t="s">
        <v>139</v>
      </c>
      <c r="C37">
        <v>1</v>
      </c>
      <c r="D37">
        <v>1</v>
      </c>
      <c r="E37">
        <v>3</v>
      </c>
      <c r="F37">
        <v>0</v>
      </c>
      <c r="G37">
        <v>73</v>
      </c>
      <c r="H37">
        <v>43</v>
      </c>
      <c r="I37">
        <v>27</v>
      </c>
      <c r="J37">
        <v>10</v>
      </c>
      <c r="K37">
        <v>15</v>
      </c>
      <c r="L37">
        <v>2</v>
      </c>
      <c r="M37">
        <v>26</v>
      </c>
      <c r="N37">
        <v>9</v>
      </c>
      <c r="O37">
        <v>11</v>
      </c>
      <c r="P37">
        <v>5</v>
      </c>
      <c r="Q37">
        <v>16</v>
      </c>
      <c r="R37">
        <v>12</v>
      </c>
      <c r="T37">
        <v>6</v>
      </c>
      <c r="U37">
        <v>6</v>
      </c>
      <c r="V37">
        <v>6</v>
      </c>
      <c r="W37" t="s">
        <v>69</v>
      </c>
      <c r="X37" t="s">
        <v>69</v>
      </c>
      <c r="Y37">
        <v>59</v>
      </c>
      <c r="Z37">
        <v>34</v>
      </c>
      <c r="AA37">
        <v>41</v>
      </c>
      <c r="AB37">
        <v>13</v>
      </c>
      <c r="AC37">
        <v>4</v>
      </c>
      <c r="AD37">
        <v>2</v>
      </c>
      <c r="AE37">
        <v>20</v>
      </c>
      <c r="AF37">
        <v>28</v>
      </c>
      <c r="AG37">
        <v>0</v>
      </c>
      <c r="AH37">
        <v>0</v>
      </c>
      <c r="AI37">
        <v>12</v>
      </c>
      <c r="AJ37">
        <v>5</v>
      </c>
      <c r="AL37">
        <v>1</v>
      </c>
      <c r="AM37">
        <v>4</v>
      </c>
      <c r="AN37">
        <v>3</v>
      </c>
      <c r="AO37" t="s">
        <v>69</v>
      </c>
      <c r="AP37" t="s">
        <v>69</v>
      </c>
    </row>
    <row r="38" spans="1:42" x14ac:dyDescent="0.25">
      <c r="A38" t="s">
        <v>140</v>
      </c>
      <c r="B38" t="s">
        <v>141</v>
      </c>
      <c r="C38">
        <v>1</v>
      </c>
      <c r="D38">
        <v>0</v>
      </c>
      <c r="E38">
        <v>2</v>
      </c>
      <c r="F38">
        <v>3</v>
      </c>
      <c r="G38">
        <v>62</v>
      </c>
      <c r="H38">
        <v>78</v>
      </c>
      <c r="I38">
        <v>38</v>
      </c>
      <c r="J38">
        <v>32</v>
      </c>
      <c r="K38">
        <v>17</v>
      </c>
      <c r="L38">
        <v>2</v>
      </c>
      <c r="M38">
        <v>60</v>
      </c>
      <c r="N38">
        <v>40</v>
      </c>
      <c r="O38">
        <v>7</v>
      </c>
      <c r="P38">
        <v>3</v>
      </c>
      <c r="Q38">
        <v>23</v>
      </c>
      <c r="R38">
        <v>14</v>
      </c>
      <c r="T38">
        <v>6</v>
      </c>
      <c r="U38">
        <v>6</v>
      </c>
      <c r="V38">
        <v>7</v>
      </c>
      <c r="W38">
        <v>6</v>
      </c>
      <c r="X38">
        <v>3</v>
      </c>
      <c r="Y38">
        <v>61</v>
      </c>
      <c r="Z38">
        <v>84</v>
      </c>
      <c r="AA38">
        <v>39</v>
      </c>
      <c r="AB38">
        <v>36</v>
      </c>
      <c r="AC38">
        <v>13</v>
      </c>
      <c r="AD38">
        <v>5</v>
      </c>
      <c r="AE38">
        <v>47</v>
      </c>
      <c r="AF38">
        <v>49</v>
      </c>
      <c r="AG38">
        <v>5</v>
      </c>
      <c r="AH38">
        <v>2</v>
      </c>
      <c r="AI38">
        <v>26</v>
      </c>
      <c r="AJ38">
        <v>17</v>
      </c>
      <c r="AL38">
        <v>7</v>
      </c>
      <c r="AM38">
        <v>7</v>
      </c>
      <c r="AN38">
        <v>5</v>
      </c>
      <c r="AO38">
        <v>3</v>
      </c>
      <c r="AP38">
        <v>6</v>
      </c>
    </row>
    <row r="39" spans="1:42" x14ac:dyDescent="0.25">
      <c r="A39" t="s">
        <v>142</v>
      </c>
      <c r="B39" t="s">
        <v>143</v>
      </c>
      <c r="C39">
        <v>1</v>
      </c>
      <c r="D39">
        <v>1</v>
      </c>
      <c r="E39">
        <v>3</v>
      </c>
      <c r="F39">
        <v>0</v>
      </c>
      <c r="G39">
        <v>62</v>
      </c>
      <c r="H39">
        <v>43</v>
      </c>
      <c r="I39">
        <v>38</v>
      </c>
      <c r="J39">
        <v>21</v>
      </c>
      <c r="K39">
        <v>17</v>
      </c>
      <c r="L39">
        <v>4</v>
      </c>
      <c r="M39">
        <v>43</v>
      </c>
      <c r="N39">
        <v>15</v>
      </c>
      <c r="O39">
        <v>6</v>
      </c>
      <c r="P39">
        <v>3</v>
      </c>
      <c r="Q39">
        <v>47</v>
      </c>
      <c r="R39">
        <v>32</v>
      </c>
      <c r="T39">
        <v>7</v>
      </c>
      <c r="U39">
        <v>6</v>
      </c>
      <c r="V39">
        <v>6</v>
      </c>
      <c r="W39" t="s">
        <v>69</v>
      </c>
      <c r="X39" t="s">
        <v>69</v>
      </c>
      <c r="Y39">
        <v>65</v>
      </c>
      <c r="Z39">
        <v>44</v>
      </c>
      <c r="AA39">
        <v>35</v>
      </c>
      <c r="AB39">
        <v>18</v>
      </c>
      <c r="AC39">
        <v>3</v>
      </c>
      <c r="AD39">
        <v>3</v>
      </c>
      <c r="AE39">
        <v>24</v>
      </c>
      <c r="AF39">
        <v>14</v>
      </c>
      <c r="AG39">
        <v>1</v>
      </c>
      <c r="AH39">
        <v>1</v>
      </c>
      <c r="AI39">
        <v>15</v>
      </c>
      <c r="AJ39">
        <v>9</v>
      </c>
      <c r="AL39">
        <v>6</v>
      </c>
      <c r="AM39">
        <v>4</v>
      </c>
      <c r="AN39">
        <v>3</v>
      </c>
      <c r="AO39" t="s">
        <v>69</v>
      </c>
      <c r="AP39" t="s">
        <v>69</v>
      </c>
    </row>
    <row r="40" spans="1:42" x14ac:dyDescent="0.25">
      <c r="A40" t="s">
        <v>144</v>
      </c>
      <c r="B40" t="s">
        <v>145</v>
      </c>
      <c r="C40">
        <v>1</v>
      </c>
      <c r="D40">
        <v>1</v>
      </c>
      <c r="E40">
        <v>3</v>
      </c>
      <c r="F40">
        <v>0</v>
      </c>
      <c r="G40">
        <v>63</v>
      </c>
      <c r="H40">
        <v>47</v>
      </c>
      <c r="I40">
        <v>37</v>
      </c>
      <c r="J40">
        <v>20</v>
      </c>
      <c r="K40">
        <v>13</v>
      </c>
      <c r="L40">
        <v>4</v>
      </c>
      <c r="M40">
        <v>41</v>
      </c>
      <c r="N40">
        <v>33</v>
      </c>
      <c r="O40">
        <v>7</v>
      </c>
      <c r="P40">
        <v>4</v>
      </c>
      <c r="Q40">
        <v>24</v>
      </c>
      <c r="R40">
        <v>16</v>
      </c>
      <c r="T40">
        <v>6</v>
      </c>
      <c r="U40">
        <v>6</v>
      </c>
      <c r="V40">
        <v>6</v>
      </c>
      <c r="W40" t="s">
        <v>69</v>
      </c>
      <c r="X40" t="s">
        <v>69</v>
      </c>
      <c r="Y40">
        <v>60</v>
      </c>
      <c r="Z40">
        <v>34</v>
      </c>
      <c r="AA40">
        <v>40</v>
      </c>
      <c r="AB40">
        <v>16</v>
      </c>
      <c r="AC40">
        <v>7</v>
      </c>
      <c r="AD40">
        <v>3</v>
      </c>
      <c r="AE40">
        <v>19</v>
      </c>
      <c r="AF40">
        <v>30</v>
      </c>
      <c r="AG40">
        <v>6</v>
      </c>
      <c r="AH40">
        <v>0</v>
      </c>
      <c r="AI40">
        <v>10</v>
      </c>
      <c r="AJ40">
        <v>5</v>
      </c>
      <c r="AL40">
        <v>2</v>
      </c>
      <c r="AM40">
        <v>3</v>
      </c>
      <c r="AN40">
        <v>4</v>
      </c>
      <c r="AO40" t="s">
        <v>69</v>
      </c>
      <c r="AP40" t="s">
        <v>69</v>
      </c>
    </row>
    <row r="41" spans="1:42" x14ac:dyDescent="0.25">
      <c r="A41" t="s">
        <v>146</v>
      </c>
      <c r="B41" t="s">
        <v>147</v>
      </c>
      <c r="C41">
        <v>1</v>
      </c>
      <c r="D41">
        <v>1</v>
      </c>
      <c r="E41">
        <v>3</v>
      </c>
      <c r="F41">
        <v>0</v>
      </c>
      <c r="G41">
        <v>67</v>
      </c>
      <c r="H41">
        <v>37</v>
      </c>
      <c r="I41">
        <v>33</v>
      </c>
      <c r="J41">
        <v>19</v>
      </c>
      <c r="K41">
        <v>1</v>
      </c>
      <c r="L41">
        <v>2</v>
      </c>
      <c r="M41">
        <v>32</v>
      </c>
      <c r="N41">
        <v>14</v>
      </c>
      <c r="O41">
        <v>11</v>
      </c>
      <c r="P41">
        <v>6</v>
      </c>
      <c r="Q41">
        <v>26</v>
      </c>
      <c r="R41">
        <v>17</v>
      </c>
      <c r="T41">
        <v>6</v>
      </c>
      <c r="U41">
        <v>6</v>
      </c>
      <c r="V41">
        <v>6</v>
      </c>
      <c r="W41" t="s">
        <v>69</v>
      </c>
      <c r="X41" t="s">
        <v>69</v>
      </c>
      <c r="Y41">
        <v>61</v>
      </c>
      <c r="Z41">
        <v>39</v>
      </c>
      <c r="AA41">
        <v>39</v>
      </c>
      <c r="AB41">
        <v>12</v>
      </c>
      <c r="AC41">
        <v>8</v>
      </c>
      <c r="AD41">
        <v>6</v>
      </c>
      <c r="AE41">
        <v>20</v>
      </c>
      <c r="AF41">
        <v>25</v>
      </c>
      <c r="AG41">
        <v>2</v>
      </c>
      <c r="AH41">
        <v>1</v>
      </c>
      <c r="AI41">
        <v>23</v>
      </c>
      <c r="AJ41">
        <v>15</v>
      </c>
      <c r="AL41">
        <v>2</v>
      </c>
      <c r="AM41">
        <v>4</v>
      </c>
      <c r="AN41">
        <v>3</v>
      </c>
      <c r="AO41" t="s">
        <v>69</v>
      </c>
      <c r="AP41" t="s">
        <v>69</v>
      </c>
    </row>
    <row r="42" spans="1:42" x14ac:dyDescent="0.25">
      <c r="A42" t="s">
        <v>148</v>
      </c>
      <c r="B42" t="s">
        <v>149</v>
      </c>
      <c r="C42">
        <v>1</v>
      </c>
      <c r="D42">
        <v>1</v>
      </c>
      <c r="E42">
        <v>3</v>
      </c>
      <c r="F42">
        <v>2</v>
      </c>
      <c r="G42">
        <v>65</v>
      </c>
      <c r="H42">
        <v>84</v>
      </c>
      <c r="I42">
        <v>35</v>
      </c>
      <c r="J42">
        <v>25</v>
      </c>
      <c r="K42">
        <v>20</v>
      </c>
      <c r="L42">
        <v>8</v>
      </c>
      <c r="M42">
        <v>69</v>
      </c>
      <c r="N42">
        <v>30</v>
      </c>
      <c r="O42">
        <v>12</v>
      </c>
      <c r="P42">
        <v>2</v>
      </c>
      <c r="Q42">
        <v>54</v>
      </c>
      <c r="R42">
        <v>36</v>
      </c>
      <c r="T42">
        <v>4</v>
      </c>
      <c r="U42">
        <v>6</v>
      </c>
      <c r="V42">
        <v>7</v>
      </c>
      <c r="W42">
        <v>6</v>
      </c>
      <c r="X42">
        <v>2</v>
      </c>
      <c r="Y42">
        <v>57</v>
      </c>
      <c r="Z42">
        <v>75</v>
      </c>
      <c r="AA42">
        <v>43</v>
      </c>
      <c r="AB42">
        <v>37</v>
      </c>
      <c r="AC42">
        <v>14</v>
      </c>
      <c r="AD42">
        <v>3</v>
      </c>
      <c r="AE42">
        <v>60</v>
      </c>
      <c r="AF42">
        <v>34</v>
      </c>
      <c r="AG42">
        <v>6</v>
      </c>
      <c r="AH42">
        <v>1</v>
      </c>
      <c r="AI42">
        <v>39</v>
      </c>
      <c r="AJ42">
        <v>23</v>
      </c>
      <c r="AL42">
        <v>6</v>
      </c>
      <c r="AM42">
        <v>7</v>
      </c>
      <c r="AN42">
        <v>6</v>
      </c>
      <c r="AO42">
        <v>3</v>
      </c>
      <c r="AP42">
        <v>1</v>
      </c>
    </row>
    <row r="43" spans="1:42" x14ac:dyDescent="0.25">
      <c r="A43" t="s">
        <v>150</v>
      </c>
      <c r="B43" t="s">
        <v>151</v>
      </c>
      <c r="C43">
        <v>1</v>
      </c>
      <c r="D43">
        <v>0</v>
      </c>
      <c r="E43">
        <v>2</v>
      </c>
      <c r="F43">
        <v>3</v>
      </c>
      <c r="G43">
        <v>58</v>
      </c>
      <c r="H43">
        <v>63</v>
      </c>
      <c r="I43">
        <v>42</v>
      </c>
      <c r="J43">
        <v>20</v>
      </c>
      <c r="K43">
        <v>19</v>
      </c>
      <c r="L43">
        <v>5</v>
      </c>
      <c r="M43">
        <v>53</v>
      </c>
      <c r="N43">
        <v>44</v>
      </c>
      <c r="O43">
        <v>17</v>
      </c>
      <c r="P43">
        <v>4</v>
      </c>
      <c r="Q43">
        <v>47</v>
      </c>
      <c r="R43">
        <v>32</v>
      </c>
      <c r="T43">
        <v>4</v>
      </c>
      <c r="U43">
        <v>2</v>
      </c>
      <c r="V43">
        <v>6</v>
      </c>
      <c r="W43">
        <v>6</v>
      </c>
      <c r="X43">
        <v>1</v>
      </c>
      <c r="Y43">
        <v>61</v>
      </c>
      <c r="Z43">
        <v>63</v>
      </c>
      <c r="AA43">
        <v>39</v>
      </c>
      <c r="AB43">
        <v>35</v>
      </c>
      <c r="AC43">
        <v>5</v>
      </c>
      <c r="AD43">
        <v>3</v>
      </c>
      <c r="AE43">
        <v>44</v>
      </c>
      <c r="AF43">
        <v>31</v>
      </c>
      <c r="AG43">
        <v>15</v>
      </c>
      <c r="AH43">
        <v>7</v>
      </c>
      <c r="AI43">
        <v>47</v>
      </c>
      <c r="AJ43">
        <v>31</v>
      </c>
      <c r="AL43">
        <v>6</v>
      </c>
      <c r="AM43">
        <v>6</v>
      </c>
      <c r="AN43">
        <v>3</v>
      </c>
      <c r="AO43">
        <v>4</v>
      </c>
      <c r="AP43">
        <v>6</v>
      </c>
    </row>
    <row r="44" spans="1:42" x14ac:dyDescent="0.25">
      <c r="A44" t="s">
        <v>80</v>
      </c>
      <c r="B44" t="s">
        <v>152</v>
      </c>
      <c r="C44">
        <v>1</v>
      </c>
      <c r="D44">
        <v>0</v>
      </c>
      <c r="E44">
        <v>0</v>
      </c>
      <c r="F44">
        <v>3</v>
      </c>
      <c r="G44">
        <v>61</v>
      </c>
      <c r="H44">
        <v>39</v>
      </c>
      <c r="I44">
        <v>39</v>
      </c>
      <c r="J44">
        <v>11</v>
      </c>
      <c r="K44">
        <v>8</v>
      </c>
      <c r="L44">
        <v>1</v>
      </c>
      <c r="M44">
        <v>39</v>
      </c>
      <c r="N44">
        <v>18</v>
      </c>
      <c r="O44">
        <v>6</v>
      </c>
      <c r="P44">
        <v>0</v>
      </c>
      <c r="Q44">
        <v>17</v>
      </c>
      <c r="R44">
        <v>12</v>
      </c>
      <c r="T44">
        <v>3</v>
      </c>
      <c r="U44">
        <v>4</v>
      </c>
      <c r="V44">
        <v>4</v>
      </c>
      <c r="W44" t="s">
        <v>69</v>
      </c>
      <c r="X44" t="s">
        <v>69</v>
      </c>
      <c r="Y44">
        <v>60</v>
      </c>
      <c r="Z44">
        <v>49</v>
      </c>
      <c r="AA44">
        <v>40</v>
      </c>
      <c r="AB44">
        <v>21</v>
      </c>
      <c r="AC44">
        <v>12</v>
      </c>
      <c r="AD44">
        <v>9</v>
      </c>
      <c r="AE44">
        <v>39</v>
      </c>
      <c r="AF44">
        <v>17</v>
      </c>
      <c r="AG44">
        <v>4</v>
      </c>
      <c r="AH44">
        <v>3</v>
      </c>
      <c r="AI44">
        <v>26</v>
      </c>
      <c r="AJ44">
        <v>16</v>
      </c>
      <c r="AL44">
        <v>6</v>
      </c>
      <c r="AM44">
        <v>6</v>
      </c>
      <c r="AN44">
        <v>6</v>
      </c>
      <c r="AO44" t="s">
        <v>69</v>
      </c>
      <c r="AP44" t="s">
        <v>69</v>
      </c>
    </row>
    <row r="45" spans="1:42" x14ac:dyDescent="0.25">
      <c r="A45" t="s">
        <v>153</v>
      </c>
      <c r="B45" t="s">
        <v>154</v>
      </c>
      <c r="C45">
        <v>1</v>
      </c>
      <c r="D45">
        <v>1</v>
      </c>
      <c r="E45">
        <v>3</v>
      </c>
      <c r="F45">
        <v>0</v>
      </c>
      <c r="G45">
        <v>71</v>
      </c>
      <c r="H45">
        <v>45</v>
      </c>
      <c r="I45">
        <v>29</v>
      </c>
      <c r="J45">
        <v>13</v>
      </c>
      <c r="K45">
        <v>19</v>
      </c>
      <c r="L45">
        <v>5</v>
      </c>
      <c r="M45">
        <v>54</v>
      </c>
      <c r="N45">
        <v>18</v>
      </c>
      <c r="O45">
        <v>12</v>
      </c>
      <c r="P45">
        <v>4</v>
      </c>
      <c r="Q45">
        <v>27</v>
      </c>
      <c r="R45">
        <v>17</v>
      </c>
      <c r="T45">
        <v>6</v>
      </c>
      <c r="U45">
        <v>6</v>
      </c>
      <c r="V45">
        <v>6</v>
      </c>
      <c r="W45" t="s">
        <v>69</v>
      </c>
      <c r="X45" t="s">
        <v>69</v>
      </c>
      <c r="Y45">
        <v>64</v>
      </c>
      <c r="Z45">
        <v>42</v>
      </c>
      <c r="AA45">
        <v>36</v>
      </c>
      <c r="AB45">
        <v>18</v>
      </c>
      <c r="AC45">
        <v>4</v>
      </c>
      <c r="AD45">
        <v>2</v>
      </c>
      <c r="AE45">
        <v>23</v>
      </c>
      <c r="AF45">
        <v>13</v>
      </c>
      <c r="AG45">
        <v>1</v>
      </c>
      <c r="AH45">
        <v>0</v>
      </c>
      <c r="AI45">
        <v>25</v>
      </c>
      <c r="AJ45">
        <v>16</v>
      </c>
      <c r="AL45">
        <v>4</v>
      </c>
      <c r="AM45">
        <v>3</v>
      </c>
      <c r="AN45">
        <v>3</v>
      </c>
      <c r="AO45" t="s">
        <v>69</v>
      </c>
      <c r="AP45" t="s">
        <v>69</v>
      </c>
    </row>
    <row r="46" spans="1:42" x14ac:dyDescent="0.25">
      <c r="A46" t="s">
        <v>155</v>
      </c>
      <c r="B46" t="s">
        <v>156</v>
      </c>
      <c r="C46">
        <v>1</v>
      </c>
      <c r="D46">
        <v>0</v>
      </c>
      <c r="E46">
        <v>0</v>
      </c>
      <c r="F46">
        <v>3</v>
      </c>
      <c r="G46">
        <v>43</v>
      </c>
      <c r="H46">
        <v>22</v>
      </c>
      <c r="I46">
        <v>57</v>
      </c>
      <c r="J46">
        <v>26</v>
      </c>
      <c r="K46">
        <v>0</v>
      </c>
      <c r="L46">
        <v>6</v>
      </c>
      <c r="M46">
        <v>14</v>
      </c>
      <c r="N46">
        <v>20</v>
      </c>
      <c r="O46">
        <v>2</v>
      </c>
      <c r="P46">
        <v>1</v>
      </c>
      <c r="Q46">
        <v>22</v>
      </c>
      <c r="R46">
        <v>12</v>
      </c>
      <c r="T46">
        <v>1</v>
      </c>
      <c r="U46">
        <v>6</v>
      </c>
      <c r="V46">
        <v>2</v>
      </c>
      <c r="W46" t="s">
        <v>69</v>
      </c>
      <c r="X46" t="s">
        <v>69</v>
      </c>
      <c r="Y46">
        <v>64</v>
      </c>
      <c r="Z46">
        <v>38</v>
      </c>
      <c r="AA46">
        <v>36</v>
      </c>
      <c r="AB46">
        <v>19</v>
      </c>
      <c r="AC46">
        <v>7</v>
      </c>
      <c r="AD46">
        <v>0</v>
      </c>
      <c r="AE46">
        <v>38</v>
      </c>
      <c r="AF46">
        <v>17</v>
      </c>
      <c r="AG46">
        <v>10</v>
      </c>
      <c r="AH46">
        <v>5</v>
      </c>
      <c r="AI46">
        <v>42</v>
      </c>
      <c r="AJ46">
        <v>27</v>
      </c>
      <c r="AL46">
        <v>6</v>
      </c>
      <c r="AM46">
        <v>7</v>
      </c>
      <c r="AN46">
        <v>6</v>
      </c>
      <c r="AO46" t="s">
        <v>69</v>
      </c>
      <c r="AP46" t="s">
        <v>69</v>
      </c>
    </row>
    <row r="47" spans="1:42" x14ac:dyDescent="0.25">
      <c r="A47" t="s">
        <v>157</v>
      </c>
      <c r="B47" t="s">
        <v>158</v>
      </c>
      <c r="C47">
        <v>1</v>
      </c>
      <c r="D47">
        <v>0</v>
      </c>
      <c r="E47">
        <v>2</v>
      </c>
      <c r="F47">
        <v>3</v>
      </c>
      <c r="G47">
        <v>61</v>
      </c>
      <c r="H47">
        <v>66</v>
      </c>
      <c r="I47">
        <v>39</v>
      </c>
      <c r="J47">
        <v>37</v>
      </c>
      <c r="K47">
        <v>17</v>
      </c>
      <c r="L47">
        <v>6</v>
      </c>
      <c r="M47">
        <v>66</v>
      </c>
      <c r="N47">
        <v>55</v>
      </c>
      <c r="O47">
        <v>9</v>
      </c>
      <c r="P47">
        <v>2</v>
      </c>
      <c r="Q47">
        <v>46</v>
      </c>
      <c r="R47">
        <v>28</v>
      </c>
      <c r="T47">
        <v>6</v>
      </c>
      <c r="U47">
        <v>6</v>
      </c>
      <c r="V47">
        <v>7</v>
      </c>
      <c r="W47">
        <v>1</v>
      </c>
      <c r="X47">
        <v>3</v>
      </c>
      <c r="Y47">
        <v>73</v>
      </c>
      <c r="Z47">
        <v>76</v>
      </c>
      <c r="AA47">
        <v>27</v>
      </c>
      <c r="AB47">
        <v>30</v>
      </c>
      <c r="AC47">
        <v>13</v>
      </c>
      <c r="AD47">
        <v>0</v>
      </c>
      <c r="AE47">
        <v>47</v>
      </c>
      <c r="AF47">
        <v>39</v>
      </c>
      <c r="AG47">
        <v>9</v>
      </c>
      <c r="AH47">
        <v>5</v>
      </c>
      <c r="AI47">
        <v>27</v>
      </c>
      <c r="AJ47">
        <v>15</v>
      </c>
      <c r="AL47">
        <v>3</v>
      </c>
      <c r="AM47">
        <v>7</v>
      </c>
      <c r="AN47">
        <v>6</v>
      </c>
      <c r="AO47">
        <v>6</v>
      </c>
      <c r="AP47">
        <v>6</v>
      </c>
    </row>
    <row r="48" spans="1:42" x14ac:dyDescent="0.25">
      <c r="A48" t="s">
        <v>159</v>
      </c>
      <c r="B48" t="s">
        <v>160</v>
      </c>
      <c r="C48">
        <v>1</v>
      </c>
      <c r="D48">
        <v>1</v>
      </c>
      <c r="E48">
        <v>3</v>
      </c>
      <c r="F48">
        <v>0</v>
      </c>
      <c r="G48">
        <v>75</v>
      </c>
      <c r="H48">
        <v>63</v>
      </c>
      <c r="I48">
        <v>25</v>
      </c>
      <c r="J48">
        <v>16</v>
      </c>
      <c r="K48">
        <v>6</v>
      </c>
      <c r="L48">
        <v>1</v>
      </c>
      <c r="M48">
        <v>31</v>
      </c>
      <c r="N48">
        <v>25</v>
      </c>
      <c r="O48">
        <v>10</v>
      </c>
      <c r="P48">
        <v>4</v>
      </c>
      <c r="Q48">
        <v>20</v>
      </c>
      <c r="R48">
        <v>15</v>
      </c>
      <c r="T48">
        <v>6</v>
      </c>
      <c r="U48">
        <v>6</v>
      </c>
      <c r="V48">
        <v>7</v>
      </c>
      <c r="W48" t="s">
        <v>69</v>
      </c>
      <c r="X48" t="s">
        <v>69</v>
      </c>
      <c r="Y48">
        <v>58</v>
      </c>
      <c r="Z48">
        <v>40</v>
      </c>
      <c r="AA48">
        <v>42</v>
      </c>
      <c r="AB48">
        <v>21</v>
      </c>
      <c r="AC48">
        <v>5</v>
      </c>
      <c r="AD48">
        <v>5</v>
      </c>
      <c r="AE48">
        <v>38</v>
      </c>
      <c r="AF48">
        <v>52</v>
      </c>
      <c r="AG48">
        <v>8</v>
      </c>
      <c r="AH48">
        <v>2</v>
      </c>
      <c r="AI48">
        <v>26</v>
      </c>
      <c r="AJ48">
        <v>16</v>
      </c>
      <c r="AL48">
        <v>3</v>
      </c>
      <c r="AM48">
        <v>4</v>
      </c>
      <c r="AN48">
        <v>6</v>
      </c>
      <c r="AO48" t="s">
        <v>69</v>
      </c>
      <c r="AP48" t="s">
        <v>69</v>
      </c>
    </row>
    <row r="49" spans="1:42" x14ac:dyDescent="0.25">
      <c r="A49" t="s">
        <v>161</v>
      </c>
      <c r="B49" t="s">
        <v>162</v>
      </c>
      <c r="C49">
        <v>1</v>
      </c>
      <c r="D49">
        <v>1</v>
      </c>
      <c r="E49">
        <v>3</v>
      </c>
      <c r="F49">
        <v>1</v>
      </c>
      <c r="G49">
        <v>68</v>
      </c>
      <c r="H49">
        <v>57</v>
      </c>
      <c r="I49">
        <v>32</v>
      </c>
      <c r="J49">
        <v>15</v>
      </c>
      <c r="K49">
        <v>7</v>
      </c>
      <c r="L49">
        <v>6</v>
      </c>
      <c r="M49">
        <v>31</v>
      </c>
      <c r="N49">
        <v>22</v>
      </c>
      <c r="O49">
        <v>12</v>
      </c>
      <c r="P49">
        <v>6</v>
      </c>
      <c r="Q49">
        <v>30</v>
      </c>
      <c r="R49">
        <v>26</v>
      </c>
      <c r="T49">
        <v>6</v>
      </c>
      <c r="U49">
        <v>4</v>
      </c>
      <c r="V49">
        <v>7</v>
      </c>
      <c r="W49">
        <v>6</v>
      </c>
      <c r="X49" t="s">
        <v>69</v>
      </c>
      <c r="Y49">
        <v>74</v>
      </c>
      <c r="Z49">
        <v>53</v>
      </c>
      <c r="AA49">
        <v>26</v>
      </c>
      <c r="AB49">
        <v>13</v>
      </c>
      <c r="AC49">
        <v>8</v>
      </c>
      <c r="AD49">
        <v>2</v>
      </c>
      <c r="AE49">
        <v>28</v>
      </c>
      <c r="AF49">
        <v>23</v>
      </c>
      <c r="AG49">
        <v>3</v>
      </c>
      <c r="AH49">
        <v>2</v>
      </c>
      <c r="AI49">
        <v>23</v>
      </c>
      <c r="AJ49">
        <v>14</v>
      </c>
      <c r="AL49">
        <v>1</v>
      </c>
      <c r="AM49">
        <v>6</v>
      </c>
      <c r="AN49">
        <v>5</v>
      </c>
      <c r="AO49">
        <v>2</v>
      </c>
      <c r="AP49" t="s">
        <v>69</v>
      </c>
    </row>
    <row r="50" spans="1:42" x14ac:dyDescent="0.25">
      <c r="A50" t="s">
        <v>163</v>
      </c>
      <c r="B50" t="s">
        <v>164</v>
      </c>
      <c r="C50">
        <v>1</v>
      </c>
      <c r="D50">
        <v>0</v>
      </c>
      <c r="E50">
        <v>0</v>
      </c>
      <c r="F50">
        <v>3</v>
      </c>
      <c r="G50">
        <v>64</v>
      </c>
      <c r="H50">
        <v>38</v>
      </c>
      <c r="I50">
        <v>36</v>
      </c>
      <c r="J50">
        <v>18</v>
      </c>
      <c r="K50">
        <v>5</v>
      </c>
      <c r="L50">
        <v>6</v>
      </c>
      <c r="M50">
        <v>28</v>
      </c>
      <c r="N50">
        <v>24</v>
      </c>
      <c r="O50">
        <v>3</v>
      </c>
      <c r="P50">
        <v>0</v>
      </c>
      <c r="Q50">
        <v>24</v>
      </c>
      <c r="R50">
        <v>11</v>
      </c>
      <c r="T50">
        <v>3</v>
      </c>
      <c r="U50">
        <v>4</v>
      </c>
      <c r="V50">
        <v>4</v>
      </c>
      <c r="W50" t="s">
        <v>69</v>
      </c>
      <c r="X50" t="s">
        <v>69</v>
      </c>
      <c r="Y50">
        <v>62</v>
      </c>
      <c r="Z50">
        <v>47</v>
      </c>
      <c r="AA50">
        <v>38</v>
      </c>
      <c r="AB50">
        <v>17</v>
      </c>
      <c r="AC50">
        <v>6</v>
      </c>
      <c r="AD50">
        <v>1</v>
      </c>
      <c r="AE50">
        <v>31</v>
      </c>
      <c r="AF50">
        <v>14</v>
      </c>
      <c r="AG50">
        <v>9</v>
      </c>
      <c r="AH50">
        <v>3</v>
      </c>
      <c r="AI50">
        <v>26</v>
      </c>
      <c r="AJ50">
        <v>20</v>
      </c>
      <c r="AL50">
        <v>6</v>
      </c>
      <c r="AM50">
        <v>6</v>
      </c>
      <c r="AN50">
        <v>6</v>
      </c>
      <c r="AO50" t="s">
        <v>69</v>
      </c>
      <c r="AP50" t="s">
        <v>69</v>
      </c>
    </row>
    <row r="51" spans="1:42" x14ac:dyDescent="0.25">
      <c r="A51" t="s">
        <v>165</v>
      </c>
      <c r="B51" t="s">
        <v>166</v>
      </c>
      <c r="C51">
        <v>1</v>
      </c>
      <c r="D51">
        <v>1</v>
      </c>
      <c r="E51">
        <v>3</v>
      </c>
      <c r="F51">
        <v>2</v>
      </c>
      <c r="G51">
        <v>65</v>
      </c>
      <c r="H51">
        <v>90</v>
      </c>
      <c r="I51">
        <v>35</v>
      </c>
      <c r="J51">
        <v>38</v>
      </c>
      <c r="K51">
        <v>19</v>
      </c>
      <c r="L51">
        <v>3</v>
      </c>
      <c r="M51">
        <v>59</v>
      </c>
      <c r="N51">
        <v>41</v>
      </c>
      <c r="O51">
        <v>8</v>
      </c>
      <c r="P51">
        <v>3</v>
      </c>
      <c r="Q51">
        <v>46</v>
      </c>
      <c r="R51">
        <v>30</v>
      </c>
      <c r="T51">
        <v>7</v>
      </c>
      <c r="U51">
        <v>6</v>
      </c>
      <c r="V51">
        <v>6</v>
      </c>
      <c r="W51">
        <v>6</v>
      </c>
      <c r="X51">
        <v>6</v>
      </c>
      <c r="Y51">
        <v>69</v>
      </c>
      <c r="Z51">
        <v>93</v>
      </c>
      <c r="AA51">
        <v>31</v>
      </c>
      <c r="AB51">
        <v>27</v>
      </c>
      <c r="AC51">
        <v>20</v>
      </c>
      <c r="AD51">
        <v>3</v>
      </c>
      <c r="AE51">
        <v>64</v>
      </c>
      <c r="AF51">
        <v>37</v>
      </c>
      <c r="AG51">
        <v>4</v>
      </c>
      <c r="AH51">
        <v>0</v>
      </c>
      <c r="AI51">
        <v>18</v>
      </c>
      <c r="AJ51">
        <v>10</v>
      </c>
      <c r="AL51">
        <v>6</v>
      </c>
      <c r="AM51">
        <v>7</v>
      </c>
      <c r="AN51">
        <v>7</v>
      </c>
      <c r="AO51">
        <v>1</v>
      </c>
      <c r="AP51">
        <v>4</v>
      </c>
    </row>
    <row r="52" spans="1:42" x14ac:dyDescent="0.25">
      <c r="A52" t="s">
        <v>167</v>
      </c>
      <c r="B52" t="s">
        <v>168</v>
      </c>
      <c r="C52">
        <v>1</v>
      </c>
      <c r="D52">
        <v>0</v>
      </c>
      <c r="E52">
        <v>0</v>
      </c>
      <c r="F52">
        <v>3</v>
      </c>
      <c r="G52">
        <v>65</v>
      </c>
      <c r="H52">
        <v>31</v>
      </c>
      <c r="I52">
        <v>35</v>
      </c>
      <c r="J52">
        <v>11</v>
      </c>
      <c r="K52">
        <v>3</v>
      </c>
      <c r="L52">
        <v>0</v>
      </c>
      <c r="M52">
        <v>19</v>
      </c>
      <c r="N52">
        <v>26</v>
      </c>
      <c r="O52">
        <v>4</v>
      </c>
      <c r="P52">
        <v>1</v>
      </c>
      <c r="Q52">
        <v>26</v>
      </c>
      <c r="R52">
        <v>14</v>
      </c>
      <c r="T52">
        <v>3</v>
      </c>
      <c r="U52">
        <v>6</v>
      </c>
      <c r="V52">
        <v>0</v>
      </c>
      <c r="W52" t="s">
        <v>69</v>
      </c>
      <c r="X52" t="s">
        <v>69</v>
      </c>
      <c r="Y52">
        <v>56</v>
      </c>
      <c r="Z52">
        <v>41</v>
      </c>
      <c r="AA52">
        <v>44</v>
      </c>
      <c r="AB52">
        <v>21</v>
      </c>
      <c r="AC52">
        <v>4</v>
      </c>
      <c r="AD52">
        <v>2</v>
      </c>
      <c r="AE52">
        <v>29</v>
      </c>
      <c r="AF52">
        <v>20</v>
      </c>
      <c r="AG52">
        <v>8</v>
      </c>
      <c r="AH52">
        <v>5</v>
      </c>
      <c r="AI52">
        <v>27</v>
      </c>
      <c r="AJ52">
        <v>22</v>
      </c>
      <c r="AL52">
        <v>6</v>
      </c>
      <c r="AM52">
        <v>7</v>
      </c>
      <c r="AN52">
        <v>6</v>
      </c>
      <c r="AO52" t="s">
        <v>69</v>
      </c>
      <c r="AP52" t="s">
        <v>69</v>
      </c>
    </row>
    <row r="53" spans="1:42" x14ac:dyDescent="0.25">
      <c r="A53" t="s">
        <v>169</v>
      </c>
      <c r="B53" t="s">
        <v>170</v>
      </c>
      <c r="C53">
        <v>1</v>
      </c>
      <c r="D53">
        <v>1</v>
      </c>
      <c r="E53">
        <v>3</v>
      </c>
      <c r="F53">
        <v>0</v>
      </c>
      <c r="G53">
        <v>72</v>
      </c>
      <c r="H53">
        <v>39</v>
      </c>
      <c r="I53">
        <v>28</v>
      </c>
      <c r="J53">
        <v>14</v>
      </c>
      <c r="K53">
        <v>28</v>
      </c>
      <c r="L53">
        <v>2</v>
      </c>
      <c r="M53">
        <v>68</v>
      </c>
      <c r="N53">
        <v>19</v>
      </c>
      <c r="O53">
        <v>10</v>
      </c>
      <c r="P53">
        <v>5</v>
      </c>
      <c r="Q53">
        <v>16</v>
      </c>
      <c r="R53">
        <v>9</v>
      </c>
      <c r="T53">
        <v>6</v>
      </c>
      <c r="U53">
        <v>6</v>
      </c>
      <c r="V53">
        <v>6</v>
      </c>
      <c r="W53" t="s">
        <v>69</v>
      </c>
      <c r="X53" t="s">
        <v>69</v>
      </c>
      <c r="Y53">
        <v>62</v>
      </c>
      <c r="Z53">
        <v>30</v>
      </c>
      <c r="AA53">
        <v>38</v>
      </c>
      <c r="AB53">
        <v>17</v>
      </c>
      <c r="AC53">
        <v>0</v>
      </c>
      <c r="AD53">
        <v>0</v>
      </c>
      <c r="AE53">
        <v>17</v>
      </c>
      <c r="AF53">
        <v>14</v>
      </c>
      <c r="AG53">
        <v>0</v>
      </c>
      <c r="AH53">
        <v>0</v>
      </c>
      <c r="AI53">
        <v>4</v>
      </c>
      <c r="AJ53">
        <v>1</v>
      </c>
      <c r="AL53">
        <v>4</v>
      </c>
      <c r="AM53">
        <v>2</v>
      </c>
      <c r="AN53">
        <v>1</v>
      </c>
      <c r="AO53" t="s">
        <v>69</v>
      </c>
      <c r="AP53" t="s">
        <v>69</v>
      </c>
    </row>
    <row r="54" spans="1:42" x14ac:dyDescent="0.25">
      <c r="A54" t="s">
        <v>171</v>
      </c>
      <c r="B54" t="s">
        <v>172</v>
      </c>
      <c r="C54">
        <v>1</v>
      </c>
      <c r="D54">
        <v>1</v>
      </c>
      <c r="E54">
        <v>3</v>
      </c>
      <c r="F54">
        <v>2</v>
      </c>
      <c r="G54">
        <v>78</v>
      </c>
      <c r="H54">
        <v>86</v>
      </c>
      <c r="I54">
        <v>22</v>
      </c>
      <c r="J54">
        <v>20</v>
      </c>
      <c r="K54">
        <v>11</v>
      </c>
      <c r="L54">
        <v>2</v>
      </c>
      <c r="M54">
        <v>45</v>
      </c>
      <c r="N54">
        <v>30</v>
      </c>
      <c r="O54">
        <v>8</v>
      </c>
      <c r="P54">
        <v>2</v>
      </c>
      <c r="Q54">
        <v>21</v>
      </c>
      <c r="R54">
        <v>10</v>
      </c>
      <c r="T54">
        <v>7</v>
      </c>
      <c r="U54">
        <v>7</v>
      </c>
      <c r="V54">
        <v>3</v>
      </c>
      <c r="W54">
        <v>2</v>
      </c>
      <c r="X54">
        <v>6</v>
      </c>
      <c r="Y54">
        <v>64</v>
      </c>
      <c r="Z54">
        <v>81</v>
      </c>
      <c r="AA54">
        <v>36</v>
      </c>
      <c r="AB54">
        <v>28</v>
      </c>
      <c r="AC54">
        <v>36</v>
      </c>
      <c r="AD54">
        <v>5</v>
      </c>
      <c r="AE54">
        <v>79</v>
      </c>
      <c r="AF54">
        <v>43</v>
      </c>
      <c r="AG54">
        <v>13</v>
      </c>
      <c r="AH54">
        <v>4</v>
      </c>
      <c r="AI54">
        <v>42</v>
      </c>
      <c r="AJ54">
        <v>29</v>
      </c>
      <c r="AL54">
        <v>6</v>
      </c>
      <c r="AM54">
        <v>6</v>
      </c>
      <c r="AN54">
        <v>6</v>
      </c>
      <c r="AO54">
        <v>6</v>
      </c>
      <c r="AP54">
        <v>3</v>
      </c>
    </row>
    <row r="55" spans="1:42" x14ac:dyDescent="0.25">
      <c r="A55" t="s">
        <v>173</v>
      </c>
      <c r="B55" t="s">
        <v>174</v>
      </c>
      <c r="C55">
        <v>1</v>
      </c>
      <c r="D55">
        <v>1</v>
      </c>
      <c r="E55">
        <v>3</v>
      </c>
      <c r="F55">
        <v>0</v>
      </c>
      <c r="G55">
        <v>52</v>
      </c>
      <c r="H55">
        <v>30</v>
      </c>
      <c r="I55">
        <v>48</v>
      </c>
      <c r="J55">
        <v>20</v>
      </c>
      <c r="K55">
        <v>7</v>
      </c>
      <c r="L55">
        <v>1</v>
      </c>
      <c r="M55">
        <v>31</v>
      </c>
      <c r="N55">
        <v>7</v>
      </c>
      <c r="O55">
        <v>17</v>
      </c>
      <c r="P55">
        <v>6</v>
      </c>
      <c r="Q55">
        <v>31</v>
      </c>
      <c r="R55">
        <v>22</v>
      </c>
      <c r="T55">
        <v>6</v>
      </c>
      <c r="U55">
        <v>6</v>
      </c>
      <c r="V55">
        <v>6</v>
      </c>
      <c r="W55" t="s">
        <v>69</v>
      </c>
      <c r="X55" t="s">
        <v>69</v>
      </c>
      <c r="Y55">
        <v>64</v>
      </c>
      <c r="Z55">
        <v>30</v>
      </c>
      <c r="AA55">
        <v>36</v>
      </c>
      <c r="AB55">
        <v>14</v>
      </c>
      <c r="AC55">
        <v>7</v>
      </c>
      <c r="AD55">
        <v>3</v>
      </c>
      <c r="AE55">
        <v>23</v>
      </c>
      <c r="AF55">
        <v>17</v>
      </c>
      <c r="AG55">
        <v>1</v>
      </c>
      <c r="AH55">
        <v>0</v>
      </c>
      <c r="AI55">
        <v>23</v>
      </c>
      <c r="AJ55">
        <v>10</v>
      </c>
      <c r="AL55">
        <v>1</v>
      </c>
      <c r="AM55">
        <v>3</v>
      </c>
      <c r="AN55">
        <v>2</v>
      </c>
      <c r="AO55" t="s">
        <v>69</v>
      </c>
      <c r="AP55" t="s">
        <v>69</v>
      </c>
    </row>
    <row r="56" spans="1:42" x14ac:dyDescent="0.25">
      <c r="A56" t="s">
        <v>175</v>
      </c>
      <c r="B56" t="s">
        <v>176</v>
      </c>
      <c r="C56">
        <v>1</v>
      </c>
      <c r="D56">
        <v>0</v>
      </c>
      <c r="E56">
        <v>0</v>
      </c>
      <c r="F56">
        <v>3</v>
      </c>
      <c r="G56">
        <v>56</v>
      </c>
      <c r="H56">
        <v>43</v>
      </c>
      <c r="I56">
        <v>44</v>
      </c>
      <c r="J56">
        <v>18</v>
      </c>
      <c r="K56">
        <v>8</v>
      </c>
      <c r="L56">
        <v>6</v>
      </c>
      <c r="M56">
        <v>35</v>
      </c>
      <c r="N56">
        <v>29</v>
      </c>
      <c r="O56">
        <v>2</v>
      </c>
      <c r="P56">
        <v>2</v>
      </c>
      <c r="Q56">
        <v>26</v>
      </c>
      <c r="R56">
        <v>16</v>
      </c>
      <c r="T56">
        <v>6</v>
      </c>
      <c r="U56">
        <v>5</v>
      </c>
      <c r="V56">
        <v>1</v>
      </c>
      <c r="W56" t="s">
        <v>69</v>
      </c>
      <c r="X56" t="s">
        <v>69</v>
      </c>
      <c r="Y56">
        <v>55</v>
      </c>
      <c r="Z56">
        <v>39</v>
      </c>
      <c r="AA56">
        <v>45</v>
      </c>
      <c r="AB56">
        <v>25</v>
      </c>
      <c r="AC56">
        <v>9</v>
      </c>
      <c r="AD56">
        <v>2</v>
      </c>
      <c r="AE56">
        <v>31</v>
      </c>
      <c r="AF56">
        <v>14</v>
      </c>
      <c r="AG56">
        <v>9</v>
      </c>
      <c r="AH56">
        <v>5</v>
      </c>
      <c r="AI56">
        <v>21</v>
      </c>
      <c r="AJ56">
        <v>14</v>
      </c>
      <c r="AL56">
        <v>7</v>
      </c>
      <c r="AM56">
        <v>7</v>
      </c>
      <c r="AN56">
        <v>6</v>
      </c>
      <c r="AO56" t="s">
        <v>69</v>
      </c>
      <c r="AP56" t="s">
        <v>69</v>
      </c>
    </row>
    <row r="57" spans="1:42" x14ac:dyDescent="0.25">
      <c r="A57" t="s">
        <v>177</v>
      </c>
      <c r="B57" t="s">
        <v>178</v>
      </c>
      <c r="C57">
        <v>1</v>
      </c>
      <c r="D57">
        <v>1</v>
      </c>
      <c r="E57">
        <v>3</v>
      </c>
      <c r="F57">
        <v>1</v>
      </c>
      <c r="G57">
        <v>65</v>
      </c>
      <c r="H57">
        <v>65</v>
      </c>
      <c r="I57">
        <v>35</v>
      </c>
      <c r="J57">
        <v>22</v>
      </c>
      <c r="K57">
        <v>8</v>
      </c>
      <c r="L57">
        <v>1</v>
      </c>
      <c r="M57">
        <v>60</v>
      </c>
      <c r="N57">
        <v>28</v>
      </c>
      <c r="O57">
        <v>16</v>
      </c>
      <c r="P57">
        <v>5</v>
      </c>
      <c r="Q57">
        <v>46</v>
      </c>
      <c r="R57">
        <v>31</v>
      </c>
      <c r="T57">
        <v>6</v>
      </c>
      <c r="U57">
        <v>6</v>
      </c>
      <c r="V57">
        <v>7</v>
      </c>
      <c r="W57">
        <v>6</v>
      </c>
      <c r="X57" t="s">
        <v>69</v>
      </c>
      <c r="Y57">
        <v>72</v>
      </c>
      <c r="Z57">
        <v>73</v>
      </c>
      <c r="AA57">
        <v>28</v>
      </c>
      <c r="AB57">
        <v>15</v>
      </c>
      <c r="AC57">
        <v>11</v>
      </c>
      <c r="AD57">
        <v>3</v>
      </c>
      <c r="AE57">
        <v>48</v>
      </c>
      <c r="AF57">
        <v>29</v>
      </c>
      <c r="AG57">
        <v>5</v>
      </c>
      <c r="AH57">
        <v>2</v>
      </c>
      <c r="AI57">
        <v>75</v>
      </c>
      <c r="AJ57">
        <v>50</v>
      </c>
      <c r="AL57">
        <v>7</v>
      </c>
      <c r="AM57">
        <v>4</v>
      </c>
      <c r="AN57">
        <v>5</v>
      </c>
      <c r="AO57">
        <v>4</v>
      </c>
      <c r="AP57" t="s">
        <v>69</v>
      </c>
    </row>
    <row r="58" spans="1:42" x14ac:dyDescent="0.25">
      <c r="A58" t="s">
        <v>179</v>
      </c>
      <c r="B58" t="s">
        <v>180</v>
      </c>
      <c r="C58">
        <v>1</v>
      </c>
      <c r="D58">
        <v>0</v>
      </c>
      <c r="E58">
        <v>0</v>
      </c>
      <c r="F58">
        <v>3</v>
      </c>
      <c r="G58">
        <v>56</v>
      </c>
      <c r="H58">
        <v>37</v>
      </c>
      <c r="I58">
        <v>44</v>
      </c>
      <c r="J58">
        <v>24</v>
      </c>
      <c r="K58">
        <v>5</v>
      </c>
      <c r="L58">
        <v>4</v>
      </c>
      <c r="M58">
        <v>29</v>
      </c>
      <c r="N58">
        <v>13</v>
      </c>
      <c r="O58">
        <v>4</v>
      </c>
      <c r="P58">
        <v>0</v>
      </c>
      <c r="Q58">
        <v>22</v>
      </c>
      <c r="R58">
        <v>14</v>
      </c>
      <c r="T58">
        <v>3</v>
      </c>
      <c r="U58">
        <v>5</v>
      </c>
      <c r="V58">
        <v>5</v>
      </c>
      <c r="W58" t="s">
        <v>69</v>
      </c>
      <c r="X58" t="s">
        <v>69</v>
      </c>
      <c r="Y58">
        <v>64</v>
      </c>
      <c r="Z58">
        <v>56</v>
      </c>
      <c r="AA58">
        <v>36</v>
      </c>
      <c r="AB58">
        <v>18</v>
      </c>
      <c r="AC58">
        <v>17</v>
      </c>
      <c r="AD58">
        <v>3</v>
      </c>
      <c r="AE58">
        <v>45</v>
      </c>
      <c r="AF58">
        <v>13</v>
      </c>
      <c r="AG58">
        <v>6</v>
      </c>
      <c r="AH58">
        <v>3</v>
      </c>
      <c r="AI58">
        <v>19</v>
      </c>
      <c r="AJ58">
        <v>14</v>
      </c>
      <c r="AL58">
        <v>6</v>
      </c>
      <c r="AM58">
        <v>7</v>
      </c>
      <c r="AN58">
        <v>7</v>
      </c>
      <c r="AO58" t="s">
        <v>69</v>
      </c>
      <c r="AP58" t="s">
        <v>69</v>
      </c>
    </row>
    <row r="59" spans="1:42" x14ac:dyDescent="0.25">
      <c r="A59" t="s">
        <v>181</v>
      </c>
      <c r="B59" t="s">
        <v>182</v>
      </c>
      <c r="C59">
        <v>1</v>
      </c>
      <c r="D59">
        <v>0</v>
      </c>
      <c r="E59">
        <v>2</v>
      </c>
      <c r="F59">
        <v>3</v>
      </c>
      <c r="G59">
        <v>70</v>
      </c>
      <c r="H59">
        <v>73</v>
      </c>
      <c r="I59">
        <v>30</v>
      </c>
      <c r="J59">
        <v>28</v>
      </c>
      <c r="K59">
        <v>6</v>
      </c>
      <c r="L59">
        <v>2</v>
      </c>
      <c r="M59">
        <v>52</v>
      </c>
      <c r="N59">
        <v>60</v>
      </c>
      <c r="O59">
        <v>12</v>
      </c>
      <c r="P59">
        <v>8</v>
      </c>
      <c r="Q59">
        <v>35</v>
      </c>
      <c r="R59">
        <v>21</v>
      </c>
      <c r="T59">
        <v>6</v>
      </c>
      <c r="U59">
        <v>6</v>
      </c>
      <c r="V59">
        <v>2</v>
      </c>
      <c r="W59">
        <v>6</v>
      </c>
      <c r="X59">
        <v>5</v>
      </c>
      <c r="Y59">
        <v>69</v>
      </c>
      <c r="Z59">
        <v>69</v>
      </c>
      <c r="AA59">
        <v>31</v>
      </c>
      <c r="AB59">
        <v>22</v>
      </c>
      <c r="AC59">
        <v>9</v>
      </c>
      <c r="AD59">
        <v>2</v>
      </c>
      <c r="AE59">
        <v>50</v>
      </c>
      <c r="AF59">
        <v>59</v>
      </c>
      <c r="AG59">
        <v>25</v>
      </c>
      <c r="AH59">
        <v>9</v>
      </c>
      <c r="AI59">
        <v>52</v>
      </c>
      <c r="AJ59">
        <v>35</v>
      </c>
      <c r="AL59">
        <v>7</v>
      </c>
      <c r="AM59">
        <v>4</v>
      </c>
      <c r="AN59">
        <v>6</v>
      </c>
      <c r="AO59">
        <v>3</v>
      </c>
      <c r="AP59">
        <v>7</v>
      </c>
    </row>
    <row r="60" spans="1:42" x14ac:dyDescent="0.25">
      <c r="A60" t="s">
        <v>183</v>
      </c>
      <c r="B60" t="s">
        <v>184</v>
      </c>
      <c r="C60">
        <v>1</v>
      </c>
      <c r="D60">
        <v>0</v>
      </c>
      <c r="E60">
        <v>1</v>
      </c>
      <c r="F60">
        <v>3</v>
      </c>
      <c r="G60">
        <v>52</v>
      </c>
      <c r="H60">
        <v>73</v>
      </c>
      <c r="I60">
        <v>48</v>
      </c>
      <c r="J60">
        <v>36</v>
      </c>
      <c r="K60">
        <v>19</v>
      </c>
      <c r="L60">
        <v>10</v>
      </c>
      <c r="M60">
        <v>67</v>
      </c>
      <c r="N60">
        <v>38</v>
      </c>
      <c r="O60">
        <v>8</v>
      </c>
      <c r="P60">
        <v>1</v>
      </c>
      <c r="Q60">
        <v>35</v>
      </c>
      <c r="R60">
        <v>23</v>
      </c>
      <c r="T60">
        <v>6</v>
      </c>
      <c r="U60">
        <v>5</v>
      </c>
      <c r="V60">
        <v>7</v>
      </c>
      <c r="W60">
        <v>4</v>
      </c>
      <c r="X60" t="s">
        <v>69</v>
      </c>
      <c r="Y60">
        <v>61</v>
      </c>
      <c r="Z60">
        <v>73</v>
      </c>
      <c r="AA60">
        <v>39</v>
      </c>
      <c r="AB60">
        <v>30</v>
      </c>
      <c r="AC60">
        <v>26</v>
      </c>
      <c r="AD60">
        <v>4</v>
      </c>
      <c r="AE60">
        <v>68</v>
      </c>
      <c r="AF60">
        <v>25</v>
      </c>
      <c r="AG60">
        <v>10</v>
      </c>
      <c r="AH60">
        <v>3</v>
      </c>
      <c r="AI60">
        <v>35</v>
      </c>
      <c r="AJ60">
        <v>29</v>
      </c>
      <c r="AL60">
        <v>7</v>
      </c>
      <c r="AM60">
        <v>7</v>
      </c>
      <c r="AN60">
        <v>6</v>
      </c>
      <c r="AO60">
        <v>6</v>
      </c>
      <c r="AP60" t="s">
        <v>69</v>
      </c>
    </row>
    <row r="61" spans="1:42" x14ac:dyDescent="0.25">
      <c r="A61" t="s">
        <v>185</v>
      </c>
      <c r="B61" t="s">
        <v>186</v>
      </c>
      <c r="C61">
        <v>1</v>
      </c>
      <c r="D61">
        <v>0</v>
      </c>
      <c r="E61">
        <v>0</v>
      </c>
      <c r="F61">
        <v>3</v>
      </c>
      <c r="G61">
        <v>60</v>
      </c>
      <c r="H61">
        <v>49</v>
      </c>
      <c r="I61">
        <v>40</v>
      </c>
      <c r="J61">
        <v>27</v>
      </c>
      <c r="K61">
        <v>5</v>
      </c>
      <c r="L61">
        <v>6</v>
      </c>
      <c r="M61">
        <v>40</v>
      </c>
      <c r="N61">
        <v>26</v>
      </c>
      <c r="O61">
        <v>0</v>
      </c>
      <c r="P61">
        <v>0</v>
      </c>
      <c r="Q61">
        <v>56</v>
      </c>
      <c r="R61">
        <v>36</v>
      </c>
      <c r="T61">
        <v>2</v>
      </c>
      <c r="U61">
        <v>4</v>
      </c>
      <c r="V61">
        <v>6</v>
      </c>
      <c r="W61" t="s">
        <v>69</v>
      </c>
      <c r="X61" t="s">
        <v>69</v>
      </c>
      <c r="Y61">
        <v>71</v>
      </c>
      <c r="Z61">
        <v>55</v>
      </c>
      <c r="AA61">
        <v>29</v>
      </c>
      <c r="AB61">
        <v>17</v>
      </c>
      <c r="AC61">
        <v>21</v>
      </c>
      <c r="AD61">
        <v>2</v>
      </c>
      <c r="AE61">
        <v>42</v>
      </c>
      <c r="AF61">
        <v>12</v>
      </c>
      <c r="AG61">
        <v>10</v>
      </c>
      <c r="AH61">
        <v>3</v>
      </c>
      <c r="AI61">
        <v>44</v>
      </c>
      <c r="AJ61">
        <v>31</v>
      </c>
      <c r="AL61">
        <v>6</v>
      </c>
      <c r="AM61">
        <v>6</v>
      </c>
      <c r="AN61">
        <v>7</v>
      </c>
      <c r="AO61" t="s">
        <v>69</v>
      </c>
      <c r="AP61" t="s">
        <v>69</v>
      </c>
    </row>
    <row r="62" spans="1:42" x14ac:dyDescent="0.25">
      <c r="A62" t="s">
        <v>187</v>
      </c>
      <c r="B62" t="s">
        <v>188</v>
      </c>
      <c r="C62">
        <v>1</v>
      </c>
      <c r="D62">
        <v>0</v>
      </c>
      <c r="E62">
        <v>1</v>
      </c>
      <c r="F62">
        <v>3</v>
      </c>
      <c r="G62">
        <v>65</v>
      </c>
      <c r="H62">
        <v>70</v>
      </c>
      <c r="I62">
        <v>35</v>
      </c>
      <c r="J62">
        <v>30</v>
      </c>
      <c r="K62">
        <v>18</v>
      </c>
      <c r="L62">
        <v>2</v>
      </c>
      <c r="M62">
        <v>43</v>
      </c>
      <c r="N62">
        <v>17</v>
      </c>
      <c r="O62">
        <v>3</v>
      </c>
      <c r="P62">
        <v>1</v>
      </c>
      <c r="Q62">
        <v>49</v>
      </c>
      <c r="R62">
        <v>26</v>
      </c>
      <c r="T62">
        <v>6</v>
      </c>
      <c r="U62">
        <v>6</v>
      </c>
      <c r="V62">
        <v>5</v>
      </c>
      <c r="W62">
        <v>2</v>
      </c>
      <c r="X62" t="s">
        <v>69</v>
      </c>
      <c r="Y62">
        <v>66</v>
      </c>
      <c r="Z62">
        <v>66</v>
      </c>
      <c r="AA62">
        <v>34</v>
      </c>
      <c r="AB62">
        <v>22</v>
      </c>
      <c r="AC62">
        <v>10</v>
      </c>
      <c r="AD62">
        <v>6</v>
      </c>
      <c r="AE62">
        <v>60</v>
      </c>
      <c r="AF62">
        <v>30</v>
      </c>
      <c r="AG62">
        <v>17</v>
      </c>
      <c r="AH62">
        <v>3</v>
      </c>
      <c r="AI62">
        <v>63</v>
      </c>
      <c r="AJ62">
        <v>43</v>
      </c>
      <c r="AL62">
        <v>7</v>
      </c>
      <c r="AM62">
        <v>4</v>
      </c>
      <c r="AN62">
        <v>7</v>
      </c>
      <c r="AO62">
        <v>6</v>
      </c>
      <c r="AP62" t="s">
        <v>69</v>
      </c>
    </row>
    <row r="63" spans="1:42" x14ac:dyDescent="0.25">
      <c r="A63" t="s">
        <v>189</v>
      </c>
      <c r="B63" t="s">
        <v>190</v>
      </c>
      <c r="C63">
        <v>1</v>
      </c>
      <c r="D63">
        <v>0</v>
      </c>
      <c r="E63">
        <v>0</v>
      </c>
      <c r="F63">
        <v>3</v>
      </c>
      <c r="G63">
        <v>58</v>
      </c>
      <c r="H63">
        <v>40</v>
      </c>
      <c r="I63">
        <v>42</v>
      </c>
      <c r="J63">
        <v>12</v>
      </c>
      <c r="K63">
        <v>7</v>
      </c>
      <c r="L63">
        <v>1</v>
      </c>
      <c r="M63">
        <v>16</v>
      </c>
      <c r="N63">
        <v>19</v>
      </c>
      <c r="O63">
        <v>9</v>
      </c>
      <c r="P63">
        <v>0</v>
      </c>
      <c r="Q63">
        <v>5</v>
      </c>
      <c r="R63">
        <v>3</v>
      </c>
      <c r="T63">
        <v>4</v>
      </c>
      <c r="U63">
        <v>1</v>
      </c>
      <c r="V63">
        <v>3</v>
      </c>
      <c r="W63" t="s">
        <v>69</v>
      </c>
      <c r="X63" t="s">
        <v>69</v>
      </c>
      <c r="Y63">
        <v>59</v>
      </c>
      <c r="Z63">
        <v>38</v>
      </c>
      <c r="AA63">
        <v>41</v>
      </c>
      <c r="AB63">
        <v>22</v>
      </c>
      <c r="AC63">
        <v>20</v>
      </c>
      <c r="AD63">
        <v>3</v>
      </c>
      <c r="AE63">
        <v>53</v>
      </c>
      <c r="AF63">
        <v>25</v>
      </c>
      <c r="AG63">
        <v>14</v>
      </c>
      <c r="AH63">
        <v>5</v>
      </c>
      <c r="AI63">
        <v>17</v>
      </c>
      <c r="AJ63">
        <v>11</v>
      </c>
      <c r="AL63">
        <v>6</v>
      </c>
      <c r="AM63">
        <v>6</v>
      </c>
      <c r="AN63">
        <v>6</v>
      </c>
      <c r="AO63" t="s">
        <v>69</v>
      </c>
      <c r="AP63" t="s">
        <v>69</v>
      </c>
    </row>
    <row r="64" spans="1:42" x14ac:dyDescent="0.25">
      <c r="A64" t="s">
        <v>191</v>
      </c>
      <c r="B64" t="s">
        <v>192</v>
      </c>
      <c r="C64">
        <v>1</v>
      </c>
      <c r="D64">
        <v>1</v>
      </c>
      <c r="E64">
        <v>3</v>
      </c>
      <c r="F64">
        <v>2</v>
      </c>
      <c r="G64">
        <v>62</v>
      </c>
      <c r="H64">
        <v>68</v>
      </c>
      <c r="I64">
        <v>38</v>
      </c>
      <c r="J64">
        <v>38</v>
      </c>
      <c r="K64">
        <v>22</v>
      </c>
      <c r="L64">
        <v>1</v>
      </c>
      <c r="M64">
        <v>52</v>
      </c>
      <c r="N64">
        <v>32</v>
      </c>
      <c r="O64">
        <v>16</v>
      </c>
      <c r="P64">
        <v>3</v>
      </c>
      <c r="Q64">
        <v>45</v>
      </c>
      <c r="R64">
        <v>26</v>
      </c>
      <c r="T64">
        <v>1</v>
      </c>
      <c r="U64">
        <v>7</v>
      </c>
      <c r="V64">
        <v>6</v>
      </c>
      <c r="W64">
        <v>6</v>
      </c>
      <c r="X64">
        <v>6</v>
      </c>
      <c r="Y64">
        <v>55</v>
      </c>
      <c r="Z64">
        <v>76</v>
      </c>
      <c r="AA64">
        <v>45</v>
      </c>
      <c r="AB64">
        <v>39</v>
      </c>
      <c r="AC64">
        <v>25</v>
      </c>
      <c r="AD64">
        <v>8</v>
      </c>
      <c r="AE64">
        <v>76</v>
      </c>
      <c r="AF64">
        <v>55</v>
      </c>
      <c r="AG64">
        <v>11</v>
      </c>
      <c r="AH64">
        <v>2</v>
      </c>
      <c r="AI64">
        <v>36</v>
      </c>
      <c r="AJ64">
        <v>26</v>
      </c>
      <c r="AL64">
        <v>6</v>
      </c>
      <c r="AM64">
        <v>6</v>
      </c>
      <c r="AN64">
        <v>3</v>
      </c>
      <c r="AO64">
        <v>7</v>
      </c>
      <c r="AP64">
        <v>4</v>
      </c>
    </row>
    <row r="65" spans="1:42" x14ac:dyDescent="0.25">
      <c r="A65" t="s">
        <v>193</v>
      </c>
      <c r="B65" t="s">
        <v>194</v>
      </c>
      <c r="C65">
        <v>1</v>
      </c>
      <c r="D65">
        <v>1</v>
      </c>
      <c r="E65">
        <v>3</v>
      </c>
      <c r="F65">
        <v>0</v>
      </c>
      <c r="G65">
        <v>63</v>
      </c>
      <c r="H65">
        <v>41</v>
      </c>
      <c r="I65">
        <v>37</v>
      </c>
      <c r="J65">
        <v>26</v>
      </c>
      <c r="K65">
        <v>5</v>
      </c>
      <c r="M65">
        <v>40</v>
      </c>
      <c r="N65">
        <v>20</v>
      </c>
      <c r="O65">
        <v>11</v>
      </c>
      <c r="P65">
        <v>3</v>
      </c>
      <c r="Q65">
        <v>26</v>
      </c>
      <c r="R65">
        <v>20</v>
      </c>
      <c r="T65">
        <v>6</v>
      </c>
      <c r="U65">
        <v>7</v>
      </c>
      <c r="V65">
        <v>6</v>
      </c>
      <c r="W65" t="s">
        <v>69</v>
      </c>
      <c r="X65" t="s">
        <v>69</v>
      </c>
      <c r="Y65">
        <v>60</v>
      </c>
      <c r="Z65">
        <v>46</v>
      </c>
      <c r="AA65">
        <v>40</v>
      </c>
      <c r="AB65">
        <v>20</v>
      </c>
      <c r="AC65">
        <v>3</v>
      </c>
      <c r="AE65">
        <v>25</v>
      </c>
      <c r="AF65">
        <v>12</v>
      </c>
      <c r="AG65">
        <v>3</v>
      </c>
      <c r="AH65">
        <v>0</v>
      </c>
      <c r="AI65">
        <v>29</v>
      </c>
      <c r="AJ65">
        <v>19</v>
      </c>
      <c r="AL65">
        <v>3</v>
      </c>
      <c r="AM65">
        <v>5</v>
      </c>
      <c r="AN65">
        <v>4</v>
      </c>
      <c r="AO65" t="s">
        <v>69</v>
      </c>
      <c r="AP65" t="s">
        <v>69</v>
      </c>
    </row>
    <row r="66" spans="1:42" x14ac:dyDescent="0.25">
      <c r="A66" t="s">
        <v>71</v>
      </c>
      <c r="B66" t="s">
        <v>68</v>
      </c>
      <c r="C66">
        <v>2</v>
      </c>
      <c r="D66">
        <v>0</v>
      </c>
      <c r="E66">
        <v>0</v>
      </c>
      <c r="F66">
        <v>3</v>
      </c>
      <c r="G66">
        <v>66</v>
      </c>
      <c r="H66">
        <v>49</v>
      </c>
      <c r="I66">
        <v>34</v>
      </c>
      <c r="J66">
        <v>13</v>
      </c>
      <c r="K66">
        <v>1</v>
      </c>
      <c r="L66">
        <v>5</v>
      </c>
      <c r="M66">
        <v>29</v>
      </c>
      <c r="N66">
        <v>27</v>
      </c>
      <c r="O66">
        <v>3</v>
      </c>
      <c r="P66">
        <v>0</v>
      </c>
      <c r="Q66">
        <v>39</v>
      </c>
      <c r="R66">
        <v>25</v>
      </c>
      <c r="T66">
        <v>3</v>
      </c>
      <c r="U66">
        <v>3</v>
      </c>
      <c r="V66">
        <v>5</v>
      </c>
      <c r="W66" t="s">
        <v>69</v>
      </c>
      <c r="X66" t="s">
        <v>69</v>
      </c>
      <c r="Y66">
        <v>63</v>
      </c>
      <c r="Z66">
        <v>44</v>
      </c>
      <c r="AA66">
        <v>37</v>
      </c>
      <c r="AB66">
        <v>20</v>
      </c>
      <c r="AC66">
        <v>11</v>
      </c>
      <c r="AD66">
        <v>1</v>
      </c>
      <c r="AE66">
        <v>41</v>
      </c>
      <c r="AF66">
        <v>14</v>
      </c>
      <c r="AG66">
        <v>15</v>
      </c>
      <c r="AH66">
        <v>4</v>
      </c>
      <c r="AI66">
        <v>23</v>
      </c>
      <c r="AJ66">
        <v>19</v>
      </c>
      <c r="AL66">
        <v>6</v>
      </c>
      <c r="AM66">
        <v>6</v>
      </c>
      <c r="AN66">
        <v>7</v>
      </c>
      <c r="AO66" t="s">
        <v>69</v>
      </c>
      <c r="AP66" t="s">
        <v>69</v>
      </c>
    </row>
    <row r="67" spans="1:42" x14ac:dyDescent="0.25">
      <c r="A67" t="s">
        <v>74</v>
      </c>
      <c r="B67" t="s">
        <v>72</v>
      </c>
      <c r="C67">
        <v>2</v>
      </c>
      <c r="D67">
        <v>1</v>
      </c>
      <c r="E67">
        <v>3</v>
      </c>
      <c r="F67">
        <v>0</v>
      </c>
      <c r="G67">
        <v>63</v>
      </c>
      <c r="H67">
        <v>52</v>
      </c>
      <c r="I67">
        <v>37</v>
      </c>
      <c r="J67">
        <v>28</v>
      </c>
      <c r="K67">
        <v>9</v>
      </c>
      <c r="L67">
        <v>3</v>
      </c>
      <c r="M67">
        <v>38</v>
      </c>
      <c r="N67">
        <v>9</v>
      </c>
      <c r="O67">
        <v>5</v>
      </c>
      <c r="P67">
        <v>2</v>
      </c>
      <c r="Q67">
        <v>15</v>
      </c>
      <c r="R67">
        <v>10</v>
      </c>
      <c r="T67">
        <v>7</v>
      </c>
      <c r="U67">
        <v>6</v>
      </c>
      <c r="V67">
        <v>7</v>
      </c>
      <c r="W67" t="s">
        <v>69</v>
      </c>
      <c r="X67" t="s">
        <v>69</v>
      </c>
      <c r="Y67">
        <v>65</v>
      </c>
      <c r="Z67">
        <v>48</v>
      </c>
      <c r="AA67">
        <v>35</v>
      </c>
      <c r="AB67">
        <v>18</v>
      </c>
      <c r="AC67">
        <v>17</v>
      </c>
      <c r="AD67">
        <v>3</v>
      </c>
      <c r="AE67">
        <v>39</v>
      </c>
      <c r="AF67">
        <v>19</v>
      </c>
      <c r="AG67">
        <v>2</v>
      </c>
      <c r="AH67">
        <v>0</v>
      </c>
      <c r="AI67">
        <v>54</v>
      </c>
      <c r="AJ67">
        <v>31</v>
      </c>
      <c r="AL67">
        <v>6</v>
      </c>
      <c r="AM67">
        <v>1</v>
      </c>
      <c r="AN67">
        <v>6</v>
      </c>
      <c r="AO67" t="s">
        <v>69</v>
      </c>
      <c r="AP67" t="s">
        <v>69</v>
      </c>
    </row>
    <row r="68" spans="1:42" x14ac:dyDescent="0.25">
      <c r="A68" t="s">
        <v>79</v>
      </c>
      <c r="B68" t="s">
        <v>77</v>
      </c>
      <c r="C68">
        <v>2</v>
      </c>
      <c r="D68">
        <v>0</v>
      </c>
      <c r="E68">
        <v>2</v>
      </c>
      <c r="F68">
        <v>3</v>
      </c>
      <c r="G68">
        <v>63</v>
      </c>
      <c r="H68">
        <v>83</v>
      </c>
      <c r="I68">
        <v>37</v>
      </c>
      <c r="J68">
        <v>25</v>
      </c>
      <c r="K68">
        <v>26</v>
      </c>
      <c r="L68">
        <v>2</v>
      </c>
      <c r="M68">
        <v>66</v>
      </c>
      <c r="N68">
        <v>27</v>
      </c>
      <c r="O68">
        <v>7</v>
      </c>
      <c r="P68">
        <v>2</v>
      </c>
      <c r="Q68">
        <v>61</v>
      </c>
      <c r="R68">
        <v>39</v>
      </c>
      <c r="T68">
        <v>2</v>
      </c>
      <c r="U68">
        <v>7</v>
      </c>
      <c r="V68">
        <v>6</v>
      </c>
      <c r="W68">
        <v>6</v>
      </c>
      <c r="X68">
        <v>4</v>
      </c>
      <c r="Y68">
        <v>64</v>
      </c>
      <c r="Z68">
        <v>76</v>
      </c>
      <c r="AA68">
        <v>36</v>
      </c>
      <c r="AB68">
        <v>39</v>
      </c>
      <c r="AC68">
        <v>8</v>
      </c>
      <c r="AD68">
        <v>2</v>
      </c>
      <c r="AE68">
        <v>53</v>
      </c>
      <c r="AF68">
        <v>20</v>
      </c>
      <c r="AG68">
        <v>7</v>
      </c>
      <c r="AH68">
        <v>4</v>
      </c>
      <c r="AI68">
        <v>46</v>
      </c>
      <c r="AJ68">
        <v>32</v>
      </c>
      <c r="AL68">
        <v>6</v>
      </c>
      <c r="AM68">
        <v>6</v>
      </c>
      <c r="AN68">
        <v>7</v>
      </c>
      <c r="AO68">
        <v>3</v>
      </c>
      <c r="AP68">
        <v>6</v>
      </c>
    </row>
    <row r="69" spans="1:42" x14ac:dyDescent="0.25">
      <c r="A69" t="s">
        <v>83</v>
      </c>
      <c r="B69" t="s">
        <v>80</v>
      </c>
      <c r="C69">
        <v>2</v>
      </c>
      <c r="D69">
        <v>1</v>
      </c>
      <c r="E69">
        <v>3</v>
      </c>
      <c r="F69">
        <v>0</v>
      </c>
      <c r="G69">
        <v>63</v>
      </c>
      <c r="H69">
        <v>43</v>
      </c>
      <c r="I69">
        <v>37</v>
      </c>
      <c r="J69">
        <v>16</v>
      </c>
      <c r="K69">
        <v>15</v>
      </c>
      <c r="L69">
        <v>4</v>
      </c>
      <c r="M69">
        <v>30</v>
      </c>
      <c r="N69">
        <v>17</v>
      </c>
      <c r="O69">
        <v>12</v>
      </c>
      <c r="P69">
        <v>4</v>
      </c>
      <c r="Q69">
        <v>22</v>
      </c>
      <c r="R69">
        <v>16</v>
      </c>
      <c r="T69">
        <v>6</v>
      </c>
      <c r="U69">
        <v>6</v>
      </c>
      <c r="V69">
        <v>6</v>
      </c>
      <c r="W69" t="s">
        <v>69</v>
      </c>
      <c r="X69" t="s">
        <v>69</v>
      </c>
      <c r="Y69">
        <v>65</v>
      </c>
      <c r="Z69">
        <v>34</v>
      </c>
      <c r="AA69">
        <v>35</v>
      </c>
      <c r="AB69">
        <v>15</v>
      </c>
      <c r="AC69">
        <v>3</v>
      </c>
      <c r="AD69">
        <v>3</v>
      </c>
      <c r="AE69">
        <v>26</v>
      </c>
      <c r="AF69">
        <v>22</v>
      </c>
      <c r="AG69">
        <v>1</v>
      </c>
      <c r="AH69">
        <v>1</v>
      </c>
      <c r="AI69">
        <v>21</v>
      </c>
      <c r="AJ69">
        <v>13</v>
      </c>
      <c r="AL69">
        <v>4</v>
      </c>
      <c r="AM69">
        <v>3</v>
      </c>
      <c r="AN69">
        <v>4</v>
      </c>
      <c r="AO69" t="s">
        <v>69</v>
      </c>
      <c r="AP69" t="s">
        <v>69</v>
      </c>
    </row>
    <row r="70" spans="1:42" x14ac:dyDescent="0.25">
      <c r="A70" t="s">
        <v>90</v>
      </c>
      <c r="B70" t="s">
        <v>89</v>
      </c>
      <c r="C70">
        <v>2</v>
      </c>
      <c r="D70">
        <v>1</v>
      </c>
      <c r="E70">
        <v>3</v>
      </c>
      <c r="F70">
        <v>1</v>
      </c>
      <c r="G70">
        <v>68</v>
      </c>
      <c r="H70">
        <v>54</v>
      </c>
      <c r="I70">
        <v>32</v>
      </c>
      <c r="J70">
        <v>24</v>
      </c>
      <c r="K70">
        <v>7</v>
      </c>
      <c r="L70">
        <v>0</v>
      </c>
      <c r="M70">
        <v>53</v>
      </c>
      <c r="N70">
        <v>10</v>
      </c>
      <c r="O70">
        <v>14</v>
      </c>
      <c r="P70">
        <v>5</v>
      </c>
      <c r="Q70">
        <v>19</v>
      </c>
      <c r="R70">
        <v>15</v>
      </c>
      <c r="T70">
        <v>5</v>
      </c>
      <c r="U70">
        <v>6</v>
      </c>
      <c r="V70">
        <v>6</v>
      </c>
      <c r="W70">
        <v>6</v>
      </c>
      <c r="X70" t="s">
        <v>69</v>
      </c>
      <c r="Y70">
        <v>77</v>
      </c>
      <c r="Z70">
        <v>68</v>
      </c>
      <c r="AA70">
        <v>23</v>
      </c>
      <c r="AB70">
        <v>11</v>
      </c>
      <c r="AC70">
        <v>10</v>
      </c>
      <c r="AD70">
        <v>3</v>
      </c>
      <c r="AE70">
        <v>35</v>
      </c>
      <c r="AF70">
        <v>21</v>
      </c>
      <c r="AG70">
        <v>3</v>
      </c>
      <c r="AH70">
        <v>1</v>
      </c>
      <c r="AI70">
        <v>70</v>
      </c>
      <c r="AJ70">
        <v>33</v>
      </c>
      <c r="AL70">
        <v>7</v>
      </c>
      <c r="AM70">
        <v>2</v>
      </c>
      <c r="AN70">
        <v>4</v>
      </c>
      <c r="AO70">
        <v>2</v>
      </c>
      <c r="AP70" t="s">
        <v>69</v>
      </c>
    </row>
    <row r="71" spans="1:42" x14ac:dyDescent="0.25">
      <c r="A71" t="s">
        <v>94</v>
      </c>
      <c r="B71" t="s">
        <v>93</v>
      </c>
      <c r="C71">
        <v>2</v>
      </c>
      <c r="D71">
        <v>1</v>
      </c>
      <c r="E71">
        <v>3</v>
      </c>
      <c r="F71">
        <v>0</v>
      </c>
      <c r="G71">
        <v>55</v>
      </c>
      <c r="H71">
        <v>48</v>
      </c>
      <c r="I71">
        <v>45</v>
      </c>
      <c r="J71">
        <v>27</v>
      </c>
      <c r="K71">
        <v>15</v>
      </c>
      <c r="L71">
        <v>4</v>
      </c>
      <c r="M71">
        <v>53</v>
      </c>
      <c r="N71">
        <v>16</v>
      </c>
      <c r="O71">
        <v>9</v>
      </c>
      <c r="P71">
        <v>2</v>
      </c>
      <c r="Q71">
        <v>25</v>
      </c>
      <c r="R71">
        <v>15</v>
      </c>
      <c r="T71">
        <v>7</v>
      </c>
      <c r="U71">
        <v>7</v>
      </c>
      <c r="V71">
        <v>6</v>
      </c>
      <c r="W71" t="s">
        <v>69</v>
      </c>
      <c r="X71" t="s">
        <v>69</v>
      </c>
      <c r="Y71">
        <v>62</v>
      </c>
      <c r="Z71">
        <v>55</v>
      </c>
      <c r="AA71">
        <v>38</v>
      </c>
      <c r="AB71">
        <v>24</v>
      </c>
      <c r="AC71">
        <v>7</v>
      </c>
      <c r="AD71">
        <v>3</v>
      </c>
      <c r="AE71">
        <v>25</v>
      </c>
      <c r="AF71">
        <v>16</v>
      </c>
      <c r="AG71">
        <v>2</v>
      </c>
      <c r="AH71">
        <v>1</v>
      </c>
      <c r="AI71">
        <v>39</v>
      </c>
      <c r="AJ71">
        <v>25</v>
      </c>
      <c r="AL71">
        <v>6</v>
      </c>
      <c r="AM71">
        <v>6</v>
      </c>
      <c r="AN71">
        <v>4</v>
      </c>
      <c r="AO71" t="s">
        <v>69</v>
      </c>
      <c r="AP71" t="s">
        <v>69</v>
      </c>
    </row>
    <row r="72" spans="1:42" x14ac:dyDescent="0.25">
      <c r="A72" t="s">
        <v>98</v>
      </c>
      <c r="B72" t="s">
        <v>97</v>
      </c>
      <c r="C72">
        <v>2</v>
      </c>
      <c r="D72">
        <v>0</v>
      </c>
      <c r="E72">
        <v>1</v>
      </c>
      <c r="F72">
        <v>2</v>
      </c>
      <c r="G72">
        <v>68</v>
      </c>
      <c r="H72">
        <v>40</v>
      </c>
      <c r="I72">
        <v>32</v>
      </c>
      <c r="J72">
        <v>13</v>
      </c>
      <c r="K72">
        <v>9</v>
      </c>
      <c r="L72">
        <v>5</v>
      </c>
      <c r="M72">
        <v>19</v>
      </c>
      <c r="N72">
        <v>14</v>
      </c>
      <c r="O72">
        <v>10</v>
      </c>
      <c r="P72">
        <v>2</v>
      </c>
      <c r="Q72">
        <v>38</v>
      </c>
      <c r="R72">
        <v>22</v>
      </c>
      <c r="T72">
        <v>6</v>
      </c>
      <c r="U72">
        <v>3</v>
      </c>
      <c r="V72">
        <v>3</v>
      </c>
      <c r="W72" t="s">
        <v>69</v>
      </c>
      <c r="X72" t="s">
        <v>69</v>
      </c>
      <c r="Y72">
        <v>61</v>
      </c>
      <c r="Z72">
        <v>40</v>
      </c>
      <c r="AA72">
        <v>39</v>
      </c>
      <c r="AB72">
        <v>17</v>
      </c>
      <c r="AC72">
        <v>12</v>
      </c>
      <c r="AD72">
        <v>8</v>
      </c>
      <c r="AE72">
        <v>45</v>
      </c>
      <c r="AF72">
        <v>24</v>
      </c>
      <c r="AG72">
        <v>8</v>
      </c>
      <c r="AH72">
        <v>3</v>
      </c>
      <c r="AI72">
        <v>25</v>
      </c>
      <c r="AJ72">
        <v>16</v>
      </c>
      <c r="AL72">
        <v>3</v>
      </c>
      <c r="AM72">
        <v>6</v>
      </c>
      <c r="AN72">
        <v>6</v>
      </c>
      <c r="AO72" t="s">
        <v>69</v>
      </c>
      <c r="AP72" t="s">
        <v>69</v>
      </c>
    </row>
    <row r="73" spans="1:42" x14ac:dyDescent="0.25">
      <c r="A73" t="s">
        <v>103</v>
      </c>
      <c r="B73" t="s">
        <v>101</v>
      </c>
      <c r="C73">
        <v>2</v>
      </c>
      <c r="D73">
        <v>1</v>
      </c>
      <c r="E73">
        <v>3</v>
      </c>
      <c r="F73">
        <v>1</v>
      </c>
      <c r="G73">
        <v>66</v>
      </c>
      <c r="H73">
        <v>83</v>
      </c>
      <c r="I73">
        <v>34</v>
      </c>
      <c r="J73">
        <v>36</v>
      </c>
      <c r="K73">
        <v>17</v>
      </c>
      <c r="L73">
        <v>2</v>
      </c>
      <c r="M73">
        <v>72</v>
      </c>
      <c r="N73">
        <v>17</v>
      </c>
      <c r="O73">
        <v>7</v>
      </c>
      <c r="P73">
        <v>2</v>
      </c>
      <c r="Q73">
        <v>96</v>
      </c>
      <c r="R73">
        <v>61</v>
      </c>
      <c r="T73">
        <v>6</v>
      </c>
      <c r="U73">
        <v>7</v>
      </c>
      <c r="V73">
        <v>7</v>
      </c>
      <c r="W73">
        <v>7</v>
      </c>
      <c r="X73" t="s">
        <v>69</v>
      </c>
      <c r="Y73">
        <v>72</v>
      </c>
      <c r="Z73">
        <v>91</v>
      </c>
      <c r="AA73">
        <v>28</v>
      </c>
      <c r="AB73">
        <v>24</v>
      </c>
      <c r="AC73">
        <v>16</v>
      </c>
      <c r="AD73">
        <v>1</v>
      </c>
      <c r="AE73">
        <v>57</v>
      </c>
      <c r="AF73">
        <v>13</v>
      </c>
      <c r="AG73">
        <v>8</v>
      </c>
      <c r="AH73">
        <v>1</v>
      </c>
      <c r="AI73">
        <v>54</v>
      </c>
      <c r="AJ73">
        <v>35</v>
      </c>
      <c r="AL73">
        <v>7</v>
      </c>
      <c r="AM73">
        <v>6</v>
      </c>
      <c r="AN73">
        <v>5</v>
      </c>
      <c r="AO73">
        <v>6</v>
      </c>
      <c r="AP73" t="s">
        <v>69</v>
      </c>
    </row>
    <row r="74" spans="1:42" x14ac:dyDescent="0.25">
      <c r="A74" t="s">
        <v>107</v>
      </c>
      <c r="B74" t="s">
        <v>104</v>
      </c>
      <c r="C74">
        <v>2</v>
      </c>
      <c r="D74">
        <v>1</v>
      </c>
      <c r="E74">
        <v>3</v>
      </c>
      <c r="F74">
        <v>1</v>
      </c>
      <c r="G74">
        <v>64</v>
      </c>
      <c r="H74">
        <v>60</v>
      </c>
      <c r="I74">
        <v>36</v>
      </c>
      <c r="J74">
        <v>33</v>
      </c>
      <c r="K74">
        <v>12</v>
      </c>
      <c r="L74">
        <v>1</v>
      </c>
      <c r="M74">
        <v>56</v>
      </c>
      <c r="N74">
        <v>28</v>
      </c>
      <c r="O74">
        <v>12</v>
      </c>
      <c r="P74">
        <v>2</v>
      </c>
      <c r="Q74">
        <v>71</v>
      </c>
      <c r="R74">
        <v>49</v>
      </c>
      <c r="T74">
        <v>3</v>
      </c>
      <c r="U74">
        <v>7</v>
      </c>
      <c r="V74">
        <v>7</v>
      </c>
      <c r="W74">
        <v>6</v>
      </c>
      <c r="X74" t="s">
        <v>69</v>
      </c>
      <c r="Y74">
        <v>70</v>
      </c>
      <c r="Z74">
        <v>68</v>
      </c>
      <c r="AA74">
        <v>30</v>
      </c>
      <c r="AB74">
        <v>27</v>
      </c>
      <c r="AC74">
        <v>10</v>
      </c>
      <c r="AD74">
        <v>5</v>
      </c>
      <c r="AE74">
        <v>42</v>
      </c>
      <c r="AF74">
        <v>21</v>
      </c>
      <c r="AG74">
        <v>9</v>
      </c>
      <c r="AH74">
        <v>1</v>
      </c>
      <c r="AI74">
        <v>39</v>
      </c>
      <c r="AJ74">
        <v>23</v>
      </c>
      <c r="AL74">
        <v>6</v>
      </c>
      <c r="AM74">
        <v>6</v>
      </c>
      <c r="AN74">
        <v>6</v>
      </c>
      <c r="AO74">
        <v>2</v>
      </c>
      <c r="AP74" t="s">
        <v>69</v>
      </c>
    </row>
    <row r="75" spans="1:42" x14ac:dyDescent="0.25">
      <c r="A75" t="s">
        <v>114</v>
      </c>
      <c r="B75" t="s">
        <v>113</v>
      </c>
      <c r="C75">
        <v>2</v>
      </c>
      <c r="D75">
        <v>1</v>
      </c>
      <c r="E75">
        <v>3</v>
      </c>
      <c r="F75">
        <v>1</v>
      </c>
      <c r="G75">
        <v>69</v>
      </c>
      <c r="H75">
        <v>71</v>
      </c>
      <c r="I75">
        <v>31</v>
      </c>
      <c r="J75">
        <v>20</v>
      </c>
      <c r="K75">
        <v>21</v>
      </c>
      <c r="L75">
        <v>4</v>
      </c>
      <c r="M75">
        <v>55</v>
      </c>
      <c r="N75">
        <v>17</v>
      </c>
      <c r="O75">
        <v>10</v>
      </c>
      <c r="P75">
        <v>5</v>
      </c>
      <c r="Q75">
        <v>29</v>
      </c>
      <c r="R75">
        <v>24</v>
      </c>
      <c r="T75">
        <v>7</v>
      </c>
      <c r="U75">
        <v>6</v>
      </c>
      <c r="V75">
        <v>6</v>
      </c>
      <c r="W75">
        <v>6</v>
      </c>
      <c r="X75" t="s">
        <v>69</v>
      </c>
      <c r="Y75">
        <v>63</v>
      </c>
      <c r="Z75">
        <v>63</v>
      </c>
      <c r="AA75">
        <v>37</v>
      </c>
      <c r="AB75">
        <v>18</v>
      </c>
      <c r="AC75">
        <v>17</v>
      </c>
      <c r="AD75">
        <v>6</v>
      </c>
      <c r="AE75">
        <v>48</v>
      </c>
      <c r="AF75">
        <v>30</v>
      </c>
      <c r="AG75">
        <v>3</v>
      </c>
      <c r="AH75">
        <v>2</v>
      </c>
      <c r="AI75">
        <v>51</v>
      </c>
      <c r="AJ75">
        <v>33</v>
      </c>
      <c r="AL75">
        <v>5</v>
      </c>
      <c r="AM75">
        <v>7</v>
      </c>
      <c r="AN75">
        <v>3</v>
      </c>
      <c r="AO75">
        <v>4</v>
      </c>
      <c r="AP75" t="s">
        <v>69</v>
      </c>
    </row>
    <row r="76" spans="1:42" x14ac:dyDescent="0.25">
      <c r="A76" t="s">
        <v>118</v>
      </c>
      <c r="B76" t="s">
        <v>116</v>
      </c>
      <c r="C76">
        <v>2</v>
      </c>
      <c r="D76">
        <v>1</v>
      </c>
      <c r="E76">
        <v>3</v>
      </c>
      <c r="F76">
        <v>1</v>
      </c>
      <c r="G76">
        <v>64</v>
      </c>
      <c r="H76">
        <v>71</v>
      </c>
      <c r="I76">
        <v>36</v>
      </c>
      <c r="J76">
        <v>25</v>
      </c>
      <c r="K76">
        <v>21</v>
      </c>
      <c r="L76">
        <v>5</v>
      </c>
      <c r="M76">
        <v>74</v>
      </c>
      <c r="N76">
        <v>22</v>
      </c>
      <c r="O76">
        <v>6</v>
      </c>
      <c r="P76">
        <v>5</v>
      </c>
      <c r="Q76">
        <v>87</v>
      </c>
      <c r="R76">
        <v>48</v>
      </c>
      <c r="T76">
        <v>6</v>
      </c>
      <c r="U76">
        <v>6</v>
      </c>
      <c r="V76">
        <v>6</v>
      </c>
      <c r="W76">
        <v>6</v>
      </c>
      <c r="X76" t="s">
        <v>69</v>
      </c>
      <c r="Y76">
        <v>55</v>
      </c>
      <c r="Z76">
        <v>52</v>
      </c>
      <c r="AA76">
        <v>45</v>
      </c>
      <c r="AB76">
        <v>29</v>
      </c>
      <c r="AC76">
        <v>12</v>
      </c>
      <c r="AD76">
        <v>4</v>
      </c>
      <c r="AE76">
        <v>42</v>
      </c>
      <c r="AF76">
        <v>13</v>
      </c>
      <c r="AG76">
        <v>10</v>
      </c>
      <c r="AH76">
        <v>1</v>
      </c>
      <c r="AI76">
        <v>34</v>
      </c>
      <c r="AJ76">
        <v>15</v>
      </c>
      <c r="AL76">
        <v>4</v>
      </c>
      <c r="AM76">
        <v>4</v>
      </c>
      <c r="AN76">
        <v>7</v>
      </c>
      <c r="AO76">
        <v>2</v>
      </c>
      <c r="AP76" t="s">
        <v>69</v>
      </c>
    </row>
    <row r="77" spans="1:42" x14ac:dyDescent="0.25">
      <c r="A77" t="s">
        <v>126</v>
      </c>
      <c r="B77" t="s">
        <v>125</v>
      </c>
      <c r="C77">
        <v>2</v>
      </c>
      <c r="D77">
        <v>0</v>
      </c>
      <c r="E77">
        <v>0</v>
      </c>
      <c r="F77">
        <v>3</v>
      </c>
      <c r="G77">
        <v>61</v>
      </c>
      <c r="H77">
        <v>42</v>
      </c>
      <c r="I77">
        <v>39</v>
      </c>
      <c r="J77">
        <v>23</v>
      </c>
      <c r="K77">
        <v>4</v>
      </c>
      <c r="L77">
        <v>4</v>
      </c>
      <c r="M77">
        <v>29</v>
      </c>
      <c r="N77">
        <v>27</v>
      </c>
      <c r="O77">
        <v>4</v>
      </c>
      <c r="P77">
        <v>0</v>
      </c>
      <c r="Q77">
        <v>30</v>
      </c>
      <c r="R77">
        <v>20</v>
      </c>
      <c r="T77">
        <v>4</v>
      </c>
      <c r="U77">
        <v>5</v>
      </c>
      <c r="V77">
        <v>4</v>
      </c>
      <c r="W77" t="s">
        <v>69</v>
      </c>
      <c r="X77" t="s">
        <v>69</v>
      </c>
      <c r="Y77">
        <v>57</v>
      </c>
      <c r="Z77">
        <v>49</v>
      </c>
      <c r="AA77">
        <v>43</v>
      </c>
      <c r="AB77">
        <v>23</v>
      </c>
      <c r="AC77">
        <v>12</v>
      </c>
      <c r="AD77">
        <v>2</v>
      </c>
      <c r="AE77">
        <v>39</v>
      </c>
      <c r="AF77">
        <v>27</v>
      </c>
      <c r="AG77">
        <v>6</v>
      </c>
      <c r="AH77">
        <v>3</v>
      </c>
      <c r="AI77">
        <v>41</v>
      </c>
      <c r="AJ77">
        <v>26</v>
      </c>
      <c r="AL77">
        <v>6</v>
      </c>
      <c r="AM77">
        <v>7</v>
      </c>
      <c r="AN77">
        <v>6</v>
      </c>
      <c r="AO77" t="s">
        <v>69</v>
      </c>
      <c r="AP77" t="s">
        <v>69</v>
      </c>
    </row>
    <row r="78" spans="1:42" x14ac:dyDescent="0.25">
      <c r="A78" t="s">
        <v>135</v>
      </c>
      <c r="B78" t="s">
        <v>133</v>
      </c>
      <c r="C78">
        <v>2</v>
      </c>
      <c r="D78">
        <v>0</v>
      </c>
      <c r="E78">
        <v>0</v>
      </c>
      <c r="F78">
        <v>3</v>
      </c>
      <c r="G78">
        <v>61</v>
      </c>
      <c r="H78">
        <v>41</v>
      </c>
      <c r="I78">
        <v>39</v>
      </c>
      <c r="J78">
        <v>16</v>
      </c>
      <c r="K78">
        <v>13</v>
      </c>
      <c r="L78">
        <v>7</v>
      </c>
      <c r="M78">
        <v>38</v>
      </c>
      <c r="N78">
        <v>29</v>
      </c>
      <c r="O78">
        <v>3</v>
      </c>
      <c r="P78">
        <v>1</v>
      </c>
      <c r="Q78">
        <v>41</v>
      </c>
      <c r="R78">
        <v>26</v>
      </c>
      <c r="T78">
        <v>2</v>
      </c>
      <c r="U78">
        <v>6</v>
      </c>
      <c r="V78">
        <v>3</v>
      </c>
      <c r="W78" t="s">
        <v>69</v>
      </c>
      <c r="X78" t="s">
        <v>69</v>
      </c>
      <c r="Y78">
        <v>69</v>
      </c>
      <c r="Z78">
        <v>46</v>
      </c>
      <c r="AA78">
        <v>31</v>
      </c>
      <c r="AB78">
        <v>16</v>
      </c>
      <c r="AC78">
        <v>13</v>
      </c>
      <c r="AD78">
        <v>0</v>
      </c>
      <c r="AE78">
        <v>37</v>
      </c>
      <c r="AF78">
        <v>13</v>
      </c>
      <c r="AG78">
        <v>11</v>
      </c>
      <c r="AH78">
        <v>4</v>
      </c>
      <c r="AI78">
        <v>10</v>
      </c>
      <c r="AJ78">
        <v>6</v>
      </c>
      <c r="AL78">
        <v>6</v>
      </c>
      <c r="AM78">
        <v>7</v>
      </c>
      <c r="AN78">
        <v>6</v>
      </c>
      <c r="AO78" t="s">
        <v>69</v>
      </c>
      <c r="AP78" t="s">
        <v>69</v>
      </c>
    </row>
    <row r="79" spans="1:42" x14ac:dyDescent="0.25">
      <c r="A79" t="s">
        <v>138</v>
      </c>
      <c r="B79" t="s">
        <v>136</v>
      </c>
      <c r="C79">
        <v>2</v>
      </c>
      <c r="D79">
        <v>0</v>
      </c>
      <c r="E79">
        <v>2</v>
      </c>
      <c r="F79">
        <v>3</v>
      </c>
      <c r="G79">
        <v>68</v>
      </c>
      <c r="H79">
        <v>92</v>
      </c>
      <c r="I79">
        <v>32</v>
      </c>
      <c r="J79">
        <v>33</v>
      </c>
      <c r="K79">
        <v>21</v>
      </c>
      <c r="L79">
        <v>5</v>
      </c>
      <c r="M79">
        <v>56</v>
      </c>
      <c r="N79">
        <v>31</v>
      </c>
      <c r="O79">
        <v>17</v>
      </c>
      <c r="P79">
        <v>2</v>
      </c>
      <c r="Q79">
        <v>40</v>
      </c>
      <c r="R79">
        <v>31</v>
      </c>
      <c r="T79">
        <v>6</v>
      </c>
      <c r="U79">
        <v>6</v>
      </c>
      <c r="V79">
        <v>6</v>
      </c>
      <c r="W79">
        <v>4</v>
      </c>
      <c r="X79">
        <v>8</v>
      </c>
      <c r="Y79">
        <v>56</v>
      </c>
      <c r="Z79">
        <v>79</v>
      </c>
      <c r="AA79">
        <v>44</v>
      </c>
      <c r="AB79">
        <v>47</v>
      </c>
      <c r="AC79">
        <v>18</v>
      </c>
      <c r="AD79">
        <v>5</v>
      </c>
      <c r="AE79">
        <v>51</v>
      </c>
      <c r="AF79">
        <v>32</v>
      </c>
      <c r="AG79">
        <v>6</v>
      </c>
      <c r="AH79">
        <v>1</v>
      </c>
      <c r="AI79">
        <v>38</v>
      </c>
      <c r="AJ79">
        <v>27</v>
      </c>
      <c r="AL79">
        <v>3</v>
      </c>
      <c r="AM79">
        <v>7</v>
      </c>
      <c r="AN79">
        <v>3</v>
      </c>
      <c r="AO79">
        <v>6</v>
      </c>
      <c r="AP79">
        <v>9</v>
      </c>
    </row>
    <row r="80" spans="1:42" x14ac:dyDescent="0.25">
      <c r="A80" t="s">
        <v>146</v>
      </c>
      <c r="B80" t="s">
        <v>144</v>
      </c>
      <c r="C80">
        <v>2</v>
      </c>
      <c r="D80">
        <v>1</v>
      </c>
      <c r="E80">
        <v>3</v>
      </c>
      <c r="F80">
        <v>0</v>
      </c>
      <c r="G80">
        <v>67</v>
      </c>
      <c r="H80">
        <v>51</v>
      </c>
      <c r="I80">
        <v>33</v>
      </c>
      <c r="J80">
        <v>19</v>
      </c>
      <c r="K80">
        <v>2</v>
      </c>
      <c r="L80">
        <v>5</v>
      </c>
      <c r="M80">
        <v>29</v>
      </c>
      <c r="N80">
        <v>20</v>
      </c>
      <c r="O80">
        <v>12</v>
      </c>
      <c r="P80">
        <v>5</v>
      </c>
      <c r="Q80">
        <v>15</v>
      </c>
      <c r="R80">
        <v>9</v>
      </c>
      <c r="T80">
        <v>7</v>
      </c>
      <c r="U80">
        <v>6</v>
      </c>
      <c r="V80">
        <v>6</v>
      </c>
      <c r="W80" t="s">
        <v>69</v>
      </c>
      <c r="X80" t="s">
        <v>69</v>
      </c>
      <c r="Y80">
        <v>65</v>
      </c>
      <c r="Z80">
        <v>44</v>
      </c>
      <c r="AA80">
        <v>35</v>
      </c>
      <c r="AB80">
        <v>15</v>
      </c>
      <c r="AC80">
        <v>5</v>
      </c>
      <c r="AD80">
        <v>5</v>
      </c>
      <c r="AE80">
        <v>27</v>
      </c>
      <c r="AF80">
        <v>28</v>
      </c>
      <c r="AG80">
        <v>5</v>
      </c>
      <c r="AH80">
        <v>2</v>
      </c>
      <c r="AI80">
        <v>32</v>
      </c>
      <c r="AJ80">
        <v>19</v>
      </c>
      <c r="AL80">
        <v>6</v>
      </c>
      <c r="AM80">
        <v>4</v>
      </c>
      <c r="AN80">
        <v>2</v>
      </c>
      <c r="AO80" t="s">
        <v>69</v>
      </c>
      <c r="AP80" t="s">
        <v>69</v>
      </c>
    </row>
    <row r="81" spans="1:42" x14ac:dyDescent="0.25">
      <c r="A81" t="s">
        <v>151</v>
      </c>
      <c r="B81" t="s">
        <v>148</v>
      </c>
      <c r="C81">
        <v>2</v>
      </c>
      <c r="D81">
        <v>0</v>
      </c>
      <c r="E81">
        <v>0</v>
      </c>
      <c r="F81">
        <v>3</v>
      </c>
      <c r="G81">
        <v>57</v>
      </c>
      <c r="H81">
        <v>39</v>
      </c>
      <c r="I81">
        <v>43</v>
      </c>
      <c r="J81">
        <v>24</v>
      </c>
      <c r="K81">
        <v>3</v>
      </c>
      <c r="L81">
        <v>5</v>
      </c>
      <c r="M81">
        <v>26</v>
      </c>
      <c r="N81">
        <v>22</v>
      </c>
      <c r="O81">
        <v>7</v>
      </c>
      <c r="P81">
        <v>2</v>
      </c>
      <c r="Q81">
        <v>40</v>
      </c>
      <c r="R81">
        <v>26</v>
      </c>
      <c r="T81">
        <v>1</v>
      </c>
      <c r="U81">
        <v>6</v>
      </c>
      <c r="V81">
        <v>5</v>
      </c>
      <c r="W81" t="s">
        <v>69</v>
      </c>
      <c r="X81" t="s">
        <v>69</v>
      </c>
      <c r="Y81">
        <v>61</v>
      </c>
      <c r="Z81">
        <v>55</v>
      </c>
      <c r="AA81">
        <v>39</v>
      </c>
      <c r="AB81">
        <v>22</v>
      </c>
      <c r="AC81">
        <v>24</v>
      </c>
      <c r="AD81">
        <v>4</v>
      </c>
      <c r="AE81">
        <v>48</v>
      </c>
      <c r="AF81">
        <v>20</v>
      </c>
      <c r="AG81">
        <v>13</v>
      </c>
      <c r="AH81">
        <v>5</v>
      </c>
      <c r="AI81">
        <v>28</v>
      </c>
      <c r="AJ81">
        <v>20</v>
      </c>
      <c r="AL81">
        <v>6</v>
      </c>
      <c r="AM81">
        <v>7</v>
      </c>
      <c r="AN81">
        <v>7</v>
      </c>
      <c r="AO81" t="s">
        <v>69</v>
      </c>
      <c r="AP81" t="s">
        <v>69</v>
      </c>
    </row>
    <row r="82" spans="1:42" x14ac:dyDescent="0.25">
      <c r="A82" t="s">
        <v>153</v>
      </c>
      <c r="B82" t="s">
        <v>152</v>
      </c>
      <c r="C82">
        <v>2</v>
      </c>
      <c r="D82">
        <v>0</v>
      </c>
      <c r="E82">
        <v>0</v>
      </c>
      <c r="F82">
        <v>3</v>
      </c>
      <c r="G82">
        <v>68</v>
      </c>
      <c r="H82">
        <v>57</v>
      </c>
      <c r="I82">
        <v>32</v>
      </c>
      <c r="J82">
        <v>17</v>
      </c>
      <c r="K82">
        <v>22</v>
      </c>
      <c r="L82">
        <v>4</v>
      </c>
      <c r="M82">
        <v>48</v>
      </c>
      <c r="N82">
        <v>24</v>
      </c>
      <c r="O82">
        <v>4</v>
      </c>
      <c r="P82">
        <v>0</v>
      </c>
      <c r="Q82">
        <v>22</v>
      </c>
      <c r="R82">
        <v>14</v>
      </c>
      <c r="T82">
        <v>5</v>
      </c>
      <c r="U82">
        <v>4</v>
      </c>
      <c r="V82">
        <v>6</v>
      </c>
      <c r="W82" t="s">
        <v>69</v>
      </c>
      <c r="X82" t="s">
        <v>69</v>
      </c>
      <c r="Y82">
        <v>67</v>
      </c>
      <c r="Z82">
        <v>52</v>
      </c>
      <c r="AA82">
        <v>33</v>
      </c>
      <c r="AB82">
        <v>23</v>
      </c>
      <c r="AC82">
        <v>17</v>
      </c>
      <c r="AD82">
        <v>2</v>
      </c>
      <c r="AE82">
        <v>40</v>
      </c>
      <c r="AF82">
        <v>7</v>
      </c>
      <c r="AG82">
        <v>5</v>
      </c>
      <c r="AH82">
        <v>2</v>
      </c>
      <c r="AI82">
        <v>24</v>
      </c>
      <c r="AJ82">
        <v>20</v>
      </c>
      <c r="AL82">
        <v>7</v>
      </c>
      <c r="AM82">
        <v>6</v>
      </c>
      <c r="AN82">
        <v>7</v>
      </c>
      <c r="AO82" t="s">
        <v>69</v>
      </c>
      <c r="AP82" t="s">
        <v>69</v>
      </c>
    </row>
    <row r="83" spans="1:42" x14ac:dyDescent="0.25">
      <c r="A83" t="s">
        <v>165</v>
      </c>
      <c r="B83" t="s">
        <v>164</v>
      </c>
      <c r="C83">
        <v>2</v>
      </c>
      <c r="D83">
        <v>0</v>
      </c>
      <c r="E83">
        <v>0</v>
      </c>
      <c r="F83">
        <v>3</v>
      </c>
      <c r="G83">
        <v>75</v>
      </c>
      <c r="H83">
        <v>53</v>
      </c>
      <c r="I83">
        <v>25</v>
      </c>
      <c r="J83">
        <v>11</v>
      </c>
      <c r="K83">
        <v>19</v>
      </c>
      <c r="L83">
        <v>1</v>
      </c>
      <c r="M83">
        <v>33</v>
      </c>
      <c r="N83">
        <v>10</v>
      </c>
      <c r="O83">
        <v>1</v>
      </c>
      <c r="P83">
        <v>1</v>
      </c>
      <c r="Q83">
        <v>20</v>
      </c>
      <c r="R83">
        <v>13</v>
      </c>
      <c r="T83">
        <v>6</v>
      </c>
      <c r="U83">
        <v>4</v>
      </c>
      <c r="V83">
        <v>2</v>
      </c>
      <c r="W83" t="s">
        <v>69</v>
      </c>
      <c r="X83" t="s">
        <v>69</v>
      </c>
      <c r="Y83">
        <v>58</v>
      </c>
      <c r="Z83">
        <v>40</v>
      </c>
      <c r="AA83">
        <v>42</v>
      </c>
      <c r="AB83">
        <v>26</v>
      </c>
      <c r="AC83">
        <v>15</v>
      </c>
      <c r="AD83">
        <v>1</v>
      </c>
      <c r="AE83">
        <v>55</v>
      </c>
      <c r="AF83">
        <v>10</v>
      </c>
      <c r="AG83">
        <v>11</v>
      </c>
      <c r="AH83">
        <v>4</v>
      </c>
      <c r="AI83">
        <v>29</v>
      </c>
      <c r="AJ83">
        <v>20</v>
      </c>
      <c r="AL83">
        <v>7</v>
      </c>
      <c r="AM83">
        <v>6</v>
      </c>
      <c r="AN83">
        <v>6</v>
      </c>
      <c r="AO83" t="s">
        <v>69</v>
      </c>
      <c r="AP83" t="s">
        <v>69</v>
      </c>
    </row>
    <row r="84" spans="1:42" x14ac:dyDescent="0.25">
      <c r="A84" t="s">
        <v>169</v>
      </c>
      <c r="B84" t="s">
        <v>168</v>
      </c>
      <c r="C84">
        <v>2</v>
      </c>
      <c r="D84">
        <v>1</v>
      </c>
      <c r="E84">
        <v>3</v>
      </c>
      <c r="F84">
        <v>0</v>
      </c>
      <c r="G84">
        <v>69</v>
      </c>
      <c r="H84">
        <v>49</v>
      </c>
      <c r="I84">
        <v>31</v>
      </c>
      <c r="J84">
        <v>18</v>
      </c>
      <c r="K84">
        <v>15</v>
      </c>
      <c r="L84">
        <v>2</v>
      </c>
      <c r="M84">
        <v>33</v>
      </c>
      <c r="N84">
        <v>10</v>
      </c>
      <c r="O84">
        <v>6</v>
      </c>
      <c r="P84">
        <v>3</v>
      </c>
      <c r="Q84">
        <v>27</v>
      </c>
      <c r="R84">
        <v>18</v>
      </c>
      <c r="T84">
        <v>6</v>
      </c>
      <c r="U84">
        <v>7</v>
      </c>
      <c r="V84">
        <v>6</v>
      </c>
      <c r="W84" t="s">
        <v>69</v>
      </c>
      <c r="X84" t="s">
        <v>69</v>
      </c>
      <c r="Y84">
        <v>60</v>
      </c>
      <c r="Z84">
        <v>42</v>
      </c>
      <c r="AA84">
        <v>40</v>
      </c>
      <c r="AB84">
        <v>21</v>
      </c>
      <c r="AC84">
        <v>6</v>
      </c>
      <c r="AD84">
        <v>4</v>
      </c>
      <c r="AE84">
        <v>28</v>
      </c>
      <c r="AF84">
        <v>20</v>
      </c>
      <c r="AG84">
        <v>1</v>
      </c>
      <c r="AH84">
        <v>1</v>
      </c>
      <c r="AI84">
        <v>22</v>
      </c>
      <c r="AJ84">
        <v>16</v>
      </c>
      <c r="AL84">
        <v>4</v>
      </c>
      <c r="AM84">
        <v>6</v>
      </c>
      <c r="AN84">
        <v>4</v>
      </c>
      <c r="AO84" t="s">
        <v>69</v>
      </c>
      <c r="AP84" t="s">
        <v>69</v>
      </c>
    </row>
    <row r="85" spans="1:42" x14ac:dyDescent="0.25">
      <c r="A85" t="s">
        <v>173</v>
      </c>
      <c r="B85" t="s">
        <v>171</v>
      </c>
      <c r="C85">
        <v>2</v>
      </c>
      <c r="D85">
        <v>0</v>
      </c>
      <c r="E85">
        <v>0</v>
      </c>
      <c r="F85">
        <v>3</v>
      </c>
      <c r="G85">
        <v>59</v>
      </c>
      <c r="H85">
        <v>37</v>
      </c>
      <c r="I85">
        <v>41</v>
      </c>
      <c r="J85">
        <v>16</v>
      </c>
      <c r="K85">
        <v>11</v>
      </c>
      <c r="L85">
        <v>4</v>
      </c>
      <c r="M85">
        <v>38</v>
      </c>
      <c r="N85">
        <v>21</v>
      </c>
      <c r="O85">
        <v>5</v>
      </c>
      <c r="P85">
        <v>2</v>
      </c>
      <c r="Q85">
        <v>24</v>
      </c>
      <c r="R85">
        <v>18</v>
      </c>
      <c r="T85">
        <v>3</v>
      </c>
      <c r="U85">
        <v>4</v>
      </c>
      <c r="V85">
        <v>5</v>
      </c>
      <c r="W85" t="s">
        <v>69</v>
      </c>
      <c r="X85" t="s">
        <v>69</v>
      </c>
      <c r="Y85">
        <v>72</v>
      </c>
      <c r="Z85">
        <v>54</v>
      </c>
      <c r="AA85">
        <v>28</v>
      </c>
      <c r="AB85">
        <v>13</v>
      </c>
      <c r="AC85">
        <v>4</v>
      </c>
      <c r="AD85">
        <v>0</v>
      </c>
      <c r="AE85">
        <v>33</v>
      </c>
      <c r="AF85">
        <v>12</v>
      </c>
      <c r="AG85">
        <v>8</v>
      </c>
      <c r="AH85">
        <v>5</v>
      </c>
      <c r="AI85">
        <v>19</v>
      </c>
      <c r="AJ85">
        <v>15</v>
      </c>
      <c r="AL85">
        <v>6</v>
      </c>
      <c r="AM85">
        <v>6</v>
      </c>
      <c r="AN85">
        <v>7</v>
      </c>
      <c r="AO85" t="s">
        <v>69</v>
      </c>
      <c r="AP85" t="s">
        <v>69</v>
      </c>
    </row>
    <row r="86" spans="1:42" x14ac:dyDescent="0.25">
      <c r="A86" t="s">
        <v>177</v>
      </c>
      <c r="B86" t="s">
        <v>176</v>
      </c>
      <c r="C86">
        <v>2</v>
      </c>
      <c r="D86">
        <v>1</v>
      </c>
      <c r="E86">
        <v>3</v>
      </c>
      <c r="F86">
        <v>1</v>
      </c>
      <c r="G86">
        <v>57</v>
      </c>
      <c r="H86">
        <v>47</v>
      </c>
      <c r="I86">
        <v>43</v>
      </c>
      <c r="J86">
        <v>23</v>
      </c>
      <c r="K86">
        <v>11</v>
      </c>
      <c r="L86">
        <v>5</v>
      </c>
      <c r="M86">
        <v>54</v>
      </c>
      <c r="N86">
        <v>21</v>
      </c>
      <c r="O86">
        <v>18</v>
      </c>
      <c r="P86">
        <v>9</v>
      </c>
      <c r="Q86">
        <v>28</v>
      </c>
      <c r="R86">
        <v>22</v>
      </c>
      <c r="T86">
        <v>6</v>
      </c>
      <c r="U86">
        <v>6</v>
      </c>
      <c r="V86">
        <v>6</v>
      </c>
      <c r="W86">
        <v>6</v>
      </c>
      <c r="X86" t="s">
        <v>69</v>
      </c>
      <c r="Y86">
        <v>56</v>
      </c>
      <c r="Z86">
        <v>45</v>
      </c>
      <c r="AA86">
        <v>44</v>
      </c>
      <c r="AB86">
        <v>20</v>
      </c>
      <c r="AC86">
        <v>2</v>
      </c>
      <c r="AD86">
        <v>3</v>
      </c>
      <c r="AE86">
        <v>34</v>
      </c>
      <c r="AF86">
        <v>31</v>
      </c>
      <c r="AG86">
        <v>6</v>
      </c>
      <c r="AH86">
        <v>4</v>
      </c>
      <c r="AI86">
        <v>44</v>
      </c>
      <c r="AJ86">
        <v>29</v>
      </c>
      <c r="AL86">
        <v>0</v>
      </c>
      <c r="AM86">
        <v>3</v>
      </c>
      <c r="AN86">
        <v>7</v>
      </c>
      <c r="AO86">
        <v>3</v>
      </c>
      <c r="AP86" t="s">
        <v>69</v>
      </c>
    </row>
    <row r="87" spans="1:42" x14ac:dyDescent="0.25">
      <c r="A87" t="s">
        <v>190</v>
      </c>
      <c r="B87" t="s">
        <v>188</v>
      </c>
      <c r="C87">
        <v>2</v>
      </c>
      <c r="D87">
        <v>1</v>
      </c>
      <c r="E87">
        <v>2</v>
      </c>
      <c r="F87">
        <v>1</v>
      </c>
      <c r="G87">
        <v>55</v>
      </c>
      <c r="H87">
        <v>36</v>
      </c>
      <c r="I87">
        <v>45</v>
      </c>
      <c r="J87">
        <v>17</v>
      </c>
      <c r="K87">
        <v>7</v>
      </c>
      <c r="L87">
        <v>3</v>
      </c>
      <c r="M87">
        <v>20</v>
      </c>
      <c r="N87">
        <v>15</v>
      </c>
      <c r="O87">
        <v>2</v>
      </c>
      <c r="P87">
        <v>1</v>
      </c>
      <c r="Q87">
        <v>10</v>
      </c>
      <c r="R87">
        <v>6</v>
      </c>
      <c r="T87">
        <v>2</v>
      </c>
      <c r="U87">
        <v>7</v>
      </c>
      <c r="V87">
        <v>2</v>
      </c>
      <c r="W87" t="s">
        <v>69</v>
      </c>
      <c r="X87" t="s">
        <v>69</v>
      </c>
      <c r="Y87">
        <v>59</v>
      </c>
      <c r="Z87">
        <v>28</v>
      </c>
      <c r="AA87">
        <v>41</v>
      </c>
      <c r="AB87">
        <v>16</v>
      </c>
      <c r="AC87">
        <v>9</v>
      </c>
      <c r="AD87">
        <v>3</v>
      </c>
      <c r="AE87">
        <v>30</v>
      </c>
      <c r="AF87">
        <v>7</v>
      </c>
      <c r="AG87">
        <v>7</v>
      </c>
      <c r="AH87">
        <v>2</v>
      </c>
      <c r="AI87">
        <v>16</v>
      </c>
      <c r="AJ87">
        <v>9</v>
      </c>
      <c r="AL87">
        <v>6</v>
      </c>
      <c r="AM87">
        <v>5</v>
      </c>
      <c r="AN87">
        <v>1</v>
      </c>
      <c r="AO87" t="s">
        <v>69</v>
      </c>
      <c r="AP87" t="s">
        <v>69</v>
      </c>
    </row>
    <row r="88" spans="1:42" x14ac:dyDescent="0.25">
      <c r="A88" t="s">
        <v>193</v>
      </c>
      <c r="B88" t="s">
        <v>191</v>
      </c>
      <c r="C88">
        <v>2</v>
      </c>
      <c r="D88">
        <v>1</v>
      </c>
      <c r="E88">
        <v>3</v>
      </c>
      <c r="F88">
        <v>0</v>
      </c>
      <c r="G88">
        <v>59</v>
      </c>
      <c r="H88">
        <v>39</v>
      </c>
      <c r="I88">
        <v>41</v>
      </c>
      <c r="J88">
        <v>22</v>
      </c>
      <c r="K88">
        <v>12</v>
      </c>
      <c r="L88">
        <v>0</v>
      </c>
      <c r="M88">
        <v>41</v>
      </c>
      <c r="N88">
        <v>12</v>
      </c>
      <c r="O88">
        <v>18</v>
      </c>
      <c r="P88">
        <v>4</v>
      </c>
      <c r="Q88">
        <v>20</v>
      </c>
      <c r="R88">
        <v>14</v>
      </c>
      <c r="T88">
        <v>7</v>
      </c>
      <c r="U88">
        <v>6</v>
      </c>
      <c r="V88">
        <v>6</v>
      </c>
      <c r="W88" t="s">
        <v>69</v>
      </c>
      <c r="X88" t="s">
        <v>69</v>
      </c>
      <c r="Y88">
        <v>68</v>
      </c>
      <c r="Z88">
        <v>53</v>
      </c>
      <c r="AA88">
        <v>32</v>
      </c>
      <c r="AB88">
        <v>15</v>
      </c>
      <c r="AC88">
        <v>8</v>
      </c>
      <c r="AD88">
        <v>5</v>
      </c>
      <c r="AE88">
        <v>25</v>
      </c>
      <c r="AF88">
        <v>19</v>
      </c>
      <c r="AG88">
        <v>0</v>
      </c>
      <c r="AH88">
        <v>0</v>
      </c>
      <c r="AI88">
        <v>21</v>
      </c>
      <c r="AJ88">
        <v>15</v>
      </c>
      <c r="AL88">
        <v>6</v>
      </c>
      <c r="AM88">
        <v>3</v>
      </c>
      <c r="AN88">
        <v>1</v>
      </c>
      <c r="AO88" t="s">
        <v>69</v>
      </c>
      <c r="AP88" t="s">
        <v>69</v>
      </c>
    </row>
    <row r="89" spans="1:42" x14ac:dyDescent="0.25">
      <c r="A89" t="s">
        <v>74</v>
      </c>
      <c r="B89" t="s">
        <v>68</v>
      </c>
      <c r="C89">
        <v>3</v>
      </c>
      <c r="D89">
        <v>0</v>
      </c>
      <c r="E89">
        <v>0</v>
      </c>
      <c r="F89">
        <v>3</v>
      </c>
      <c r="G89">
        <v>67</v>
      </c>
      <c r="H89">
        <v>47</v>
      </c>
      <c r="I89">
        <v>33</v>
      </c>
      <c r="J89">
        <v>12</v>
      </c>
      <c r="K89">
        <v>6</v>
      </c>
      <c r="L89">
        <v>1</v>
      </c>
      <c r="M89">
        <v>34</v>
      </c>
      <c r="N89">
        <v>25</v>
      </c>
      <c r="O89">
        <v>3</v>
      </c>
      <c r="P89">
        <v>1</v>
      </c>
      <c r="Q89">
        <v>29</v>
      </c>
      <c r="R89">
        <v>21</v>
      </c>
      <c r="T89">
        <v>2</v>
      </c>
      <c r="U89">
        <v>4</v>
      </c>
      <c r="V89">
        <v>5</v>
      </c>
      <c r="W89" t="s">
        <v>69</v>
      </c>
      <c r="X89" t="s">
        <v>69</v>
      </c>
      <c r="Y89">
        <v>65</v>
      </c>
      <c r="Z89">
        <v>44</v>
      </c>
      <c r="AA89">
        <v>35</v>
      </c>
      <c r="AB89">
        <v>16</v>
      </c>
      <c r="AC89">
        <v>9</v>
      </c>
      <c r="AD89">
        <v>0</v>
      </c>
      <c r="AE89">
        <v>40</v>
      </c>
      <c r="AF89">
        <v>14</v>
      </c>
      <c r="AG89">
        <v>7</v>
      </c>
      <c r="AH89">
        <v>5</v>
      </c>
      <c r="AI89">
        <v>28</v>
      </c>
      <c r="AJ89">
        <v>20</v>
      </c>
      <c r="AL89">
        <v>6</v>
      </c>
      <c r="AM89">
        <v>6</v>
      </c>
      <c r="AN89">
        <v>7</v>
      </c>
      <c r="AO89" t="s">
        <v>69</v>
      </c>
      <c r="AP89" t="s">
        <v>69</v>
      </c>
    </row>
    <row r="90" spans="1:42" x14ac:dyDescent="0.25">
      <c r="A90" t="s">
        <v>107</v>
      </c>
      <c r="B90" t="s">
        <v>103</v>
      </c>
      <c r="C90">
        <v>3</v>
      </c>
      <c r="D90">
        <v>1</v>
      </c>
      <c r="E90">
        <v>3</v>
      </c>
      <c r="F90">
        <v>1</v>
      </c>
      <c r="G90">
        <v>67</v>
      </c>
      <c r="H90">
        <v>51</v>
      </c>
      <c r="I90">
        <v>33</v>
      </c>
      <c r="J90">
        <v>19</v>
      </c>
      <c r="K90">
        <v>9</v>
      </c>
      <c r="L90">
        <v>0</v>
      </c>
      <c r="M90">
        <v>47</v>
      </c>
      <c r="N90">
        <v>16</v>
      </c>
      <c r="O90">
        <v>7</v>
      </c>
      <c r="P90">
        <v>6</v>
      </c>
      <c r="Q90">
        <v>39</v>
      </c>
      <c r="R90">
        <v>25</v>
      </c>
      <c r="T90">
        <v>6</v>
      </c>
      <c r="U90">
        <v>2</v>
      </c>
      <c r="V90">
        <v>7</v>
      </c>
      <c r="W90">
        <v>6</v>
      </c>
      <c r="X90" t="s">
        <v>69</v>
      </c>
      <c r="Y90">
        <v>62</v>
      </c>
      <c r="Z90">
        <v>45</v>
      </c>
      <c r="AA90">
        <v>38</v>
      </c>
      <c r="AB90">
        <v>21</v>
      </c>
      <c r="AC90">
        <v>14</v>
      </c>
      <c r="AD90">
        <v>6</v>
      </c>
      <c r="AE90">
        <v>44</v>
      </c>
      <c r="AF90">
        <v>20</v>
      </c>
      <c r="AG90">
        <v>9</v>
      </c>
      <c r="AH90">
        <v>3</v>
      </c>
      <c r="AI90">
        <v>65</v>
      </c>
      <c r="AJ90">
        <v>38</v>
      </c>
      <c r="AL90">
        <v>2</v>
      </c>
      <c r="AM90">
        <v>6</v>
      </c>
      <c r="AN90">
        <v>5</v>
      </c>
      <c r="AO90">
        <v>3</v>
      </c>
      <c r="AP90" t="s">
        <v>69</v>
      </c>
    </row>
    <row r="91" spans="1:42" x14ac:dyDescent="0.25">
      <c r="A91" t="s">
        <v>114</v>
      </c>
      <c r="B91" t="s">
        <v>109</v>
      </c>
      <c r="C91">
        <v>3</v>
      </c>
      <c r="D91">
        <v>0</v>
      </c>
      <c r="E91">
        <v>0</v>
      </c>
      <c r="F91">
        <v>3</v>
      </c>
      <c r="G91">
        <v>72</v>
      </c>
      <c r="H91">
        <v>58</v>
      </c>
      <c r="I91">
        <v>28</v>
      </c>
      <c r="J91">
        <v>8</v>
      </c>
      <c r="K91">
        <v>18</v>
      </c>
      <c r="L91">
        <v>3</v>
      </c>
      <c r="M91">
        <v>32</v>
      </c>
      <c r="N91">
        <v>18</v>
      </c>
      <c r="O91">
        <v>1</v>
      </c>
      <c r="P91">
        <v>1</v>
      </c>
      <c r="Q91">
        <v>19</v>
      </c>
      <c r="R91">
        <v>9</v>
      </c>
      <c r="T91">
        <v>6</v>
      </c>
      <c r="U91">
        <v>3</v>
      </c>
      <c r="V91">
        <v>4</v>
      </c>
      <c r="W91" t="s">
        <v>69</v>
      </c>
      <c r="X91" t="s">
        <v>69</v>
      </c>
      <c r="Y91">
        <v>69</v>
      </c>
      <c r="Z91">
        <v>52</v>
      </c>
      <c r="AA91">
        <v>31</v>
      </c>
      <c r="AB91">
        <v>16</v>
      </c>
      <c r="AC91">
        <v>30</v>
      </c>
      <c r="AD91">
        <v>3</v>
      </c>
      <c r="AE91">
        <v>59</v>
      </c>
      <c r="AF91">
        <v>15</v>
      </c>
      <c r="AG91">
        <v>5</v>
      </c>
      <c r="AH91">
        <v>3</v>
      </c>
      <c r="AI91">
        <v>15</v>
      </c>
      <c r="AJ91">
        <v>14</v>
      </c>
      <c r="AL91">
        <v>7</v>
      </c>
      <c r="AM91">
        <v>6</v>
      </c>
      <c r="AN91">
        <v>6</v>
      </c>
      <c r="AO91" t="s">
        <v>69</v>
      </c>
      <c r="AP91" t="s">
        <v>69</v>
      </c>
    </row>
    <row r="92" spans="1:42" x14ac:dyDescent="0.25">
      <c r="A92" t="s">
        <v>121</v>
      </c>
      <c r="B92" t="s">
        <v>118</v>
      </c>
      <c r="C92">
        <v>3</v>
      </c>
      <c r="D92">
        <v>1</v>
      </c>
      <c r="E92">
        <v>3</v>
      </c>
      <c r="F92">
        <v>0</v>
      </c>
      <c r="G92">
        <v>65</v>
      </c>
      <c r="H92">
        <v>44</v>
      </c>
      <c r="I92">
        <v>35</v>
      </c>
      <c r="J92">
        <v>20</v>
      </c>
      <c r="K92">
        <v>16</v>
      </c>
      <c r="L92">
        <v>2</v>
      </c>
      <c r="M92">
        <v>40</v>
      </c>
      <c r="N92">
        <v>10</v>
      </c>
      <c r="O92">
        <v>12</v>
      </c>
      <c r="P92">
        <v>4</v>
      </c>
      <c r="Q92">
        <v>28</v>
      </c>
      <c r="R92">
        <v>14</v>
      </c>
      <c r="T92">
        <v>6</v>
      </c>
      <c r="U92">
        <v>6</v>
      </c>
      <c r="V92">
        <v>7</v>
      </c>
      <c r="W92" t="s">
        <v>69</v>
      </c>
      <c r="X92" t="s">
        <v>69</v>
      </c>
      <c r="Y92">
        <v>58</v>
      </c>
      <c r="Z92">
        <v>42</v>
      </c>
      <c r="AA92">
        <v>42</v>
      </c>
      <c r="AB92">
        <v>16</v>
      </c>
      <c r="AC92">
        <v>11</v>
      </c>
      <c r="AD92">
        <v>3</v>
      </c>
      <c r="AE92">
        <v>34</v>
      </c>
      <c r="AF92">
        <v>20</v>
      </c>
      <c r="AG92">
        <v>5</v>
      </c>
      <c r="AH92">
        <v>0</v>
      </c>
      <c r="AI92">
        <v>61</v>
      </c>
      <c r="AJ92">
        <v>29</v>
      </c>
      <c r="AL92">
        <v>4</v>
      </c>
      <c r="AM92">
        <v>2</v>
      </c>
      <c r="AN92">
        <v>5</v>
      </c>
      <c r="AO92" t="s">
        <v>69</v>
      </c>
      <c r="AP92" t="s">
        <v>69</v>
      </c>
    </row>
    <row r="93" spans="1:42" x14ac:dyDescent="0.25">
      <c r="A93" t="s">
        <v>136</v>
      </c>
      <c r="B93" t="s">
        <v>133</v>
      </c>
      <c r="C93">
        <v>3</v>
      </c>
      <c r="D93">
        <v>0</v>
      </c>
      <c r="E93">
        <v>0</v>
      </c>
      <c r="F93">
        <v>3</v>
      </c>
      <c r="G93">
        <v>67</v>
      </c>
      <c r="H93">
        <v>53</v>
      </c>
      <c r="I93">
        <v>33</v>
      </c>
      <c r="J93">
        <v>11</v>
      </c>
      <c r="K93">
        <v>14</v>
      </c>
      <c r="L93">
        <v>5</v>
      </c>
      <c r="M93">
        <v>44</v>
      </c>
      <c r="N93">
        <v>27</v>
      </c>
      <c r="O93">
        <v>0</v>
      </c>
      <c r="P93">
        <v>0</v>
      </c>
      <c r="Q93">
        <v>21</v>
      </c>
      <c r="R93">
        <v>13</v>
      </c>
      <c r="T93">
        <v>5</v>
      </c>
      <c r="U93">
        <v>6</v>
      </c>
      <c r="V93">
        <v>0</v>
      </c>
      <c r="W93" t="s">
        <v>69</v>
      </c>
      <c r="X93" t="s">
        <v>69</v>
      </c>
      <c r="Y93">
        <v>61</v>
      </c>
      <c r="Z93">
        <v>47</v>
      </c>
      <c r="AA93">
        <v>39</v>
      </c>
      <c r="AB93">
        <v>20</v>
      </c>
      <c r="AC93">
        <v>10</v>
      </c>
      <c r="AD93">
        <v>4</v>
      </c>
      <c r="AE93">
        <v>29</v>
      </c>
      <c r="AF93">
        <v>12</v>
      </c>
      <c r="AG93">
        <v>9</v>
      </c>
      <c r="AH93">
        <v>4</v>
      </c>
      <c r="AI93">
        <v>13</v>
      </c>
      <c r="AJ93">
        <v>7</v>
      </c>
      <c r="AL93">
        <v>7</v>
      </c>
      <c r="AM93">
        <v>7</v>
      </c>
      <c r="AN93">
        <v>6</v>
      </c>
      <c r="AO93" t="s">
        <v>69</v>
      </c>
      <c r="AP93" t="s">
        <v>69</v>
      </c>
    </row>
    <row r="94" spans="1:42" x14ac:dyDescent="0.25">
      <c r="A94" t="s">
        <v>146</v>
      </c>
      <c r="B94" t="s">
        <v>141</v>
      </c>
      <c r="C94">
        <v>3</v>
      </c>
      <c r="D94">
        <v>0</v>
      </c>
      <c r="E94">
        <v>2</v>
      </c>
      <c r="F94">
        <v>3</v>
      </c>
      <c r="G94">
        <v>69</v>
      </c>
      <c r="H94">
        <v>63</v>
      </c>
      <c r="I94">
        <v>31</v>
      </c>
      <c r="J94">
        <v>23</v>
      </c>
      <c r="K94">
        <v>3</v>
      </c>
      <c r="L94">
        <v>6</v>
      </c>
      <c r="M94">
        <v>44</v>
      </c>
      <c r="N94">
        <v>45</v>
      </c>
      <c r="O94">
        <v>11</v>
      </c>
      <c r="P94">
        <v>3</v>
      </c>
      <c r="Q94">
        <v>30</v>
      </c>
      <c r="R94">
        <v>23</v>
      </c>
      <c r="T94">
        <v>6</v>
      </c>
      <c r="U94">
        <v>2</v>
      </c>
      <c r="V94">
        <v>7</v>
      </c>
      <c r="W94">
        <v>1</v>
      </c>
      <c r="X94">
        <v>4</v>
      </c>
      <c r="Y94">
        <v>60</v>
      </c>
      <c r="Z94">
        <v>65</v>
      </c>
      <c r="AA94">
        <v>40</v>
      </c>
      <c r="AB94">
        <v>34</v>
      </c>
      <c r="AC94">
        <v>9</v>
      </c>
      <c r="AD94">
        <v>1</v>
      </c>
      <c r="AE94">
        <v>44</v>
      </c>
      <c r="AF94">
        <v>28</v>
      </c>
      <c r="AG94">
        <v>12</v>
      </c>
      <c r="AH94">
        <v>6</v>
      </c>
      <c r="AI94">
        <v>32</v>
      </c>
      <c r="AJ94">
        <v>26</v>
      </c>
      <c r="AL94">
        <v>3</v>
      </c>
      <c r="AM94">
        <v>6</v>
      </c>
      <c r="AN94">
        <v>6</v>
      </c>
      <c r="AO94">
        <v>6</v>
      </c>
      <c r="AP94">
        <v>6</v>
      </c>
    </row>
    <row r="95" spans="1:42" x14ac:dyDescent="0.25">
      <c r="A95" t="s">
        <v>152</v>
      </c>
      <c r="B95" t="s">
        <v>148</v>
      </c>
      <c r="C95">
        <v>3</v>
      </c>
      <c r="D95">
        <v>0</v>
      </c>
      <c r="E95">
        <v>0</v>
      </c>
      <c r="F95">
        <v>3</v>
      </c>
      <c r="G95">
        <v>62</v>
      </c>
      <c r="H95">
        <v>12</v>
      </c>
      <c r="I95">
        <v>38</v>
      </c>
      <c r="J95">
        <v>4</v>
      </c>
      <c r="K95">
        <v>3</v>
      </c>
      <c r="L95">
        <v>0</v>
      </c>
      <c r="M95">
        <v>8</v>
      </c>
      <c r="N95">
        <v>10</v>
      </c>
      <c r="O95">
        <v>0</v>
      </c>
      <c r="P95">
        <v>0</v>
      </c>
      <c r="Q95">
        <v>14</v>
      </c>
      <c r="R95">
        <v>4</v>
      </c>
      <c r="T95">
        <v>0</v>
      </c>
      <c r="U95">
        <v>1</v>
      </c>
      <c r="V95">
        <v>0</v>
      </c>
      <c r="W95" t="s">
        <v>69</v>
      </c>
      <c r="X95" t="s">
        <v>69</v>
      </c>
      <c r="Y95">
        <v>47</v>
      </c>
      <c r="Z95">
        <v>12</v>
      </c>
      <c r="AA95">
        <v>53</v>
      </c>
      <c r="AB95">
        <v>17</v>
      </c>
      <c r="AC95">
        <v>5</v>
      </c>
      <c r="AD95">
        <v>1</v>
      </c>
      <c r="AE95">
        <v>21</v>
      </c>
      <c r="AF95">
        <v>6</v>
      </c>
      <c r="AG95">
        <v>9</v>
      </c>
      <c r="AH95">
        <v>6</v>
      </c>
      <c r="AI95">
        <v>6</v>
      </c>
      <c r="AJ95">
        <v>5</v>
      </c>
      <c r="AL95">
        <v>6</v>
      </c>
      <c r="AM95">
        <v>6</v>
      </c>
      <c r="AN95">
        <v>1</v>
      </c>
      <c r="AO95" t="s">
        <v>69</v>
      </c>
      <c r="AP95" t="s">
        <v>69</v>
      </c>
    </row>
    <row r="96" spans="1:42" x14ac:dyDescent="0.25">
      <c r="A96" t="s">
        <v>161</v>
      </c>
      <c r="B96" t="s">
        <v>156</v>
      </c>
      <c r="C96">
        <v>3</v>
      </c>
      <c r="D96">
        <v>1</v>
      </c>
      <c r="E96">
        <v>3</v>
      </c>
      <c r="F96">
        <v>2</v>
      </c>
      <c r="G96">
        <v>70</v>
      </c>
      <c r="H96">
        <v>76</v>
      </c>
      <c r="I96">
        <v>30</v>
      </c>
      <c r="J96">
        <v>22</v>
      </c>
      <c r="K96">
        <v>6</v>
      </c>
      <c r="L96">
        <v>8</v>
      </c>
      <c r="M96">
        <v>34</v>
      </c>
      <c r="N96">
        <v>39</v>
      </c>
      <c r="O96">
        <v>24</v>
      </c>
      <c r="P96">
        <v>7</v>
      </c>
      <c r="Q96">
        <v>50</v>
      </c>
      <c r="R96">
        <v>34</v>
      </c>
      <c r="T96">
        <v>6</v>
      </c>
      <c r="U96">
        <v>7</v>
      </c>
      <c r="V96">
        <v>2</v>
      </c>
      <c r="W96">
        <v>6</v>
      </c>
      <c r="X96">
        <v>6</v>
      </c>
      <c r="Y96">
        <v>59</v>
      </c>
      <c r="Z96">
        <v>76</v>
      </c>
      <c r="AA96">
        <v>41</v>
      </c>
      <c r="AB96">
        <v>33</v>
      </c>
      <c r="AC96">
        <v>15</v>
      </c>
      <c r="AD96">
        <v>2</v>
      </c>
      <c r="AE96">
        <v>56</v>
      </c>
      <c r="AF96">
        <v>34</v>
      </c>
      <c r="AG96">
        <v>9</v>
      </c>
      <c r="AH96">
        <v>5</v>
      </c>
      <c r="AI96">
        <v>53</v>
      </c>
      <c r="AJ96">
        <v>35</v>
      </c>
      <c r="AL96">
        <v>7</v>
      </c>
      <c r="AM96">
        <v>6</v>
      </c>
      <c r="AN96">
        <v>6</v>
      </c>
      <c r="AO96">
        <v>1</v>
      </c>
      <c r="AP96">
        <v>2</v>
      </c>
    </row>
    <row r="97" spans="1:42" x14ac:dyDescent="0.25">
      <c r="A97" t="s">
        <v>169</v>
      </c>
      <c r="B97" t="s">
        <v>164</v>
      </c>
      <c r="C97">
        <v>3</v>
      </c>
      <c r="D97">
        <v>0</v>
      </c>
      <c r="E97">
        <v>1</v>
      </c>
      <c r="F97">
        <v>3</v>
      </c>
      <c r="G97">
        <v>60</v>
      </c>
      <c r="H97">
        <v>53</v>
      </c>
      <c r="I97">
        <v>40</v>
      </c>
      <c r="J97">
        <v>25</v>
      </c>
      <c r="K97">
        <v>19</v>
      </c>
      <c r="L97">
        <v>3</v>
      </c>
      <c r="M97">
        <v>45</v>
      </c>
      <c r="N97">
        <v>12</v>
      </c>
      <c r="O97">
        <v>14</v>
      </c>
      <c r="P97">
        <v>3</v>
      </c>
      <c r="Q97">
        <v>29</v>
      </c>
      <c r="R97">
        <v>16</v>
      </c>
      <c r="T97">
        <v>6</v>
      </c>
      <c r="U97">
        <v>3</v>
      </c>
      <c r="V97">
        <v>4</v>
      </c>
      <c r="W97">
        <v>5</v>
      </c>
      <c r="X97" t="s">
        <v>69</v>
      </c>
      <c r="Y97">
        <v>53</v>
      </c>
      <c r="Z97">
        <v>54</v>
      </c>
      <c r="AA97">
        <v>47</v>
      </c>
      <c r="AB97">
        <v>27</v>
      </c>
      <c r="AC97">
        <v>11</v>
      </c>
      <c r="AD97">
        <v>5</v>
      </c>
      <c r="AE97">
        <v>50</v>
      </c>
      <c r="AF97">
        <v>19</v>
      </c>
      <c r="AG97">
        <v>18</v>
      </c>
      <c r="AH97">
        <v>5</v>
      </c>
      <c r="AI97">
        <v>34</v>
      </c>
      <c r="AJ97">
        <v>24</v>
      </c>
      <c r="AL97">
        <v>3</v>
      </c>
      <c r="AM97">
        <v>6</v>
      </c>
      <c r="AN97">
        <v>6</v>
      </c>
      <c r="AO97">
        <v>7</v>
      </c>
      <c r="AP97" t="s">
        <v>69</v>
      </c>
    </row>
    <row r="98" spans="1:42" x14ac:dyDescent="0.25">
      <c r="A98" t="s">
        <v>177</v>
      </c>
      <c r="B98" t="s">
        <v>171</v>
      </c>
      <c r="C98">
        <v>3</v>
      </c>
      <c r="D98">
        <v>0</v>
      </c>
      <c r="E98">
        <v>1</v>
      </c>
      <c r="F98">
        <v>3</v>
      </c>
      <c r="G98">
        <v>69</v>
      </c>
      <c r="H98">
        <v>83</v>
      </c>
      <c r="I98">
        <v>31</v>
      </c>
      <c r="J98">
        <v>27</v>
      </c>
      <c r="K98">
        <v>15</v>
      </c>
      <c r="L98">
        <v>3</v>
      </c>
      <c r="M98">
        <v>73</v>
      </c>
      <c r="N98">
        <v>25</v>
      </c>
      <c r="O98">
        <v>8</v>
      </c>
      <c r="P98">
        <v>1</v>
      </c>
      <c r="Q98">
        <v>64</v>
      </c>
      <c r="R98">
        <v>51</v>
      </c>
      <c r="T98">
        <v>6</v>
      </c>
      <c r="U98">
        <v>7</v>
      </c>
      <c r="V98">
        <v>5</v>
      </c>
      <c r="W98">
        <v>6</v>
      </c>
      <c r="X98" t="s">
        <v>69</v>
      </c>
      <c r="Y98">
        <v>81</v>
      </c>
      <c r="Z98">
        <v>101</v>
      </c>
      <c r="AA98">
        <v>19</v>
      </c>
      <c r="AB98">
        <v>15</v>
      </c>
      <c r="AC98">
        <v>19</v>
      </c>
      <c r="AD98">
        <v>1</v>
      </c>
      <c r="AE98">
        <v>60</v>
      </c>
      <c r="AF98">
        <v>23</v>
      </c>
      <c r="AG98">
        <v>7</v>
      </c>
      <c r="AH98">
        <v>1</v>
      </c>
      <c r="AI98">
        <v>34</v>
      </c>
      <c r="AJ98">
        <v>25</v>
      </c>
      <c r="AL98">
        <v>7</v>
      </c>
      <c r="AM98">
        <v>5</v>
      </c>
      <c r="AN98">
        <v>7</v>
      </c>
      <c r="AO98">
        <v>7</v>
      </c>
      <c r="AP98" t="s">
        <v>69</v>
      </c>
    </row>
    <row r="99" spans="1:42" x14ac:dyDescent="0.25">
      <c r="A99" t="s">
        <v>186</v>
      </c>
      <c r="B99" t="s">
        <v>180</v>
      </c>
      <c r="C99">
        <v>3</v>
      </c>
      <c r="D99">
        <v>0</v>
      </c>
      <c r="E99">
        <v>1</v>
      </c>
      <c r="F99">
        <v>3</v>
      </c>
      <c r="G99">
        <v>54</v>
      </c>
      <c r="H99">
        <v>48</v>
      </c>
      <c r="I99">
        <v>46</v>
      </c>
      <c r="J99">
        <v>30</v>
      </c>
      <c r="K99">
        <v>14</v>
      </c>
      <c r="L99">
        <v>3</v>
      </c>
      <c r="M99">
        <v>42</v>
      </c>
      <c r="N99">
        <v>25</v>
      </c>
      <c r="O99">
        <v>10</v>
      </c>
      <c r="P99">
        <v>2</v>
      </c>
      <c r="Q99">
        <v>38</v>
      </c>
      <c r="R99">
        <v>24</v>
      </c>
      <c r="T99">
        <v>6</v>
      </c>
      <c r="U99">
        <v>2</v>
      </c>
      <c r="V99">
        <v>5</v>
      </c>
      <c r="W99">
        <v>4</v>
      </c>
      <c r="X99" t="s">
        <v>69</v>
      </c>
      <c r="Y99">
        <v>76</v>
      </c>
      <c r="Z99">
        <v>63</v>
      </c>
      <c r="AA99">
        <v>24</v>
      </c>
      <c r="AB99">
        <v>18</v>
      </c>
      <c r="AC99">
        <v>18</v>
      </c>
      <c r="AD99">
        <v>2</v>
      </c>
      <c r="AE99">
        <v>43</v>
      </c>
      <c r="AF99">
        <v>22</v>
      </c>
      <c r="AG99">
        <v>10</v>
      </c>
      <c r="AH99">
        <v>5</v>
      </c>
      <c r="AI99">
        <v>38</v>
      </c>
      <c r="AJ99">
        <v>24</v>
      </c>
      <c r="AL99">
        <v>4</v>
      </c>
      <c r="AM99">
        <v>6</v>
      </c>
      <c r="AN99">
        <v>7</v>
      </c>
      <c r="AO99">
        <v>6</v>
      </c>
      <c r="AP99" t="s">
        <v>69</v>
      </c>
    </row>
    <row r="100" spans="1:42" x14ac:dyDescent="0.25">
      <c r="A100" t="s">
        <v>193</v>
      </c>
      <c r="B100" t="s">
        <v>188</v>
      </c>
      <c r="C100">
        <v>3</v>
      </c>
      <c r="D100">
        <v>1</v>
      </c>
      <c r="E100">
        <v>3</v>
      </c>
      <c r="F100">
        <v>0</v>
      </c>
      <c r="G100">
        <v>74</v>
      </c>
      <c r="H100">
        <v>40</v>
      </c>
      <c r="I100">
        <v>26</v>
      </c>
      <c r="J100">
        <v>12</v>
      </c>
      <c r="K100">
        <v>8</v>
      </c>
      <c r="L100">
        <v>1</v>
      </c>
      <c r="M100">
        <v>38</v>
      </c>
      <c r="N100">
        <v>3</v>
      </c>
      <c r="O100">
        <v>16</v>
      </c>
      <c r="P100">
        <v>5</v>
      </c>
      <c r="Q100">
        <v>21</v>
      </c>
      <c r="R100">
        <v>18</v>
      </c>
      <c r="T100">
        <v>6</v>
      </c>
      <c r="U100">
        <v>6</v>
      </c>
      <c r="V100">
        <v>6</v>
      </c>
      <c r="W100" t="s">
        <v>69</v>
      </c>
      <c r="X100" t="s">
        <v>69</v>
      </c>
      <c r="Y100">
        <v>66</v>
      </c>
      <c r="Z100">
        <v>32</v>
      </c>
      <c r="AA100">
        <v>34</v>
      </c>
      <c r="AB100">
        <v>15</v>
      </c>
      <c r="AC100">
        <v>6</v>
      </c>
      <c r="AD100">
        <v>4</v>
      </c>
      <c r="AE100">
        <v>18</v>
      </c>
      <c r="AF100">
        <v>14</v>
      </c>
      <c r="AG100">
        <v>0</v>
      </c>
      <c r="AH100">
        <v>0</v>
      </c>
      <c r="AI100">
        <v>23</v>
      </c>
      <c r="AJ100">
        <v>12</v>
      </c>
      <c r="AL100">
        <v>3</v>
      </c>
      <c r="AM100">
        <v>2</v>
      </c>
      <c r="AN100">
        <v>2</v>
      </c>
      <c r="AO100" t="s">
        <v>69</v>
      </c>
      <c r="AP100" t="s">
        <v>69</v>
      </c>
    </row>
    <row r="101" spans="1:42" x14ac:dyDescent="0.25">
      <c r="A101" t="s">
        <v>77</v>
      </c>
      <c r="B101" t="s">
        <v>68</v>
      </c>
      <c r="C101">
        <v>4</v>
      </c>
      <c r="D101">
        <v>0</v>
      </c>
      <c r="E101">
        <v>0</v>
      </c>
      <c r="F101">
        <v>3</v>
      </c>
      <c r="G101">
        <v>61</v>
      </c>
      <c r="H101">
        <v>36</v>
      </c>
      <c r="I101">
        <v>39</v>
      </c>
      <c r="J101">
        <v>16</v>
      </c>
      <c r="K101">
        <v>1</v>
      </c>
      <c r="L101">
        <v>1</v>
      </c>
      <c r="M101">
        <v>33</v>
      </c>
      <c r="N101">
        <v>20</v>
      </c>
      <c r="O101">
        <v>5</v>
      </c>
      <c r="P101">
        <v>2</v>
      </c>
      <c r="Q101">
        <v>55</v>
      </c>
      <c r="R101">
        <v>39</v>
      </c>
      <c r="T101">
        <v>4</v>
      </c>
      <c r="U101">
        <v>6</v>
      </c>
      <c r="V101">
        <v>1</v>
      </c>
      <c r="W101" t="s">
        <v>69</v>
      </c>
      <c r="X101" t="s">
        <v>69</v>
      </c>
      <c r="Y101">
        <v>63</v>
      </c>
      <c r="Z101">
        <v>55</v>
      </c>
      <c r="AA101">
        <v>37</v>
      </c>
      <c r="AB101">
        <v>16</v>
      </c>
      <c r="AC101">
        <v>15</v>
      </c>
      <c r="AD101">
        <v>4</v>
      </c>
      <c r="AE101">
        <v>45</v>
      </c>
      <c r="AF101">
        <v>16</v>
      </c>
      <c r="AG101">
        <v>10</v>
      </c>
      <c r="AH101">
        <v>5</v>
      </c>
      <c r="AI101">
        <v>42</v>
      </c>
      <c r="AJ101">
        <v>31</v>
      </c>
      <c r="AL101">
        <v>6</v>
      </c>
      <c r="AM101">
        <v>7</v>
      </c>
      <c r="AN101">
        <v>6</v>
      </c>
      <c r="AO101" t="s">
        <v>69</v>
      </c>
      <c r="AP101" t="s">
        <v>69</v>
      </c>
    </row>
    <row r="102" spans="1:42" x14ac:dyDescent="0.25">
      <c r="A102" t="s">
        <v>94</v>
      </c>
      <c r="B102" t="s">
        <v>86</v>
      </c>
      <c r="C102">
        <v>4</v>
      </c>
      <c r="D102">
        <v>1</v>
      </c>
      <c r="E102">
        <v>3</v>
      </c>
      <c r="F102">
        <v>0</v>
      </c>
      <c r="G102">
        <v>64</v>
      </c>
      <c r="H102">
        <v>42</v>
      </c>
      <c r="I102">
        <v>36</v>
      </c>
      <c r="J102">
        <v>18</v>
      </c>
      <c r="K102">
        <v>9</v>
      </c>
      <c r="L102">
        <v>4</v>
      </c>
      <c r="M102">
        <v>42</v>
      </c>
      <c r="N102">
        <v>13</v>
      </c>
      <c r="O102">
        <v>14</v>
      </c>
      <c r="P102">
        <v>4</v>
      </c>
      <c r="Q102">
        <v>21</v>
      </c>
      <c r="R102">
        <v>13</v>
      </c>
      <c r="T102">
        <v>6</v>
      </c>
      <c r="U102">
        <v>6</v>
      </c>
      <c r="V102">
        <v>6</v>
      </c>
      <c r="W102" t="s">
        <v>69</v>
      </c>
      <c r="X102" t="s">
        <v>69</v>
      </c>
      <c r="Y102">
        <v>67</v>
      </c>
      <c r="Z102">
        <v>43</v>
      </c>
      <c r="AA102">
        <v>33</v>
      </c>
      <c r="AB102">
        <v>15</v>
      </c>
      <c r="AC102">
        <v>9</v>
      </c>
      <c r="AD102">
        <v>3</v>
      </c>
      <c r="AE102">
        <v>26</v>
      </c>
      <c r="AF102">
        <v>12</v>
      </c>
      <c r="AG102">
        <v>2</v>
      </c>
      <c r="AH102">
        <v>1</v>
      </c>
      <c r="AI102">
        <v>51</v>
      </c>
      <c r="AJ102">
        <v>31</v>
      </c>
      <c r="AL102">
        <v>4</v>
      </c>
      <c r="AM102">
        <v>4</v>
      </c>
      <c r="AN102">
        <v>4</v>
      </c>
      <c r="AO102" t="s">
        <v>69</v>
      </c>
      <c r="AP102" t="s">
        <v>69</v>
      </c>
    </row>
    <row r="103" spans="1:42" x14ac:dyDescent="0.25">
      <c r="A103" t="s">
        <v>109</v>
      </c>
      <c r="B103" t="s">
        <v>107</v>
      </c>
      <c r="C103">
        <v>4</v>
      </c>
      <c r="D103">
        <v>1</v>
      </c>
      <c r="E103">
        <v>3</v>
      </c>
      <c r="F103">
        <v>2</v>
      </c>
      <c r="G103">
        <v>57</v>
      </c>
      <c r="H103">
        <v>68</v>
      </c>
      <c r="I103">
        <v>43</v>
      </c>
      <c r="J103">
        <v>36</v>
      </c>
      <c r="K103">
        <v>16</v>
      </c>
      <c r="L103">
        <v>8</v>
      </c>
      <c r="M103">
        <v>54</v>
      </c>
      <c r="N103">
        <v>26</v>
      </c>
      <c r="O103">
        <v>9</v>
      </c>
      <c r="P103">
        <v>3</v>
      </c>
      <c r="Q103">
        <v>42</v>
      </c>
      <c r="R103">
        <v>28</v>
      </c>
      <c r="T103">
        <v>3</v>
      </c>
      <c r="U103">
        <v>7</v>
      </c>
      <c r="V103">
        <v>6</v>
      </c>
      <c r="W103">
        <v>4</v>
      </c>
      <c r="X103">
        <v>6</v>
      </c>
      <c r="Y103">
        <v>71</v>
      </c>
      <c r="Z103">
        <v>76</v>
      </c>
      <c r="AA103">
        <v>29</v>
      </c>
      <c r="AB103">
        <v>28</v>
      </c>
      <c r="AC103">
        <v>11</v>
      </c>
      <c r="AD103">
        <v>3</v>
      </c>
      <c r="AE103">
        <v>57</v>
      </c>
      <c r="AF103">
        <v>19</v>
      </c>
      <c r="AG103">
        <v>12</v>
      </c>
      <c r="AH103">
        <v>3</v>
      </c>
      <c r="AI103">
        <v>50</v>
      </c>
      <c r="AJ103">
        <v>32</v>
      </c>
      <c r="AL103">
        <v>6</v>
      </c>
      <c r="AM103">
        <v>6</v>
      </c>
      <c r="AN103">
        <v>4</v>
      </c>
      <c r="AO103">
        <v>6</v>
      </c>
      <c r="AP103">
        <v>4</v>
      </c>
    </row>
    <row r="104" spans="1:42" x14ac:dyDescent="0.25">
      <c r="A104" t="s">
        <v>128</v>
      </c>
      <c r="B104" t="s">
        <v>121</v>
      </c>
      <c r="C104">
        <v>4</v>
      </c>
      <c r="D104">
        <v>1</v>
      </c>
      <c r="E104">
        <v>3</v>
      </c>
      <c r="F104">
        <v>2</v>
      </c>
      <c r="G104">
        <v>67</v>
      </c>
      <c r="H104">
        <v>72</v>
      </c>
      <c r="I104">
        <v>33</v>
      </c>
      <c r="J104">
        <v>25</v>
      </c>
      <c r="K104">
        <v>26</v>
      </c>
      <c r="L104">
        <v>7</v>
      </c>
      <c r="M104">
        <v>62</v>
      </c>
      <c r="N104">
        <v>34</v>
      </c>
      <c r="O104">
        <v>16</v>
      </c>
      <c r="P104">
        <v>3</v>
      </c>
      <c r="Q104">
        <v>87</v>
      </c>
      <c r="R104">
        <v>56</v>
      </c>
      <c r="T104">
        <v>4</v>
      </c>
      <c r="U104">
        <v>6</v>
      </c>
      <c r="V104">
        <v>3</v>
      </c>
      <c r="W104">
        <v>6</v>
      </c>
      <c r="X104">
        <v>6</v>
      </c>
      <c r="Y104">
        <v>59</v>
      </c>
      <c r="Z104">
        <v>69</v>
      </c>
      <c r="AA104">
        <v>41</v>
      </c>
      <c r="AB104">
        <v>35</v>
      </c>
      <c r="AC104">
        <v>13</v>
      </c>
      <c r="AD104">
        <v>3</v>
      </c>
      <c r="AE104">
        <v>51</v>
      </c>
      <c r="AF104">
        <v>24</v>
      </c>
      <c r="AG104">
        <v>5</v>
      </c>
      <c r="AH104">
        <v>2</v>
      </c>
      <c r="AI104">
        <v>39</v>
      </c>
      <c r="AJ104">
        <v>24</v>
      </c>
      <c r="AL104">
        <v>6</v>
      </c>
      <c r="AM104">
        <v>3</v>
      </c>
      <c r="AN104">
        <v>6</v>
      </c>
      <c r="AO104">
        <v>3</v>
      </c>
      <c r="AP104">
        <v>4</v>
      </c>
    </row>
    <row r="105" spans="1:42" x14ac:dyDescent="0.25">
      <c r="A105" t="s">
        <v>141</v>
      </c>
      <c r="B105" t="s">
        <v>133</v>
      </c>
      <c r="C105">
        <v>4</v>
      </c>
      <c r="D105">
        <v>0</v>
      </c>
      <c r="E105">
        <v>0</v>
      </c>
      <c r="F105">
        <v>3</v>
      </c>
      <c r="G105">
        <v>59</v>
      </c>
      <c r="H105">
        <v>47</v>
      </c>
      <c r="I105">
        <v>41</v>
      </c>
      <c r="J105">
        <v>18</v>
      </c>
      <c r="K105">
        <v>5</v>
      </c>
      <c r="L105">
        <v>4</v>
      </c>
      <c r="M105">
        <v>36</v>
      </c>
      <c r="N105">
        <v>20</v>
      </c>
      <c r="O105">
        <v>2</v>
      </c>
      <c r="P105">
        <v>0</v>
      </c>
      <c r="Q105">
        <v>27</v>
      </c>
      <c r="R105">
        <v>21</v>
      </c>
      <c r="T105">
        <v>4</v>
      </c>
      <c r="U105">
        <v>6</v>
      </c>
      <c r="V105">
        <v>3</v>
      </c>
      <c r="W105" t="s">
        <v>69</v>
      </c>
      <c r="X105" t="s">
        <v>69</v>
      </c>
      <c r="Y105">
        <v>72</v>
      </c>
      <c r="Z105">
        <v>55</v>
      </c>
      <c r="AA105">
        <v>28</v>
      </c>
      <c r="AB105">
        <v>18</v>
      </c>
      <c r="AC105">
        <v>9</v>
      </c>
      <c r="AD105">
        <v>1</v>
      </c>
      <c r="AE105">
        <v>36</v>
      </c>
      <c r="AF105">
        <v>15</v>
      </c>
      <c r="AG105">
        <v>11</v>
      </c>
      <c r="AH105">
        <v>2</v>
      </c>
      <c r="AI105">
        <v>28</v>
      </c>
      <c r="AJ105">
        <v>15</v>
      </c>
      <c r="AL105">
        <v>6</v>
      </c>
      <c r="AM105">
        <v>7</v>
      </c>
      <c r="AN105">
        <v>6</v>
      </c>
      <c r="AO105" t="s">
        <v>69</v>
      </c>
      <c r="AP105" t="s">
        <v>69</v>
      </c>
    </row>
    <row r="106" spans="1:42" x14ac:dyDescent="0.25">
      <c r="A106" t="s">
        <v>161</v>
      </c>
      <c r="B106" t="s">
        <v>148</v>
      </c>
      <c r="C106">
        <v>4</v>
      </c>
      <c r="D106">
        <v>1</v>
      </c>
      <c r="E106">
        <v>3</v>
      </c>
      <c r="F106">
        <v>1</v>
      </c>
      <c r="G106">
        <v>66</v>
      </c>
      <c r="H106">
        <v>62</v>
      </c>
      <c r="I106">
        <v>34</v>
      </c>
      <c r="J106">
        <v>29</v>
      </c>
      <c r="K106">
        <v>7</v>
      </c>
      <c r="L106">
        <v>3</v>
      </c>
      <c r="M106">
        <v>53</v>
      </c>
      <c r="N106">
        <v>25</v>
      </c>
      <c r="O106">
        <v>15</v>
      </c>
      <c r="P106">
        <v>5</v>
      </c>
      <c r="Q106">
        <v>46</v>
      </c>
      <c r="R106">
        <v>31</v>
      </c>
      <c r="T106">
        <v>6</v>
      </c>
      <c r="U106">
        <v>7</v>
      </c>
      <c r="V106">
        <v>6</v>
      </c>
      <c r="W106">
        <v>6</v>
      </c>
      <c r="X106" t="s">
        <v>69</v>
      </c>
      <c r="Y106">
        <v>66</v>
      </c>
      <c r="Z106">
        <v>64</v>
      </c>
      <c r="AA106">
        <v>34</v>
      </c>
      <c r="AB106">
        <v>25</v>
      </c>
      <c r="AC106">
        <v>14</v>
      </c>
      <c r="AD106">
        <v>3</v>
      </c>
      <c r="AE106">
        <v>47</v>
      </c>
      <c r="AF106">
        <v>32</v>
      </c>
      <c r="AG106">
        <v>6</v>
      </c>
      <c r="AH106">
        <v>0</v>
      </c>
      <c r="AI106">
        <v>54</v>
      </c>
      <c r="AJ106">
        <v>30</v>
      </c>
      <c r="AL106">
        <v>7</v>
      </c>
      <c r="AM106">
        <v>6</v>
      </c>
      <c r="AN106">
        <v>1</v>
      </c>
      <c r="AO106">
        <v>1</v>
      </c>
      <c r="AP106" t="s">
        <v>69</v>
      </c>
    </row>
    <row r="107" spans="1:42" x14ac:dyDescent="0.25">
      <c r="A107" t="s">
        <v>171</v>
      </c>
      <c r="B107" t="s">
        <v>164</v>
      </c>
      <c r="C107">
        <v>4</v>
      </c>
      <c r="D107">
        <v>0</v>
      </c>
      <c r="E107">
        <v>1</v>
      </c>
      <c r="F107">
        <v>3</v>
      </c>
      <c r="G107">
        <v>71</v>
      </c>
      <c r="H107">
        <v>82</v>
      </c>
      <c r="I107">
        <v>29</v>
      </c>
      <c r="J107">
        <v>22</v>
      </c>
      <c r="K107">
        <v>19</v>
      </c>
      <c r="L107">
        <v>2</v>
      </c>
      <c r="M107">
        <v>43</v>
      </c>
      <c r="N107">
        <v>31</v>
      </c>
      <c r="O107">
        <v>7</v>
      </c>
      <c r="P107">
        <v>1</v>
      </c>
      <c r="Q107">
        <v>24</v>
      </c>
      <c r="R107">
        <v>12</v>
      </c>
      <c r="T107">
        <v>6</v>
      </c>
      <c r="U107">
        <v>7</v>
      </c>
      <c r="V107">
        <v>4</v>
      </c>
      <c r="W107">
        <v>4</v>
      </c>
      <c r="X107" t="s">
        <v>69</v>
      </c>
      <c r="Y107">
        <v>58</v>
      </c>
      <c r="Z107">
        <v>68</v>
      </c>
      <c r="AA107">
        <v>42</v>
      </c>
      <c r="AB107">
        <v>30</v>
      </c>
      <c r="AC107">
        <v>24</v>
      </c>
      <c r="AD107">
        <v>5</v>
      </c>
      <c r="AE107">
        <v>68</v>
      </c>
      <c r="AF107">
        <v>42</v>
      </c>
      <c r="AG107">
        <v>15</v>
      </c>
      <c r="AH107">
        <v>3</v>
      </c>
      <c r="AI107">
        <v>48</v>
      </c>
      <c r="AJ107">
        <v>30</v>
      </c>
      <c r="AL107">
        <v>7</v>
      </c>
      <c r="AM107">
        <v>6</v>
      </c>
      <c r="AN107">
        <v>6</v>
      </c>
      <c r="AO107">
        <v>6</v>
      </c>
      <c r="AP107" t="s">
        <v>69</v>
      </c>
    </row>
    <row r="108" spans="1:42" x14ac:dyDescent="0.25">
      <c r="A108" t="s">
        <v>193</v>
      </c>
      <c r="B108" t="s">
        <v>180</v>
      </c>
      <c r="C108">
        <v>4</v>
      </c>
      <c r="D108">
        <v>1</v>
      </c>
      <c r="E108">
        <v>3</v>
      </c>
      <c r="F108">
        <v>0</v>
      </c>
      <c r="G108">
        <v>65</v>
      </c>
      <c r="H108">
        <v>44</v>
      </c>
      <c r="I108">
        <v>35</v>
      </c>
      <c r="J108">
        <v>17</v>
      </c>
      <c r="K108">
        <v>13</v>
      </c>
      <c r="L108">
        <v>3</v>
      </c>
      <c r="M108">
        <v>40</v>
      </c>
      <c r="N108">
        <v>16</v>
      </c>
      <c r="O108">
        <v>13</v>
      </c>
      <c r="P108">
        <v>6</v>
      </c>
      <c r="Q108">
        <v>22</v>
      </c>
      <c r="R108">
        <v>15</v>
      </c>
      <c r="T108">
        <v>6</v>
      </c>
      <c r="U108">
        <v>6</v>
      </c>
      <c r="V108">
        <v>7</v>
      </c>
      <c r="W108" t="s">
        <v>69</v>
      </c>
      <c r="X108" t="s">
        <v>69</v>
      </c>
      <c r="Y108">
        <v>73</v>
      </c>
      <c r="Z108">
        <v>43</v>
      </c>
      <c r="AA108">
        <v>27</v>
      </c>
      <c r="AB108">
        <v>14</v>
      </c>
      <c r="AC108">
        <v>4</v>
      </c>
      <c r="AD108">
        <v>2</v>
      </c>
      <c r="AE108">
        <v>25</v>
      </c>
      <c r="AF108">
        <v>26</v>
      </c>
      <c r="AG108">
        <v>7</v>
      </c>
      <c r="AH108">
        <v>2</v>
      </c>
      <c r="AI108">
        <v>35</v>
      </c>
      <c r="AJ108">
        <v>16</v>
      </c>
      <c r="AL108">
        <v>1</v>
      </c>
      <c r="AM108">
        <v>4</v>
      </c>
      <c r="AN108">
        <v>6</v>
      </c>
      <c r="AO108" t="s">
        <v>69</v>
      </c>
      <c r="AP108" t="s">
        <v>69</v>
      </c>
    </row>
    <row r="109" spans="1:42" x14ac:dyDescent="0.25">
      <c r="A109" t="s">
        <v>94</v>
      </c>
      <c r="B109" t="s">
        <v>68</v>
      </c>
      <c r="C109">
        <v>5</v>
      </c>
      <c r="D109">
        <v>0</v>
      </c>
      <c r="E109">
        <v>2</v>
      </c>
      <c r="F109">
        <v>3</v>
      </c>
      <c r="G109">
        <v>59</v>
      </c>
      <c r="H109">
        <v>63</v>
      </c>
      <c r="I109">
        <v>41</v>
      </c>
      <c r="J109">
        <v>29</v>
      </c>
      <c r="K109">
        <v>11</v>
      </c>
      <c r="L109">
        <v>9</v>
      </c>
      <c r="M109">
        <v>45</v>
      </c>
      <c r="N109">
        <v>45</v>
      </c>
      <c r="O109">
        <v>7</v>
      </c>
      <c r="P109">
        <v>3</v>
      </c>
      <c r="Q109">
        <v>45</v>
      </c>
      <c r="R109">
        <v>26</v>
      </c>
      <c r="T109">
        <v>6</v>
      </c>
      <c r="U109">
        <v>6</v>
      </c>
      <c r="V109">
        <v>1</v>
      </c>
      <c r="W109">
        <v>4</v>
      </c>
      <c r="X109">
        <v>5</v>
      </c>
      <c r="Y109">
        <v>69</v>
      </c>
      <c r="Z109">
        <v>72</v>
      </c>
      <c r="AA109">
        <v>31</v>
      </c>
      <c r="AB109">
        <v>23</v>
      </c>
      <c r="AC109">
        <v>14</v>
      </c>
      <c r="AD109">
        <v>3</v>
      </c>
      <c r="AE109">
        <v>36</v>
      </c>
      <c r="AF109">
        <v>27</v>
      </c>
      <c r="AG109">
        <v>11</v>
      </c>
      <c r="AH109">
        <v>5</v>
      </c>
      <c r="AI109">
        <v>31</v>
      </c>
      <c r="AJ109">
        <v>22</v>
      </c>
      <c r="AL109">
        <v>4</v>
      </c>
      <c r="AM109">
        <v>3</v>
      </c>
      <c r="AN109">
        <v>6</v>
      </c>
      <c r="AO109">
        <v>6</v>
      </c>
      <c r="AP109">
        <v>7</v>
      </c>
    </row>
    <row r="110" spans="1:42" x14ac:dyDescent="0.25">
      <c r="A110" t="s">
        <v>128</v>
      </c>
      <c r="B110" t="s">
        <v>109</v>
      </c>
      <c r="C110">
        <v>5</v>
      </c>
      <c r="D110">
        <v>0</v>
      </c>
      <c r="E110">
        <v>0</v>
      </c>
      <c r="F110">
        <v>3</v>
      </c>
      <c r="G110">
        <v>57</v>
      </c>
      <c r="H110">
        <v>44</v>
      </c>
      <c r="I110">
        <v>43</v>
      </c>
      <c r="J110">
        <v>20</v>
      </c>
      <c r="K110">
        <v>9</v>
      </c>
      <c r="L110">
        <v>3</v>
      </c>
      <c r="M110">
        <v>32</v>
      </c>
      <c r="N110">
        <v>11</v>
      </c>
      <c r="O110">
        <v>6</v>
      </c>
      <c r="P110">
        <v>0</v>
      </c>
      <c r="Q110">
        <v>54</v>
      </c>
      <c r="R110">
        <v>30</v>
      </c>
      <c r="T110">
        <v>5</v>
      </c>
      <c r="U110">
        <v>4</v>
      </c>
      <c r="V110">
        <v>4</v>
      </c>
      <c r="W110" t="s">
        <v>69</v>
      </c>
      <c r="X110" t="s">
        <v>69</v>
      </c>
      <c r="Y110">
        <v>68</v>
      </c>
      <c r="Z110">
        <v>63</v>
      </c>
      <c r="AA110">
        <v>32</v>
      </c>
      <c r="AB110">
        <v>12</v>
      </c>
      <c r="AC110">
        <v>30</v>
      </c>
      <c r="AD110">
        <v>9</v>
      </c>
      <c r="AE110">
        <v>58</v>
      </c>
      <c r="AF110">
        <v>14</v>
      </c>
      <c r="AG110">
        <v>10</v>
      </c>
      <c r="AH110">
        <v>3</v>
      </c>
      <c r="AI110">
        <v>16</v>
      </c>
      <c r="AJ110">
        <v>12</v>
      </c>
      <c r="AL110">
        <v>7</v>
      </c>
      <c r="AM110">
        <v>6</v>
      </c>
      <c r="AN110">
        <v>6</v>
      </c>
      <c r="AO110" t="s">
        <v>69</v>
      </c>
      <c r="AP110" t="s">
        <v>69</v>
      </c>
    </row>
    <row r="111" spans="1:42" x14ac:dyDescent="0.25">
      <c r="A111" t="s">
        <v>161</v>
      </c>
      <c r="B111" t="s">
        <v>133</v>
      </c>
      <c r="C111">
        <v>5</v>
      </c>
      <c r="D111">
        <v>0</v>
      </c>
      <c r="E111">
        <v>0</v>
      </c>
      <c r="F111">
        <v>3</v>
      </c>
      <c r="G111">
        <v>68</v>
      </c>
      <c r="H111">
        <v>45</v>
      </c>
      <c r="I111">
        <v>32</v>
      </c>
      <c r="J111">
        <v>17</v>
      </c>
      <c r="K111">
        <v>8</v>
      </c>
      <c r="L111">
        <v>2</v>
      </c>
      <c r="M111">
        <v>41</v>
      </c>
      <c r="N111">
        <v>22</v>
      </c>
      <c r="O111">
        <v>2</v>
      </c>
      <c r="P111">
        <v>0</v>
      </c>
      <c r="Q111">
        <v>31</v>
      </c>
      <c r="R111">
        <v>25</v>
      </c>
      <c r="T111">
        <v>2</v>
      </c>
      <c r="U111">
        <v>4</v>
      </c>
      <c r="V111">
        <v>6</v>
      </c>
      <c r="W111" t="s">
        <v>69</v>
      </c>
      <c r="X111" t="s">
        <v>69</v>
      </c>
      <c r="Y111">
        <v>72</v>
      </c>
      <c r="Z111">
        <v>55</v>
      </c>
      <c r="AA111">
        <v>28</v>
      </c>
      <c r="AB111">
        <v>11</v>
      </c>
      <c r="AC111">
        <v>12</v>
      </c>
      <c r="AD111">
        <v>0</v>
      </c>
      <c r="AE111">
        <v>42</v>
      </c>
      <c r="AF111">
        <v>11</v>
      </c>
      <c r="AG111">
        <v>8</v>
      </c>
      <c r="AH111">
        <v>3</v>
      </c>
      <c r="AI111">
        <v>21</v>
      </c>
      <c r="AJ111">
        <v>17</v>
      </c>
      <c r="AL111">
        <v>6</v>
      </c>
      <c r="AM111">
        <v>6</v>
      </c>
      <c r="AN111">
        <v>7</v>
      </c>
      <c r="AO111" t="s">
        <v>69</v>
      </c>
      <c r="AP111" t="s">
        <v>69</v>
      </c>
    </row>
    <row r="112" spans="1:42" x14ac:dyDescent="0.25">
      <c r="A112" t="s">
        <v>193</v>
      </c>
      <c r="B112" t="s">
        <v>164</v>
      </c>
      <c r="C112">
        <v>5</v>
      </c>
      <c r="D112">
        <v>1</v>
      </c>
      <c r="E112">
        <v>3</v>
      </c>
      <c r="F112">
        <v>0</v>
      </c>
      <c r="G112">
        <v>61</v>
      </c>
      <c r="H112">
        <v>42</v>
      </c>
      <c r="I112">
        <v>39</v>
      </c>
      <c r="J112">
        <v>21</v>
      </c>
      <c r="K112">
        <v>16</v>
      </c>
      <c r="L112">
        <v>1</v>
      </c>
      <c r="M112">
        <v>36</v>
      </c>
      <c r="N112">
        <v>13</v>
      </c>
      <c r="O112">
        <v>10</v>
      </c>
      <c r="P112">
        <v>4</v>
      </c>
      <c r="Q112">
        <v>17</v>
      </c>
      <c r="R112">
        <v>11</v>
      </c>
      <c r="T112">
        <v>7</v>
      </c>
      <c r="U112">
        <v>6</v>
      </c>
      <c r="V112">
        <v>6</v>
      </c>
      <c r="W112" t="s">
        <v>69</v>
      </c>
      <c r="X112" t="s">
        <v>69</v>
      </c>
      <c r="Y112">
        <v>53</v>
      </c>
      <c r="Z112">
        <v>33</v>
      </c>
      <c r="AA112">
        <v>47</v>
      </c>
      <c r="AB112">
        <v>27</v>
      </c>
      <c r="AC112">
        <v>6</v>
      </c>
      <c r="AD112">
        <v>4</v>
      </c>
      <c r="AE112">
        <v>31</v>
      </c>
      <c r="AF112">
        <v>25</v>
      </c>
      <c r="AG112">
        <v>2</v>
      </c>
      <c r="AH112">
        <v>2</v>
      </c>
      <c r="AI112">
        <v>31</v>
      </c>
      <c r="AJ112">
        <v>21</v>
      </c>
      <c r="AL112">
        <v>6</v>
      </c>
      <c r="AM112">
        <v>4</v>
      </c>
      <c r="AN112">
        <v>3</v>
      </c>
      <c r="AO112" t="s">
        <v>69</v>
      </c>
      <c r="AP112" t="s">
        <v>69</v>
      </c>
    </row>
    <row r="113" spans="1:42" x14ac:dyDescent="0.25">
      <c r="A113" t="s">
        <v>109</v>
      </c>
      <c r="B113" t="s">
        <v>68</v>
      </c>
      <c r="C113">
        <v>6</v>
      </c>
      <c r="D113">
        <v>0</v>
      </c>
      <c r="E113">
        <v>1</v>
      </c>
      <c r="F113">
        <v>3</v>
      </c>
      <c r="G113">
        <v>55</v>
      </c>
      <c r="H113">
        <v>54</v>
      </c>
      <c r="I113">
        <v>45</v>
      </c>
      <c r="J113">
        <v>27</v>
      </c>
      <c r="K113">
        <v>9</v>
      </c>
      <c r="L113">
        <v>11</v>
      </c>
      <c r="M113">
        <v>43</v>
      </c>
      <c r="N113">
        <v>43</v>
      </c>
      <c r="O113">
        <v>7</v>
      </c>
      <c r="P113">
        <v>1</v>
      </c>
      <c r="Q113">
        <v>51</v>
      </c>
      <c r="R113">
        <v>32</v>
      </c>
      <c r="T113">
        <v>7</v>
      </c>
      <c r="U113">
        <v>4</v>
      </c>
      <c r="V113">
        <v>4</v>
      </c>
      <c r="W113">
        <v>3</v>
      </c>
      <c r="X113" t="s">
        <v>69</v>
      </c>
      <c r="Y113">
        <v>70</v>
      </c>
      <c r="Z113">
        <v>60</v>
      </c>
      <c r="AA113">
        <v>30</v>
      </c>
      <c r="AB113">
        <v>24</v>
      </c>
      <c r="AC113">
        <v>20</v>
      </c>
      <c r="AD113">
        <v>1</v>
      </c>
      <c r="AE113">
        <v>49</v>
      </c>
      <c r="AF113">
        <v>15</v>
      </c>
      <c r="AG113">
        <v>13</v>
      </c>
      <c r="AH113">
        <v>5</v>
      </c>
      <c r="AI113">
        <v>36</v>
      </c>
      <c r="AJ113">
        <v>22</v>
      </c>
      <c r="AL113">
        <v>6</v>
      </c>
      <c r="AM113">
        <v>6</v>
      </c>
      <c r="AN113">
        <v>6</v>
      </c>
      <c r="AO113">
        <v>6</v>
      </c>
      <c r="AP113" t="s">
        <v>69</v>
      </c>
    </row>
    <row r="114" spans="1:42" x14ac:dyDescent="0.25">
      <c r="A114" t="s">
        <v>193</v>
      </c>
      <c r="B114" t="s">
        <v>133</v>
      </c>
      <c r="C114">
        <v>6</v>
      </c>
      <c r="D114">
        <v>1</v>
      </c>
      <c r="E114">
        <v>3</v>
      </c>
      <c r="F114">
        <v>2</v>
      </c>
      <c r="G114">
        <v>69</v>
      </c>
      <c r="H114">
        <v>102</v>
      </c>
      <c r="I114">
        <v>31</v>
      </c>
      <c r="J114">
        <v>21</v>
      </c>
      <c r="K114">
        <v>22</v>
      </c>
      <c r="L114">
        <v>2</v>
      </c>
      <c r="M114">
        <v>80</v>
      </c>
      <c r="N114">
        <v>48</v>
      </c>
      <c r="O114">
        <v>15</v>
      </c>
      <c r="P114">
        <v>3</v>
      </c>
      <c r="Q114">
        <v>56</v>
      </c>
      <c r="R114">
        <v>42</v>
      </c>
      <c r="T114">
        <v>7</v>
      </c>
      <c r="U114">
        <v>4</v>
      </c>
      <c r="V114">
        <v>7</v>
      </c>
      <c r="W114">
        <v>6</v>
      </c>
      <c r="X114">
        <v>6</v>
      </c>
      <c r="Y114">
        <v>60</v>
      </c>
      <c r="Z114">
        <v>82</v>
      </c>
      <c r="AA114">
        <v>40</v>
      </c>
      <c r="AB114">
        <v>42</v>
      </c>
      <c r="AC114">
        <v>4</v>
      </c>
      <c r="AD114">
        <v>4</v>
      </c>
      <c r="AE114">
        <v>48</v>
      </c>
      <c r="AF114">
        <v>37</v>
      </c>
      <c r="AG114">
        <v>7</v>
      </c>
      <c r="AH114">
        <v>2</v>
      </c>
      <c r="AI114">
        <v>37</v>
      </c>
      <c r="AJ114">
        <v>25</v>
      </c>
      <c r="AL114">
        <v>5</v>
      </c>
      <c r="AM114">
        <v>6</v>
      </c>
      <c r="AN114">
        <v>6</v>
      </c>
      <c r="AO114">
        <v>7</v>
      </c>
      <c r="AP114">
        <v>3</v>
      </c>
    </row>
    <row r="115" spans="1:42" x14ac:dyDescent="0.25">
      <c r="A115" t="s">
        <v>193</v>
      </c>
      <c r="B115" t="s">
        <v>68</v>
      </c>
      <c r="C115">
        <v>7</v>
      </c>
      <c r="D115">
        <v>0</v>
      </c>
      <c r="E115">
        <v>0</v>
      </c>
      <c r="F115">
        <v>3</v>
      </c>
      <c r="G115">
        <v>65</v>
      </c>
      <c r="H115">
        <v>40</v>
      </c>
      <c r="I115">
        <v>35</v>
      </c>
      <c r="J115">
        <v>15</v>
      </c>
      <c r="K115">
        <v>4</v>
      </c>
      <c r="L115">
        <v>4</v>
      </c>
      <c r="M115">
        <v>31</v>
      </c>
      <c r="N115">
        <v>40</v>
      </c>
      <c r="O115">
        <v>13</v>
      </c>
      <c r="P115">
        <v>4</v>
      </c>
      <c r="Q115">
        <v>52</v>
      </c>
      <c r="R115">
        <v>30</v>
      </c>
      <c r="T115">
        <v>4</v>
      </c>
      <c r="U115">
        <v>5</v>
      </c>
      <c r="V115">
        <v>4</v>
      </c>
      <c r="W115" t="s">
        <v>69</v>
      </c>
      <c r="X115" t="s">
        <v>69</v>
      </c>
      <c r="Y115">
        <v>64</v>
      </c>
      <c r="Z115">
        <v>48</v>
      </c>
      <c r="AA115">
        <v>36</v>
      </c>
      <c r="AB115">
        <v>16</v>
      </c>
      <c r="AC115">
        <v>9</v>
      </c>
      <c r="AD115">
        <v>2</v>
      </c>
      <c r="AE115">
        <v>36</v>
      </c>
      <c r="AF115">
        <v>21</v>
      </c>
      <c r="AG115">
        <v>17</v>
      </c>
      <c r="AH115">
        <v>7</v>
      </c>
      <c r="AI115">
        <v>37</v>
      </c>
      <c r="AJ115">
        <v>26</v>
      </c>
      <c r="AL115">
        <v>6</v>
      </c>
      <c r="AM115">
        <v>7</v>
      </c>
      <c r="AN115">
        <v>6</v>
      </c>
      <c r="AO115" t="s">
        <v>69</v>
      </c>
      <c r="AP11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plan</vt:lpstr>
      <vt:lpstr>Introduction</vt:lpstr>
      <vt:lpstr>Navigation</vt:lpstr>
      <vt:lpstr>Selection</vt:lpstr>
      <vt:lpstr>Selection - Continued</vt:lpstr>
      <vt:lpstr>Text Instructions</vt:lpstr>
      <vt:lpstr>Text - Section 1</vt:lpstr>
      <vt:lpstr>Text - Section 2</vt:lpstr>
      <vt:lpstr>entire dataset</vt:lpstr>
      <vt:lpstr>Basic Math Instructions</vt:lpstr>
      <vt:lpstr>Basic Math - Practice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Andreas</dc:creator>
  <cp:lastModifiedBy>Joseph Andreas</cp:lastModifiedBy>
  <cp:lastPrinted>2018-07-29T13:37:57Z</cp:lastPrinted>
  <dcterms:created xsi:type="dcterms:W3CDTF">2018-07-29T05:03:54Z</dcterms:created>
  <dcterms:modified xsi:type="dcterms:W3CDTF">2018-07-31T14:21:29Z</dcterms:modified>
</cp:coreProperties>
</file>