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bookViews>
    <workbookView xWindow="900" yWindow="460" windowWidth="24560" windowHeight="13240" tabRatio="500"/>
  </bookViews>
  <sheets>
    <sheet name="Sheet1" sheetId="1" r:id="rId1"/>
  </sheets>
  <definedNames>
    <definedName name="A2_and_truncations_082217" localSheetId="0">Sheet1!$A$1:$W$14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1" l="1"/>
  <c r="O24" i="1"/>
  <c r="K24" i="1"/>
  <c r="G24" i="1"/>
  <c r="O22" i="1"/>
  <c r="O21" i="1"/>
  <c r="O20" i="1"/>
  <c r="O18" i="1"/>
  <c r="N17" i="1"/>
  <c r="O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J17" i="1"/>
  <c r="K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F17" i="1"/>
  <c r="G17" i="1"/>
  <c r="N18" i="1"/>
  <c r="N19" i="1"/>
  <c r="N20" i="1"/>
  <c r="N21" i="1"/>
  <c r="N22" i="1"/>
  <c r="M18" i="1"/>
  <c r="M19" i="1"/>
  <c r="M20" i="1"/>
  <c r="M21" i="1"/>
  <c r="M22" i="1"/>
  <c r="C25" i="1"/>
  <c r="C18" i="1"/>
  <c r="C19" i="1"/>
  <c r="C20" i="1"/>
  <c r="C21" i="1"/>
  <c r="C22" i="1"/>
  <c r="C23" i="1"/>
  <c r="C24" i="1"/>
  <c r="B18" i="1"/>
  <c r="B19" i="1"/>
  <c r="B20" i="1"/>
  <c r="B21" i="1"/>
  <c r="B22" i="1"/>
  <c r="B23" i="1"/>
  <c r="B24" i="1"/>
  <c r="C17" i="1"/>
</calcChain>
</file>

<file path=xl/connections.xml><?xml version="1.0" encoding="utf-8"?>
<connections xmlns="http://schemas.openxmlformats.org/spreadsheetml/2006/main">
  <connection id="1" name="A2 and truncations 082217" type="6" refreshedVersion="0" background="1" saveData="1">
    <textPr fileType="mac" codePage="10000" sourceFile="/Volumes/Gestwicki/Taylor/BCA/A2 and truncations 082217.txt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<sst xmlns="http://schemas.openxmlformats.org/spreadsheetml/2006/main" count="24" uniqueCount="17">
  <si>
    <t>##BLOCKS= 1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</si>
  <si>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</si>
  <si>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</si>
  <si>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</si>
  <si>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</si>
  <si>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</si>
  <si>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</si>
  <si>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</si>
  <si>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</si>
  <si>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Original Filename: A2 and truncations 082217; Date Last Saved: 8/22/2017 4:20:38 PM</t>
  </si>
  <si>
    <t>BSA</t>
  </si>
  <si>
    <t>Concentration (mg/mL)</t>
  </si>
  <si>
    <t>Dilution factor</t>
  </si>
  <si>
    <t>A2</t>
  </si>
  <si>
    <t>delta CT</t>
  </si>
  <si>
    <t>delta J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</si>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</sst>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 Standard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Sheet1!$B$17:$B$24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0.0625</c:v>
                </c:pt>
                <c:pt idx="6">
                  <c:v>0.03125</c:v>
                </c:pt>
                <c:pt idx="7">
                  <c:v>0.015625</c:v>
                </c:pt>
              </c:numCache>
            </c:numRef>
          </c:xVal>
          <c:yVal>
            <c:numRef>
              <c:f>Sheet1!$C$17:$C$24</c:f>
              <c:numCache>
                <c:formatCode>General</c:formatCode>
                <c:ptCount val="8"/>
                <c:pt idx="0">
                  <c:v>1.122533333333333</c:v>
                </c:pt>
                <c:pt idx="1">
                  <c:v>0.665933333333333</c:v>
                </c:pt>
                <c:pt idx="2">
                  <c:v>0.4137</c:v>
                </c:pt>
                <c:pt idx="3">
                  <c:v>0.267333333333333</c:v>
                </c:pt>
                <c:pt idx="4">
                  <c:v>0.188733333333333</c:v>
                </c:pt>
                <c:pt idx="5">
                  <c:v>0.145366666666667</c:v>
                </c:pt>
                <c:pt idx="6">
                  <c:v>0.1244</c:v>
                </c:pt>
                <c:pt idx="7">
                  <c:v>0.116833333333333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060432"/>
        <c:axId val="-2077652416"/>
      </c:scatterChart>
      <c:valAx>
        <c:axId val="-20800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BSA conc (mg/mL)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52416"/>
        <c:crosses val="autoZero"/>
        <c:crossBetween val="midCat"/>
      </c:valAx>
      <c:valAx>
        <c:axId val="-20776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 (562 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95250</xdr:rowOff>
    </xdr:from>
    <xdr:to>
      <xdr:col>0</xdr:col>
      <xdr:colOff>4699000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2 and truncations 08221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B16" sqref="B16:G25"/>
    </sheetView>
  </sheetViews>
  <sheetFormatPr baseColWidth="10" defaultRowHeight="16" x14ac:dyDescent="0.2"/>
  <cols>
    <col min="1" max="1" width="71.5" bestFit="1" customWidth="1"/>
    <col min="2" max="2" width="13.6640625" customWidth="1"/>
    <col min="3" max="3" width="11.5" customWidth="1"/>
    <col min="4" max="4" width="11.1640625" bestFit="1" customWidth="1"/>
    <col min="5" max="5" width="8.5" bestFit="1" customWidth="1"/>
    <col min="6" max="6" width="10.6640625" bestFit="1" customWidth="1"/>
    <col min="7" max="7" width="13" customWidth="1"/>
    <col min="8" max="9" width="7.1640625" bestFit="1" customWidth="1"/>
    <col min="10" max="10" width="8" customWidth="1"/>
    <col min="11" max="11" width="12.33203125" customWidth="1"/>
    <col min="12" max="14" width="7.1640625" bestFit="1" customWidth="1"/>
    <col min="15" max="15" width="16.33203125" customWidth="1"/>
    <col min="16" max="16" width="5.1640625" customWidth="1"/>
    <col min="17" max="17" width="2.1640625" bestFit="1" customWidth="1"/>
    <col min="18" max="19" width="3.1640625" bestFit="1" customWidth="1"/>
    <col min="20" max="21" width="2.1640625" bestFit="1" customWidth="1"/>
  </cols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12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22.2</v>
      </c>
      <c r="C4">
        <v>1.1234</v>
      </c>
      <c r="D4">
        <v>1.1277999999999999</v>
      </c>
      <c r="E4">
        <v>1.1164000000000001</v>
      </c>
      <c r="F4">
        <v>1.1234999999999999</v>
      </c>
      <c r="G4">
        <v>1.0516000000000001</v>
      </c>
      <c r="H4">
        <v>1.0042</v>
      </c>
      <c r="I4">
        <v>0.2089</v>
      </c>
      <c r="J4">
        <v>0.2167</v>
      </c>
      <c r="K4">
        <v>0.20200000000000001</v>
      </c>
      <c r="L4">
        <v>0.33050000000000002</v>
      </c>
      <c r="M4">
        <v>0.32150000000000001</v>
      </c>
      <c r="N4">
        <v>0.32440000000000002</v>
      </c>
    </row>
    <row r="5" spans="1:21" x14ac:dyDescent="0.2">
      <c r="C5">
        <v>0.75770000000000004</v>
      </c>
      <c r="D5">
        <v>0.73160000000000003</v>
      </c>
      <c r="E5">
        <v>0.50849999999999995</v>
      </c>
      <c r="F5">
        <v>0.69330000000000003</v>
      </c>
      <c r="G5">
        <v>0.66420000000000001</v>
      </c>
      <c r="H5">
        <v>0.64600000000000002</v>
      </c>
      <c r="I5">
        <v>0.15939999999999999</v>
      </c>
      <c r="J5">
        <v>0.15310000000000001</v>
      </c>
      <c r="K5">
        <v>0.14280000000000001</v>
      </c>
      <c r="L5">
        <v>0.19159999999999999</v>
      </c>
      <c r="M5">
        <v>0.2016</v>
      </c>
      <c r="N5">
        <v>0.19570000000000001</v>
      </c>
    </row>
    <row r="6" spans="1:21" x14ac:dyDescent="0.2">
      <c r="C6">
        <v>0.48280000000000001</v>
      </c>
      <c r="D6">
        <v>0.45469999999999999</v>
      </c>
      <c r="E6">
        <v>0.30359999999999998</v>
      </c>
      <c r="F6">
        <v>0.39989999999999998</v>
      </c>
      <c r="G6">
        <v>0.35870000000000002</v>
      </c>
      <c r="H6">
        <v>0.39489999999999997</v>
      </c>
      <c r="I6">
        <v>0.1293</v>
      </c>
      <c r="J6">
        <v>0.12989999999999999</v>
      </c>
      <c r="K6">
        <v>0.1226</v>
      </c>
      <c r="L6">
        <v>0.15329999999999999</v>
      </c>
      <c r="M6">
        <v>0.14510000000000001</v>
      </c>
      <c r="N6">
        <v>0.14180000000000001</v>
      </c>
    </row>
    <row r="7" spans="1:21" x14ac:dyDescent="0.2">
      <c r="C7">
        <v>0.28689999999999999</v>
      </c>
      <c r="D7">
        <v>0.28789999999999999</v>
      </c>
      <c r="E7">
        <v>0.22720000000000001</v>
      </c>
      <c r="F7">
        <v>0.26369999999999999</v>
      </c>
      <c r="G7">
        <v>0.26869999999999999</v>
      </c>
      <c r="H7">
        <v>0.27460000000000001</v>
      </c>
      <c r="I7">
        <v>0.1179</v>
      </c>
      <c r="J7">
        <v>0.1164</v>
      </c>
      <c r="K7">
        <v>0.1148</v>
      </c>
      <c r="L7">
        <v>0.1323</v>
      </c>
      <c r="M7">
        <v>0.1331</v>
      </c>
      <c r="N7">
        <v>0.13370000000000001</v>
      </c>
    </row>
    <row r="8" spans="1:21" x14ac:dyDescent="0.2">
      <c r="C8">
        <v>0.19850000000000001</v>
      </c>
      <c r="D8">
        <v>0.19350000000000001</v>
      </c>
      <c r="E8">
        <v>0.17419999999999999</v>
      </c>
      <c r="F8">
        <v>0.18440000000000001</v>
      </c>
      <c r="G8">
        <v>0.1933</v>
      </c>
      <c r="H8">
        <v>0.19220000000000001</v>
      </c>
      <c r="I8">
        <v>0.11260000000000001</v>
      </c>
      <c r="J8">
        <v>0.1125</v>
      </c>
      <c r="K8">
        <v>0.1124</v>
      </c>
      <c r="L8">
        <v>0.11849999999999999</v>
      </c>
      <c r="M8">
        <v>0.1203</v>
      </c>
      <c r="N8">
        <v>0.13120000000000001</v>
      </c>
    </row>
    <row r="9" spans="1:21" x14ac:dyDescent="0.2">
      <c r="C9">
        <v>0.14849999999999999</v>
      </c>
      <c r="D9">
        <v>0.1487</v>
      </c>
      <c r="E9">
        <v>0.1389</v>
      </c>
      <c r="F9">
        <v>0.14680000000000001</v>
      </c>
      <c r="G9">
        <v>0.15010000000000001</v>
      </c>
      <c r="H9">
        <v>0.15459999999999999</v>
      </c>
      <c r="I9">
        <v>0.1142</v>
      </c>
      <c r="J9">
        <v>0.113</v>
      </c>
      <c r="K9">
        <v>0.1123</v>
      </c>
      <c r="L9">
        <v>0.1138</v>
      </c>
      <c r="M9">
        <v>0.1144</v>
      </c>
      <c r="N9">
        <v>0.1171</v>
      </c>
    </row>
    <row r="10" spans="1:21" x14ac:dyDescent="0.2">
      <c r="C10">
        <v>0.12740000000000001</v>
      </c>
      <c r="D10">
        <v>0.1263</v>
      </c>
      <c r="E10">
        <v>0.1195</v>
      </c>
      <c r="F10">
        <v>0.11</v>
      </c>
      <c r="G10">
        <v>0.1099</v>
      </c>
      <c r="H10">
        <v>0.1099</v>
      </c>
      <c r="I10">
        <v>4.6800000000000001E-2</v>
      </c>
      <c r="J10">
        <v>4.5699999999999998E-2</v>
      </c>
      <c r="K10">
        <v>4.5999999999999999E-2</v>
      </c>
      <c r="L10">
        <v>4.5999999999999999E-2</v>
      </c>
      <c r="M10">
        <v>4.6399999999999997E-2</v>
      </c>
      <c r="N10">
        <v>4.65E-2</v>
      </c>
    </row>
    <row r="11" spans="1:21" x14ac:dyDescent="0.2">
      <c r="C11">
        <v>0.1169</v>
      </c>
      <c r="D11">
        <v>0.1172</v>
      </c>
      <c r="E11">
        <v>0.1164</v>
      </c>
      <c r="F11">
        <v>0.1449</v>
      </c>
      <c r="G11">
        <v>0.13450000000000001</v>
      </c>
      <c r="H11">
        <v>0.13700000000000001</v>
      </c>
      <c r="I11">
        <v>4.82E-2</v>
      </c>
      <c r="J11">
        <v>4.8000000000000001E-2</v>
      </c>
      <c r="K11">
        <v>4.87E-2</v>
      </c>
      <c r="L11">
        <v>4.7399999999999998E-2</v>
      </c>
      <c r="M11">
        <v>4.7100000000000003E-2</v>
      </c>
      <c r="N11">
        <v>4.7399999999999998E-2</v>
      </c>
    </row>
    <row r="13" spans="1:21" x14ac:dyDescent="0.2">
      <c r="A13" t="s">
        <v>8</v>
      </c>
    </row>
    <row r="14" spans="1:21" x14ac:dyDescent="0.2">
      <c r="A14" t="s">
        <v>9</v>
      </c>
    </row>
    <row r="16" spans="1:21" ht="37" customHeight="1" x14ac:dyDescent="0.2">
      <c r="B16" s="1" t="s">
        <v>11</v>
      </c>
      <c r="C16" t="s">
        <v>10</v>
      </c>
      <c r="E16" s="1" t="s">
        <v>12</v>
      </c>
      <c r="F16" t="s">
        <v>13</v>
      </c>
      <c r="G16" s="1" t="s">
        <v>11</v>
      </c>
      <c r="I16" s="1" t="s">
        <v>12</v>
      </c>
      <c r="J16" t="s">
        <v>14</v>
      </c>
      <c r="K16" s="1" t="s">
        <v>11</v>
      </c>
      <c r="M16" s="1" t="s">
        <v>12</v>
      </c>
      <c r="N16" t="s">
        <v>15</v>
      </c>
      <c r="O16" s="1" t="s">
        <v>11</v>
      </c>
    </row>
    <row r="17" spans="2:15" x14ac:dyDescent="0.2">
      <c r="B17">
        <v>2</v>
      </c>
      <c r="C17">
        <f>AVERAGE(C4,D4,E4)</f>
        <v>1.1225333333333334</v>
      </c>
      <c r="E17">
        <v>4</v>
      </c>
      <c r="F17">
        <f>AVERAGE(F4:H4)</f>
        <v>1.0597666666666667</v>
      </c>
      <c r="G17">
        <f>E17*(F17-0.1268)/0.5096</f>
        <v>7.3231292517006796</v>
      </c>
      <c r="I17">
        <v>4</v>
      </c>
      <c r="J17">
        <f>AVERAGE(I4:K4)</f>
        <v>0.20919999999999997</v>
      </c>
      <c r="K17">
        <f>I17*(J17-0.1268)/0.5096</f>
        <v>0.64678178963893218</v>
      </c>
      <c r="M17">
        <v>4</v>
      </c>
      <c r="N17">
        <f>AVERAGE(L4:N4)</f>
        <v>0.32546666666666668</v>
      </c>
      <c r="O17">
        <f>M17*(N17-0.1268)/0.5096</f>
        <v>1.5593929879644166</v>
      </c>
    </row>
    <row r="18" spans="2:15" x14ac:dyDescent="0.2">
      <c r="B18">
        <f>B17/2</f>
        <v>1</v>
      </c>
      <c r="C18">
        <f t="shared" ref="C18:C24" si="0">AVERAGE(C5,D5,E5)</f>
        <v>0.66593333333333338</v>
      </c>
      <c r="E18">
        <f>E17*2</f>
        <v>8</v>
      </c>
      <c r="F18">
        <f t="shared" ref="F18:F22" si="1">AVERAGE(F5:H5)</f>
        <v>0.66783333333333328</v>
      </c>
      <c r="G18">
        <f>E18*(F18-0.1268)/0.5096</f>
        <v>8.4934589220303494</v>
      </c>
      <c r="I18">
        <f>I17*2</f>
        <v>8</v>
      </c>
      <c r="J18">
        <f t="shared" ref="J18:J22" si="2">AVERAGE(I5:K5)</f>
        <v>0.15176666666666669</v>
      </c>
      <c r="K18">
        <f>I18*(J18-0.1268)/0.5096</f>
        <v>0.39194139194139233</v>
      </c>
      <c r="M18">
        <f>M17*2</f>
        <v>8</v>
      </c>
      <c r="N18">
        <f t="shared" ref="N18:N22" si="3">AVERAGE(L5:N5)</f>
        <v>0.1963</v>
      </c>
      <c r="O18">
        <f>M18*(N18-0.1268)/0.5096</f>
        <v>1.0910518053375196</v>
      </c>
    </row>
    <row r="19" spans="2:15" x14ac:dyDescent="0.2">
      <c r="B19">
        <f t="shared" ref="B19:B23" si="4">B18/2</f>
        <v>0.5</v>
      </c>
      <c r="C19">
        <f t="shared" si="0"/>
        <v>0.41369999999999996</v>
      </c>
      <c r="E19">
        <f t="shared" ref="E19:E22" si="5">E18*2</f>
        <v>16</v>
      </c>
      <c r="F19">
        <f t="shared" si="1"/>
        <v>0.38450000000000001</v>
      </c>
      <c r="G19">
        <f t="shared" ref="G19:G22" si="6">E19*(F19-0.1268)/0.5096</f>
        <v>8.0910518053375196</v>
      </c>
      <c r="I19">
        <f t="shared" ref="I19:I22" si="7">I18*2</f>
        <v>16</v>
      </c>
      <c r="J19">
        <f t="shared" si="2"/>
        <v>0.12726666666666667</v>
      </c>
      <c r="K19">
        <f t="shared" ref="K19:K22" si="8">I19*(J19-0.1268)/0.5096</f>
        <v>1.465201465201478E-2</v>
      </c>
      <c r="M19">
        <f t="shared" ref="M19:M22" si="9">M18*2</f>
        <v>16</v>
      </c>
      <c r="N19">
        <f t="shared" si="3"/>
        <v>0.14673333333333335</v>
      </c>
      <c r="O19">
        <f>M19*(N19-0.1268)/0.5096</f>
        <v>0.62585034013605512</v>
      </c>
    </row>
    <row r="20" spans="2:15" x14ac:dyDescent="0.2">
      <c r="B20">
        <f t="shared" si="4"/>
        <v>0.25</v>
      </c>
      <c r="C20">
        <f t="shared" si="0"/>
        <v>0.26733333333333337</v>
      </c>
      <c r="E20">
        <f t="shared" si="5"/>
        <v>32</v>
      </c>
      <c r="F20">
        <f t="shared" si="1"/>
        <v>0.26899999999999996</v>
      </c>
      <c r="G20">
        <f t="shared" si="6"/>
        <v>8.9293563579277837</v>
      </c>
      <c r="I20">
        <f t="shared" si="7"/>
        <v>32</v>
      </c>
      <c r="J20">
        <f t="shared" si="2"/>
        <v>0.11636666666666667</v>
      </c>
      <c r="K20">
        <f t="shared" si="8"/>
        <v>-0.65515436944008298</v>
      </c>
      <c r="M20">
        <f t="shared" si="9"/>
        <v>32</v>
      </c>
      <c r="N20">
        <f t="shared" si="3"/>
        <v>0.13303333333333334</v>
      </c>
      <c r="O20">
        <f>M20*(N20-0.1268)/0.5096</f>
        <v>0.39141810570382041</v>
      </c>
    </row>
    <row r="21" spans="2:15" x14ac:dyDescent="0.2">
      <c r="B21">
        <f t="shared" si="4"/>
        <v>0.125</v>
      </c>
      <c r="C21">
        <f t="shared" si="0"/>
        <v>0.18873333333333334</v>
      </c>
      <c r="E21">
        <f t="shared" si="5"/>
        <v>64</v>
      </c>
      <c r="F21">
        <f t="shared" si="1"/>
        <v>0.1899666666666667</v>
      </c>
      <c r="G21">
        <f t="shared" si="6"/>
        <v>7.9330193615907945</v>
      </c>
      <c r="I21">
        <f t="shared" si="7"/>
        <v>64</v>
      </c>
      <c r="J21">
        <f t="shared" si="2"/>
        <v>0.1125</v>
      </c>
      <c r="K21">
        <f t="shared" si="8"/>
        <v>-1.7959183673469377</v>
      </c>
      <c r="M21">
        <f t="shared" si="9"/>
        <v>64</v>
      </c>
      <c r="N21">
        <f t="shared" si="3"/>
        <v>0.12333333333333334</v>
      </c>
      <c r="O21">
        <f>M21*(N21-0.1268)/0.5096</f>
        <v>-0.43537414965986299</v>
      </c>
    </row>
    <row r="22" spans="2:15" x14ac:dyDescent="0.2">
      <c r="B22">
        <f t="shared" si="4"/>
        <v>6.25E-2</v>
      </c>
      <c r="C22">
        <f t="shared" si="0"/>
        <v>0.14536666666666667</v>
      </c>
      <c r="E22">
        <f t="shared" si="5"/>
        <v>128</v>
      </c>
      <c r="F22">
        <f t="shared" si="1"/>
        <v>0.15049999999999999</v>
      </c>
      <c r="G22">
        <f t="shared" si="6"/>
        <v>5.9529042386185234</v>
      </c>
      <c r="I22">
        <f t="shared" si="7"/>
        <v>128</v>
      </c>
      <c r="J22">
        <f t="shared" si="2"/>
        <v>0.11316666666666668</v>
      </c>
      <c r="K22">
        <f t="shared" si="8"/>
        <v>-3.4243851386708486</v>
      </c>
      <c r="M22">
        <f t="shared" si="9"/>
        <v>128</v>
      </c>
      <c r="N22">
        <f t="shared" si="3"/>
        <v>0.11509999999999999</v>
      </c>
      <c r="O22">
        <f>M22*(N22-0.1268)/0.5096</f>
        <v>-2.9387755102040818</v>
      </c>
    </row>
    <row r="23" spans="2:15" x14ac:dyDescent="0.2">
      <c r="B23">
        <f t="shared" si="4"/>
        <v>3.125E-2</v>
      </c>
      <c r="C23">
        <f t="shared" si="0"/>
        <v>0.12440000000000001</v>
      </c>
    </row>
    <row r="24" spans="2:15" x14ac:dyDescent="0.2">
      <c r="B24">
        <f>B23/2</f>
        <v>1.5625E-2</v>
      </c>
      <c r="C24">
        <f t="shared" si="0"/>
        <v>0.11683333333333334</v>
      </c>
      <c r="F24" t="s">
        <v>16</v>
      </c>
      <c r="G24">
        <f>AVERAGE(G17:G21)</f>
        <v>8.1540031397174264</v>
      </c>
      <c r="J24" t="s">
        <v>16</v>
      </c>
      <c r="K24">
        <f>AVERAGE(K17:K18)</f>
        <v>0.51936159079016231</v>
      </c>
      <c r="N24" t="s">
        <v>16</v>
      </c>
      <c r="O24">
        <f>AVERAGE(O17:O18)</f>
        <v>1.3252223966509682</v>
      </c>
    </row>
    <row r="25" spans="2:15" x14ac:dyDescent="0.2">
      <c r="B25">
        <v>0</v>
      </c>
      <c r="C25">
        <f>AVERAGE(F11:H11)</f>
        <v>0.13880000000000001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2017-08-22T23:26:15Z</dcterms:created>
  <dcterms:modified xsi:type="dcterms:W3CDTF">2017-08-22T23:53:39Z</dcterms:modified>
</cp:coreProperties>
</file>