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Gestwicki/Taylor/ELISA/"/>
    </mc:Choice>
  </mc:AlternateContent>
  <bookViews>
    <workbookView xWindow="640" yWindow="1180" windowWidth="24960" windowHeight="13740" tabRatio="500"/>
  </bookViews>
  <sheets>
    <sheet name="Sheet1" sheetId="1" r:id="rId1"/>
  </sheets>
  <definedNames>
    <definedName name="_xlnm.Print_Area" localSheetId="0">Sheet1!$A$1:$F$25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B22" i="1"/>
  <c r="B19" i="1"/>
  <c r="B8" i="1"/>
  <c r="C11" i="1"/>
  <c r="B11" i="1"/>
  <c r="B7" i="1"/>
</calcChain>
</file>

<file path=xl/sharedStrings.xml><?xml version="1.0" encoding="utf-8"?>
<sst xmlns="http://schemas.openxmlformats.org/spreadsheetml/2006/main" count="20" uniqueCount="20">
  <si>
    <t>022019 EB3-tau ELISA</t>
  </si>
  <si>
    <t>GOAL: determine a dose range of tau sufficient to determine an apparent binding affinity for immobilized EB3</t>
  </si>
  <si>
    <t>EB3 for plate coating</t>
  </si>
  <si>
    <t>Vol EB3 per well (uL)</t>
  </si>
  <si>
    <t>Coating Conc EB3 (mg/mL)</t>
  </si>
  <si>
    <t>Stock Concentration (mg/mL)</t>
  </si>
  <si>
    <t>Vol EB3 stock (uL)</t>
  </si>
  <si>
    <t>Total wells to coat</t>
  </si>
  <si>
    <t>Total volume to prepare</t>
  </si>
  <si>
    <t>Vol Ni-NTA elution buffer (uL)</t>
  </si>
  <si>
    <t>Tau dilutions</t>
  </si>
  <si>
    <t>Vol tau per well (uL)</t>
  </si>
  <si>
    <t>Total wells at highest conc</t>
  </si>
  <si>
    <t>Highest tau conc (uM)</t>
  </si>
  <si>
    <t>Stock Concentration (uM)</t>
  </si>
  <si>
    <t>Vol tau stock (uL)</t>
  </si>
  <si>
    <t>Vol binding buffer (uL)</t>
  </si>
  <si>
    <t>Total volume to prepare (uL)</t>
  </si>
  <si>
    <t>Perform 2-fold dilutions for 16-pt dose curve as described.</t>
  </si>
  <si>
    <t>Coat remaining wells with 100uL of elution buffer.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</si>
</sst>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H21" sqref="H21"/>
    </sheetView>
  </sheetViews>
  <sheetFormatPr baseColWidth="10" defaultRowHeight="16" x14ac:dyDescent="0.2"/>
  <cols>
    <col min="1" max="1" width="25.33203125" customWidth="1"/>
    <col min="2" max="2" width="15.6640625" customWidth="1"/>
    <col min="3" max="3" width="25.5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4" spans="1:3" x14ac:dyDescent="0.2">
      <c r="A4" s="1" t="s">
        <v>2</v>
      </c>
    </row>
    <row r="5" spans="1:3" x14ac:dyDescent="0.2">
      <c r="A5" t="s">
        <v>3</v>
      </c>
      <c r="B5">
        <v>100</v>
      </c>
    </row>
    <row r="6" spans="1:3" x14ac:dyDescent="0.2">
      <c r="A6" t="s">
        <v>4</v>
      </c>
      <c r="B6">
        <v>5.0000000000000001E-3</v>
      </c>
    </row>
    <row r="7" spans="1:3" x14ac:dyDescent="0.2">
      <c r="A7" t="s">
        <v>7</v>
      </c>
      <c r="B7">
        <f>96/2</f>
        <v>48</v>
      </c>
    </row>
    <row r="8" spans="1:3" x14ac:dyDescent="0.2">
      <c r="A8" t="s">
        <v>8</v>
      </c>
      <c r="B8">
        <f>B7*(B5+3)</f>
        <v>4944</v>
      </c>
    </row>
    <row r="10" spans="1:3" x14ac:dyDescent="0.2">
      <c r="A10" t="s">
        <v>5</v>
      </c>
      <c r="B10" t="s">
        <v>6</v>
      </c>
      <c r="C10" t="s">
        <v>9</v>
      </c>
    </row>
    <row r="11" spans="1:3" x14ac:dyDescent="0.2">
      <c r="A11">
        <v>1.6477999999999997</v>
      </c>
      <c r="B11" s="2">
        <f>B8*B6/A11</f>
        <v>15.001820609297246</v>
      </c>
      <c r="C11" s="2">
        <f>B8-B11</f>
        <v>4928.9981793907027</v>
      </c>
    </row>
    <row r="13" spans="1:3" x14ac:dyDescent="0.2">
      <c r="A13" t="s">
        <v>19</v>
      </c>
    </row>
    <row r="15" spans="1:3" x14ac:dyDescent="0.2">
      <c r="A15" s="1" t="s">
        <v>10</v>
      </c>
    </row>
    <row r="16" spans="1:3" x14ac:dyDescent="0.2">
      <c r="A16" s="3" t="s">
        <v>11</v>
      </c>
      <c r="B16">
        <v>30</v>
      </c>
    </row>
    <row r="17" spans="1:3" x14ac:dyDescent="0.2">
      <c r="A17" s="3" t="s">
        <v>13</v>
      </c>
      <c r="B17">
        <v>100</v>
      </c>
    </row>
    <row r="18" spans="1:3" x14ac:dyDescent="0.2">
      <c r="A18" s="3" t="s">
        <v>12</v>
      </c>
      <c r="B18">
        <v>6</v>
      </c>
    </row>
    <row r="19" spans="1:3" x14ac:dyDescent="0.2">
      <c r="A19" s="3" t="s">
        <v>17</v>
      </c>
      <c r="B19">
        <f>B18*(B16+3)*2</f>
        <v>396</v>
      </c>
    </row>
    <row r="21" spans="1:3" x14ac:dyDescent="0.2">
      <c r="A21" t="s">
        <v>14</v>
      </c>
      <c r="B21" t="s">
        <v>15</v>
      </c>
      <c r="C21" t="s">
        <v>16</v>
      </c>
    </row>
    <row r="22" spans="1:3" x14ac:dyDescent="0.2">
      <c r="A22">
        <v>198.51744186046508</v>
      </c>
      <c r="B22">
        <f>B19*B17/A22</f>
        <v>199.47869380582813</v>
      </c>
      <c r="C22">
        <f>B19-B22</f>
        <v>196.52130619417187</v>
      </c>
    </row>
    <row r="24" spans="1:3" x14ac:dyDescent="0.2">
      <c r="A24" t="s">
        <v>18</v>
      </c>
    </row>
  </sheetData>
  <phoneticPr fontId="2" type="noConversion"/>
  <printOptions gridLine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2019-02-20T22:26:53Z</dcterms:created>
  <dcterms:modified xsi:type="dcterms:W3CDTF">2019-02-20T22:55:47Z</dcterms:modified>
</cp:coreProperties>
</file>