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student/Desktop/Tau Seeding Project/Protocols/"/>
    </mc:Choice>
  </mc:AlternateContent>
  <bookViews>
    <workbookView xWindow="640" yWindow="1180" windowWidth="24960" windowHeight="13740" tabRatio="500"/>
  </bookViews>
  <sheets>
    <sheet name="DJB4-tau ELISA" sheetId="1" r:id="rId1"/>
    <sheet name="EB3-tau ELISA" sheetId="2" r:id="rId2"/>
  </sheets>
  <definedNames>
    <definedName name="_xlnm.Print_Area" localSheetId="0">'DJB4-tau ELISA'!$A$1:$E$24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" l="1"/>
  <c r="B27" i="2"/>
  <c r="C27" i="2"/>
  <c r="B23" i="2"/>
  <c r="C23" i="2"/>
  <c r="B7" i="2"/>
  <c r="B8" i="2"/>
  <c r="B11" i="2"/>
  <c r="C11" i="2"/>
  <c r="B11" i="1"/>
  <c r="B8" i="1"/>
  <c r="C22" i="1"/>
  <c r="B22" i="1"/>
  <c r="C11" i="1"/>
  <c r="B7" i="1"/>
</calcChain>
</file>

<file path=xl/sharedStrings.xml><?xml version="1.0" encoding="utf-8"?>
<sst xmlns="http://schemas.openxmlformats.org/spreadsheetml/2006/main" count="49" uniqueCount="32">
  <si>
    <t>EB3 for plate coating</t>
  </si>
  <si>
    <t>Vol EB3 per well (uL)</t>
  </si>
  <si>
    <t>Coating Conc EB3 (mg/mL)</t>
  </si>
  <si>
    <t>Stock Concentration (mg/mL)</t>
  </si>
  <si>
    <t>Vol EB3 stock (uL)</t>
  </si>
  <si>
    <t>Total wells to coat</t>
  </si>
  <si>
    <t>Total volume to prepare</t>
  </si>
  <si>
    <t>Vol Ni-NTA elution buffer (uL)</t>
  </si>
  <si>
    <t>Tau dilutions</t>
  </si>
  <si>
    <t>Vol tau per well (uL)</t>
  </si>
  <si>
    <t>Total wells at highest conc</t>
  </si>
  <si>
    <t>Highest tau conc (uM)</t>
  </si>
  <si>
    <t>Stock Concentration (uM)</t>
  </si>
  <si>
    <t>Vol tau stock (uL)</t>
  </si>
  <si>
    <t>Vol binding buffer (uL)</t>
  </si>
  <si>
    <t>Total volume to prepare (uL)</t>
  </si>
  <si>
    <t>Coat remaining wells with 100uL of elution buffer.</t>
  </si>
  <si>
    <t>031919 DJB4-tau ELISA</t>
  </si>
  <si>
    <t>GOAL: determine a binding affinity of tau for immobilized DJB4</t>
  </si>
  <si>
    <t>DJB4 for plate coating</t>
  </si>
  <si>
    <t>Vol DJB4 per well (uL)</t>
  </si>
  <si>
    <t>Coating Conc DJB4 (mg/mL)</t>
  </si>
  <si>
    <t>Vol DJB4 stock (uL)</t>
  </si>
  <si>
    <t>Vol JDP buffer (uL)</t>
  </si>
  <si>
    <t>Coat remaining wells with 100uL of JDP buffer.</t>
  </si>
  <si>
    <t>2nd Highest tau conc (uM)</t>
  </si>
  <si>
    <t>Prepare 220uL of 100uM tau</t>
  </si>
  <si>
    <t>Prepare 220uL of 30uM tau</t>
  </si>
  <si>
    <t>Perform 10-fold dilutions starting from each of the stocks by diluting 22uL of concentrated stock with 198uL buffer</t>
  </si>
  <si>
    <t>031919 EB3-tau ELISA</t>
  </si>
  <si>
    <t>GOAL: repeat previously performed EB3-tau ELISA with 0N4R WT tau</t>
  </si>
  <si>
    <t>Perform 2-fold dilutions for 16-pt dose curve by combining 198uL tau with 198uL binding buffer.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</si>
</sst>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sqref="A1:E24"/>
    </sheetView>
  </sheetViews>
  <sheetFormatPr baseColWidth="10" defaultRowHeight="16" x14ac:dyDescent="0.2"/>
  <cols>
    <col min="1" max="1" width="25.33203125" customWidth="1"/>
    <col min="2" max="2" width="16.83203125" customWidth="1"/>
    <col min="3" max="3" width="25.5" customWidth="1"/>
  </cols>
  <sheetData>
    <row r="1" spans="1:3" x14ac:dyDescent="0.2">
      <c r="A1" t="s">
        <v>17</v>
      </c>
    </row>
    <row r="2" spans="1:3" x14ac:dyDescent="0.2">
      <c r="A2" t="s">
        <v>18</v>
      </c>
    </row>
    <row r="4" spans="1:3" x14ac:dyDescent="0.2">
      <c r="A4" s="1" t="s">
        <v>19</v>
      </c>
    </row>
    <row r="5" spans="1:3" x14ac:dyDescent="0.2">
      <c r="A5" t="s">
        <v>20</v>
      </c>
      <c r="B5">
        <v>100</v>
      </c>
    </row>
    <row r="6" spans="1:3" x14ac:dyDescent="0.2">
      <c r="A6" t="s">
        <v>21</v>
      </c>
      <c r="B6">
        <v>5.0000000000000001E-3</v>
      </c>
    </row>
    <row r="7" spans="1:3" x14ac:dyDescent="0.2">
      <c r="A7" t="s">
        <v>5</v>
      </c>
      <c r="B7">
        <f>96/2</f>
        <v>48</v>
      </c>
    </row>
    <row r="8" spans="1:3" x14ac:dyDescent="0.2">
      <c r="A8" t="s">
        <v>6</v>
      </c>
      <c r="B8">
        <f>(B7+3)*B5</f>
        <v>5100</v>
      </c>
    </row>
    <row r="10" spans="1:3" x14ac:dyDescent="0.2">
      <c r="A10" t="s">
        <v>3</v>
      </c>
      <c r="B10" t="s">
        <v>22</v>
      </c>
      <c r="C10" t="s">
        <v>23</v>
      </c>
    </row>
    <row r="11" spans="1:3" x14ac:dyDescent="0.2">
      <c r="A11" s="2">
        <v>6.8064999999999998</v>
      </c>
      <c r="B11" s="2">
        <f>B8*B6/A11</f>
        <v>3.7464188643208698</v>
      </c>
      <c r="C11" s="2">
        <f>B8-B11</f>
        <v>5096.2535811356793</v>
      </c>
    </row>
    <row r="13" spans="1:3" x14ac:dyDescent="0.2">
      <c r="A13" t="s">
        <v>24</v>
      </c>
    </row>
    <row r="15" spans="1:3" x14ac:dyDescent="0.2">
      <c r="A15" s="1" t="s">
        <v>8</v>
      </c>
    </row>
    <row r="16" spans="1:3" x14ac:dyDescent="0.2">
      <c r="A16" s="3" t="s">
        <v>9</v>
      </c>
      <c r="B16">
        <v>30</v>
      </c>
    </row>
    <row r="17" spans="1:3" x14ac:dyDescent="0.2">
      <c r="A17" s="3" t="s">
        <v>11</v>
      </c>
      <c r="B17">
        <v>100</v>
      </c>
    </row>
    <row r="18" spans="1:3" x14ac:dyDescent="0.2">
      <c r="A18" s="3" t="s">
        <v>10</v>
      </c>
      <c r="B18">
        <v>6</v>
      </c>
    </row>
    <row r="19" spans="1:3" x14ac:dyDescent="0.2">
      <c r="A19" s="3" t="s">
        <v>15</v>
      </c>
      <c r="B19">
        <f>B18*(B16+3)*2</f>
        <v>396</v>
      </c>
    </row>
    <row r="21" spans="1:3" x14ac:dyDescent="0.2">
      <c r="A21" t="s">
        <v>12</v>
      </c>
      <c r="B21" t="s">
        <v>13</v>
      </c>
      <c r="C21" t="s">
        <v>14</v>
      </c>
    </row>
    <row r="22" spans="1:3" x14ac:dyDescent="0.2">
      <c r="A22">
        <v>198.51744186046508</v>
      </c>
      <c r="B22">
        <f>B19*B17/A22</f>
        <v>199.47869380582813</v>
      </c>
      <c r="C22">
        <f>B19-B22</f>
        <v>196.52130619417187</v>
      </c>
    </row>
    <row r="24" spans="1:3" x14ac:dyDescent="0.2">
      <c r="A24" t="s">
        <v>31</v>
      </c>
    </row>
  </sheetData>
  <phoneticPr fontId="2" type="noConversion"/>
  <printOptions gridLines="1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4" workbookViewId="0">
      <selection activeCell="B19" sqref="B19"/>
    </sheetView>
  </sheetViews>
  <sheetFormatPr baseColWidth="10" defaultRowHeight="16" x14ac:dyDescent="0.2"/>
  <cols>
    <col min="1" max="1" width="25" customWidth="1"/>
    <col min="2" max="2" width="17.6640625" customWidth="1"/>
    <col min="3" max="3" width="25.33203125" customWidth="1"/>
    <col min="4" max="4" width="25.1640625" customWidth="1"/>
  </cols>
  <sheetData>
    <row r="1" spans="1:5" x14ac:dyDescent="0.2">
      <c r="A1" t="s">
        <v>29</v>
      </c>
    </row>
    <row r="2" spans="1:5" x14ac:dyDescent="0.2">
      <c r="A2" t="s">
        <v>30</v>
      </c>
    </row>
    <row r="4" spans="1:5" x14ac:dyDescent="0.2">
      <c r="A4" s="1" t="s">
        <v>0</v>
      </c>
    </row>
    <row r="5" spans="1:5" x14ac:dyDescent="0.2">
      <c r="A5" t="s">
        <v>1</v>
      </c>
      <c r="B5">
        <v>100</v>
      </c>
    </row>
    <row r="6" spans="1:5" x14ac:dyDescent="0.2">
      <c r="A6" t="s">
        <v>2</v>
      </c>
      <c r="B6">
        <v>5.0000000000000001E-3</v>
      </c>
    </row>
    <row r="7" spans="1:5" x14ac:dyDescent="0.2">
      <c r="A7" t="s">
        <v>5</v>
      </c>
      <c r="B7">
        <f>96/2</f>
        <v>48</v>
      </c>
    </row>
    <row r="8" spans="1:5" x14ac:dyDescent="0.2">
      <c r="A8" t="s">
        <v>6</v>
      </c>
      <c r="B8">
        <f>(B7+3)*B5</f>
        <v>5100</v>
      </c>
    </row>
    <row r="10" spans="1:5" x14ac:dyDescent="0.2">
      <c r="A10" t="s">
        <v>3</v>
      </c>
      <c r="B10" t="s">
        <v>4</v>
      </c>
      <c r="C10" t="s">
        <v>7</v>
      </c>
    </row>
    <row r="11" spans="1:5" x14ac:dyDescent="0.2">
      <c r="A11">
        <v>1.6477999999999997</v>
      </c>
      <c r="B11" s="2">
        <f>B8*B6/A11</f>
        <v>15.475179026580898</v>
      </c>
      <c r="C11" s="2">
        <f>B8-B11</f>
        <v>5084.5248209734191</v>
      </c>
    </row>
    <row r="13" spans="1:5" x14ac:dyDescent="0.2">
      <c r="A13" t="s">
        <v>16</v>
      </c>
    </row>
    <row r="15" spans="1:5" x14ac:dyDescent="0.2">
      <c r="A15" s="1" t="s">
        <v>8</v>
      </c>
    </row>
    <row r="16" spans="1:5" x14ac:dyDescent="0.2">
      <c r="A16" s="3" t="s">
        <v>9</v>
      </c>
      <c r="B16">
        <v>30</v>
      </c>
      <c r="D16" s="3" t="s">
        <v>9</v>
      </c>
      <c r="E16">
        <v>30</v>
      </c>
    </row>
    <row r="17" spans="1:5" x14ac:dyDescent="0.2">
      <c r="A17" s="3" t="s">
        <v>11</v>
      </c>
      <c r="B17">
        <v>100</v>
      </c>
      <c r="D17" s="3" t="s">
        <v>25</v>
      </c>
      <c r="E17">
        <v>30</v>
      </c>
    </row>
    <row r="18" spans="1:5" x14ac:dyDescent="0.2">
      <c r="A18" s="3" t="s">
        <v>10</v>
      </c>
      <c r="B18">
        <v>6</v>
      </c>
      <c r="D18" s="3" t="s">
        <v>10</v>
      </c>
      <c r="E18">
        <v>6</v>
      </c>
    </row>
    <row r="19" spans="1:5" x14ac:dyDescent="0.2">
      <c r="A19" s="3" t="s">
        <v>15</v>
      </c>
      <c r="B19">
        <v>220</v>
      </c>
      <c r="D19" s="3" t="s">
        <v>15</v>
      </c>
      <c r="E19">
        <v>220</v>
      </c>
    </row>
    <row r="20" spans="1:5" x14ac:dyDescent="0.2">
      <c r="A20" s="3"/>
      <c r="D20" s="3"/>
    </row>
    <row r="21" spans="1:5" x14ac:dyDescent="0.2">
      <c r="A21" s="3" t="s">
        <v>26</v>
      </c>
    </row>
    <row r="22" spans="1:5" x14ac:dyDescent="0.2">
      <c r="A22" t="s">
        <v>12</v>
      </c>
      <c r="B22" t="s">
        <v>13</v>
      </c>
      <c r="C22" t="s">
        <v>14</v>
      </c>
    </row>
    <row r="23" spans="1:5" x14ac:dyDescent="0.2">
      <c r="A23">
        <v>198.51744186046508</v>
      </c>
      <c r="B23">
        <f>B19*B17/A23</f>
        <v>110.8214965587934</v>
      </c>
      <c r="C23">
        <f>B19-B23</f>
        <v>109.1785034412066</v>
      </c>
    </row>
    <row r="25" spans="1:5" x14ac:dyDescent="0.2">
      <c r="A25" s="3" t="s">
        <v>27</v>
      </c>
    </row>
    <row r="26" spans="1:5" x14ac:dyDescent="0.2">
      <c r="A26" t="s">
        <v>12</v>
      </c>
      <c r="B26" t="s">
        <v>13</v>
      </c>
      <c r="C26" t="s">
        <v>14</v>
      </c>
    </row>
    <row r="27" spans="1:5" x14ac:dyDescent="0.2">
      <c r="A27">
        <v>198.51744186046508</v>
      </c>
      <c r="B27">
        <f>E17*E19/A27</f>
        <v>33.246448967638017</v>
      </c>
      <c r="C27">
        <f>E19-B27</f>
        <v>186.753551032362</v>
      </c>
    </row>
    <row r="29" spans="1:5" x14ac:dyDescent="0.2">
      <c r="A29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DJB4-tau ELISA</vt:lpstr>
      <vt:lpstr>EB3-tau ELISA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2019-02-20T22:26:53Z</dcterms:created>
  <dcterms:modified xsi:type="dcterms:W3CDTF">2019-03-19T23:18:37Z</dcterms:modified>
</cp:coreProperties>
</file>