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580" yWindow="460" windowWidth="24960" windowHeight="13740" tabRatio="500"/>
  </bookViews>
  <sheets>
    <sheet name="Sheet1" sheetId="1" r:id="rId1"/>
  </sheets>
  <definedNames>
    <definedName name="_xlnm.Print_Area" localSheetId="0">Sheet1!$A$1:$D$34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C19" i="1"/>
  <c r="B30" i="1"/>
  <c r="D31" i="1"/>
  <c r="D23" i="1"/>
  <c r="D19" i="1"/>
  <c r="D17" i="1"/>
  <c r="D12" i="1"/>
  <c r="D18" i="1"/>
  <c r="C25" i="1"/>
  <c r="C23" i="1"/>
  <c r="C17" i="1"/>
  <c r="C12" i="1"/>
  <c r="C18" i="1"/>
  <c r="B25" i="1"/>
  <c r="B23" i="1"/>
  <c r="B12" i="1"/>
  <c r="B18" i="1"/>
  <c r="D25" i="1"/>
</calcChain>
</file>

<file path=xl/sharedStrings.xml><?xml version="1.0" encoding="utf-8"?>
<sst xmlns="http://schemas.openxmlformats.org/spreadsheetml/2006/main" count="33" uniqueCount="27">
  <si>
    <t>Make PBS + 2 mM MgCl, FS</t>
  </si>
  <si>
    <t>dialysis</t>
  </si>
  <si>
    <t>stock conc (uM)</t>
  </si>
  <si>
    <t>date of prep</t>
  </si>
  <si>
    <t>in D-PBS</t>
  </si>
  <si>
    <t>tau (10 uM)</t>
  </si>
  <si>
    <t>chaperone</t>
  </si>
  <si>
    <t>NBD</t>
  </si>
  <si>
    <t>DNAJA2</t>
  </si>
  <si>
    <t>dialysis date</t>
  </si>
  <si>
    <t>conc (uM)</t>
  </si>
  <si>
    <t>chaperone volume (uL)</t>
  </si>
  <si>
    <t>D-PBS + 2 mM MgCl2</t>
  </si>
  <si>
    <t>DTT (100 mM)</t>
  </si>
  <si>
    <t>total volume per sample</t>
  </si>
  <si>
    <t>total volume minus heparin and ThT</t>
  </si>
  <si>
    <t>heparin</t>
  </si>
  <si>
    <t>P301L</t>
  </si>
  <si>
    <t>Add X uL of ThT stock (66.66 uM)</t>
  </si>
  <si>
    <t>Make  Hep stock in assay buffer</t>
  </si>
  <si>
    <t>add X uL of heparin  to each well</t>
  </si>
  <si>
    <t>aliquot 330 ul into 1.5 ml tubes</t>
  </si>
  <si>
    <t>4/4/2017</t>
  </si>
  <si>
    <t>I redid the BCA for this P301L prep</t>
  </si>
  <si>
    <t>092117 Fibrils with A2 for future in vitro seeding</t>
  </si>
  <si>
    <t xml:space="preserve">Remake P301L fibrils because (1) there seemed to be less P301L than WT, so I redid the BCA to check concentration </t>
  </si>
  <si>
    <t>(2) there was very, very little P301L left in the NBD sample; may have been degraded, etc. Will use fresh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</si>
</sst>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47" fontId="0" fillId="0" borderId="0" xfId="0" applyNumberFormat="1"/>
    <xf numFmtId="0" fontId="0" fillId="2" borderId="0" xfId="0" applyFill="1"/>
    <xf numFmtId="1" fontId="0" fillId="0" borderId="0" xfId="0" applyNumberFormat="1" applyFill="1" applyBorder="1"/>
    <xf numFmtId="17" fontId="0" fillId="0" borderId="0" xfId="0" applyNumberFormat="1"/>
    <xf numFmtId="0" fontId="0" fillId="0" borderId="0" xfId="0" applyFont="1"/>
    <xf numFmtId="168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4"/>
  <sheetViews>
    <sheetView tabSelected="1" workbookViewId="0">
      <selection activeCell="B7" sqref="B7"/>
    </sheetView>
  </sheetViews>
  <sheetFormatPr baseColWidth="10" defaultRowHeight="16" x14ac:dyDescent="0.2"/>
  <cols>
    <col min="1" max="1" width="32.33203125" customWidth="1"/>
    <col min="2" max="2" width="17.5" customWidth="1"/>
    <col min="3" max="3" width="18.6640625" customWidth="1"/>
    <col min="4" max="4" width="15.83203125" customWidth="1"/>
  </cols>
  <sheetData>
    <row r="1" spans="1:4" x14ac:dyDescent="0.2">
      <c r="A1" t="s">
        <v>24</v>
      </c>
    </row>
    <row r="2" spans="1:4" x14ac:dyDescent="0.2">
      <c r="A2" t="s">
        <v>25</v>
      </c>
    </row>
    <row r="3" spans="1:4" x14ac:dyDescent="0.2">
      <c r="A3" t="s">
        <v>26</v>
      </c>
    </row>
    <row r="5" spans="1:4" x14ac:dyDescent="0.2">
      <c r="A5" t="s">
        <v>0</v>
      </c>
    </row>
    <row r="6" spans="1:4" x14ac:dyDescent="0.2">
      <c r="B6" t="s">
        <v>23</v>
      </c>
    </row>
    <row r="7" spans="1:4" x14ac:dyDescent="0.2">
      <c r="A7" s="1" t="s">
        <v>1</v>
      </c>
      <c r="B7" s="14" t="s">
        <v>22</v>
      </c>
      <c r="C7" t="s">
        <v>22</v>
      </c>
      <c r="D7" t="s">
        <v>22</v>
      </c>
    </row>
    <row r="8" spans="1:4" x14ac:dyDescent="0.2">
      <c r="A8" s="2" t="s">
        <v>2</v>
      </c>
      <c r="B8" s="13">
        <v>233.48255813953489</v>
      </c>
      <c r="C8" s="13">
        <v>233.48255813953489</v>
      </c>
      <c r="D8" s="13">
        <v>233.48255813953489</v>
      </c>
    </row>
    <row r="9" spans="1:4" x14ac:dyDescent="0.2">
      <c r="A9" s="2" t="s">
        <v>3</v>
      </c>
      <c r="B9" s="11">
        <v>42095</v>
      </c>
      <c r="C9" s="11">
        <v>42095</v>
      </c>
      <c r="D9" s="11">
        <v>42095</v>
      </c>
    </row>
    <row r="10" spans="1:4" x14ac:dyDescent="0.2">
      <c r="A10" s="2"/>
      <c r="B10" t="s">
        <v>17</v>
      </c>
      <c r="C10" t="s">
        <v>17</v>
      </c>
      <c r="D10" t="s">
        <v>17</v>
      </c>
    </row>
    <row r="11" spans="1:4" x14ac:dyDescent="0.2">
      <c r="A11" s="2"/>
      <c r="B11" t="s">
        <v>4</v>
      </c>
      <c r="C11" t="s">
        <v>4</v>
      </c>
      <c r="D11" t="s">
        <v>4</v>
      </c>
    </row>
    <row r="12" spans="1:4" x14ac:dyDescent="0.2">
      <c r="A12" s="2" t="s">
        <v>5</v>
      </c>
      <c r="B12" s="4">
        <f>10/B8*B21</f>
        <v>42.829751736846035</v>
      </c>
      <c r="C12" s="10">
        <f>10/C8*C21</f>
        <v>42.829751736846035</v>
      </c>
      <c r="D12" s="3">
        <f>10/D8*D21</f>
        <v>42.829751736846035</v>
      </c>
    </row>
    <row r="13" spans="1:4" x14ac:dyDescent="0.2">
      <c r="A13" s="2"/>
      <c r="D13" s="3"/>
    </row>
    <row r="14" spans="1:4" x14ac:dyDescent="0.2">
      <c r="A14" s="2" t="s">
        <v>6</v>
      </c>
      <c r="C14" s="3" t="s">
        <v>8</v>
      </c>
      <c r="D14" s="3" t="s">
        <v>7</v>
      </c>
    </row>
    <row r="15" spans="1:4" x14ac:dyDescent="0.2">
      <c r="A15" s="2" t="s">
        <v>9</v>
      </c>
      <c r="C15" s="5">
        <v>42874</v>
      </c>
      <c r="D15" s="5">
        <v>41879</v>
      </c>
    </row>
    <row r="16" spans="1:4" x14ac:dyDescent="0.2">
      <c r="A16" s="2" t="s">
        <v>10</v>
      </c>
      <c r="C16">
        <v>101.7</v>
      </c>
      <c r="D16" s="10">
        <v>147</v>
      </c>
    </row>
    <row r="17" spans="1:4" x14ac:dyDescent="0.2">
      <c r="A17" s="2" t="s">
        <v>11</v>
      </c>
      <c r="B17">
        <v>0</v>
      </c>
      <c r="C17" s="4">
        <f>20/C16*C21</f>
        <v>196.65683382497542</v>
      </c>
      <c r="D17" s="3">
        <f>20/D16*D21</f>
        <v>136.0544217687075</v>
      </c>
    </row>
    <row r="18" spans="1:4" x14ac:dyDescent="0.2">
      <c r="A18" s="2" t="s">
        <v>12</v>
      </c>
      <c r="B18" s="4">
        <f>B23-B19-B17-B12</f>
        <v>847.17024826315401</v>
      </c>
      <c r="C18" s="4">
        <f>C23-C19-C17-C12</f>
        <v>650.51341443817864</v>
      </c>
      <c r="D18" s="3">
        <f>D23-D19-D17-D12</f>
        <v>711.11582649444654</v>
      </c>
    </row>
    <row r="19" spans="1:4" x14ac:dyDescent="0.2">
      <c r="A19" s="2" t="s">
        <v>13</v>
      </c>
      <c r="B19" s="3">
        <f>1/100*B21</f>
        <v>10</v>
      </c>
      <c r="C19" s="3">
        <f>1/100*C21</f>
        <v>10</v>
      </c>
      <c r="D19" s="3">
        <f>1/100*D21</f>
        <v>10</v>
      </c>
    </row>
    <row r="20" spans="1:4" x14ac:dyDescent="0.2">
      <c r="D20" s="3"/>
    </row>
    <row r="21" spans="1:4" x14ac:dyDescent="0.2">
      <c r="A21" s="6" t="s">
        <v>14</v>
      </c>
      <c r="B21">
        <v>1000</v>
      </c>
      <c r="C21">
        <v>1000</v>
      </c>
      <c r="D21" s="4">
        <v>1000</v>
      </c>
    </row>
    <row r="22" spans="1:4" x14ac:dyDescent="0.2">
      <c r="D22" s="4"/>
    </row>
    <row r="23" spans="1:4" x14ac:dyDescent="0.2">
      <c r="A23" s="2" t="s">
        <v>15</v>
      </c>
      <c r="B23">
        <f>B21-B25</f>
        <v>900</v>
      </c>
      <c r="C23">
        <f>C21-C25</f>
        <v>900</v>
      </c>
      <c r="D23" s="3">
        <f>D21-D31-D28</f>
        <v>900</v>
      </c>
    </row>
    <row r="24" spans="1:4" x14ac:dyDescent="0.2">
      <c r="D24" s="4"/>
    </row>
    <row r="25" spans="1:4" x14ac:dyDescent="0.2">
      <c r="A25" t="s">
        <v>16</v>
      </c>
      <c r="B25">
        <f>B31</f>
        <v>100</v>
      </c>
      <c r="C25">
        <f>C31</f>
        <v>100</v>
      </c>
      <c r="D25" s="4">
        <f>D31</f>
        <v>100</v>
      </c>
    </row>
    <row r="28" spans="1:4" x14ac:dyDescent="0.2">
      <c r="A28" t="s">
        <v>18</v>
      </c>
      <c r="B28">
        <v>0</v>
      </c>
      <c r="C28">
        <v>0</v>
      </c>
      <c r="D28">
        <v>0</v>
      </c>
    </row>
    <row r="29" spans="1:4" x14ac:dyDescent="0.2">
      <c r="D29" s="8"/>
    </row>
    <row r="30" spans="1:4" x14ac:dyDescent="0.2">
      <c r="A30" s="9" t="s">
        <v>19</v>
      </c>
      <c r="B30">
        <f>0.44</f>
        <v>0.44</v>
      </c>
      <c r="D30" s="7"/>
    </row>
    <row r="31" spans="1:4" x14ac:dyDescent="0.2">
      <c r="A31" s="9" t="s">
        <v>20</v>
      </c>
      <c r="B31" s="12">
        <v>100</v>
      </c>
      <c r="C31" s="12">
        <v>100</v>
      </c>
      <c r="D31" s="12">
        <f>D21/10</f>
        <v>100</v>
      </c>
    </row>
    <row r="32" spans="1:4" x14ac:dyDescent="0.2">
      <c r="B32" s="12"/>
      <c r="C32" s="12"/>
      <c r="D32" s="12"/>
    </row>
    <row r="34" spans="1:1" x14ac:dyDescent="0.2">
      <c r="A34" t="s">
        <v>21</v>
      </c>
    </row>
  </sheetData>
  <phoneticPr fontId="2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2017-09-21T23:17:53Z</cp:lastPrinted>
  <dcterms:created xsi:type="dcterms:W3CDTF">2017-09-12T17:12:26Z</dcterms:created>
  <dcterms:modified xsi:type="dcterms:W3CDTF">2017-09-21T23:18:16Z</dcterms:modified>
</cp:coreProperties>
</file>