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scomputer/Desktop/"/>
    </mc:Choice>
  </mc:AlternateContent>
  <xr:revisionPtr revIDLastSave="0" documentId="8_{AD061531-756B-A042-9B54-1FF26E83EA0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DR Sensitivity Study" sheetId="4" r:id="rId1"/>
    <sheet name="Work for the Fyoutch" sheetId="3" r:id="rId2"/>
    <sheet name="Test1" sheetId="1" r:id="rId3"/>
    <sheet name="Test2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4" l="1"/>
  <c r="Y3" i="4"/>
  <c r="V3" i="4"/>
  <c r="W3" i="4"/>
  <c r="R3" i="4"/>
  <c r="S3" i="4"/>
  <c r="T3" i="4"/>
  <c r="U3" i="4"/>
  <c r="N3" i="4"/>
  <c r="O3" i="4"/>
  <c r="P3" i="4"/>
  <c r="Q3" i="4"/>
  <c r="M3" i="4"/>
  <c r="J3" i="4"/>
  <c r="K3" i="4"/>
  <c r="L3" i="4"/>
  <c r="H3" i="4"/>
  <c r="I3" i="4"/>
  <c r="F3" i="4"/>
  <c r="G3" i="4"/>
  <c r="E3" i="4"/>
  <c r="D3" i="4"/>
  <c r="C3" i="4"/>
  <c r="I11" i="1" l="1"/>
  <c r="H11" i="1"/>
  <c r="H10" i="1"/>
  <c r="H9" i="1"/>
</calcChain>
</file>

<file path=xl/sharedStrings.xml><?xml version="1.0" encoding="utf-8"?>
<sst xmlns="http://schemas.openxmlformats.org/spreadsheetml/2006/main" count="195" uniqueCount="135">
  <si>
    <t>Studies to be ran</t>
  </si>
  <si>
    <t>Improvements to the model</t>
  </si>
  <si>
    <t>What</t>
  </si>
  <si>
    <t>Who</t>
  </si>
  <si>
    <t>When</t>
  </si>
  <si>
    <t>Sensitivity of varrying the payload mass</t>
  </si>
  <si>
    <t>Joey/Colton</t>
  </si>
  <si>
    <t>Get new equation on flyby velocity from encounter strategy</t>
  </si>
  <si>
    <t>Joey and SE team</t>
  </si>
  <si>
    <t>By Friday</t>
  </si>
  <si>
    <t>Sensitivity of varrying the payload power</t>
  </si>
  <si>
    <t>Expand orbit modeling to higher R2 ranges (10-20 AU? 5 aint enough rn...)</t>
  </si>
  <si>
    <t>Miles</t>
  </si>
  <si>
    <t>Sensitivity of varrying the total SC mass (launch vehicle fullness)</t>
  </si>
  <si>
    <t>Modify SP model to input power at 1AU if at &gt;1AU</t>
  </si>
  <si>
    <t>CLarkin</t>
  </si>
  <si>
    <t>By end of weekend</t>
  </si>
  <si>
    <t>Sensitivity of varrying preposition DV</t>
  </si>
  <si>
    <t>Add volumetric estimates and constraints to model</t>
  </si>
  <si>
    <t>Sensitivity of varrying launch vehicle DV</t>
  </si>
  <si>
    <t>Iterate functionality to close in maximum w/ fewer runs</t>
  </si>
  <si>
    <t>Colton</t>
  </si>
  <si>
    <t>Sensitivity of varing  solar panel efficiencies and masses</t>
  </si>
  <si>
    <t>Create mass breakdown display and mission success display at end of function (transition at DV1 and DV2 in m/s)</t>
  </si>
  <si>
    <t>Colton/Joey</t>
  </si>
  <si>
    <t>Hone in on best burns and order for our situation</t>
  </si>
  <si>
    <t>Add margins and FS to model</t>
  </si>
  <si>
    <t>Joey &amp; SE team</t>
  </si>
  <si>
    <t>Hone in on best orbit and prepostion combination</t>
  </si>
  <si>
    <t>Scale color regardless of shape</t>
  </si>
  <si>
    <t>Sensitivity of varing flyby speed</t>
  </si>
  <si>
    <t>Get better estimates on preposition and maintenence costs</t>
  </si>
  <si>
    <t>Gravity assist team</t>
  </si>
  <si>
    <t>Switch files over to Github</t>
  </si>
  <si>
    <t>Joey</t>
  </si>
  <si>
    <t>Add BOL and aged solar panels for analysis</t>
  </si>
  <si>
    <t>Stress test the hell out of the function</t>
  </si>
  <si>
    <t xml:space="preserve">Add functionality of fuel dumping </t>
  </si>
  <si>
    <t>Add functionality of chem prop on first burn</t>
  </si>
  <si>
    <t>Rework lambert factor model</t>
  </si>
  <si>
    <t>Create better documetation and file management</t>
  </si>
  <si>
    <t xml:space="preserve">Prepare standard documentation format </t>
  </si>
  <si>
    <t>Add functionality of multiple orbits and multiple SC</t>
  </si>
  <si>
    <t>Assumptions</t>
  </si>
  <si>
    <t>Inputs</t>
  </si>
  <si>
    <t>Payload Mass (w/out power)</t>
  </si>
  <si>
    <t>600 kg</t>
  </si>
  <si>
    <t>Orbit</t>
  </si>
  <si>
    <t>1 SC in 1x1.15 AU</t>
  </si>
  <si>
    <t>Payload Power</t>
  </si>
  <si>
    <t>500 W</t>
  </si>
  <si>
    <t>Launch Vehicle DV</t>
  </si>
  <si>
    <t>3000m/s</t>
  </si>
  <si>
    <t>Flyby velocity equation</t>
  </si>
  <si>
    <t>0/R^2 + 0/R + 10km/s</t>
  </si>
  <si>
    <t>Preposition DV</t>
  </si>
  <si>
    <t>300m/s</t>
  </si>
  <si>
    <t xml:space="preserve">E-prop Struct Mass </t>
  </si>
  <si>
    <t>Launch Vehicle Capacity</t>
  </si>
  <si>
    <t>Chem-prop Struct Mass</t>
  </si>
  <si>
    <t>Launch Vehicle</t>
  </si>
  <si>
    <t>Falcon Heavy Expendible</t>
  </si>
  <si>
    <t>SP Mass</t>
  </si>
  <si>
    <t>1kg/120W at 1AU</t>
  </si>
  <si>
    <t>Preposition System</t>
  </si>
  <si>
    <t>R4D</t>
  </si>
  <si>
    <t>SP Efficiency</t>
  </si>
  <si>
    <t>.33*.775</t>
  </si>
  <si>
    <t>Departure System</t>
  </si>
  <si>
    <t>2x XR100</t>
  </si>
  <si>
    <t>Lambert Factor1</t>
  </si>
  <si>
    <t>.85*sqrt(t/100)+1 - t/400</t>
  </si>
  <si>
    <t>Arrival System</t>
  </si>
  <si>
    <t>Lambert Factor2</t>
  </si>
  <si>
    <t>1.05+.15/50*t</t>
  </si>
  <si>
    <t>Coverage</t>
  </si>
  <si>
    <t>Payload Mass</t>
  </si>
  <si>
    <t>Stage 1</t>
  </si>
  <si>
    <t>10987 kg</t>
  </si>
  <si>
    <t>Stage 2</t>
  </si>
  <si>
    <t>15987 kg</t>
  </si>
  <si>
    <t>Baseline</t>
  </si>
  <si>
    <t>Large, High Fidelity</t>
  </si>
  <si>
    <t>Console Printout</t>
  </si>
  <si>
    <t>Images</t>
  </si>
  <si>
    <t>2 SC in 1x1.15 AU</t>
  </si>
  <si>
    <t>XR100</t>
  </si>
  <si>
    <t>ISO Coverage (%)</t>
  </si>
  <si>
    <t>orbitname = 'Orb_1.0x1.15AU_10AULim'; % (From Orbits team)
orbit = [1,1.15]; %AU (From Orbits team)
preposition_DV1 = 3000; %m/s   ---&gt; launch vehicle (From Orbits team)
preposition_DV2 = 300; %m/s    ---&gt; burn 1V_max = 10;
LV_mass_capacity = 1; 
flyby_velocity_p = [0,0,10]; 
% Mass, power, and volume allocations per stage external to prop systems
%Payload and arrival burn
mass_payload = 600 + 600; %Payload mass including solar panels and radiators, kg (From SPaM)
power_payload = 500; %Power required on payload, W (From SPaM)
sp_nominal_payload = 300000*.775; % BOL Power generation from solar panels at 1 AU, W
radiator_payload = 0; %BOL Power dissapation from radiators, W
heat_payload = 0; %Heat generated by payload that must be dissapated
yr_payload = 0; %Age of radiators and solar panels at this stage
SMAP_payload = [mass_payload,power_payload,sp_nominal_payload,radiator_payload,heat_payload,yr_payload];
%Departure burn
mass_departure = 1000; %Mass including solar panels and radiators, kg (From SPaM)
power_departure = 0; %Power required, W (From SPaM)
sp_nominal_departure = 0; %BOL Power generation from solar panels at 1 AU, W
radiator_departure = 100000; %BOL Power dissapation from radiators, W
heat_departure = 0; %Heat generated by payload that must be dissapated
yr_departure = 0; %Age of radiators and solar panels at this stage
SMAP_departure = [mass_departure,power_departure,sp_nominal_departure,radiator_departure,heat_departure,yr_departure];
SMAP = [SMAP_payload;SMAP_departure];
R_max = [5, 5]; %Range of heliocentric rendevous design pts, AU (User input)
m_break = [.2,.8]; %Range of mass breakdown (propmass of departure stage/propmass of arrival and departure stages) (User input)
numR2 = 1; % Simulation size (User input)
numMass = 10; % Simulation size (User input)
% prop = [8];
%                   1 - 0 for chemprop (and impulsive) || Thrust for eprop (and non-impulsive), [N]
%                   2 - Thruster dry mass (excluding tank), [kg]
%                   3 - Isp, [s]
%                   4 - Power required, [W]
%                   5 - System Volume (excluding tank), [m^3]
%                   6 - Mixing Ratio (inf for eprop)[O/F]
%                   7 - Oxidizer Density [kg/m^3]
%                   8 - Fuel Density (inf for eprop)[kg/m^3]
%                   9 - Waste Heat from power conversion (.225/.775 times Power required) and thruster heating (function of thruster) [W]
%                   10 - Fuel dump Isp, [s]
XR100 =   [5,  250, 5000, 100000,0,inf,1000,inf,(100000*.225/.775 + 20000),100]; % XR-100 systems (GUESS IS 1000kg/m^3!!)
XR100_2 = [10, 500, 5000, 200000,0,inf,1000,inf,(200000*.225/.775 + 40000),100]; %2 XR-100 systems (GUESS IS 1000kg/m^3!!)
% R4D = [0, 3.63, 312, 46]; % 1 R4D system
R4D_4 = [0, 25, 312, 0, 0, 1.65, 1440, 880,0,312]; % 1 R4D system
% prop_scheme = [departure_DV; arrival_DV]
prop_scheme = [XR100_2;R4D_4];
% t_burn_max = .5;
% chem_margin = .02;
% e_margin = .05;
clearvars -except maindata
clc
close all
%input orbit data, include numbers and rendevous location for non-instantanous factor
orbitname = 'Orb_1.0x1.15AU_10AULim'; % (From Orbits team)
orbit = [1,1.15]; %AU (From Orbits team)
preposition_DV1 = 3000; %m/s   ---&gt; launch vehicle (From Orbits team)
preposition_DV2 = 300; %m/s    ---&gt; burn 1 (From Orbits team)
V_max = 10; %Allowable tank volume
LV_mass_capacity = 1; % Fraction of carried launch vehicle mass to capacity (User input)
flyby_velocity_p = [0,0,10]; % [a,b,c] where flyby velocity (km/s) = ax^2 + bx + c where x is reciprocal of heliocentric range in 1/AU
%Payload and arrival burn
mass_payload = 600 + 600; %Payload mass including solar panels and radiators, kg (From SPaM)
power_payload = 500; %Power required on payload, W (From SPaM)
sp_nominal_payload = 300000*.775; % BOL Power generation from solar panels at 1 AU, W
radiator_payload = 0; %BOL Power dissapation from radiators, W
heat_payload = 0; 
yr_payload = 0; %Age of radiators and solar panels at this stage
%Departure burn
mass_departure = 1000; %Mass including solar panels and radiators, kg (From SPaM)
power_departure = 0; %Power required, W (From SPaM)
sp_nominal_departure = 0; %BOL Power generation from solar panels at 1 AU, W
radiator_departure = 100000; %BOL Power dissapation from radiators, W
heat_departure = 0; %Heat generated by payload that must be dissapated
yr_departure = 0; %Age of radiators and solar panels at this stage
R_max = [5, 5]; 
m_break = [.2,.8]; %Range of mass breakdown (propmass of departure stage/propmass of arrival and departure stages) (User input)
numR2 = 1; % Simulation size (User input)
numMass = 10; % Simulation size (User input)
XR100_2 = [10, 500, 5000, 200000,0,inf,1000,inf,(200000*.225/.775 + 40000),100]; 
% R4D = [0, 3.63, 312, 46]; % 1 R4D system
R4D_4 = [0, 25, 312, 0, 0, 1.65, 1440, 880,0,312]; % 1 R4D system
prop_scheme = [XR100_2;R4D_4];
% t_burn_max = .5;
% chem_margin = .02;
% e_margin = .05;</t>
  </si>
  <si>
    <t>Optimal Solution:
ISO Coverage: 11.05 percent
Maximum Intercept Range: 5.00 AU
~~~~~
Propulsive Capabilities:
Earth Hyberbolic Excess: 3000.00 m/s
Preposition DV: 300.00 m/s
Departure DV: 23728.12 m/s
Arrival DV: 2420.44 m/s
Total Tank Volume: 7.25 m^3
~~~~~
Mass Breakdown:
Payload mass: 1200.00 kg
Preposition Chem Mass: 1179.76 kg
Departure Eprop Mass: 4393.82 kg
Arrival Chem Mass: 3313.17 kg
Mass Staged After Departure Burn: 1000.00 kg
EProp Tank Mass: 231.25 kg
Chem Prop Tank Mass: 792.87 kg
Additional Power Mass (external to payload): 0.00 kg
Thrust Plate Mass : 525.00 kg
Total Prop Dry Mass: 1549.12 kg
Total Mass: 12635.88 kg</t>
  </si>
  <si>
    <t>Payload Mass +10%</t>
  </si>
  <si>
    <t>Payload Mass -10%</t>
  </si>
  <si>
    <t>Optimal Solution:
ISO Coverage: 25.27 percent
Maximum Intercept Range: 7.00 AU
~~~~~
Propulsive Capabilities:
Earth Hyberbolic Excess: 3000.00 m/s
Preposition DV: 300.00 m/s
Departure DV: 34437.60 m/s
Arrival DV: 1793.23 m/s
Total Tank Volume: 7.56 m^3
~~~~~
Mass Breakdown:
Payload mass: 1200.00 kg
Preposition Chem Mass: 1179.76 kg
Departure Eprop Mass: 5779.07 kg
Arrival Chem Mass: 2073.74 kg
Mass Staged After Departure Burn: 1000.00 kg
EProp Tank Mass: 304.16 kg
Chem Prop Tank Mass: 574.15 kg
Additional Power Mass (external to payload): 0.00 kg
Thrust Plate Mass : 525.00 kg
Total Prop Dry Mass: 1403.31 kg
Total Mass: 12635.88 kg</t>
  </si>
  <si>
    <t>Optimal Solution:
ISO Coverage: 10.44 percent
Maximum Intercept Range: 5.00 AU
~~~~~
Propulsive Capabilities:
Earth Hyberbolic Excess: 3000.00 m/s
Preposition DV: 300.00 m/s
Departure DV: 23360.01 m/s
Arrival DV: 2329.67 m/s
Total Tank Volume: 7.15 m^3
~~~~~
Mass Breakdown:
Payload mass: 1320.00 kg
Preposition Chem Mass: 1179.76 kg
Departure Eprop Mass: 4340.62 kg
Arrival Chem Mass: 3258.77 kg
Mass Staged After Departure Burn: 1000.00 kg
EProp Tank Mass: 228.45 kg
Chem Prop Tank Mass: 783.27 kg
Additional Power Mass (external to payload): 0.00 kg
Thrust Plate Mass : 525.00 kg
Total Prop Dry Mass: 1536.72 kg
Total Mass: 12635.88 kg</t>
  </si>
  <si>
    <t>Departure Mass -10%</t>
  </si>
  <si>
    <t>Launch Vehicle DV +10%</t>
  </si>
  <si>
    <t>Departure Mass +10%</t>
  </si>
  <si>
    <t>Launch Vehicle DV -10%</t>
  </si>
  <si>
    <t>Optimal Solution:
ISO Coverage: 11.42 percent
Maximum Intercept Range: 5.00 AU
~~~~~
Propulsive Capabilities:
Earth Hyberbolic Excess: 3000.00 m/s
Preposition DV: 300.00 m/s
Departure DV: 24099.01 m/s
Arrival DV: 2515.66 m/s
Total Tank Volume: 7.35 m^3
~~~~~
Mass Breakdown:
Payload mass: 1080.00 kg
Preposition Chem Mass: 1179.76 kg
Departure Eprop Mass: 4447.02 kg
Arrival Chem Mass: 3367.57 kg
Mass Staged After Departure Burn: 1000.00 kg
EProp Tank Mass: 234.05 kg
Chem Prop Tank Mass: 802.47 kg
Additional Power Mass (external to payload): 0.00 kg
Thrust Plate Mass : 525.00 kg
Total Prop Dry Mass: 1561.52 kg
Total Mass: 12635.88 kg</t>
  </si>
  <si>
    <t>Arrival Cost DV -10%</t>
  </si>
  <si>
    <t>Flyby Velocity +10%</t>
  </si>
  <si>
    <t>Flyby Velocity -10%</t>
  </si>
  <si>
    <t>Arrival Cost DV +10%</t>
  </si>
  <si>
    <t>Optimal Solution:
ISO Coverage: 10.58 percent
Maximum Intercept Range: 5.00 AU
~~~~~
Propulsive Capabilities:
Earth Hyberbolic Excess: 3000.00 m/s
Preposition DV: 300.00 m/s
Departure DV: 23421.17 m/s
Arrival DV: 2403.73 m/s
Total Tank Volume: 7.16 m^3
~~~~~
Mass Breakdown:
Payload mass: 1200.00 kg
Preposition Chem Mass: 1179.76 kg
Departure Eprop Mass: 4349.49 kg
Arrival Chem Mass: 3267.84 kg
Mass Staged After Departure Burn: 1100.00 kg
EProp Tank Mass: 228.92 kg
Chem Prop Tank Mass: 784.87 kg
Additional Power Mass (external to payload): 0.00 kg
Thrust Plate Mass : 525.00 kg
Total Prop Dry Mass: 1538.79 kg
Total Mass: 12635.88 kg</t>
  </si>
  <si>
    <t>Limit LV Mass to 11000kg</t>
  </si>
  <si>
    <t>Optimal Solution:
ISO Coverage: 11.23 percent
Maximum Intercept Range: 5.00 AU
~~~~~
Propulsive Capabilities:
Earth Hyberbolic Excess: 3000.00 m/s
Preposition DV: 300.00 m/s
Departure DV: 24037.00 m/s
Arrival DV: 2436.93 m/s
Total Tank Volume: 7.33 m^3
~~~~~
Mass Breakdown:
Payload mass: 1200.00 kg
Preposition Chem Mass: 1179.76 kg
Departure Eprop Mass: 4438.16 kg
Arrival Chem Mass: 3358.51 kg
Mass Staged After Departure Burn: 900.00 kg
EProp Tank Mass: 233.59 kg
Chem Prop Tank Mass: 800.87 kg
Additional Power Mass (external to payload): 0.00 kg
Thrust Plate Mass : 525.00 kg
Total Prop Dry Mass: 1559.46 kg
Total Mass: 12635.88 kg</t>
  </si>
  <si>
    <t>1 XR-100</t>
  </si>
  <si>
    <t>1.5 XR-100</t>
  </si>
  <si>
    <t>Fuel Dump ISP = 0s</t>
  </si>
  <si>
    <t>Fuel Dump ISP = 300s</t>
  </si>
  <si>
    <t>Fuel Dump ISP = 1000s</t>
  </si>
  <si>
    <t>Zero chem margin</t>
  </si>
  <si>
    <t>Zero eprop margin</t>
  </si>
  <si>
    <t>Optimal Solution:
ISO Coverage: 10.90 percent
Maximum Intercept Range: 5.00 AU
~~~~~
Propulsive Capabilities:
Earth Hyberbolic Excess: 3300.00 m/s
Preposition DV: 300.00 m/s
Departure DV: 23434.48 m/s
Arrival DV: 2368.23 m/s
Total Tank Volume: 6.92 m^3
~~~~~
Mass Breakdown:
Payload mass: 1200.00 kg
Preposition Chem Mass: 1139.75 kg
Departure Eprop Mass: 4203.85 kg
Arrival Chem Mass: 3158.93 kg
Mass Staged After Departure Burn: 1000.00 kg
EProp Tank Mass: 221.26 kg
Chem Prop Tank Mass: 758.59 kg
Additional Power Mass (external to payload): 0.00 kg
Thrust Plate Mass : 525.00 kg
Total Prop Dry Mass: 1504.85 kg
Total Mass: 12207.38 kg</t>
  </si>
  <si>
    <t>Optimal Solution:
ISO Coverage: 10.92 percent
Maximum Intercept Range: 5.00 AU
~~~~~
Propulsive Capabilities:
Earth Hyberbolic Excess: 2700.00 m/s
Preposition DV: 300.00 m/s
Departure DV: 19752.00 m/s
Arrival DV: 2696.09 m/s
Total Tank Volume: 7.39 m^3
~~~~~
Mass Breakdown:
Payload mass: 1200.00 kg
Preposition Chem Mass: 1216.60 kg
Departure Eprop Mass: 3916.08 kg
Arrival Chem Mass: 4039.19 kg
Mass Staged After Departure Burn: 1000.00 kg
EProp Tank Mass: 206.11 kg
Chem Prop Tank Mass: 927.49 kg
Additional Power Mass (external to payload): 0.00 kg
Thrust Plate Mass : 525.00 kg
Total Prop Dry Mass: 1658.60 kg
Total Mass: 13030.47 kg</t>
  </si>
  <si>
    <t>Optimal Solution:
ISO Coverage: 10.79 percent
Maximum Intercept Range: 5.00 AU
~~~~~
Propulsive Capabilities:
Earth Hyberbolic Excess: 3000.00 m/s
Preposition DV: 300.00 m/s
Departure DV: 26752.94 m/s
Arrival DV: 1953.65 m/s
Total Tank Volume: 6.14 m^3
~~~~~
Mass Breakdown:
Payload mass: 1200.00 kg
Preposition Chem Mass: 1027.02 kg
Departure Eprop Mass: 4192.67 kg
Arrival Chem Mass: 2255.39 kg
Mass Staged After Departure Burn: 1000.00 kg
EProp Tank Mass: 220.67 kg
Chem Prop Tank Mass: 579.25 kg
Additional Power Mass (external to payload): 0.00 kg
Thrust Plate Mass : 525.00 kg
Total Prop Dry Mass: 1324.92 kg
Total Mass: 11000.00 kg</t>
  </si>
  <si>
    <t>Optimal Solution:
ISO Coverage: 10.80 percent
Maximum Intercept Range: 5.00 AU
~~~~~
Propulsive Capabilities:
Earth Hyberbolic Excess: 3000.00 m/s
Preposition DV: 330.00 m/s
Departure DV: 24029.62 m/s
Arrival DV: 2363.50 m/s
Total Tank Volume: 7.15 m^3
~~~~~
Mass Breakdown:
Payload mass: 1200.00 kg
Preposition Chem Mass: 1291.50 kg
Departure Eprop Mass: 4393.82 kg
Arrival Chem Mass: 3201.43 kg
Mass Staged After Departure Burn: 1000.00 kg
EProp Tank Mass: 231.25 kg
Chem Prop Tank Mass: 792.87 kg
Additional Power Mass (external to payload): 0.00 kg
Thrust Plate Mass : 525.00 kg
Total Prop Dry Mass: 1549.12 kg
Total Mass: 12635.88 kg</t>
  </si>
  <si>
    <t>Departure/Preposition Cost DV +10%</t>
  </si>
  <si>
    <t>Departure/Preposition Cost DV -10%</t>
  </si>
  <si>
    <t>Optimal Solution:
ISO Coverage: 11.00 percent
Maximum Intercept Range: 5.00 AU
~~~~~
Propulsive Capabilities:
Earth Hyberbolic Excess: 3000.00 m/s
Preposition DV: 270.00 m/s
Departure DV: 23431.37 m/s
Arrival DV: 2476.88 m/s
Total Tank Volume: 7.34 m^3
~~~~~
Mass Breakdown:
Payload mass: 1200.00 kg
Preposition Chem Mass: 1066.92 kg
Departure Eprop Mass: 4393.82 kg
Arrival Chem Mass: 3426.01 kg
Mass Staged After Departure Burn: 1000.00 kg
EProp Tank Mass: 231.25 kg
Chem Prop Tank Mass: 792.87 kg
Additional Power Mass (external to payload): 0.00 kg
Thrust Plate Mass : 525.00 kg
Total Prop Dry Mass: 1549.12 kg
Total Mass: 12635.88 kg</t>
  </si>
  <si>
    <t>Optimal Solution:
ISO Coverage: 12.62 percent
Maximum Intercept Range: 5.00 AU
~~~~~
Propulsive Capabilities:
Earth Hyberbolic Excess: 3000.00 m/s
Preposition DV: 300.00 m/s
Departure DV: 23728.12 m/s
Arrival DV: 2420.44 m/s
Total Tank Volume: 7.25 m^3
~~~~~
Mass Breakdown:
Payload mass: 1200.00 kg
Preposition Chem Mass: 1179.76 kg
Departure Eprop Mass: 4393.82 kg
Arrival Chem Mass: 3313.17 kg
Mass Staged After Departure Burn: 1000.00 kg
EProp Tank Mass: 231.25 kg
Chem Prop Tank Mass: 792.87 kg
Additional Power Mass (external to payload): 0.00 kg
Thrust Plate Mass : 525.00 kg
Total Prop Dry Mass: 1549.12 kg
Total Mass: 12635.88 kg</t>
  </si>
  <si>
    <t>Optimal Solution:
ISO Coverage: 9.63 percent
Maximum Intercept Range: 5.00 AU
~~~~~
Propulsive Capabilities:
Earth Hyberbolic Excess: 3000.00 m/s
Preposition DV: 300.00 m/s
Departure DV: 23728.12 m/s
Arrival DV: 2420.44 m/s
Total Tank Volume: 7.25 m^3
~~~~~
Mass Breakdown:
Payload mass: 1200.00 kg
Preposition Chem Mass: 1179.76 kg
Departure Eprop Mass: 4393.82 kg
Arrival Chem Mass: 3313.17 kg
Mass Staged After Departure Burn: 1000.00 kg
EProp Tank Mass: 231.25 kg
Chem Prop Tank Mass: 792.87 kg
Additional Power Mass (external to payload): 0.00 kg
Thrust Plate Mass : 525.00 kg
Total Prop Dry Mass: 1549.12 kg
Total Mass: 12635.88 kg</t>
  </si>
  <si>
    <t>Optimal Solution:
ISO Coverage: 6.47 percent
Maximum Intercept Range: 5.00 AU
~~~~~
Propulsive Capabilities:
Earth Hyberbolic Excess: 3000.00 m/s
Preposition DV: 300.00 m/s
Departure DV: 12482.92 m/s
Arrival DV: 3247.28 m/s
Total Tank Volume: 7.01 m^3
~~~~~
Mass Breakdown:
Payload mass: 1200.00 kg
Preposition Chem Mass: 1179.76 kg
Departure Eprop Mass: 2574.09 kg
Arrival Chem Mass: 5153.86 kg
Mass Staged After Departure Burn: 1000.00 kg
EProp Tank Mass: 135.48 kg
Chem Prop Tank Mass: 1117.70 kg
Additional Power Mass (external to payload): 0.00 kg
Thrust Plate Mass : 275.00 kg
Total Prop Dry Mass: 1528.17 kg
Total Mass: 12635.88 kg</t>
  </si>
  <si>
    <t>Optimal Solution:
ISO Coverage: 8.89 percent
Maximum Intercept Range: 5.00 AU
~~~~~
Propulsive Capabilities:
Earth Hyberbolic Excess: 3000.00 m/s
Preposition DV: 300.00 m/s
Departure DV: 15936.91 m/s
Arrival DV: 2955.78 m/s
Total Tank Volume: 7.06 m^3
~~~~~
Mass Breakdown:
Payload mass: 1200.00 kg
Preposition Chem Mass: 1179.76 kg
Departure Eprop Mass: 3178.03 kg
Arrival Chem Mass: 4507.24 kg
Mass Staged After Departure Burn: 1000.00 kg
EProp Tank Mass: 167.26 kg
Chem Prop Tank Mass: 1003.59 kg
Additional Power Mass (external to payload): 0.00 kg
Thrust Plate Mass : 400.00 kg
Total Prop Dry Mass: 1570.85 kg
Total Mass: 12635.88 kg</t>
  </si>
  <si>
    <t>Optimal Solution:
ISO Coverage: 12.79 percent
Maximum Intercept Range: 5.00 AU
~~~~~
Propulsive Capabilities:
Earth Hyberbolic Excess: 3000.00 m/s
Preposition DV: 300.00 m/s
Departure DV: 32730.02 m/s
Arrival DV: 1775.83 m/s
Total Tank Volume: 7.43 m^3
~~~~~
Mass Breakdown:
Payload mass: 1200.00 kg
Preposition Chem Mass: 1179.76 kg
Departure Eprop Mass: 5577.95 kg
Arrival Chem Mass: 2147.44 kg
Mass Staged After Departure Burn: 1000.00 kg
EProp Tank Mass: 293.58 kg
Chem Prop Tank Mass: 587.15 kg
Additional Power Mass (external to payload): 0.00 kg
Thrust Plate Mass : 650.00 kg
Total Prop Dry Mass: 1530.73 kg
Total Mass: 12635.88 kg</t>
  </si>
  <si>
    <t>Optimal Solution:
ISO Coverage: 14.47 percent
Maximum Intercept Range: 5.00 AU
~~~~~
Propulsive Capabilities:
Earth Hyberbolic Excess: 3000.00 m/s
Preposition DV: 300.00 m/s
Departure DV: 32139.05 m/s
Arrival DV: 1695.30 m/s
Total Tank Volume: 7.32 m^3
~~~~~
Mass Breakdown:
Payload mass: 1200.00 kg
Preposition Chem Mass: 1179.76 kg
Departure Eprop Mass: 5506.70 kg
Arrival Chem Mass: 2104.94 kg
Mass Staged After Departure Burn: 1000.00 kg
EProp Tank Mass: 289.83 kg
Chem Prop Tank Mass: 579.65 kg
Additional Power Mass (external to payload): 0.00 kg
Thrust Plate Mass : 775.00 kg
Total Prop Dry Mass: 1644.48 kg
Total Mass: 12635.88 kg</t>
  </si>
  <si>
    <t>3 XR-100***</t>
  </si>
  <si>
    <t>2.5 XR-100***</t>
  </si>
  <si>
    <t>Optimal Solution:
ISO Coverage: 10.84 percent
Maximum Intercept Range: 5.00 AU
~~~~~
Propulsive Capabilities:
Earth Hyberbolic Excess: 3000.00 m/s
Preposition DV: 300.00 m/s
Departure DV: 23728.12 m/s
Arrival DV: 2420.44 m/s
Total Tank Volume: 7.25 m^3
~~~~~
Mass Breakdown:
Payload mass: 1200.00 kg
Preposition Chem Mass: 1179.76 kg
Departure Eprop Mass: 4393.82 kg
Arrival Chem Mass: 3313.17 kg
Mass Staged After Departure Burn: 1000.00 kg
EProp Tank Mass: 231.25 kg
Chem Prop Tank Mass: 792.87 kg
Additional Power Mass (external to payload): 0.00 kg
Thrust Plate Mass : 525.00 kg
Total Prop Dry Mass: 1549.12 kg
Total Mass: 12635.88 kg</t>
  </si>
  <si>
    <t>Optimal Solution:
ISO Coverage: 12.06 percent
Maximum Intercept Range: 5.00 AU
~~~~~
Propulsive Capabilities:
Earth Hyberbolic Excess: 3000.00 m/s
Preposition DV: 300.00 m/s
Departure DV: 45276.00 m/s
Arrival DV: 1093.22 m/s
Total Tank Volume: 7.82 m^3
~~~~~
Mass Breakdown:
Payload mass: 1200.00 kg
Preposition Chem Mass: 1179.76 kg
Departure Eprop Mass: 6904.58 kg
Arrival Chem Mass: 1066.71 kg
Mass Staged After Departure Burn: 1000.00 kg
EProp Tank Mass: 363.40 kg
Chem Prop Tank Mass: 396.44 kg
Additional Power Mass (external to payload): 0.00 kg
Thrust Plate Mass : 525.00 kg
Total Prop Dry Mass: 1284.83 kg
Total Mass: 12635.88 kg</t>
  </si>
  <si>
    <t>Optimal Solution:
ISO Coverage: 11.23 percent
Maximum Intercept Range: 5.00 AU
~~~~~
Propulsive Capabilities:
Earth Hyberbolic Excess: 3000.00 m/s
Preposition DV: 300.00 m/s
Departure DV: 19551.58 m/s
Arrival DV: 2649.30 m/s
Total Tank Volume: 7.10 m^3
~~~~~
Mass Breakdown:
Payload mass: 1200.00 kg
Preposition Chem Mass: 1179.76 kg
Departure Eprop Mass: 3766.13 kg
Arrival Chem Mass: 3874.79 kg
Mass Staged After Departure Burn: 1000.00 kg
EProp Tank Mass: 198.22 kg
Chem Prop Tank Mass: 891.98 kg
Additional Power Mass (external to payload): 0.00 kg
Thrust Plate Mass : 525.00 kg
Total Prop Dry Mass: 1615.20 kg
Total Mass: 12635.88 kg</t>
  </si>
  <si>
    <t>Optimal Solution:
ISO Coverage: 11.72 percent
Maximum Intercept Range: 5.00 AU
~~~~~
Propulsive Capabilities:
Earth Hyberbolic Excess: 3000.00 m/s
Preposition DV: 300.00 m/s
Departure DV: 28293.66 m/s
Arrival DV: 2160.36 m/s
Total Tank Volume: 7.39 m^3
~~~~~
Mass Breakdown:
Payload mass: 1200.00 kg
Preposition Chem Mass: 1179.76 kg
Departure Eprop Mass: 5021.51 kg
Arrival Chem Mass: 2751.56 kg
Mass Staged After Departure Burn: 1000.00 kg
EProp Tank Mass: 264.29 kg
Chem Prop Tank Mass: 693.76 kg
Additional Power Mass (external to payload): 0.00 kg
Thrust Plate Mass : 525.00 kg
Total Prop Dry Mass: 1483.05 kg
Total Mass: 12635.88 kg</t>
  </si>
  <si>
    <t>Optimal Solution:
ISO Coverage: 9.54 percent
Maximum Intercept Range: 5.00 AU
~~~~~
Propulsive Capabilities:
Earth Hyberbolic Excess: 3000.00 m/s
Preposition DV: 300.00 m/s
Departure DV: 23728.12 m/s
Arrival DV: 2420.44 m/s
Total Tank Volume: 7.25 m^3
~~~~~
Mass Breakdown:
Payload mass: 1200.00 kg
Preposition Chem Mass: 1179.76 kg
Departure Eprop Mass: 4393.82 kg
Arrival Chem Mass: 3313.17 kg
Mass Staged After Departure Burn: 1000.00 kg
EProp Tank Mass: 231.25 kg
Chem Prop Tank Mass: 792.87 kg
Additional Power Mass (external to payload): 0.00 kg
Thrust Plate Mass : 525.00 kg
Total Prop Dry Mass: 1549.12 kg
Total Mass: 12635.88 kg</t>
  </si>
  <si>
    <t>Coverage Change (%)</t>
  </si>
  <si>
    <t>Optimal Solution:
ISO Coverage: 13.23 percent
Maximum Intercept Range: 5.00 AU
~~~~~
Propulsive Capabilities:
Earth Hyberbolic Excess: 3000.00 m/s
Preposition DV: 300.00 m/s
Departure DV: 23728.12 m/s
Arrival DV: 2420.44 m/s
Total Tank Volume: 7.25 m^3
~~~~~
Mass Breakdown:
Payload mass: 1200.00 kg
Preposition Chem Mass: 1179.76 kg
Departure Eprop Mass: 4393.82 kg
Arrival Chem Mass: 3313.17 kg
Mass Staged After Departure Burn: 1000.00 kg
EProp Tank Mass: 231.25 kg
Chem Prop Tank Mass: 792.87 kg
Additional Power Mass (external to payload): 0.00 kg
Thrust Plate Mass : 525.00 kg
Total Prop Dry Mass: 1549.12 kg
Total Mass: 12635.88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</si>
</sst>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10" fontId="0" fillId="0" borderId="0" xfId="0" applyNumberFormat="1"/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21" Type="http://schemas.openxmlformats.org/officeDocument/2006/relationships/image" Target="../media/image21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5197</xdr:colOff>
      <xdr:row>4</xdr:row>
      <xdr:rowOff>2374900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0CA63C-9250-5946-A0C2-2BA4E80D3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600" y="5232400"/>
          <a:ext cx="3116697" cy="237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21167</xdr:colOff>
      <xdr:row>4</xdr:row>
      <xdr:rowOff>2349500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2DDFF-60DC-D145-B716-5DD1DE546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562600"/>
          <a:ext cx="3132667" cy="2349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63500</xdr:colOff>
      <xdr:row>4</xdr:row>
      <xdr:rowOff>2381250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C89E89-2E02-504C-9EF7-1344AB25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6100" y="5562600"/>
          <a:ext cx="3175000" cy="23812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3098800</xdr:colOff>
      <xdr:row>4</xdr:row>
      <xdr:rowOff>2324100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CA2A4D-D8A1-7E46-ACA3-D180024C8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0" y="5562600"/>
          <a:ext cx="3098800" cy="2324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1</xdr:rowOff>
    </xdr:from>
    <xdr:to>
      <xdr:col>5</xdr:col>
      <xdr:colOff>3081867</xdr:colOff>
      <xdr:row>4</xdr:row>
      <xdr:rowOff>2311401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E01C66C-2E54-674A-A4FF-B2332B170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9100" y="5562601"/>
          <a:ext cx="3081867" cy="2311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38100</xdr:colOff>
      <xdr:row>4</xdr:row>
      <xdr:rowOff>2362200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D1647E-2C02-074D-9CAC-2CE66C728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0600" y="5562600"/>
          <a:ext cx="3149600" cy="2362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4902199</xdr:rowOff>
    </xdr:from>
    <xdr:to>
      <xdr:col>8</xdr:col>
      <xdr:colOff>101600</xdr:colOff>
      <xdr:row>4</xdr:row>
      <xdr:rowOff>2409824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B695FE9-AF0C-884F-9C4B-4A0CF6F4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5562599"/>
          <a:ext cx="3213100" cy="24098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88900</xdr:colOff>
      <xdr:row>4</xdr:row>
      <xdr:rowOff>2400300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EE77FB9-2280-0F4C-A6CC-1DEAA64C0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23600" y="5562600"/>
          <a:ext cx="3200400" cy="2400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139700</xdr:colOff>
      <xdr:row>5</xdr:row>
      <xdr:rowOff>25400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BB1367A-3D36-1849-B61F-6D31A0F9D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35100" y="5562600"/>
          <a:ext cx="3251200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122767</xdr:colOff>
      <xdr:row>5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650A49-1111-0942-A247-3AAE0AB9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6600" y="5562600"/>
          <a:ext cx="3234267" cy="24257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156633</xdr:colOff>
      <xdr:row>5</xdr:row>
      <xdr:rowOff>38100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9F2D75E-3FD3-304F-A831-45465A84F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58100" y="5562600"/>
          <a:ext cx="3268133" cy="24511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76200</xdr:colOff>
      <xdr:row>4</xdr:row>
      <xdr:rowOff>2390775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596A4B2-76C0-BD4E-B5CD-4F6E617D7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92600" y="5562600"/>
          <a:ext cx="3187700" cy="23907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16</xdr:col>
      <xdr:colOff>76200</xdr:colOff>
      <xdr:row>4</xdr:row>
      <xdr:rowOff>2390775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0B2B112-CF14-644C-9539-6DD53D87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4100" y="5562600"/>
          <a:ext cx="3187700" cy="23907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114300</xdr:colOff>
      <xdr:row>5</xdr:row>
      <xdr:rowOff>6350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A807B5A-4750-4945-B7EC-FB5553AC6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5600" y="5562600"/>
          <a:ext cx="3225800" cy="24193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18</xdr:col>
      <xdr:colOff>127000</xdr:colOff>
      <xdr:row>5</xdr:row>
      <xdr:rowOff>15875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9931689-D7AB-934A-95AF-D1EE6CAAF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7100" y="5562600"/>
          <a:ext cx="3238500" cy="24288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38100</xdr:colOff>
      <xdr:row>4</xdr:row>
      <xdr:rowOff>2362200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B55FB7E-EEEE-AE4B-BC26-AFAC031CD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38600" y="5562600"/>
          <a:ext cx="3149600" cy="23622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20</xdr:col>
      <xdr:colOff>101600</xdr:colOff>
      <xdr:row>4</xdr:row>
      <xdr:rowOff>2409825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E3D82F5-3AF1-A54F-9472-EB9D8E4FC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0100" y="5562600"/>
          <a:ext cx="3213100" cy="240982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177800</xdr:colOff>
      <xdr:row>5</xdr:row>
      <xdr:rowOff>53975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8851F4E-2FEA-8E49-A059-5A96858C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61600" y="5562600"/>
          <a:ext cx="3289300" cy="24669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22</xdr:col>
      <xdr:colOff>63500</xdr:colOff>
      <xdr:row>4</xdr:row>
      <xdr:rowOff>2381250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5903C2A-27A9-BB4C-920F-8CF4D0E7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73100" y="5562600"/>
          <a:ext cx="3175000" cy="23812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23</xdr:col>
      <xdr:colOff>76200</xdr:colOff>
      <xdr:row>4</xdr:row>
      <xdr:rowOff>2390775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27A5CDF-74BA-D54C-925C-89581257C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0" y="5562600"/>
          <a:ext cx="3187700" cy="239077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24</xdr:col>
      <xdr:colOff>279400</xdr:colOff>
      <xdr:row>5</xdr:row>
      <xdr:rowOff>130175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E53DF5A-DF4F-044F-9BB9-34ACAD498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96100" y="5562600"/>
          <a:ext cx="3390900" cy="25431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25</xdr:col>
      <xdr:colOff>88900</xdr:colOff>
      <xdr:row>4</xdr:row>
      <xdr:rowOff>2400300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B54DE1C-1BEF-EC4A-B0C3-10F0A7B5F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7600" y="5562600"/>
          <a:ext cx="3200400" cy="240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139700</xdr:colOff>
      <xdr:row>5</xdr:row>
      <xdr:rowOff>25400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B9D3CAA-2A34-FC44-84E7-279CA1E9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69600" y="5562600"/>
          <a:ext cx="3251200" cy="243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14</xdr:col>
      <xdr:colOff>38100</xdr:colOff>
      <xdr:row>4</xdr:row>
      <xdr:rowOff>2362200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50B9E6A-2718-AF48-A895-BE007D790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81100" y="5892800"/>
          <a:ext cx="3149600" cy="236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13</xdr:row>
      <xdr:rowOff>47625</xdr:rowOff>
    </xdr:from>
    <xdr:to>
      <xdr:col>3</xdr:col>
      <xdr:colOff>1447800</xdr:colOff>
      <xdr:row>31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E975B5-9C8C-4C5A-B299-260536A87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524125"/>
          <a:ext cx="4838700" cy="3562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16</xdr:row>
      <xdr:rowOff>171450</xdr:rowOff>
    </xdr:from>
    <xdr:to>
      <xdr:col>3</xdr:col>
      <xdr:colOff>1238250</xdr:colOff>
      <xdr:row>34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6C73DA-E06E-4D91-B8B0-4A2BF677E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3219450"/>
          <a:ext cx="4600575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E13-B8E3-4129-A312-D40C3213F158}">
  <dimension ref="A1:AH18"/>
  <sheetViews>
    <sheetView tabSelected="1" workbookViewId="0">
      <selection activeCell="C18" sqref="C18"/>
    </sheetView>
  </sheetViews>
  <sheetFormatPr baseColWidth="10" defaultColWidth="40.83203125" defaultRowHeight="15" x14ac:dyDescent="0.2"/>
  <cols>
    <col min="1" max="1" width="31.33203125" bestFit="1" customWidth="1"/>
  </cols>
  <sheetData>
    <row r="1" spans="1:34" s="12" customFormat="1" ht="26" x14ac:dyDescent="0.3">
      <c r="B1" s="12" t="s">
        <v>81</v>
      </c>
      <c r="C1" s="12" t="s">
        <v>82</v>
      </c>
      <c r="D1" s="12" t="s">
        <v>90</v>
      </c>
      <c r="E1" s="12" t="s">
        <v>91</v>
      </c>
      <c r="F1" s="12" t="s">
        <v>96</v>
      </c>
      <c r="G1" s="12" t="s">
        <v>94</v>
      </c>
      <c r="H1" s="12" t="s">
        <v>95</v>
      </c>
      <c r="I1" s="12" t="s">
        <v>97</v>
      </c>
      <c r="J1" s="12" t="s">
        <v>104</v>
      </c>
      <c r="K1" s="12" t="s">
        <v>117</v>
      </c>
      <c r="L1" s="12" t="s">
        <v>118</v>
      </c>
      <c r="M1" s="12" t="s">
        <v>102</v>
      </c>
      <c r="N1" s="12" t="s">
        <v>99</v>
      </c>
      <c r="O1" s="12" t="s">
        <v>100</v>
      </c>
      <c r="P1" s="12" t="s">
        <v>101</v>
      </c>
      <c r="Q1" s="12" t="s">
        <v>106</v>
      </c>
      <c r="R1" s="12" t="s">
        <v>107</v>
      </c>
      <c r="S1" s="12" t="s">
        <v>127</v>
      </c>
      <c r="T1" s="12" t="s">
        <v>126</v>
      </c>
      <c r="U1" s="12" t="s">
        <v>108</v>
      </c>
      <c r="V1" s="12" t="s">
        <v>109</v>
      </c>
      <c r="W1" s="12" t="s">
        <v>110</v>
      </c>
      <c r="X1" s="12" t="s">
        <v>111</v>
      </c>
      <c r="Y1" s="12" t="s">
        <v>112</v>
      </c>
    </row>
    <row r="2" spans="1:34" s="12" customFormat="1" ht="26" x14ac:dyDescent="0.3">
      <c r="A2" s="12" t="s">
        <v>87</v>
      </c>
      <c r="B2" s="13">
        <v>11.05</v>
      </c>
      <c r="C2" s="13">
        <v>25.27</v>
      </c>
      <c r="D2" s="13">
        <v>10.44</v>
      </c>
      <c r="E2" s="13">
        <v>11.42</v>
      </c>
      <c r="F2" s="13">
        <v>10.58</v>
      </c>
      <c r="G2" s="13">
        <v>11.23</v>
      </c>
      <c r="H2" s="13">
        <v>10.9</v>
      </c>
      <c r="I2" s="13">
        <v>10.92</v>
      </c>
      <c r="J2" s="13">
        <v>10.79</v>
      </c>
      <c r="K2" s="13">
        <v>10.8</v>
      </c>
      <c r="L2" s="13">
        <v>11</v>
      </c>
      <c r="M2" s="13">
        <v>9.5399999999999991</v>
      </c>
      <c r="N2" s="13">
        <v>13.23</v>
      </c>
      <c r="O2" s="13">
        <v>12.62</v>
      </c>
      <c r="P2" s="13">
        <v>9.6300000000000008</v>
      </c>
      <c r="Q2" s="13">
        <v>6.47</v>
      </c>
      <c r="R2" s="13">
        <v>8.89</v>
      </c>
      <c r="S2" s="13">
        <v>12.79</v>
      </c>
      <c r="T2" s="13">
        <v>14.47</v>
      </c>
      <c r="U2" s="13">
        <v>10.84</v>
      </c>
      <c r="V2" s="13">
        <v>11.05</v>
      </c>
      <c r="W2" s="13">
        <v>12.06</v>
      </c>
      <c r="X2" s="13">
        <v>11.23</v>
      </c>
      <c r="Y2" s="13">
        <v>11.72</v>
      </c>
      <c r="Z2" s="13"/>
      <c r="AA2" s="13"/>
      <c r="AB2" s="13"/>
      <c r="AC2" s="13"/>
      <c r="AD2" s="13"/>
      <c r="AE2" s="13"/>
      <c r="AF2" s="13"/>
      <c r="AG2" s="13"/>
      <c r="AH2" s="13"/>
    </row>
    <row r="3" spans="1:34" ht="26" x14ac:dyDescent="0.3">
      <c r="A3" s="12" t="s">
        <v>133</v>
      </c>
      <c r="C3" s="18">
        <f>(C2-$B$2)/$B$2*100</f>
        <v>128.68778280542986</v>
      </c>
      <c r="D3" s="18">
        <f>(D2-$B$2)/$B$2*100</f>
        <v>-5.5203619909502368</v>
      </c>
      <c r="E3" s="18">
        <f>(E2-$B$2)/$B$2*100</f>
        <v>3.3484162895927532</v>
      </c>
      <c r="F3" s="18">
        <f>(F2-$B$2)/$B$2*100</f>
        <v>-4.2533936651583764</v>
      </c>
      <c r="G3" s="18">
        <f>(G2-$B$2)/$B$2*100</f>
        <v>1.6289592760180969</v>
      </c>
      <c r="H3" s="18">
        <f>(H2-$B$2)/$B$2*100</f>
        <v>-1.3574660633484195</v>
      </c>
      <c r="I3" s="18">
        <f>(I2-$B$2)/$B$2*100</f>
        <v>-1.176470588235301</v>
      </c>
      <c r="J3" s="18">
        <f>(J2-$B$2)/$B$2*100</f>
        <v>-2.3529411764706021</v>
      </c>
      <c r="K3" s="18">
        <f>(K2-$B$2)/$B$2*100</f>
        <v>-2.2624434389140271</v>
      </c>
      <c r="L3" s="18">
        <f>(L2-$B$2)/$B$2*100</f>
        <v>-0.45248868778281182</v>
      </c>
      <c r="M3" s="18">
        <f>(M2-$B$2)/$B$2*100</f>
        <v>-13.665158371040736</v>
      </c>
      <c r="N3" s="18">
        <f t="shared" ref="N3:Q3" si="0">(N2-$B$2)/$B$2*100</f>
        <v>19.728506787330314</v>
      </c>
      <c r="O3" s="18">
        <f t="shared" si="0"/>
        <v>14.208144796380076</v>
      </c>
      <c r="P3" s="18">
        <f t="shared" si="0"/>
        <v>-12.850678733031673</v>
      </c>
      <c r="Q3" s="18">
        <f t="shared" si="0"/>
        <v>-41.447963800904986</v>
      </c>
      <c r="R3" s="18">
        <f>(R2-$B$2)/$B$2*100</f>
        <v>-19.547511312217196</v>
      </c>
      <c r="S3" s="18">
        <f>(S2-$B$2)/$B$2*100</f>
        <v>15.746606334841614</v>
      </c>
      <c r="T3" s="18">
        <f t="shared" ref="T3" si="1">(T2-$B$2)/$B$2*100</f>
        <v>30.950226244343888</v>
      </c>
      <c r="U3" s="18">
        <f t="shared" ref="U3" si="2">(U2-$B$2)/$B$2*100</f>
        <v>-1.9004524886877903</v>
      </c>
      <c r="V3" s="18">
        <f>(V2-$B$2)/$B$2*100</f>
        <v>0</v>
      </c>
      <c r="W3" s="18">
        <f>(W2-$B$2)/$B$2*100</f>
        <v>9.1402714932126674</v>
      </c>
      <c r="X3" s="18">
        <f>(X2-$B$2)/$B$2*100</f>
        <v>1.6289592760180969</v>
      </c>
      <c r="Y3" s="18">
        <f>(Y2-$B$2)/$B$2*100</f>
        <v>6.0633484162895916</v>
      </c>
    </row>
    <row r="4" spans="1:34" s="13" customFormat="1" ht="386.25" customHeight="1" x14ac:dyDescent="0.3">
      <c r="A4" s="12" t="s">
        <v>83</v>
      </c>
      <c r="B4" s="14" t="s">
        <v>89</v>
      </c>
      <c r="C4" s="14" t="s">
        <v>92</v>
      </c>
      <c r="D4" s="14" t="s">
        <v>93</v>
      </c>
      <c r="E4" s="14" t="s">
        <v>98</v>
      </c>
      <c r="F4" s="14" t="s">
        <v>103</v>
      </c>
      <c r="G4" s="14" t="s">
        <v>105</v>
      </c>
      <c r="H4" s="14" t="s">
        <v>113</v>
      </c>
      <c r="I4" s="14" t="s">
        <v>114</v>
      </c>
      <c r="J4" s="14" t="s">
        <v>115</v>
      </c>
      <c r="K4" s="14" t="s">
        <v>116</v>
      </c>
      <c r="L4" s="14" t="s">
        <v>119</v>
      </c>
      <c r="M4" s="14" t="s">
        <v>132</v>
      </c>
      <c r="N4" s="14" t="s">
        <v>134</v>
      </c>
      <c r="O4" s="14" t="s">
        <v>120</v>
      </c>
      <c r="P4" s="14" t="s">
        <v>121</v>
      </c>
      <c r="Q4" s="14" t="s">
        <v>122</v>
      </c>
      <c r="R4" s="14" t="s">
        <v>123</v>
      </c>
      <c r="S4" s="14" t="s">
        <v>124</v>
      </c>
      <c r="T4" s="14" t="s">
        <v>125</v>
      </c>
      <c r="U4" s="14" t="s">
        <v>128</v>
      </c>
      <c r="V4" s="14" t="s">
        <v>89</v>
      </c>
      <c r="W4" s="14" t="s">
        <v>129</v>
      </c>
      <c r="X4" s="14" t="s">
        <v>130</v>
      </c>
      <c r="Y4" s="14" t="s">
        <v>131</v>
      </c>
    </row>
    <row r="5" spans="1:34" ht="190" customHeight="1" x14ac:dyDescent="0.3">
      <c r="A5" s="12" t="s">
        <v>84</v>
      </c>
    </row>
    <row r="6" spans="1:34" ht="150" customHeight="1" x14ac:dyDescent="0.2"/>
    <row r="7" spans="1:34" ht="154" customHeight="1" x14ac:dyDescent="0.2"/>
    <row r="18" spans="2:2" ht="408" customHeight="1" x14ac:dyDescent="0.2">
      <c r="B18" s="17" t="s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1C96-B28D-48BC-AB10-04C64E1BD61F}">
  <dimension ref="A1:F25"/>
  <sheetViews>
    <sheetView topLeftCell="A3" workbookViewId="0">
      <selection activeCell="D14" sqref="D14"/>
    </sheetView>
  </sheetViews>
  <sheetFormatPr baseColWidth="10" defaultColWidth="8.83203125" defaultRowHeight="15" x14ac:dyDescent="0.2"/>
  <cols>
    <col min="1" max="1" width="59.5" bestFit="1" customWidth="1"/>
    <col min="2" max="2" width="13.83203125" bestFit="1" customWidth="1"/>
    <col min="3" max="3" width="9.1640625" style="6"/>
    <col min="4" max="4" width="110.5" bestFit="1" customWidth="1"/>
    <col min="5" max="5" width="21.5" bestFit="1" customWidth="1"/>
    <col min="6" max="6" width="18.5" bestFit="1" customWidth="1"/>
  </cols>
  <sheetData>
    <row r="1" spans="1:6" s="3" customFormat="1" x14ac:dyDescent="0.2">
      <c r="A1" s="15" t="s">
        <v>0</v>
      </c>
      <c r="B1" s="15"/>
      <c r="C1" s="5"/>
      <c r="D1" s="15" t="s">
        <v>1</v>
      </c>
      <c r="E1" s="15"/>
    </row>
    <row r="2" spans="1:6" s="3" customFormat="1" x14ac:dyDescent="0.2">
      <c r="A2" s="3" t="s">
        <v>2</v>
      </c>
      <c r="B2" t="s">
        <v>3</v>
      </c>
      <c r="C2" s="5" t="s">
        <v>4</v>
      </c>
      <c r="D2" s="3" t="s">
        <v>2</v>
      </c>
      <c r="E2" s="3" t="s">
        <v>3</v>
      </c>
      <c r="F2" s="3" t="s">
        <v>4</v>
      </c>
    </row>
    <row r="3" spans="1:6" x14ac:dyDescent="0.2">
      <c r="A3" t="s">
        <v>5</v>
      </c>
      <c r="B3" t="s">
        <v>6</v>
      </c>
      <c r="D3" s="8" t="s">
        <v>7</v>
      </c>
      <c r="E3" s="8" t="s">
        <v>8</v>
      </c>
      <c r="F3" t="s">
        <v>9</v>
      </c>
    </row>
    <row r="4" spans="1:6" x14ac:dyDescent="0.2">
      <c r="A4" t="s">
        <v>10</v>
      </c>
      <c r="B4" t="s">
        <v>6</v>
      </c>
      <c r="D4" s="8" t="s">
        <v>11</v>
      </c>
      <c r="E4" s="8" t="s">
        <v>12</v>
      </c>
      <c r="F4" t="s">
        <v>9</v>
      </c>
    </row>
    <row r="5" spans="1:6" x14ac:dyDescent="0.2">
      <c r="A5" t="s">
        <v>13</v>
      </c>
      <c r="B5" t="s">
        <v>6</v>
      </c>
      <c r="D5" s="1" t="s">
        <v>14</v>
      </c>
      <c r="E5" s="1" t="s">
        <v>15</v>
      </c>
      <c r="F5" t="s">
        <v>16</v>
      </c>
    </row>
    <row r="6" spans="1:6" x14ac:dyDescent="0.2">
      <c r="A6" t="s">
        <v>17</v>
      </c>
      <c r="B6" t="s">
        <v>6</v>
      </c>
      <c r="D6" s="1" t="s">
        <v>18</v>
      </c>
      <c r="E6" s="1" t="s">
        <v>15</v>
      </c>
      <c r="F6" t="s">
        <v>16</v>
      </c>
    </row>
    <row r="7" spans="1:6" x14ac:dyDescent="0.2">
      <c r="A7" t="s">
        <v>19</v>
      </c>
      <c r="B7" t="s">
        <v>6</v>
      </c>
      <c r="D7" s="9" t="s">
        <v>20</v>
      </c>
      <c r="E7" s="9" t="s">
        <v>21</v>
      </c>
      <c r="F7" t="s">
        <v>16</v>
      </c>
    </row>
    <row r="8" spans="1:6" x14ac:dyDescent="0.2">
      <c r="A8" t="s">
        <v>22</v>
      </c>
      <c r="B8" t="s">
        <v>6</v>
      </c>
      <c r="D8" s="9" t="s">
        <v>23</v>
      </c>
      <c r="E8" s="9" t="s">
        <v>24</v>
      </c>
      <c r="F8" t="s">
        <v>16</v>
      </c>
    </row>
    <row r="9" spans="1:6" x14ac:dyDescent="0.2">
      <c r="A9" t="s">
        <v>25</v>
      </c>
      <c r="B9" t="s">
        <v>6</v>
      </c>
      <c r="D9" s="1" t="s">
        <v>26</v>
      </c>
      <c r="E9" s="1" t="s">
        <v>27</v>
      </c>
      <c r="F9" t="s">
        <v>16</v>
      </c>
    </row>
    <row r="10" spans="1:6" x14ac:dyDescent="0.2">
      <c r="A10" t="s">
        <v>28</v>
      </c>
      <c r="B10" t="s">
        <v>6</v>
      </c>
      <c r="D10" s="9" t="s">
        <v>29</v>
      </c>
      <c r="E10" s="9" t="s">
        <v>21</v>
      </c>
      <c r="F10" t="s">
        <v>16</v>
      </c>
    </row>
    <row r="11" spans="1:6" x14ac:dyDescent="0.2">
      <c r="A11" s="1" t="s">
        <v>30</v>
      </c>
      <c r="B11" s="1" t="s">
        <v>6</v>
      </c>
      <c r="D11" s="4" t="s">
        <v>31</v>
      </c>
      <c r="E11" s="4" t="s">
        <v>32</v>
      </c>
      <c r="F11" t="s">
        <v>16</v>
      </c>
    </row>
    <row r="12" spans="1:6" x14ac:dyDescent="0.2">
      <c r="D12" s="9" t="s">
        <v>33</v>
      </c>
      <c r="E12" s="9" t="s">
        <v>34</v>
      </c>
      <c r="F12" t="s">
        <v>16</v>
      </c>
    </row>
    <row r="14" spans="1:6" x14ac:dyDescent="0.2">
      <c r="D14" t="s">
        <v>35</v>
      </c>
    </row>
    <row r="16" spans="1:6" x14ac:dyDescent="0.2">
      <c r="D16" s="11" t="s">
        <v>36</v>
      </c>
      <c r="E16" s="11" t="s">
        <v>6</v>
      </c>
    </row>
    <row r="20" spans="4:5" x14ac:dyDescent="0.2">
      <c r="D20" t="s">
        <v>37</v>
      </c>
    </row>
    <row r="21" spans="4:5" x14ac:dyDescent="0.2">
      <c r="D21" s="10" t="s">
        <v>38</v>
      </c>
      <c r="E21" s="10" t="s">
        <v>6</v>
      </c>
    </row>
    <row r="22" spans="4:5" x14ac:dyDescent="0.2">
      <c r="D22" s="1" t="s">
        <v>39</v>
      </c>
      <c r="E22" s="1" t="s">
        <v>34</v>
      </c>
    </row>
    <row r="23" spans="4:5" x14ac:dyDescent="0.2">
      <c r="D23" t="s">
        <v>40</v>
      </c>
      <c r="E23" t="s">
        <v>21</v>
      </c>
    </row>
    <row r="24" spans="4:5" x14ac:dyDescent="0.2">
      <c r="D24" s="10" t="s">
        <v>41</v>
      </c>
      <c r="E24" s="10" t="s">
        <v>6</v>
      </c>
    </row>
    <row r="25" spans="4:5" x14ac:dyDescent="0.2">
      <c r="D25" s="11" t="s">
        <v>42</v>
      </c>
      <c r="E25" s="11" t="s">
        <v>21</v>
      </c>
    </row>
  </sheetData>
  <mergeCells count="2">
    <mergeCell ref="D1:E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27" bestFit="1" customWidth="1"/>
    <col min="2" max="2" width="22.6640625" bestFit="1" customWidth="1"/>
    <col min="4" max="4" width="22.6640625" bestFit="1" customWidth="1"/>
    <col min="5" max="5" width="23.5" bestFit="1" customWidth="1"/>
    <col min="13" max="13" width="13" bestFit="1" customWidth="1"/>
  </cols>
  <sheetData>
    <row r="1" spans="1:14" x14ac:dyDescent="0.2">
      <c r="A1" s="16" t="s">
        <v>43</v>
      </c>
      <c r="B1" s="16"/>
      <c r="D1" s="16" t="s">
        <v>44</v>
      </c>
      <c r="E1" s="16"/>
    </row>
    <row r="2" spans="1:14" x14ac:dyDescent="0.2">
      <c r="A2" t="s">
        <v>45</v>
      </c>
      <c r="B2" t="s">
        <v>46</v>
      </c>
      <c r="D2" t="s">
        <v>47</v>
      </c>
      <c r="E2" t="s">
        <v>48</v>
      </c>
    </row>
    <row r="3" spans="1:14" x14ac:dyDescent="0.2">
      <c r="A3" t="s">
        <v>49</v>
      </c>
      <c r="B3" t="s">
        <v>50</v>
      </c>
      <c r="D3" t="s">
        <v>51</v>
      </c>
      <c r="E3" s="1" t="s">
        <v>52</v>
      </c>
    </row>
    <row r="4" spans="1:14" x14ac:dyDescent="0.2">
      <c r="A4" t="s">
        <v>53</v>
      </c>
      <c r="B4" s="1" t="s">
        <v>54</v>
      </c>
      <c r="D4" t="s">
        <v>55</v>
      </c>
      <c r="E4" s="1" t="s">
        <v>56</v>
      </c>
    </row>
    <row r="5" spans="1:14" x14ac:dyDescent="0.2">
      <c r="A5" t="s">
        <v>57</v>
      </c>
      <c r="B5" s="2">
        <v>0.05</v>
      </c>
      <c r="D5" t="s">
        <v>58</v>
      </c>
      <c r="E5" s="2">
        <v>1</v>
      </c>
    </row>
    <row r="6" spans="1:14" x14ac:dyDescent="0.2">
      <c r="A6" t="s">
        <v>59</v>
      </c>
      <c r="B6" s="2">
        <v>0.15</v>
      </c>
      <c r="D6" t="s">
        <v>60</v>
      </c>
      <c r="E6" t="s">
        <v>61</v>
      </c>
    </row>
    <row r="7" spans="1:14" x14ac:dyDescent="0.2">
      <c r="A7" t="s">
        <v>62</v>
      </c>
      <c r="B7" t="s">
        <v>63</v>
      </c>
      <c r="D7" t="s">
        <v>64</v>
      </c>
      <c r="E7" t="s">
        <v>65</v>
      </c>
    </row>
    <row r="8" spans="1:14" x14ac:dyDescent="0.2">
      <c r="A8" t="s">
        <v>66</v>
      </c>
      <c r="B8" t="s">
        <v>67</v>
      </c>
      <c r="D8" t="s">
        <v>68</v>
      </c>
      <c r="E8" t="s">
        <v>69</v>
      </c>
    </row>
    <row r="9" spans="1:14" x14ac:dyDescent="0.2">
      <c r="A9" t="s">
        <v>70</v>
      </c>
      <c r="B9" s="1" t="s">
        <v>71</v>
      </c>
      <c r="D9" t="s">
        <v>72</v>
      </c>
      <c r="E9" t="s">
        <v>65</v>
      </c>
      <c r="H9">
        <f>PI()*(-2)*(-1.45/2)^2/3</f>
        <v>-1.1008664256954235</v>
      </c>
    </row>
    <row r="10" spans="1:14" x14ac:dyDescent="0.2">
      <c r="A10" t="s">
        <v>73</v>
      </c>
      <c r="B10" s="1" t="s">
        <v>74</v>
      </c>
      <c r="H10">
        <f>PI()*(13-6.7)*(2.3)^2/3</f>
        <v>34.899952788729003</v>
      </c>
    </row>
    <row r="11" spans="1:14" x14ac:dyDescent="0.2">
      <c r="H11">
        <f>PI()*(2.3)^2*6.7</f>
        <v>111.34746842118302</v>
      </c>
      <c r="I11">
        <f>SUM(H9:H11)</f>
        <v>145.14655478421662</v>
      </c>
    </row>
    <row r="15" spans="1:14" x14ac:dyDescent="0.2">
      <c r="M15" t="s">
        <v>75</v>
      </c>
      <c r="N15" s="7">
        <v>0.127</v>
      </c>
    </row>
    <row r="16" spans="1:14" x14ac:dyDescent="0.2">
      <c r="M16" t="s">
        <v>76</v>
      </c>
    </row>
    <row r="17" spans="13:14" x14ac:dyDescent="0.2">
      <c r="M17" t="s">
        <v>77</v>
      </c>
      <c r="N17" t="s">
        <v>78</v>
      </c>
    </row>
    <row r="18" spans="13:14" x14ac:dyDescent="0.2">
      <c r="M18" t="s">
        <v>79</v>
      </c>
      <c r="N18" t="s">
        <v>80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7CFA-8720-4D08-A07F-4F3CAD3E1F0E}">
  <dimension ref="A1:E10"/>
  <sheetViews>
    <sheetView topLeftCell="A6" workbookViewId="0">
      <selection activeCell="B16" sqref="B16"/>
    </sheetView>
  </sheetViews>
  <sheetFormatPr baseColWidth="10" defaultColWidth="8.83203125" defaultRowHeight="15" x14ac:dyDescent="0.2"/>
  <cols>
    <col min="1" max="1" width="27" bestFit="1" customWidth="1"/>
    <col min="2" max="2" width="22.6640625" bestFit="1" customWidth="1"/>
    <col min="4" max="4" width="22.6640625" bestFit="1" customWidth="1"/>
    <col min="5" max="5" width="23.5" bestFit="1" customWidth="1"/>
  </cols>
  <sheetData>
    <row r="1" spans="1:5" x14ac:dyDescent="0.2">
      <c r="A1" s="16" t="s">
        <v>43</v>
      </c>
      <c r="B1" s="16"/>
      <c r="D1" s="16" t="s">
        <v>44</v>
      </c>
      <c r="E1" s="16"/>
    </row>
    <row r="2" spans="1:5" x14ac:dyDescent="0.2">
      <c r="A2" t="s">
        <v>45</v>
      </c>
      <c r="B2" t="s">
        <v>46</v>
      </c>
      <c r="D2" t="s">
        <v>47</v>
      </c>
      <c r="E2" t="s">
        <v>85</v>
      </c>
    </row>
    <row r="3" spans="1:5" x14ac:dyDescent="0.2">
      <c r="A3" t="s">
        <v>49</v>
      </c>
      <c r="B3" t="s">
        <v>50</v>
      </c>
      <c r="D3" t="s">
        <v>51</v>
      </c>
      <c r="E3" s="1" t="s">
        <v>52</v>
      </c>
    </row>
    <row r="4" spans="1:5" x14ac:dyDescent="0.2">
      <c r="A4" t="s">
        <v>53</v>
      </c>
      <c r="B4" s="1" t="s">
        <v>54</v>
      </c>
      <c r="D4" t="s">
        <v>55</v>
      </c>
      <c r="E4" s="1" t="s">
        <v>56</v>
      </c>
    </row>
    <row r="5" spans="1:5" x14ac:dyDescent="0.2">
      <c r="A5" t="s">
        <v>57</v>
      </c>
      <c r="B5" s="2">
        <v>0.05</v>
      </c>
      <c r="D5" t="s">
        <v>58</v>
      </c>
      <c r="E5" s="2">
        <v>1</v>
      </c>
    </row>
    <row r="6" spans="1:5" x14ac:dyDescent="0.2">
      <c r="A6" t="s">
        <v>59</v>
      </c>
      <c r="B6" s="2">
        <v>0.15</v>
      </c>
      <c r="D6" t="s">
        <v>60</v>
      </c>
      <c r="E6" t="s">
        <v>61</v>
      </c>
    </row>
    <row r="7" spans="1:5" x14ac:dyDescent="0.2">
      <c r="A7" t="s">
        <v>62</v>
      </c>
      <c r="B7" t="s">
        <v>63</v>
      </c>
      <c r="D7" t="s">
        <v>64</v>
      </c>
      <c r="E7" t="s">
        <v>65</v>
      </c>
    </row>
    <row r="8" spans="1:5" x14ac:dyDescent="0.2">
      <c r="A8" t="s">
        <v>66</v>
      </c>
      <c r="B8" t="s">
        <v>67</v>
      </c>
      <c r="D8" t="s">
        <v>68</v>
      </c>
      <c r="E8" t="s">
        <v>86</v>
      </c>
    </row>
    <row r="9" spans="1:5" x14ac:dyDescent="0.2">
      <c r="A9" t="s">
        <v>70</v>
      </c>
      <c r="B9" s="1" t="s">
        <v>71</v>
      </c>
      <c r="D9" t="s">
        <v>72</v>
      </c>
      <c r="E9" t="s">
        <v>65</v>
      </c>
    </row>
    <row r="10" spans="1:5" x14ac:dyDescent="0.2">
      <c r="A10" t="s">
        <v>73</v>
      </c>
      <c r="B10" s="1" t="s">
        <v>74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0C64FF314CF45A8C12AEEA2B2369F" ma:contentTypeVersion="12" ma:contentTypeDescription="Create a new document." ma:contentTypeScope="" ma:versionID="a565d37d07f67496154f1c5ee6a0d044">
  <xsd:schema xmlns:xsd="http://www.w3.org/2001/XMLSchema" xmlns:xs="http://www.w3.org/2001/XMLSchema" xmlns:p="http://schemas.microsoft.com/office/2006/metadata/properties" xmlns:ns2="12213506-b816-441a-9cbb-edd9b26ef45c" xmlns:ns3="4d2ef031-4ce5-4f7e-af32-0860a49ac7e1" targetNamespace="http://schemas.microsoft.com/office/2006/metadata/properties" ma:root="true" ma:fieldsID="cb52d2e0d85b075edf1bc1e458977d15" ns2:_="" ns3:_="">
    <xsd:import namespace="12213506-b816-441a-9cbb-edd9b26ef45c"/>
    <xsd:import namespace="4d2ef031-4ce5-4f7e-af32-0860a49ac7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213506-b816-441a-9cbb-edd9b26ef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2ef031-4ce5-4f7e-af32-0860a49ac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9659BF-EE7A-47BE-B935-01EFE2C1D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213506-b816-441a-9cbb-edd9b26ef45c"/>
    <ds:schemaRef ds:uri="4d2ef031-4ce5-4f7e-af32-0860a49ac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D5E0AA-BA97-4ABC-8DE2-96C2CF7E46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7086F4-26E7-4E21-8960-3B48C1F71195}">
  <ds:schemaRefs>
    <ds:schemaRef ds:uri="http://purl.org/dc/elements/1.1/"/>
    <ds:schemaRef ds:uri="http://schemas.microsoft.com/office/2006/documentManagement/types"/>
    <ds:schemaRef ds:uri="4d2ef031-4ce5-4f7e-af32-0860a49ac7e1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2213506-b816-441a-9cbb-edd9b26ef45c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SDR Sensitivity Study</vt:lpstr>
      <vt:lpstr>Work for the Fyoutch</vt:lpstr>
      <vt:lpstr>Test1</vt:lpstr>
      <vt:lpstr>Test2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Hammond</cp:lastModifiedBy>
  <cp:revision/>
  <dcterms:created xsi:type="dcterms:W3CDTF">2021-02-09T22:25:13Z</dcterms:created>
  <dcterms:modified xsi:type="dcterms:W3CDTF">2021-03-09T05:23:58Z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0x010100B310C64FF314CF45A8C12AEEA2B2369F</vt:lpwstr>
  </property>
</Properties>
</file>