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haenel\Documents\GitHub\URCA-Project\"/>
    </mc:Choice>
  </mc:AlternateContent>
  <xr:revisionPtr revIDLastSave="0" documentId="13_ncr:1_{013FEF77-647B-4CE6-BE73-A8B36C84D5FB}" xr6:coauthVersionLast="47" xr6:coauthVersionMax="47" xr10:uidLastSave="{00000000-0000-0000-0000-000000000000}"/>
  <bookViews>
    <workbookView xWindow="-120" yWindow="-120" windowWidth="29040" windowHeight="15720" tabRatio="845" activeTab="6" xr2:uid="{00000000-000D-0000-FFFF-FFFF00000000}"/>
  </bookViews>
  <sheets>
    <sheet name="Sheet1" sheetId="1" r:id="rId1"/>
    <sheet name="ResNet50_Rice_Leaves" sheetId="11" r:id="rId2"/>
    <sheet name="InceptionResNetV2_Rice_Leaves" sheetId="10" r:id="rId3"/>
    <sheet name="AlexNet_Rice_Leaves" sheetId="9" r:id="rId4"/>
    <sheet name="AlexNet_lowlight_tomato" sheetId="8" r:id="rId5"/>
    <sheet name="ResNet50_lowlight_tomato" sheetId="7" r:id="rId6"/>
    <sheet name="InceptionResNetV2_lowlight_toma" sheetId="6" r:id="rId7"/>
    <sheet name="AlexNet_highlight_tomato" sheetId="5" r:id="rId8"/>
    <sheet name="ResNet50_highlight_tomato" sheetId="4" r:id="rId9"/>
    <sheet name="InceptionResNetV2_highlight_tom" sheetId="3" r:id="rId10"/>
  </sheets>
  <definedNames>
    <definedName name="_xlnm._FilterDatabase" localSheetId="1" hidden="1">ResNet50_Rice_Leaves!$B$1:$B$217</definedName>
    <definedName name="_xlchart.v1.0" hidden="1">(Sheet1!$B$2,Sheet1!$D$2,Sheet1!$F$2)</definedName>
    <definedName name="_xlchart.v1.1" hidden="1">(Sheet1!$C$10,Sheet1!$E$10,Sheet1!$G$10)</definedName>
    <definedName name="_xlchart.v1.10" hidden="1">(Sheet1!$C$9,Sheet1!$E$9,Sheet1!$G$9)</definedName>
    <definedName name="_xlchart.v1.11" hidden="1">Sheet1!$A$10</definedName>
    <definedName name="_xlchart.v1.12" hidden="1">Sheet1!$A$11</definedName>
    <definedName name="_xlchart.v1.13" hidden="1">Sheet1!$A$12</definedName>
    <definedName name="_xlchart.v1.14" hidden="1">Sheet1!$A$13</definedName>
    <definedName name="_xlchart.v1.15" hidden="1">Sheet1!$A$4</definedName>
    <definedName name="_xlchart.v1.16" hidden="1">Sheet1!$A$5</definedName>
    <definedName name="_xlchart.v1.17" hidden="1">Sheet1!$A$6</definedName>
    <definedName name="_xlchart.v1.18" hidden="1">Sheet1!$A$7</definedName>
    <definedName name="_xlchart.v1.19" hidden="1">Sheet1!$A$8</definedName>
    <definedName name="_xlchart.v1.2" hidden="1">(Sheet1!$C$11,Sheet1!$E$11,Sheet1!$G$11)</definedName>
    <definedName name="_xlchart.v1.20" hidden="1">Sheet1!$A$9</definedName>
    <definedName name="_xlchart.v1.3" hidden="1">(Sheet1!$C$12,Sheet1!$E$12,Sheet1!$G$12)</definedName>
    <definedName name="_xlchart.v1.4" hidden="1">(Sheet1!$C$13,Sheet1!$E$13,Sheet1!$G$13)</definedName>
    <definedName name="_xlchart.v1.5" hidden="1">(Sheet1!$C$4,Sheet1!$E$4,Sheet1!$G$4)</definedName>
    <definedName name="_xlchart.v1.6" hidden="1">(Sheet1!$C$5,Sheet1!$E$5,Sheet1!$G$5)</definedName>
    <definedName name="_xlchart.v1.7" hidden="1">(Sheet1!$C$6,Sheet1!$E$6,Sheet1!$G$6)</definedName>
    <definedName name="_xlchart.v1.8" hidden="1">(Sheet1!$C$7,Sheet1!$E$7,Sheet1!$G$7)</definedName>
    <definedName name="_xlchart.v1.9" hidden="1">(Sheet1!$C$8,Sheet1!$E$8,Sheet1!$G$8)</definedName>
    <definedName name="Bacterial_Leaf_Blight_ResNet50_RiceLeaves_Accuracy">ResNet50_Rice_Leaves!$D$4:$D$217</definedName>
    <definedName name="Bacterial_Leaf_Blight_ResNet50_RiceLeaves_IOU">ResNet50_Rice_Leaves!$C$4:$C$217</definedName>
    <definedName name="Bacterial_Leaf_Blight_RiceLeaves_AlexNet_Accuracy">AlexNet_Rice_Leaves!$K$8:$P$8</definedName>
    <definedName name="Bacterial_Leaf_Blight_RiceLeaves_AlexNet_IOU">AlexNet_Rice_Leaves!$K$4:$P$4</definedName>
    <definedName name="Bacterial_ResNet_Lowlight_Accuracy">ResNet50_lowlight_tomato!$L$13:$AE$13</definedName>
    <definedName name="Bacterial_ResNet_Lowlight_IOU">ResNet50_lowlight_tomato!$AF$2</definedName>
    <definedName name="Brown_Spot_ResNet50_RiceLeaves_Accuracy">ResNet50_Rice_Leaves!$D$3,ResNet50_Rice_Leaves!$D$6,ResNet50_Rice_Leaves!$D$9,ResNet50_Rice_Leaves!$D$12,ResNet50_Rice_Leaves!$D$15,ResNet50_Rice_Leaves!$D$18,ResNet50_Rice_Leaves!$D$21,ResNet50_Rice_Leaves!$D$24,ResNet50_Rice_Leaves!$D$27,ResNet50_Rice_Leaves!$D$30,ResNet50_Rice_Leaves!$D$33,ResNet50_Rice_Leaves!$D$36,ResNet50_Rice_Leaves!$D$39,ResNet50_Rice_Leaves!$D$42,ResNet50_Rice_Leaves!$D$45,ResNet50_Rice_Leaves!$D$48,ResNet50_Rice_Leaves!$D$51,ResNet50_Rice_Leaves!$D$54,ResNet50_Rice_Leaves!$D$57,ResNet50_Rice_Leaves!$D$60,ResNet50_Rice_Leaves!$D$63,ResNet50_Rice_Leaves!$D$66,ResNet50_Rice_Leaves!$D$69,ResNet50_Rice_Leaves!$D$72,ResNet50_Rice_Leaves!$D$75,ResNet50_Rice_Leaves!$D$78,ResNet50_Rice_Leaves!$D$81,ResNet50_Rice_Leaves!$D$84,ResNet50_Rice_Leaves!$D$87,ResNet50_Rice_Leaves!$D$90,ResNet50_Rice_Leaves!$D$93,ResNet50_Rice_Leaves!$D$96,ResNet50_Rice_Leaves!$D$99,ResNet50_Rice_Leaves!$D$102,ResNet50_Rice_Leaves!$D$105,ResNet50_Rice_Leaves!$D$108,ResNet50_Rice_Leaves!$D$111,ResNet50_Rice_Leaves!$D$114,ResNet50_Rice_Leaves!$D$117,ResNet50_Rice_Leaves!$D$120,ResNet50_Rice_Leaves!$D$123,ResNet50_Rice_Leaves!$D$126,ResNet50_Rice_Leaves!$D$129,ResNet50_Rice_Leaves!$D$132,ResNet50_Rice_Leaves!$D$135,ResNet50_Rice_Leaves!$D$138,ResNet50_Rice_Leaves!$D$141,ResNet50_Rice_Leaves!$D$144,ResNet50_Rice_Leaves!$D$147,ResNet50_Rice_Leaves!$D$150,ResNet50_Rice_Leaves!$D$153,ResNet50_Rice_Leaves!$D$156,ResNet50_Rice_Leaves!$D$159,ResNet50_Rice_Leaves!$D$162,ResNet50_Rice_Leaves!$D$165,ResNet50_Rice_Leaves!$D$168,ResNet50_Rice_Leaves!$D$171,ResNet50_Rice_Leaves!$D$174,ResNet50_Rice_Leaves!$D$177,ResNet50_Rice_Leaves!$D$180,ResNet50_Rice_Leaves!$D$183,ResNet50_Rice_Leaves!$D$186,ResNet50_Rice_Leaves!$D$189,ResNet50_Rice_Leaves!$D$192,ResNet50_Rice_Leaves!$D$195,ResNet50_Rice_Leaves!$D$198,ResNet50_Rice_Leaves!$D$201,ResNet50_Rice_Leaves!$D$204,ResNet50_Rice_Leaves!$D$207,ResNet50_Rice_Leaves!$D$210,ResNet50_Rice_Leaves!$D$213,ResNet50_Rice_Leaves!$D$216</definedName>
    <definedName name="Brown_Spot_ResNet50_RiceLeaves_IOU">ResNet50_Rice_Leaves!$C$3,ResNet50_Rice_Leaves!$C$6,ResNet50_Rice_Leaves!$C$9,ResNet50_Rice_Leaves!$C$12,ResNet50_Rice_Leaves!$C$15,ResNet50_Rice_Leaves!$C$18,ResNet50_Rice_Leaves!$C$21,ResNet50_Rice_Leaves!$C$24,ResNet50_Rice_Leaves!$C$27,ResNet50_Rice_Leaves!$C$30,ResNet50_Rice_Leaves!$C$33,ResNet50_Rice_Leaves!$C$36,ResNet50_Rice_Leaves!$C$39,ResNet50_Rice_Leaves!$C$42,ResNet50_Rice_Leaves!$C$45,ResNet50_Rice_Leaves!$C$48,ResNet50_Rice_Leaves!$C$51,ResNet50_Rice_Leaves!$C$54,ResNet50_Rice_Leaves!$C$57,ResNet50_Rice_Leaves!$C$60,ResNet50_Rice_Leaves!$C$63,ResNet50_Rice_Leaves!$C$66,ResNet50_Rice_Leaves!$C$69,ResNet50_Rice_Leaves!$C$72,ResNet50_Rice_Leaves!$C$75,ResNet50_Rice_Leaves!$C$78,ResNet50_Rice_Leaves!$C$81,ResNet50_Rice_Leaves!$C$84,ResNet50_Rice_Leaves!$C$87,ResNet50_Rice_Leaves!$C$90,ResNet50_Rice_Leaves!$C$93,ResNet50_Rice_Leaves!$C$96,ResNet50_Rice_Leaves!$C$99,ResNet50_Rice_Leaves!$C$102,ResNet50_Rice_Leaves!$C$105,ResNet50_Rice_Leaves!$C$108,ResNet50_Rice_Leaves!$C$111,ResNet50_Rice_Leaves!$C$114,ResNet50_Rice_Leaves!$C$117,ResNet50_Rice_Leaves!$C$120,ResNet50_Rice_Leaves!$C$123,ResNet50_Rice_Leaves!$C$126,ResNet50_Rice_Leaves!$C$129,ResNet50_Rice_Leaves!$C$132,ResNet50_Rice_Leaves!$C$135,ResNet50_Rice_Leaves!$C$138,ResNet50_Rice_Leaves!$C$141,ResNet50_Rice_Leaves!$C$144,ResNet50_Rice_Leaves!$C$147,ResNet50_Rice_Leaves!$C$150,ResNet50_Rice_Leaves!$C$153,ResNet50_Rice_Leaves!$C$156,ResNet50_Rice_Leaves!$C$159,ResNet50_Rice_Leaves!$C$162,ResNet50_Rice_Leaves!$C$165,ResNet50_Rice_Leaves!$C$168,ResNet50_Rice_Leaves!$C$171,ResNet50_Rice_Leaves!$C$174,ResNet50_Rice_Leaves!$C$177,ResNet50_Rice_Leaves!$C$180,ResNet50_Rice_Leaves!$C$183,ResNet50_Rice_Leaves!$C$186,ResNet50_Rice_Leaves!$C$189,ResNet50_Rice_Leaves!$C$192,ResNet50_Rice_Leaves!$C$195,ResNet50_Rice_Leaves!$C$198,ResNet50_Rice_Leaves!$C$201,ResNet50_Rice_Leaves!$C$204,ResNet50_Rice_Leaves!$C$207,ResNet50_Rice_Leaves!$C$210,ResNet50_Rice_Leaves!$C$213,ResNet50_Rice_Leaves!$C$216</definedName>
    <definedName name="Brown_Spot_RiceLeaves_AlexNet_Accuracy">AlexNet_Rice_Leaves!$K$6:$P$6</definedName>
    <definedName name="Brown_Spot_RiceLeaves_AlexNet_IOU">AlexNet_Rice_Leaves!$K$2:$P$2</definedName>
    <definedName name="Early_ResNet_Lowlight_IOU">ResNet50_lowlight_tomato!$AF$7</definedName>
    <definedName name="Healthy_ResNet_Highlight_IOU">ResNet50_highlight_tomato!$L$38</definedName>
    <definedName name="Healthy_ResNet_Lowlight_IOU">ResNet50_lowlight_tomato!$AG$5</definedName>
    <definedName name="Late__ResNet_Lowlight_IOU">ResNet50_lowlight_tomato!$AF$9</definedName>
    <definedName name="Leaf_Smut_ResNet50_RiceLeaves_Accuracy">ResNet50_Rice_Leaves!$D$2,ResNet50_Rice_Leaves!$D$5,ResNet50_Rice_Leaves!$D$8,ResNet50_Rice_Leaves!$D$11,ResNet50_Rice_Leaves!$D$14,ResNet50_Rice_Leaves!$D$17,ResNet50_Rice_Leaves!$D$20,ResNet50_Rice_Leaves!$D$23,ResNet50_Rice_Leaves!$D$26,ResNet50_Rice_Leaves!$D$29,ResNet50_Rice_Leaves!$D$32,ResNet50_Rice_Leaves!$D$35,ResNet50_Rice_Leaves!$D$38,ResNet50_Rice_Leaves!$D$41,ResNet50_Rice_Leaves!$D$44,ResNet50_Rice_Leaves!$D$47,ResNet50_Rice_Leaves!$D$50,ResNet50_Rice_Leaves!$D$53,ResNet50_Rice_Leaves!$D$56,ResNet50_Rice_Leaves!$D$59,ResNet50_Rice_Leaves!$D$62,ResNet50_Rice_Leaves!$D$65,ResNet50_Rice_Leaves!$D$68,ResNet50_Rice_Leaves!$D$71,ResNet50_Rice_Leaves!$D$74,ResNet50_Rice_Leaves!$D$77,ResNet50_Rice_Leaves!$D$80,ResNet50_Rice_Leaves!$D$83,ResNet50_Rice_Leaves!$D$86,ResNet50_Rice_Leaves!$D$89,ResNet50_Rice_Leaves!$D$92,ResNet50_Rice_Leaves!$D$95,ResNet50_Rice_Leaves!$D$98,ResNet50_Rice_Leaves!$D$101,ResNet50_Rice_Leaves!$D$104,ResNet50_Rice_Leaves!$D$107,ResNet50_Rice_Leaves!$D$110,ResNet50_Rice_Leaves!$D$113,ResNet50_Rice_Leaves!$D$116,ResNet50_Rice_Leaves!$D$119,ResNet50_Rice_Leaves!$D$122,ResNet50_Rice_Leaves!$D$125,ResNet50_Rice_Leaves!$D$128,ResNet50_Rice_Leaves!$D$131,ResNet50_Rice_Leaves!$D$134,ResNet50_Rice_Leaves!$D$137,ResNet50_Rice_Leaves!$D$140,ResNet50_Rice_Leaves!$D$143,ResNet50_Rice_Leaves!$D$146,ResNet50_Rice_Leaves!$D$149,ResNet50_Rice_Leaves!$D$152,ResNet50_Rice_Leaves!$D$155,ResNet50_Rice_Leaves!$D$158,ResNet50_Rice_Leaves!$D$161,ResNet50_Rice_Leaves!$D$164,ResNet50_Rice_Leaves!$D$167,ResNet50_Rice_Leaves!$D$170,ResNet50_Rice_Leaves!$D$173,ResNet50_Rice_Leaves!$D$176,ResNet50_Rice_Leaves!$D$179,ResNet50_Rice_Leaves!$D$182,ResNet50_Rice_Leaves!$D$185,ResNet50_Rice_Leaves!$D$188,ResNet50_Rice_Leaves!$D$191,ResNet50_Rice_Leaves!$D$194,ResNet50_Rice_Leaves!$D$197,ResNet50_Rice_Leaves!$D$200,ResNet50_Rice_Leaves!$D$203,ResNet50_Rice_Leaves!$D$206,ResNet50_Rice_Leaves!$D$209,ResNet50_Rice_Leaves!$D$212,ResNet50_Rice_Leaves!$D$215</definedName>
    <definedName name="Leaf_Smut_ResNet50_RiceLeaves_IOU">ResNet50_Rice_Leaves!$C$2,ResNet50_Rice_Leaves!$C$5,ResNet50_Rice_Leaves!$C$8,ResNet50_Rice_Leaves!$C$11,ResNet50_Rice_Leaves!$C$14,ResNet50_Rice_Leaves!$C$17,ResNet50_Rice_Leaves!$C$20,ResNet50_Rice_Leaves!$C$23,ResNet50_Rice_Leaves!$C$26,ResNet50_Rice_Leaves!$C$29,ResNet50_Rice_Leaves!$C$32,ResNet50_Rice_Leaves!$C$35,ResNet50_Rice_Leaves!$C$38,ResNet50_Rice_Leaves!$C$41,ResNet50_Rice_Leaves!$C$44,ResNet50_Rice_Leaves!$C$47,ResNet50_Rice_Leaves!$C$50,ResNet50_Rice_Leaves!$C$53,ResNet50_Rice_Leaves!$C$56,ResNet50_Rice_Leaves!$C$59,ResNet50_Rice_Leaves!$C$62,ResNet50_Rice_Leaves!$C$65,ResNet50_Rice_Leaves!$C$68,ResNet50_Rice_Leaves!$C$71,ResNet50_Rice_Leaves!$C$74,ResNet50_Rice_Leaves!$C$77,ResNet50_Rice_Leaves!$C$80,ResNet50_Rice_Leaves!$C$83,ResNet50_Rice_Leaves!$C$86,ResNet50_Rice_Leaves!$C$89,ResNet50_Rice_Leaves!$C$92,ResNet50_Rice_Leaves!$C$95,ResNet50_Rice_Leaves!$C$98,ResNet50_Rice_Leaves!$C$101,ResNet50_Rice_Leaves!$C$104,ResNet50_Rice_Leaves!$C$107,ResNet50_Rice_Leaves!$C$110,ResNet50_Rice_Leaves!$C$113,ResNet50_Rice_Leaves!$C$116,ResNet50_Rice_Leaves!$C$119,ResNet50_Rice_Leaves!$C$122,ResNet50_Rice_Leaves!$C$125,ResNet50_Rice_Leaves!$C$128,ResNet50_Rice_Leaves!$C$131,ResNet50_Rice_Leaves!$C$134,ResNet50_Rice_Leaves!$C$137,ResNet50_Rice_Leaves!$C$140,ResNet50_Rice_Leaves!$C$143,ResNet50_Rice_Leaves!$C$146,ResNet50_Rice_Leaves!$C$149,ResNet50_Rice_Leaves!$C$152,ResNet50_Rice_Leaves!$C$155,ResNet50_Rice_Leaves!$C$158,ResNet50_Rice_Leaves!$C$161,ResNet50_Rice_Leaves!$C$164,ResNet50_Rice_Leaves!$C$167,ResNet50_Rice_Leaves!$C$170,ResNet50_Rice_Leaves!$C$173,ResNet50_Rice_Leaves!$C$176,ResNet50_Rice_Leaves!$C$179,ResNet50_Rice_Leaves!$C$182,ResNet50_Rice_Leaves!$C$185,ResNet50_Rice_Leaves!$C$188,ResNet50_Rice_Leaves!$C$191,ResNet50_Rice_Leaves!$C$194,ResNet50_Rice_Leaves!$C$197,ResNet50_Rice_Leaves!$C$200,ResNet50_Rice_Leaves!$C$203,ResNet50_Rice_Leaves!$C$206,ResNet50_Rice_Leaves!$C$209,ResNet50_Rice_Leaves!$C$212,ResNet50_Rice_Leaves!$C$215</definedName>
    <definedName name="Leaf_Smut_RiceLeaves_AlexNet_Accuracy">AlexNet_Rice_Leaves!$K$7:$P$7</definedName>
    <definedName name="Leaf_Smut_RiceLeaves_AlexNet_IOU">AlexNet_Rice_Leaves!$K$3:$P$3</definedName>
    <definedName name="Mold_ResNet_Lowlight_Accuracy">ResNet50_lowlight_tomato!$L$14:$AE$14</definedName>
    <definedName name="Mold_ResNet_Lowlight_IOU">ResNet50_lowlight_tomato!$AF$3</definedName>
    <definedName name="Mosaic_ResNet_Lowlight_IOU">ResNet50_lowlight_tomato!$AF$8</definedName>
    <definedName name="Septoria_ResNet_Lowlight_IOU">ResNet50_lowlight_tomato!$AF$11</definedName>
    <definedName name="Spider_ResNet_Lowlight_IOU">ResNet50_lowlight_tomato!$AF$4</definedName>
    <definedName name="Target_ResNet_Lowlight_IOU">ResNet50_lowlight_tomato!$AF$6</definedName>
    <definedName name="Tomato_Bacterial_Spot_Accuracy_Highlight_AlexNet_Vals">AlexNet_highlight_tomato!$L$13:$R$13</definedName>
    <definedName name="Tomato_Bacterial_Spot_Accuracy_Lowlight_AlexNet_Vals">AlexNet_lowlight_tomato!$L$12:$W$12</definedName>
    <definedName name="Tomato_Bacterial_Spot_Accuracy_ResNet_Highlight_Vals">ResNet50_highlight_tomato!$L$13:$AU$13</definedName>
    <definedName name="Tomato_Bacterial_Spot_ALEXNET_Highlight_IOU">AlexNet_highlight_tomato!$C$2,AlexNet_highlight_tomato!$C$12,AlexNet_highlight_tomato!$C$22,AlexNet_highlight_tomato!$C$32,AlexNet_highlight_tomato!$C$42,AlexNet_highlight_tomato!$C$52,AlexNet_highlight_tomato!$C$62</definedName>
    <definedName name="Tomato_Bacterial_Spot_Highlight_IOU">InceptionResNetV2_highlight_tom!$C$2,InceptionResNetV2_highlight_tom!$C$12,InceptionResNetV2_highlight_tom!$C$22,InceptionResNetV2_highlight_tom!$C$32,InceptionResNetV2_highlight_tom!$C$42,InceptionResNetV2_highlight_tom!$C$52,InceptionResNetV2_highlight_tom!$C$62,InceptionResNetV2_highlight_tom!$C$72,InceptionResNetV2_highlight_tom!$C$82,InceptionResNetV2_highlight_tom!$C$92,InceptionResNetV2_highlight_tom!$C$102</definedName>
    <definedName name="Tomato_Bacterial_Spot_IOU_Highlight_AlexNet_Vals">AlexNet_highlight_tomato!$L$2:$R$2</definedName>
    <definedName name="Tomato_Bacterial_Spot_IOU_Lowlight_AlexNet_Vals">AlexNet_lowlight_tomato!$L$1:$W$1</definedName>
    <definedName name="Tomato_Bacterial_Spot_IOU_ResNet_Highlight_Vals">ResNet50_highlight_tomato!$L$2:$AU$2</definedName>
    <definedName name="Tomato_Bacterial_Spot_Vals_IOU_Lowlight">ResNet50_lowlight_tomato!$L$2:$AE$2</definedName>
    <definedName name="Tomato_Early_Blight_Accuracy_Highlight_AlexNet_Vals">AlexNet_highlight_tomato!$L$18:$R$18</definedName>
    <definedName name="Tomato_Early_Blight_Accuracy_Lowlight_AlexNet_Vals">AlexNet_lowlight_tomato!$L$17:$W$17</definedName>
    <definedName name="Tomato_Early_Blight_Accuracy_ResNet_Highlight_Vals">ResNet50_highlight_tomato!$L$18:$AU$18</definedName>
    <definedName name="Tomato_Early_Blight_Highlight_IOU">InceptionResNetV2_highlight_tom!$C$7,InceptionResNetV2_highlight_tom!$C$17,InceptionResNetV2_highlight_tom!$C$27,InceptionResNetV2_highlight_tom!$C$37,InceptionResNetV2_highlight_tom!$C$47,InceptionResNetV2_highlight_tom!$C$57,InceptionResNetV2_highlight_tom!$C$67,InceptionResNetV2_highlight_tom!$C$77,InceptionResNetV2_highlight_tom!$C$87,InceptionResNetV2_highlight_tom!$C$97,InceptionResNetV2_highlight_tom!$C$107</definedName>
    <definedName name="Tomato_Early_Blight_IOU_Highlight_AlexNet_Vals">AlexNet_highlight_tomato!$L$7:$R$7</definedName>
    <definedName name="Tomato_Early_Blight_IOU_Lowlight_AlexNet_Vals">AlexNet_lowlight_tomato!$L$6:$W$6</definedName>
    <definedName name="Tomato_Early_Blight_IOU_ResNet_Highlight_Vals">ResNet50_highlight_tomato!$L$7:$AU$7</definedName>
    <definedName name="Tomato_Early_Blight_ResNet_Lowlight_Accuracy">ResNet50_lowlight_tomato!$L$18:$AE$18</definedName>
    <definedName name="Tomato_Early_Blight_Vals_IOU_Lowlight">ResNet50_lowlight_tomato!$L$7:$AE$7</definedName>
    <definedName name="Tomato_Healthy_Accuracy_Highlight_AlexNet_Vals">AlexNet_highlight_tomato!$L$16:$R$16</definedName>
    <definedName name="Tomato_Healthy_Accuracy_Lowlight_AlexNet_Vals">AlexNet_lowlight_tomato!$L$15:$W$15</definedName>
    <definedName name="Tomato_Healthy_Accuracy_ResNet_Highlight_Vals">ResNet50_highlight_tomato!$L$16:$AU$16</definedName>
    <definedName name="Tomato_Healthy_Highlight_IOU">InceptionResNetV2_highlight_tom!$C$5,InceptionResNetV2_highlight_tom!$C$15,InceptionResNetV2_highlight_tom!$C$25,InceptionResNetV2_highlight_tom!$C$35,InceptionResNetV2_highlight_tom!$C$45,InceptionResNetV2_highlight_tom!$C$55,InceptionResNetV2_highlight_tom!$C$65,InceptionResNetV2_highlight_tom!$C$75,InceptionResNetV2_highlight_tom!$C$85,InceptionResNetV2_highlight_tom!$C$95,InceptionResNetV2_highlight_tom!$C$105</definedName>
    <definedName name="Tomato_Healthy_IOU_Highlight_AlexNet_Vals">AlexNet_highlight_tomato!$L$5:$R$5</definedName>
    <definedName name="Tomato_Healthy_IOU_Lowlight_AlexNet_Vals">AlexNet_lowlight_tomato!$L$4:$W$4</definedName>
    <definedName name="Tomato_Healthy_IOU_ResNet_Highlight_Vals">ResNet50_highlight_tomato!$L$5:$AU$5</definedName>
    <definedName name="Tomato_Healthy_ResNet_Lowlight_Accuracy">ResNet50_lowlight_tomato!$L$16:$AE$16</definedName>
    <definedName name="Tomato_Healthy_Vals_IOU_Lowlight">ResNet50_lowlight_tomato!$L$5:$AE$5</definedName>
    <definedName name="Tomato_Late_Blight_Accuracy_Highlight_AlexNet_Vals">AlexNet_highlight_tomato!$L$20:$R$20</definedName>
    <definedName name="Tomato_Late_Blight_Accuracy_Lowlight_AlexNet_Vals">AlexNet_lowlight_tomato!$L$19:$W$19</definedName>
    <definedName name="Tomato_Late_Blight_Accuracy_ResNet_Highlight_Vals">ResNet50_highlight_tomato!$L$20:$AU$20</definedName>
    <definedName name="Tomato_Late_Blight_Highlight_IOU">InceptionResNetV2_highlight_tom!$C$9,InceptionResNetV2_highlight_tom!$C$19,InceptionResNetV2_highlight_tom!$C$29,InceptionResNetV2_highlight_tom!$C$39,InceptionResNetV2_highlight_tom!$C$49,InceptionResNetV2_highlight_tom!$C$59,InceptionResNetV2_highlight_tom!$C$69,InceptionResNetV2_highlight_tom!$C$79,InceptionResNetV2_highlight_tom!$C$89,InceptionResNetV2_highlight_tom!$C$99,InceptionResNetV2_highlight_tom!$C$109</definedName>
    <definedName name="Tomato_Late_Blight_IOU_Highlight_AlexNet_Vals">AlexNet_highlight_tomato!$L$9:$R$9</definedName>
    <definedName name="Tomato_Late_Blight_IOU_Lowlight_AlexNet_Vals">AlexNet_lowlight_tomato!$L$8:$W$8</definedName>
    <definedName name="Tomato_Late_Blight_IOU_ResNet_Highlight_Vals">ResNet50_highlight_tomato!$L$9:$AU$9</definedName>
    <definedName name="Tomato_Late_Blight_ResNet_Lowlight_Accuracy">ResNet50_lowlight_tomato!$L$20:$AE$20</definedName>
    <definedName name="Tomato_Late_Blight_Vals_IOU_Lowlight">ResNet50_lowlight_tomato!$L$9:$AE$9</definedName>
    <definedName name="Tomato_Leaf_Mold_Accuracy_Highlight_AlexNet_Vals">AlexNet_highlight_tomato!$L$14:$R$14</definedName>
    <definedName name="Tomato_Leaf_Mold_Accuracy_Lowlight_AlexNet_Vals">AlexNet_lowlight_tomato!$L$13:$W$13</definedName>
    <definedName name="Tomato_Leaf_Mold_Accuracy_ResNet_Highlight_Vals">ResNet50_highlight_tomato!$L$14:$AU$14</definedName>
    <definedName name="Tomato_Leaf_Mold_Highlight_IOU">InceptionResNetV2_highlight_tom!$C$3,InceptionResNetV2_highlight_tom!$C$13,InceptionResNetV2_highlight_tom!$C$23,InceptionResNetV2_highlight_tom!$C$33,InceptionResNetV2_highlight_tom!$C$43,InceptionResNetV2_highlight_tom!$C$53,InceptionResNetV2_highlight_tom!$C$63,InceptionResNetV2_highlight_tom!$C$73,InceptionResNetV2_highlight_tom!$C$83,InceptionResNetV2_highlight_tom!$C$93,InceptionResNetV2_highlight_tom!$C$103</definedName>
    <definedName name="Tomato_Leaf_Mold_IOU_Highlight_AlexNet_Vals">AlexNet_highlight_tomato!$L$3:$R$3</definedName>
    <definedName name="Tomato_Leaf_Mold_IOU_Lowlight_AlexNet_Vals">AlexNet_lowlight_tomato!$L$2:$W$2</definedName>
    <definedName name="Tomato_Leaf_Mold_IOU_ResNet_Highlight_Vals">ResNet50_highlight_tomato!$L$3:$AU$3</definedName>
    <definedName name="Tomato_Leaf_Mold_Vals_IOU_Lowlight">ResNet50_lowlight_tomato!$L$3:$AE$3</definedName>
    <definedName name="Tomato_Mosaic_Virus_Accuracy_Highlight_AlexNet_Vals">AlexNet_highlight_tomato!$L$19:$R$19</definedName>
    <definedName name="Tomato_Mosaic_Virus_Accuracy_Lowlight_AlexNet_Vals">AlexNet_lowlight_tomato!$L$18:$W$18</definedName>
    <definedName name="Tomato_Mosaic_Virus_Accuracy_ResNet_Highlight_Vals">ResNet50_highlight_tomato!$L$19:$AU$19</definedName>
    <definedName name="Tomato_Mosaic_Virus_Highlight_IOU">InceptionResNetV2_highlight_tom!$C$8,InceptionResNetV2_highlight_tom!$C$18,InceptionResNetV2_highlight_tom!$C$28,InceptionResNetV2_highlight_tom!$C$38,InceptionResNetV2_highlight_tom!$C$48,InceptionResNetV2_highlight_tom!$C$58,InceptionResNetV2_highlight_tom!$C$68,InceptionResNetV2_highlight_tom!$C$78,InceptionResNetV2_highlight_tom!$C$88,InceptionResNetV2_highlight_tom!$C$98,InceptionResNetV2_highlight_tom!$C$108</definedName>
    <definedName name="Tomato_Mosaic_Virus_IOU_Highlight_AlexNet_Vals">AlexNet_highlight_tomato!$L$8:$R$8</definedName>
    <definedName name="Tomato_Mosaic_Virus_IOU_Lowlight_AlexNet_Vals">AlexNet_lowlight_tomato!$L$7:$W$7</definedName>
    <definedName name="Tomato_Mosaic_Virus_IOU_ResNet_Highlight_Vals">ResNet50_highlight_tomato!$L$8:$AU$8</definedName>
    <definedName name="Tomato_Mosaic_Virus_ResNet_Lowlight_Accuracy">ResNet50_lowlight_tomato!$L$19:$AE$19</definedName>
    <definedName name="Tomato_Mosaic_Virus_Vals_IOU_Lowlight">ResNet50_lowlight_tomato!$L$8:$AE$8</definedName>
    <definedName name="Tomato_Septoria_Leaf_Spot_Accuracy_Highlight_AlexNet_Vals">AlexNet_highlight_tomato!$L$22:$R$22</definedName>
    <definedName name="Tomato_Septoria_Leaf_Spot_Accuracy_Lowlight_AlexNet_Vals">AlexNet_lowlight_tomato!$L$21:$W$21</definedName>
    <definedName name="Tomato_Septoria_Leaf_Spot_Accuracy_ResNet_Highlight_Vals">ResNet50_highlight_tomato!$L$22:$AU$22</definedName>
    <definedName name="Tomato_Septoria_Leaf_Spot_Highlight_IOU">InceptionResNetV2_highlight_tom!$C$11,InceptionResNetV2_highlight_tom!$C$21,InceptionResNetV2_highlight_tom!$C$31,InceptionResNetV2_highlight_tom!$C$41,InceptionResNetV2_highlight_tom!$C$51,InceptionResNetV2_highlight_tom!$C$61,InceptionResNetV2_highlight_tom!$C$71,InceptionResNetV2_highlight_tom!$C$81,InceptionResNetV2_highlight_tom!$C$91,InceptionResNetV2_highlight_tom!$C$101,InceptionResNetV2_highlight_tom!$C$111</definedName>
    <definedName name="Tomato_Septoria_Leaf_Spot_IOU_Highlight_AlexNet_Vals">AlexNet_highlight_tomato!$L$11:$R$11</definedName>
    <definedName name="Tomato_Septoria_Leaf_Spot_IOU_Lowlight_AlexNet_Vals">AlexNet_lowlight_tomato!$L$10:$W$10</definedName>
    <definedName name="Tomato_Septoria_Leaf_Spot_IOU_ResNet_Highlight_Vals">ResNet50_highlight_tomato!$L$11:$AU$11</definedName>
    <definedName name="Tomato_Septoria_Leaf_Spot_ResNet_Lowlight_Accuracy">ResNet50_lowlight_tomato!$L$22:$AE$22</definedName>
    <definedName name="Tomato_Septoria_Leaf_Spot_Vals_IOU_Lowlight">ResNet50_lowlight_tomato!$L$11:$AE$11</definedName>
    <definedName name="Tomato_Spider_Mites_Accuracy_Highlight_AlexNet_Vals">AlexNet_highlight_tomato!$L$15:$R$15</definedName>
    <definedName name="Tomato_Spider_Mites_Accuracy_Lowlight_AlexNet_Vals">AlexNet_lowlight_tomato!$L$14:$W$14</definedName>
    <definedName name="Tomato_Spider_Mites_Accuracy_ResNet_Highlight_Vals">ResNet50_highlight_tomato!$L$15:$AU$15</definedName>
    <definedName name="Tomato_Spider_Mites_Highlight_IOU">InceptionResNetV2_highlight_tom!$C$4,InceptionResNetV2_highlight_tom!$C$14,InceptionResNetV2_highlight_tom!$C$24,InceptionResNetV2_highlight_tom!$C$34,InceptionResNetV2_highlight_tom!$C$44,InceptionResNetV2_highlight_tom!$C$54,InceptionResNetV2_highlight_tom!$C$64,InceptionResNetV2_highlight_tom!$C$74,InceptionResNetV2_highlight_tom!$C$84,InceptionResNetV2_highlight_tom!$C$94,InceptionResNetV2_highlight_tom!$C$104</definedName>
    <definedName name="Tomato_Spider_Mites_IOU_Highlight_AlexNet_Vals">AlexNet_highlight_tomato!$L$4:$R$4</definedName>
    <definedName name="Tomato_Spider_Mites_IOU_Lowlight_AlexNet_Vals">AlexNet_lowlight_tomato!$L$3:$W$3</definedName>
    <definedName name="Tomato_Spider_Mites_IOU_ResNet_Highlight_Vals">ResNet50_highlight_tomato!$L$4:$AU$4</definedName>
    <definedName name="Tomato_Spider_Mites_ResNet_Lowlight_Accuracy">ResNet50_lowlight_tomato!$L$15:$AE$15</definedName>
    <definedName name="Tomato_Spider_Mites_Vals_IOU_Lowlight">ResNet50_lowlight_tomato!$L$4:$AE$4</definedName>
    <definedName name="Tomato_Target_Spot_Accuracy_Highlight_AlexNet_Vals">AlexNet_highlight_tomato!$L$17:$R$17</definedName>
    <definedName name="Tomato_Target_Spot_Accuracy_Lowlight_AlexNet_Vals">AlexNet_lowlight_tomato!$L$16:$W$16</definedName>
    <definedName name="Tomato_Target_Spot_Accuracy_ResNet_Highlight_Vals">ResNet50_highlight_tomato!$L$17:$AU$17</definedName>
    <definedName name="Tomato_Target_Spot_Highlight_IOU">InceptionResNetV2_highlight_tom!$C$36,InceptionResNetV2_highlight_tom!$C$26,InceptionResNetV2_highlight_tom!$C$16,InceptionResNetV2_highlight_tom!$C$6,InceptionResNetV2_highlight_tom!$C$46,InceptionResNetV2_highlight_tom!$C$56,InceptionResNetV2_highlight_tom!$C$66,InceptionResNetV2_highlight_tom!$C$76,InceptionResNetV2_highlight_tom!$C$86,InceptionResNetV2_highlight_tom!$C$96,InceptionResNetV2_highlight_tom!$C$106</definedName>
    <definedName name="Tomato_Target_Spot_IOU_Highlight_AlexNet_Vals">AlexNet_highlight_tomato!$L$6:$R$6</definedName>
    <definedName name="Tomato_Target_Spot_IOU_Lowlight_AlexNet_Vals">AlexNet_lowlight_tomato!$L$5:$W$5</definedName>
    <definedName name="Tomato_Target_Spot_IOU_ResNet_Highlight_Vals">ResNet50_highlight_tomato!$L$6:$AU$6</definedName>
    <definedName name="Tomato_Target_Spot_ResNet_Lowlight_Accuracy">ResNet50_lowlight_tomato!$L$17:$AE$17</definedName>
    <definedName name="Tomato_Target_Spot_Vals_IOU_Lowlight">ResNet50_lowlight_tomato!$L$6:$AE$6</definedName>
    <definedName name="Tomato_Yellow_Leaf_Curl_Virus_Accuracy_Highlight_AlexNet_Vals">AlexNet_highlight_tomato!$L$21:$R$21</definedName>
    <definedName name="Tomato_Yellow_Leaf_Curl_Virus_Accuracy_Lowlight_AlexNet_Vals">AlexNet_lowlight_tomato!$L$20:$W$20</definedName>
    <definedName name="Tomato_Yellow_Leaf_Curl_Virus_Accuracy_ResNet_Highlight_Vals">ResNet50_highlight_tomato!$L$21:$AU$21</definedName>
    <definedName name="Tomato_Yellow_Leaf_Curl_Virus_HighLight_IOU">InceptionResNetV2_highlight_tom!$C$10,InceptionResNetV2_highlight_tom!$C$20,InceptionResNetV2_highlight_tom!$C$30,InceptionResNetV2_highlight_tom!$C$40,InceptionResNetV2_highlight_tom!$C$50,InceptionResNetV2_highlight_tom!$C$60,InceptionResNetV2_highlight_tom!$C$70,InceptionResNetV2_highlight_tom!$C$80,InceptionResNetV2_highlight_tom!$C$90,InceptionResNetV2_highlight_tom!$C$100,InceptionResNetV2_highlight_tom!$C$110</definedName>
    <definedName name="Tomato_Yellow_Leaf_Curl_Virus_IOU_Highlight_AlexNet_Vals">AlexNet_highlight_tomato!$L$10:$R$10</definedName>
    <definedName name="Tomato_Yellow_Leaf_Curl_Virus_IOU_Lowlight_AlexNet_Vals">AlexNet_lowlight_tomato!$L$9:$W$9</definedName>
    <definedName name="Tomato_Yellow_Leaf_Curl_Virus_IOU_ResNet_Highlight_Vals">ResNet50_highlight_tomato!$L$10:$AU$10</definedName>
    <definedName name="Tomato_Yellow_Leaf_Curl_Virus_ResNet_Lowlight_Accuracy">ResNet50_lowlight_tomato!$L$21:$AE$21</definedName>
    <definedName name="Tomato_Yellow_Leaf_Curl_Virus_Vals_IOU_Lowlight">ResNet50_lowlight_tomato!$L$10:$AE$10</definedName>
    <definedName name="Yellow__ResNet_Lowlight_IOU">ResNet50_lowlight_tomato!$AF$10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" i="1" l="1"/>
  <c r="W21" i="1"/>
  <c r="V21" i="1"/>
  <c r="V22" i="1"/>
  <c r="O14" i="1"/>
  <c r="N14" i="1"/>
  <c r="G14" i="1"/>
  <c r="G28" i="1"/>
  <c r="D35" i="1" s="1"/>
  <c r="F28" i="1"/>
  <c r="E27" i="1"/>
  <c r="D27" i="1"/>
  <c r="C27" i="1"/>
  <c r="B27" i="1"/>
  <c r="E26" i="1"/>
  <c r="D26" i="1"/>
  <c r="C26" i="1"/>
  <c r="B26" i="1"/>
  <c r="E25" i="1"/>
  <c r="D25" i="1"/>
  <c r="C25" i="1"/>
  <c r="B25" i="1"/>
  <c r="E13" i="1"/>
  <c r="E12" i="1"/>
  <c r="E11" i="1"/>
  <c r="E10" i="1"/>
  <c r="E9" i="1"/>
  <c r="E8" i="1"/>
  <c r="E7" i="1"/>
  <c r="E6" i="1"/>
  <c r="E5" i="1"/>
  <c r="E4" i="1"/>
  <c r="D13" i="1"/>
  <c r="D12" i="1"/>
  <c r="D11" i="1"/>
  <c r="D10" i="1"/>
  <c r="D9" i="1"/>
  <c r="D8" i="1"/>
  <c r="D7" i="1"/>
  <c r="D6" i="1"/>
  <c r="D5" i="1"/>
  <c r="D4" i="1"/>
  <c r="C13" i="1"/>
  <c r="R22" i="1" s="1"/>
  <c r="C12" i="1"/>
  <c r="C11" i="1"/>
  <c r="C10" i="1"/>
  <c r="C9" i="1"/>
  <c r="C8" i="1"/>
  <c r="C7" i="1"/>
  <c r="C6" i="1"/>
  <c r="C5" i="1"/>
  <c r="C4" i="1"/>
  <c r="B13" i="1"/>
  <c r="B12" i="1"/>
  <c r="B11" i="1"/>
  <c r="B10" i="1"/>
  <c r="B9" i="1"/>
  <c r="B8" i="1"/>
  <c r="B7" i="1"/>
  <c r="B6" i="1"/>
  <c r="B5" i="1"/>
  <c r="B4" i="1"/>
  <c r="J13" i="1"/>
  <c r="S21" i="1" s="1"/>
  <c r="J12" i="1"/>
  <c r="J11" i="1"/>
  <c r="J10" i="1"/>
  <c r="J9" i="1"/>
  <c r="J8" i="1"/>
  <c r="J7" i="1"/>
  <c r="J6" i="1"/>
  <c r="J5" i="1"/>
  <c r="J4" i="1"/>
  <c r="K13" i="1"/>
  <c r="K12" i="1"/>
  <c r="K11" i="1"/>
  <c r="K10" i="1"/>
  <c r="K9" i="1"/>
  <c r="K8" i="1"/>
  <c r="K7" i="1"/>
  <c r="K6" i="1"/>
  <c r="K5" i="1"/>
  <c r="K4" i="1"/>
  <c r="F7" i="1"/>
  <c r="L8" i="1"/>
  <c r="M10" i="1"/>
  <c r="L13" i="1"/>
  <c r="L12" i="1"/>
  <c r="L11" i="1"/>
  <c r="L10" i="1"/>
  <c r="L9" i="1"/>
  <c r="L7" i="1"/>
  <c r="L6" i="1"/>
  <c r="L5" i="1"/>
  <c r="L4" i="1"/>
  <c r="M9" i="1"/>
  <c r="M13" i="1"/>
  <c r="M12" i="1"/>
  <c r="M11" i="1"/>
  <c r="M8" i="1"/>
  <c r="M7" i="1"/>
  <c r="M6" i="1"/>
  <c r="M5" i="1"/>
  <c r="M4" i="1"/>
  <c r="AF11" i="7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G11" i="7"/>
  <c r="F4" i="1"/>
  <c r="F13" i="1"/>
  <c r="F12" i="1"/>
  <c r="F11" i="1"/>
  <c r="F10" i="1"/>
  <c r="F9" i="1"/>
  <c r="F8" i="1"/>
  <c r="F5" i="1"/>
  <c r="F6" i="1"/>
  <c r="C14" i="1" l="1"/>
  <c r="E14" i="1"/>
  <c r="S22" i="1"/>
  <c r="R21" i="1"/>
  <c r="L14" i="1"/>
  <c r="F14" i="1"/>
  <c r="D34" i="1" s="1"/>
  <c r="J14" i="1"/>
  <c r="J18" i="1" s="1"/>
  <c r="D28" i="1"/>
  <c r="M14" i="1"/>
  <c r="K14" i="1"/>
  <c r="B14" i="1"/>
  <c r="B18" i="1" s="1"/>
  <c r="D14" i="1"/>
  <c r="B28" i="1"/>
  <c r="B34" i="1" s="1"/>
  <c r="C28" i="1"/>
  <c r="E28" i="1"/>
  <c r="C34" i="1"/>
  <c r="J19" i="1"/>
  <c r="O22" i="1"/>
  <c r="B35" i="1"/>
  <c r="N21" i="1"/>
  <c r="N22" i="1"/>
  <c r="O21" i="1" l="1"/>
  <c r="B19" i="1"/>
  <c r="C35" i="1"/>
</calcChain>
</file>

<file path=xl/sharedStrings.xml><?xml version="1.0" encoding="utf-8"?>
<sst xmlns="http://schemas.openxmlformats.org/spreadsheetml/2006/main" count="3962" uniqueCount="44">
  <si>
    <t>Resnet50</t>
  </si>
  <si>
    <t>InceptionResNetV2</t>
  </si>
  <si>
    <t>Tomato_Yellow_Leaf_Curl_Virus</t>
  </si>
  <si>
    <t>Tomato_Target_Spot</t>
  </si>
  <si>
    <t>Tomato_Spider_Mites</t>
  </si>
  <si>
    <t>Tomato_Bacterial_Spot</t>
  </si>
  <si>
    <t>Tomato_Early_Blight</t>
  </si>
  <si>
    <t>Tomato_Late_Blight</t>
  </si>
  <si>
    <t>Tomato_Leaf_Mold</t>
  </si>
  <si>
    <t>Tomato_Septoria_Leaf_Spot</t>
  </si>
  <si>
    <t>Tomato_Mosaic_Virus</t>
  </si>
  <si>
    <t>Tomato_Healthy</t>
  </si>
  <si>
    <t>Tomato Leaf Highlight Dataset</t>
  </si>
  <si>
    <t>Accuracy</t>
  </si>
  <si>
    <t>Jaccard Index</t>
  </si>
  <si>
    <t>Tomato Leaf Lowlight Dataset</t>
  </si>
  <si>
    <t>Epoch</t>
  </si>
  <si>
    <t>highlight_tomato</t>
  </si>
  <si>
    <t>Dataset Name</t>
  </si>
  <si>
    <t>Validation Split</t>
  </si>
  <si>
    <t>Learning Rate</t>
  </si>
  <si>
    <t>Model</t>
  </si>
  <si>
    <t>IoU</t>
  </si>
  <si>
    <t>Disease Type</t>
  </si>
  <si>
    <t>ResNet50</t>
  </si>
  <si>
    <t>AlexNet</t>
  </si>
  <si>
    <t>lowlight_tomato</t>
  </si>
  <si>
    <t>Average</t>
  </si>
  <si>
    <t>Max</t>
  </si>
  <si>
    <t>Rice Leaf Dataset</t>
  </si>
  <si>
    <t>IOU</t>
  </si>
  <si>
    <t>Rice_Leaves</t>
  </si>
  <si>
    <t>Bacterial_Leaf_Blight</t>
  </si>
  <si>
    <t>Leaf_Smut</t>
  </si>
  <si>
    <t>Brown_Spot</t>
  </si>
  <si>
    <t>Average Control</t>
  </si>
  <si>
    <t>Average Jaccard</t>
  </si>
  <si>
    <t>Average Accuracy</t>
  </si>
  <si>
    <t>Average of All Datasets</t>
  </si>
  <si>
    <t>Jaccard</t>
  </si>
  <si>
    <t>Average (Without Healthy)</t>
  </si>
  <si>
    <t>Tomato Leaf Highlight Control</t>
  </si>
  <si>
    <t>Tomato Leaf Lowlight Control</t>
  </si>
  <si>
    <t>Tomato Leaf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</si>
</sst>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</a:t>
            </a:r>
            <a:r>
              <a:rPr lang="en-US" baseline="0"/>
              <a:t> Leaf Highlight Dataset</a:t>
            </a:r>
            <a:endParaRPr lang="en-US"/>
          </a:p>
        </c:rich>
      </c:tx>
      <c:layout>
        <c:manualLayout>
          <c:xMode val="edge"/>
          <c:yMode val="edge"/>
          <c:x val="0.21520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Tomato_Target_Spot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(Sheet1!$C$5,Sheet1!$E$5,Sheet1!$G$5)</c:f>
              <c:numCache>
                <c:formatCode>General</c:formatCode>
                <c:ptCount val="3"/>
                <c:pt idx="0">
                  <c:v>0.25939014394368443</c:v>
                </c:pt>
                <c:pt idx="1">
                  <c:v>0.95931728680928552</c:v>
                </c:pt>
                <c:pt idx="2">
                  <c:v>0.96814727783203125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5-425C-9B75-1A09AA870B29}"/>
            </c:ext>
          </c:extLst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Tomato_Spider_Mites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(Sheet1!$C$6,Sheet1!$E$6,Sheet1!$G$6)</c:f>
              <c:numCache>
                <c:formatCode>General</c:formatCode>
                <c:ptCount val="3"/>
                <c:pt idx="0">
                  <c:v>0.21137251385620662</c:v>
                </c:pt>
                <c:pt idx="1">
                  <c:v>0.95461349520418382</c:v>
                </c:pt>
                <c:pt idx="2">
                  <c:v>0.9576873779296875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5-425C-9B75-1A09AA870B29}"/>
            </c:ext>
          </c:extLst>
        </c:ser>
        <c:ser>
          <c:idx val="3"/>
          <c:order val="2"/>
          <c:tx>
            <c:strRef>
              <c:f>Sheet1!$A$7</c:f>
              <c:strCache>
                <c:ptCount val="1"/>
                <c:pt idx="0">
                  <c:v>Tomato_Bacterial_Spot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(Sheet1!$C$7,Sheet1!$E$7,Sheet1!$G$7)</c:f>
              <c:numCache>
                <c:formatCode>General</c:formatCode>
                <c:ptCount val="3"/>
                <c:pt idx="0">
                  <c:v>0.22482041482414519</c:v>
                </c:pt>
                <c:pt idx="1">
                  <c:v>0.93066079086727571</c:v>
                </c:pt>
                <c:pt idx="2">
                  <c:v>0.93415528535842896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5-425C-9B75-1A09AA870B29}"/>
            </c:ext>
          </c:extLst>
        </c:ser>
        <c:ser>
          <c:idx val="4"/>
          <c:order val="3"/>
          <c:tx>
            <c:strRef>
              <c:f>Sheet1!$A$8</c:f>
              <c:strCache>
                <c:ptCount val="1"/>
                <c:pt idx="0">
                  <c:v>Tomato_Early_Blight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(Sheet1!$C$8,Sheet1!$E$8,Sheet1!$G$8)</c:f>
              <c:numCache>
                <c:formatCode>General</c:formatCode>
                <c:ptCount val="3"/>
                <c:pt idx="0">
                  <c:v>0.26311784982681269</c:v>
                </c:pt>
                <c:pt idx="1">
                  <c:v>0.8007904870642556</c:v>
                </c:pt>
                <c:pt idx="2">
                  <c:v>0.79896849393844604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5-425C-9B75-1A09AA870B29}"/>
            </c:ext>
          </c:extLst>
        </c:ser>
        <c:ser>
          <c:idx val="5"/>
          <c:order val="4"/>
          <c:tx>
            <c:strRef>
              <c:f>Sheet1!$A$9</c:f>
              <c:strCache>
                <c:ptCount val="1"/>
                <c:pt idx="0">
                  <c:v>Tomato_Late_Blight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(Sheet1!$C$9,Sheet1!$E$9,Sheet1!$G$9)</c:f>
              <c:numCache>
                <c:formatCode>General</c:formatCode>
                <c:ptCount val="3"/>
                <c:pt idx="0">
                  <c:v>0.28413155142750057</c:v>
                </c:pt>
                <c:pt idx="1">
                  <c:v>0.92583334114816451</c:v>
                </c:pt>
                <c:pt idx="2">
                  <c:v>0.93097531795501709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5-425C-9B75-1A09AA870B29}"/>
            </c:ext>
          </c:extLst>
        </c:ser>
        <c:ser>
          <c:idx val="6"/>
          <c:order val="5"/>
          <c:tx>
            <c:strRef>
              <c:f>Sheet1!$A$10</c:f>
              <c:strCache>
                <c:ptCount val="1"/>
                <c:pt idx="0">
                  <c:v>Tomato_Leaf_Mold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(Sheet1!$C$10,Sheet1!$E$10,Sheet1!$G$10)</c:f>
              <c:numCache>
                <c:formatCode>General</c:formatCode>
                <c:ptCount val="3"/>
                <c:pt idx="0">
                  <c:v>0.22146834965263093</c:v>
                </c:pt>
                <c:pt idx="1">
                  <c:v>0.91321581767665017</c:v>
                </c:pt>
                <c:pt idx="2">
                  <c:v>0.91788941621780396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5-425C-9B75-1A09AA870B29}"/>
            </c:ext>
          </c:extLst>
        </c:ser>
        <c:ser>
          <c:idx val="7"/>
          <c:order val="6"/>
          <c:tx>
            <c:strRef>
              <c:f>Sheet1!$A$11</c:f>
              <c:strCache>
                <c:ptCount val="1"/>
                <c:pt idx="0">
                  <c:v>Tomato_Septoria_Leaf_Spot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(Sheet1!$C$11,Sheet1!$E$11,Sheet1!$G$11)</c:f>
              <c:numCache>
                <c:formatCode>General</c:formatCode>
                <c:ptCount val="3"/>
                <c:pt idx="0">
                  <c:v>0.27571714137281689</c:v>
                </c:pt>
                <c:pt idx="1">
                  <c:v>0.9640928407510122</c:v>
                </c:pt>
                <c:pt idx="2">
                  <c:v>0.96763306856155396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75-425C-9B75-1A09AA870B29}"/>
            </c:ext>
          </c:extLst>
        </c:ser>
        <c:ser>
          <c:idx val="8"/>
          <c:order val="7"/>
          <c:tx>
            <c:strRef>
              <c:f>Sheet1!$A$12</c:f>
              <c:strCache>
                <c:ptCount val="1"/>
                <c:pt idx="0">
                  <c:v>Tomato_Mosaic_Virus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(Sheet1!$C$12,Sheet1!$E$12,Sheet1!$G$12)</c:f>
              <c:numCache>
                <c:formatCode>General</c:formatCode>
                <c:ptCount val="3"/>
                <c:pt idx="0">
                  <c:v>0.16157752807651246</c:v>
                </c:pt>
                <c:pt idx="1">
                  <c:v>0.95988438857926262</c:v>
                </c:pt>
                <c:pt idx="2">
                  <c:v>0.96286469697952271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75-425C-9B75-1A09AA870B29}"/>
            </c:ext>
          </c:extLst>
        </c:ser>
        <c:ser>
          <c:idx val="0"/>
          <c:order val="8"/>
          <c:tx>
            <c:strRef>
              <c:f>Sheet1!$A$4</c:f>
              <c:strCache>
                <c:ptCount val="1"/>
                <c:pt idx="0">
                  <c:v>Tomato_Yellow_Leaf_Curl_Virus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(Sheet1!$C$4,Sheet1!$E$4,Sheet1!$G$4)</c:f>
              <c:numCache>
                <c:formatCode>General</c:formatCode>
                <c:ptCount val="3"/>
                <c:pt idx="0">
                  <c:v>0.23712916459356032</c:v>
                </c:pt>
                <c:pt idx="1">
                  <c:v>0.81973231832186377</c:v>
                </c:pt>
                <c:pt idx="2">
                  <c:v>0.82048189640045166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75-425C-9B75-1A09AA870B29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Tomato_Healthy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(Sheet1!$C$13,Sheet1!$E$13,Sheet1!$G$13)</c:f>
              <c:numCache>
                <c:formatCode>General</c:formatCode>
                <c:ptCount val="3"/>
                <c:pt idx="0">
                  <c:v>0.23845074613512093</c:v>
                </c:pt>
                <c:pt idx="1">
                  <c:v>0.99721303416623008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75-425C-9B75-1A09AA870B2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</a:t>
            </a:r>
            <a:r>
              <a:rPr lang="en-US" baseline="0"/>
              <a:t> Leaf Lowlight vs Highlight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Average Jaccard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Sheet1!$N$20:$O$20</c:f>
              <c:strCache>
                <c:ptCount val="2"/>
                <c:pt idx="0">
                  <c:v>Tomato Leaf Highlight Dataset</c:v>
                </c:pt>
                <c:pt idx="1">
                  <c:v>Tomato Leaf Lowlight Dataset</c:v>
                </c:pt>
              </c:strCache>
            </c:strRef>
          </c:cat>
          <c:val>
            <c:numRef>
              <c:f>Sheet1!$N$21:$O$21</c:f>
              <c:numCache>
                <c:formatCode>General</c:formatCode>
                <c:ptCount val="2"/>
                <c:pt idx="0">
                  <c:v>0.34737771132940115</c:v>
                </c:pt>
                <c:pt idx="1">
                  <c:v>0.45721725650177686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6-4114-9B6E-19CBA19BF4D3}"/>
            </c:ext>
          </c:extLst>
        </c:ser>
        <c:ser>
          <c:idx val="1"/>
          <c:order val="1"/>
          <c:tx>
            <c:strRef>
              <c:f>Sheet1!$M$22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Sheet1!$N$20:$O$20</c:f>
              <c:strCache>
                <c:ptCount val="2"/>
                <c:pt idx="0">
                  <c:v>Tomato Leaf Highlight Dataset</c:v>
                </c:pt>
                <c:pt idx="1">
                  <c:v>Tomato Leaf Lowlight Dataset</c:v>
                </c:pt>
              </c:strCache>
            </c:strRef>
          </c:cat>
          <c:val>
            <c:numRef>
              <c:f>Sheet1!$N$22:$O$22</c:f>
              <c:numCache>
                <c:formatCode>General</c:formatCode>
                <c:ptCount val="2"/>
                <c:pt idx="0">
                  <c:v>0.68983956500625065</c:v>
                </c:pt>
                <c:pt idx="1">
                  <c:v>0.88669202450984796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6-4114-9B6E-19CBA19B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444704"/>
        <c:axId val="1274687920"/>
      </c:barChart>
      <c:catAx>
        <c:axId val="150144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87920"/>
        <c:crosses val="autoZero"/>
        <c:auto val="1"/>
        <c:lblAlgn val="ctr"/>
        <c:lblOffset val="100"/>
        <c:noMultiLvlLbl val="0"/>
      </c:catAx>
      <c:valAx>
        <c:axId val="12746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</a:t>
            </a:r>
            <a:r>
              <a:rPr lang="en-US" baseline="0"/>
              <a:t> Leaf Lowlight Dataset</a:t>
            </a:r>
            <a:endParaRPr lang="en-US"/>
          </a:p>
        </c:rich>
      </c:tx>
      <c:layout>
        <c:manualLayout>
          <c:xMode val="edge"/>
          <c:yMode val="edge"/>
          <c:x val="0.21520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Tomato_Target_Spot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(Sheet1!$K$5,Sheet1!$M$5,Sheet1!$O$5)</c:f>
              <c:numCache>
                <c:formatCode>General</c:formatCode>
                <c:ptCount val="3"/>
                <c:pt idx="0">
                  <c:v>0.78884864846865332</c:v>
                </c:pt>
                <c:pt idx="1">
                  <c:v>0.97312042415142064</c:v>
                </c:pt>
                <c:pt idx="2">
                  <c:v>0.97751313447952304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F-4DEF-8300-36F690884E27}"/>
            </c:ext>
          </c:extLst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Tomato_Spider_Mites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(Sheet1!$K$6,Sheet1!$M$6,Sheet1!$O$6)</c:f>
              <c:numCache>
                <c:formatCode>General</c:formatCode>
                <c:ptCount val="3"/>
                <c:pt idx="0">
                  <c:v>0.79988357735176885</c:v>
                </c:pt>
                <c:pt idx="1">
                  <c:v>0.97598542273044586</c:v>
                </c:pt>
                <c:pt idx="2">
                  <c:v>0.97731173038482699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DEF-8300-36F690884E27}"/>
            </c:ext>
          </c:extLst>
        </c:ser>
        <c:ser>
          <c:idx val="3"/>
          <c:order val="2"/>
          <c:tx>
            <c:strRef>
              <c:f>Sheet1!$A$7</c:f>
              <c:strCache>
                <c:ptCount val="1"/>
                <c:pt idx="0">
                  <c:v>Tomato_Bacterial_Spot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(Sheet1!$K$7,Sheet1!$M$7,Sheet1!$O$7)</c:f>
              <c:numCache>
                <c:formatCode>General</c:formatCode>
                <c:ptCount val="3"/>
                <c:pt idx="0">
                  <c:v>0.77060751927395665</c:v>
                </c:pt>
                <c:pt idx="1">
                  <c:v>0.96618421673774724</c:v>
                </c:pt>
                <c:pt idx="2">
                  <c:v>0.96788328886032104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F-4DEF-8300-36F690884E27}"/>
            </c:ext>
          </c:extLst>
        </c:ser>
        <c:ser>
          <c:idx val="4"/>
          <c:order val="3"/>
          <c:tx>
            <c:strRef>
              <c:f>Sheet1!$A$8</c:f>
              <c:strCache>
                <c:ptCount val="1"/>
                <c:pt idx="0">
                  <c:v>Tomato_Early_Blight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(Sheet1!$K$8,Sheet1!$M$8,Sheet1!$O$8)</c:f>
              <c:numCache>
                <c:formatCode>General</c:formatCode>
                <c:ptCount val="3"/>
                <c:pt idx="0">
                  <c:v>0.76345668360590935</c:v>
                </c:pt>
                <c:pt idx="1">
                  <c:v>0.89522838592529297</c:v>
                </c:pt>
                <c:pt idx="2">
                  <c:v>0.89514005184173595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2F-4DEF-8300-36F690884E27}"/>
            </c:ext>
          </c:extLst>
        </c:ser>
        <c:ser>
          <c:idx val="5"/>
          <c:order val="4"/>
          <c:tx>
            <c:strRef>
              <c:f>Sheet1!$A$9</c:f>
              <c:strCache>
                <c:ptCount val="1"/>
                <c:pt idx="0">
                  <c:v>Tomato_Late_Blight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(Sheet1!$K$9,Sheet1!$M$9,Sheet1!$O$9)</c:f>
              <c:numCache>
                <c:formatCode>General</c:formatCode>
                <c:ptCount val="3"/>
                <c:pt idx="0">
                  <c:v>0.77846312398711837</c:v>
                </c:pt>
                <c:pt idx="1">
                  <c:v>0.86369518637657161</c:v>
                </c:pt>
                <c:pt idx="2">
                  <c:v>0.85988616943359397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2F-4DEF-8300-36F690884E27}"/>
            </c:ext>
          </c:extLst>
        </c:ser>
        <c:ser>
          <c:idx val="6"/>
          <c:order val="5"/>
          <c:tx>
            <c:strRef>
              <c:f>Sheet1!$A$10</c:f>
              <c:strCache>
                <c:ptCount val="1"/>
                <c:pt idx="0">
                  <c:v>Tomato_Leaf_Mold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(Sheet1!$K$10,Sheet1!$M$10,Sheet1!$O$10)</c:f>
              <c:numCache>
                <c:formatCode>General</c:formatCode>
                <c:ptCount val="3"/>
                <c:pt idx="0">
                  <c:v>0.79220373804370559</c:v>
                </c:pt>
                <c:pt idx="1">
                  <c:v>0.93205865025520329</c:v>
                </c:pt>
                <c:pt idx="2">
                  <c:v>0.93523406982421897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2F-4DEF-8300-36F690884E27}"/>
            </c:ext>
          </c:extLst>
        </c:ser>
        <c:ser>
          <c:idx val="7"/>
          <c:order val="6"/>
          <c:tx>
            <c:strRef>
              <c:f>Sheet1!$A$11</c:f>
              <c:strCache>
                <c:ptCount val="1"/>
                <c:pt idx="0">
                  <c:v>Tomato_Septoria_Leaf_Spot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(Sheet1!$K$11,Sheet1!$M$11,Sheet1!$O$11)</c:f>
              <c:numCache>
                <c:formatCode>General</c:formatCode>
                <c:ptCount val="3"/>
                <c:pt idx="0">
                  <c:v>0.80149978399276733</c:v>
                </c:pt>
                <c:pt idx="1">
                  <c:v>0.97200353443622589</c:v>
                </c:pt>
                <c:pt idx="2">
                  <c:v>0.97756040096283003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2F-4DEF-8300-36F690884E27}"/>
            </c:ext>
          </c:extLst>
        </c:ser>
        <c:ser>
          <c:idx val="8"/>
          <c:order val="7"/>
          <c:tx>
            <c:strRef>
              <c:f>Sheet1!$A$12</c:f>
              <c:strCache>
                <c:ptCount val="1"/>
                <c:pt idx="0">
                  <c:v>Tomato_Mosaic_Virus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(Sheet1!$K$12,Sheet1!$M$12,Sheet1!$O$12)</c:f>
              <c:numCache>
                <c:formatCode>General</c:formatCode>
                <c:ptCount val="3"/>
                <c:pt idx="0">
                  <c:v>0.83920949697494507</c:v>
                </c:pt>
                <c:pt idx="1">
                  <c:v>0.96534371376037598</c:v>
                </c:pt>
                <c:pt idx="2">
                  <c:v>0.96638184785842896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F-4DEF-8300-36F690884E27}"/>
            </c:ext>
          </c:extLst>
        </c:ser>
        <c:ser>
          <c:idx val="0"/>
          <c:order val="8"/>
          <c:tx>
            <c:strRef>
              <c:f>Sheet1!$A$4</c:f>
              <c:strCache>
                <c:ptCount val="1"/>
                <c:pt idx="0">
                  <c:v>Tomato_Yellow_Leaf_Curl_Virus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(Sheet1!$K$4,Sheet1!$M$4,Sheet1!$O$4)</c:f>
              <c:numCache>
                <c:formatCode>General</c:formatCode>
                <c:ptCount val="3"/>
                <c:pt idx="0">
                  <c:v>0.76596336315075553</c:v>
                </c:pt>
                <c:pt idx="1">
                  <c:v>0.86635972261428829</c:v>
                </c:pt>
                <c:pt idx="2">
                  <c:v>0.87365877628326405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F-4DEF-8300-36F690884E27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Tomato_Healthy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(Sheet1!$B$2,Sheet1!$D$2,Sheet1!$F$2)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(Sheet1!$K$13,Sheet1!$M$13,Sheet1!$O$13)</c:f>
              <c:numCache>
                <c:formatCode>General</c:formatCode>
                <c:ptCount val="3"/>
                <c:pt idx="0">
                  <c:v>0.8158627524971962</c:v>
                </c:pt>
                <c:pt idx="1">
                  <c:v>0.9972797811031342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2F-4DEF-8300-36F69088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of DL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Jaccard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Sheet1!$B$33:$D$33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0.20579211298225206</c:v>
                </c:pt>
                <c:pt idx="1">
                  <c:v>0.47323649734097328</c:v>
                </c:pt>
                <c:pt idx="2">
                  <c:v>0.47025057563075306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C-4719-9941-FC3A94F0E274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Sheet1!$B$33:$D$33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0.39143154839779754</c:v>
                </c:pt>
                <c:pt idx="1">
                  <c:v>0.92771722492691522</c:v>
                </c:pt>
                <c:pt idx="2">
                  <c:v>0.94050115126150635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C-4719-9941-FC3A94F0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6750944"/>
        <c:axId val="1150418448"/>
      </c:barChart>
      <c:catAx>
        <c:axId val="1506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8448"/>
        <c:crosses val="autoZero"/>
        <c:auto val="1"/>
        <c:lblAlgn val="ctr"/>
        <c:lblOffset val="100"/>
        <c:noMultiLvlLbl val="0"/>
      </c:catAx>
      <c:valAx>
        <c:axId val="115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 Leaf Lowlight vs Highlight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Sheet1!$Q$21</c:f>
              <c:strCache>
                <c:ptCount val="1"/>
                <c:pt idx="0">
                  <c:v>Average Jaccard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Sheet1!$R$20:$S$20</c:f>
              <c:strCache>
                <c:ptCount val="2"/>
                <c:pt idx="0">
                  <c:v>Tomato Leaf Highlight Control</c:v>
                </c:pt>
                <c:pt idx="1">
                  <c:v>Tomato Leaf Lowlight Control</c:v>
                </c:pt>
              </c:strCache>
            </c:strRef>
          </c:cat>
          <c:val>
            <c:numRef>
              <c:f>Sheet1!$R$21:$S$21</c:f>
              <c:numCache>
                <c:formatCode>General</c:formatCode>
                <c:ptCount val="2"/>
                <c:pt idx="0">
                  <c:v>0.68742536996363757</c:v>
                </c:pt>
                <c:pt idx="1">
                  <c:v>0.79107923251059298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5-4A9E-A3BF-7BAF09A0C4A3}"/>
            </c:ext>
          </c:extLst>
        </c:ser>
        <c:ser>
          <c:idx val="1"/>
          <c:order val="1"/>
          <c:tx>
            <c:strRef>
              <c:f>Sheet1!$Q$22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Sheet1!$R$20:$S$20</c:f>
              <c:strCache>
                <c:ptCount val="2"/>
                <c:pt idx="0">
                  <c:v>Tomato Leaf Highlight Control</c:v>
                </c:pt>
                <c:pt idx="1">
                  <c:v>Tomato Leaf Lowlight Control</c:v>
                </c:pt>
              </c:strCache>
            </c:strRef>
          </c:cat>
          <c:val>
            <c:numRef>
              <c:f>Sheet1!$R$22:$S$22</c:f>
              <c:numCache>
                <c:formatCode>General</c:formatCode>
                <c:ptCount val="2"/>
                <c:pt idx="0">
                  <c:v>0.74522126010045042</c:v>
                </c:pt>
                <c:pt idx="1">
                  <c:v>0.93771417786677669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5-4A9E-A3BF-7BAF09A0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478448"/>
        <c:axId val="1474796608"/>
      </c:barChart>
      <c:catAx>
        <c:axId val="15454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96608"/>
        <c:crosses val="autoZero"/>
        <c:auto val="1"/>
        <c:lblAlgn val="ctr"/>
        <c:lblOffset val="100"/>
        <c:noMultiLvlLbl val="0"/>
      </c:catAx>
      <c:valAx>
        <c:axId val="14747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 Leaf Dataset vs Rice Leaf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Sheet1!$U$21</c:f>
              <c:strCache>
                <c:ptCount val="1"/>
                <c:pt idx="0">
                  <c:v>Average Jaccard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Sheet1!$V$20:$W$20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Sheet1!$V$21:$W$21</c:f>
              <c:numCache>
                <c:formatCode>General</c:formatCode>
                <c:ptCount val="2"/>
                <c:pt idx="0">
                  <c:v>0.402297483915589</c:v>
                </c:pt>
                <c:pt idx="1">
                  <c:v>0.34468421812280042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B0F-B2B4-E328BA5EE0F6}"/>
            </c:ext>
          </c:extLst>
        </c:ser>
        <c:ser>
          <c:idx val="1"/>
          <c:order val="1"/>
          <c:tx>
            <c:strRef>
              <c:f>Sheet1!$U$22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Sheet1!$V$20:$W$20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Sheet1!$V$22:$W$22</c:f>
              <c:numCache>
                <c:formatCode>General</c:formatCode>
                <c:ptCount val="2"/>
                <c:pt idx="0">
                  <c:v>0.78826579475804937</c:v>
                </c:pt>
                <c:pt idx="1">
                  <c:v>0.68311833507012043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B0F-B2B4-E328BA5E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046640"/>
        <c:axId val="1139917968"/>
      </c:barChart>
      <c:catAx>
        <c:axId val="11430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17968"/>
        <c:crosses val="autoZero"/>
        <c:auto val="1"/>
        <c:lblAlgn val="ctr"/>
        <c:lblOffset val="100"/>
        <c:noMultiLvlLbl val="0"/>
      </c:catAx>
      <c:valAx>
        <c:axId val="11399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42</xdr:row>
      <xdr:rowOff>100011</xdr:rowOff>
    </xdr:from>
    <xdr:to>
      <xdr:col>9</xdr:col>
      <xdr:colOff>962026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F21F-D138-FED3-4F91-9DEB0BA2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58</xdr:row>
      <xdr:rowOff>14287</xdr:rowOff>
    </xdr:from>
    <xdr:to>
      <xdr:col>5</xdr:col>
      <xdr:colOff>962025</xdr:colOff>
      <xdr:row>72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53D3DC-254D-818F-88F5-BABD92BF9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42</xdr:row>
      <xdr:rowOff>47625</xdr:rowOff>
    </xdr:from>
    <xdr:to>
      <xdr:col>5</xdr:col>
      <xdr:colOff>876300</xdr:colOff>
      <xdr:row>56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3DA70-73EC-4B1E-94D5-B7D52E7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42</xdr:row>
      <xdr:rowOff>147637</xdr:rowOff>
    </xdr:from>
    <xdr:to>
      <xdr:col>14</xdr:col>
      <xdr:colOff>533400</xdr:colOff>
      <xdr:row>57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C5264-1556-525E-6A00-044C2FAD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58</xdr:row>
      <xdr:rowOff>42862</xdr:rowOff>
    </xdr:from>
    <xdr:to>
      <xdr:col>9</xdr:col>
      <xdr:colOff>1019175</xdr:colOff>
      <xdr:row>72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B54875-7E1E-0446-1B99-D0E645A00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295275</xdr:colOff>
      <xdr:row>58</xdr:row>
      <xdr:rowOff>119062</xdr:rowOff>
    </xdr:from>
    <xdr:to>
      <xdr:col>14</xdr:col>
      <xdr:colOff>676275</xdr:colOff>
      <xdr:row>73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E996EF-B0C3-1DEF-26FD-D42D2F3A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workbookViewId="0">
      <selection activeCell="A49" sqref="A49"/>
    </sheetView>
  </sheetViews>
  <sheetFormatPr defaultRowHeight="15" x14ac:dyDescent="0.25"/>
  <cols>
    <col min="1" max="1" width="30.7109375" customWidth="1"/>
    <col min="2" max="7" width="15.7109375" customWidth="1"/>
    <col min="9" max="9" width="30.7109375" customWidth="1"/>
    <col min="10" max="15" width="15.7109375" customWidth="1"/>
    <col min="17" max="17" width="19.7109375" customWidth="1"/>
    <col min="18" max="18" width="13.5703125" customWidth="1"/>
    <col min="19" max="19" width="11.7109375" customWidth="1"/>
    <col min="21" max="21" width="16.42578125" customWidth="1"/>
    <col min="22" max="22" width="13.42578125" customWidth="1"/>
  </cols>
  <sheetData>
    <row r="1" spans="1:15" x14ac:dyDescent="0.25">
      <c r="A1" s="18"/>
      <c r="B1" s="3" t="s">
        <v>12</v>
      </c>
      <c r="C1" s="3"/>
      <c r="D1" s="3"/>
      <c r="E1" s="3"/>
      <c r="F1" s="3"/>
      <c r="G1" s="3"/>
      <c r="I1" s="18"/>
      <c r="J1" s="3" t="s">
        <v>15</v>
      </c>
      <c r="K1" s="3"/>
      <c r="L1" s="3"/>
      <c r="M1" s="3"/>
      <c r="N1" s="3"/>
      <c r="O1" s="3"/>
    </row>
    <row r="2" spans="1:15" x14ac:dyDescent="0.25">
      <c r="A2" s="17"/>
      <c r="B2" s="15" t="s">
        <v>25</v>
      </c>
      <c r="C2" s="15"/>
      <c r="D2" s="15" t="s">
        <v>0</v>
      </c>
      <c r="E2" s="15"/>
      <c r="F2" s="16" t="s">
        <v>1</v>
      </c>
      <c r="G2" s="16"/>
      <c r="I2" s="17"/>
      <c r="J2" s="16" t="s">
        <v>25</v>
      </c>
      <c r="K2" s="16"/>
      <c r="L2" s="16" t="s">
        <v>0</v>
      </c>
      <c r="M2" s="16"/>
      <c r="N2" s="16" t="s">
        <v>1</v>
      </c>
      <c r="O2" s="16"/>
    </row>
    <row r="3" spans="1:15" x14ac:dyDescent="0.25">
      <c r="A3" s="17"/>
      <c r="B3" s="2" t="s">
        <v>14</v>
      </c>
      <c r="C3" s="2" t="s">
        <v>13</v>
      </c>
      <c r="D3" s="2" t="s">
        <v>14</v>
      </c>
      <c r="E3" s="2" t="s">
        <v>13</v>
      </c>
      <c r="F3" s="2" t="s">
        <v>14</v>
      </c>
      <c r="G3" s="2" t="s">
        <v>13</v>
      </c>
      <c r="I3" s="17"/>
      <c r="J3" s="2" t="s">
        <v>14</v>
      </c>
      <c r="K3" s="2" t="s">
        <v>13</v>
      </c>
      <c r="L3" s="2" t="s">
        <v>14</v>
      </c>
      <c r="M3" s="2" t="s">
        <v>13</v>
      </c>
      <c r="N3" s="2" t="s">
        <v>14</v>
      </c>
      <c r="O3" s="2" t="s">
        <v>13</v>
      </c>
    </row>
    <row r="4" spans="1:15" x14ac:dyDescent="0.25">
      <c r="A4" s="14" t="s">
        <v>2</v>
      </c>
      <c r="B4" s="14">
        <f>AVERAGE(Tomato_Yellow_Leaf_Curl_Virus_IOU_Highlight_AlexNet_Vals)</f>
        <v>0.11887760779687338</v>
      </c>
      <c r="C4" s="14">
        <f>AVERAGE(Tomato_Yellow_Leaf_Curl_Virus_Accuracy_Highlight_AlexNet_Vals)</f>
        <v>0.23712916459356032</v>
      </c>
      <c r="D4" s="14">
        <f>AVERAGE(Tomato_Yellow_Leaf_Curl_Virus_IOU_ResNet_Highlight_Vals)</f>
        <v>0.42199783606661689</v>
      </c>
      <c r="E4" s="14">
        <f>AVERAGE(Tomato_Yellow_Leaf_Curl_Virus_Accuracy_ResNet_Highlight_Vals)</f>
        <v>0.81973231832186377</v>
      </c>
      <c r="F4" s="14">
        <f>AVERAGE(Tomato_Yellow_Leaf_Curl_Virus_HighLight_IOU)</f>
        <v>0.41024094820022577</v>
      </c>
      <c r="G4" s="14">
        <v>0.82048189640045166</v>
      </c>
      <c r="I4" s="14" t="s">
        <v>2</v>
      </c>
      <c r="J4" s="14">
        <f>AVERAGE(Tomato_Yellow_Leaf_Curl_Virus_IOU_Lowlight_AlexNet_Vals)</f>
        <v>0.43468869725863141</v>
      </c>
      <c r="K4" s="14">
        <f>AVERAGE(Tomato_Yellow_Leaf_Curl_Virus_Accuracy_Lowlight_AlexNet_Vals)</f>
        <v>0.76596336315075553</v>
      </c>
      <c r="L4" s="14">
        <f>AVERAGE(Tomato_Yellow_Leaf_Curl_Virus_Vals_IOU_Lowlight)</f>
        <v>0.46501289010047914</v>
      </c>
      <c r="M4" s="14">
        <f>AVERAGE(Tomato_Yellow_Leaf_Curl_Virus_ResNet_Lowlight_Accuracy)</f>
        <v>0.86635972261428829</v>
      </c>
      <c r="N4" s="14">
        <v>0.43682938814163202</v>
      </c>
      <c r="O4" s="14">
        <v>0.87365877628326405</v>
      </c>
    </row>
    <row r="5" spans="1:15" x14ac:dyDescent="0.25">
      <c r="A5" s="1" t="s">
        <v>3</v>
      </c>
      <c r="B5" s="1">
        <f>AVERAGE(Tomato_Target_Spot_IOU_Highlight_AlexNet_Vals)</f>
        <v>0.12994330602564982</v>
      </c>
      <c r="C5" s="1">
        <f>AVERAGE(Tomato_Target_Spot_Accuracy_Highlight_AlexNet_Vals)</f>
        <v>0.25939014394368443</v>
      </c>
      <c r="D5" s="1">
        <f>AVERAGE(Tomato_Target_Spot_IOU_ResNet_Highlight_Vals)</f>
        <v>0.49908372014760971</v>
      </c>
      <c r="E5" s="1">
        <f>AVERAGE(Tomato_Target_Spot_Accuracy_ResNet_Highlight_Vals)</f>
        <v>0.95931728680928552</v>
      </c>
      <c r="F5" s="1">
        <f>AVERAGE(Tomato_Target_Spot_Highlight_IOU)</f>
        <v>0.48407363891601563</v>
      </c>
      <c r="G5" s="1">
        <v>0.96814727783203125</v>
      </c>
      <c r="I5" s="1" t="s">
        <v>3</v>
      </c>
      <c r="J5" s="1">
        <f>AVERAGE(Tomato_Target_Spot_IOU_Lowlight_AlexNet_Vals)</f>
        <v>0.40772727690637112</v>
      </c>
      <c r="K5" s="1">
        <f>AVERAGE(Tomato_Target_Spot_Accuracy_Lowlight_AlexNet_Vals)</f>
        <v>0.78884864846865332</v>
      </c>
      <c r="L5" s="1">
        <f>AVERAGE(Tomato_Target_Spot_Vals_IOU_Lowlight)</f>
        <v>0.48936879038810732</v>
      </c>
      <c r="M5" s="1">
        <f>AVERAGE(Tomato_Target_Spot_ResNet_Lowlight_Accuracy)</f>
        <v>0.97312042415142064</v>
      </c>
      <c r="N5" s="1">
        <v>0.48875656723976102</v>
      </c>
      <c r="O5" s="1">
        <v>0.97751313447952304</v>
      </c>
    </row>
    <row r="6" spans="1:15" x14ac:dyDescent="0.25">
      <c r="A6" s="14" t="s">
        <v>4</v>
      </c>
      <c r="B6" s="14">
        <f>AVERAGE(Tomato_Spider_Mites_IOU_Highlight_AlexNet_Vals)</f>
        <v>0.10581968591681548</v>
      </c>
      <c r="C6" s="14">
        <f>AVERAGE(Tomato_Spider_Mites_Accuracy_Highlight_AlexNet_Vals)</f>
        <v>0.21137251385620662</v>
      </c>
      <c r="D6" s="14">
        <f>AVERAGE(Tomato_Spider_Mites_IOU_ResNet_Highlight_Vals)</f>
        <v>0.47808939301305348</v>
      </c>
      <c r="E6" s="14">
        <f>AVERAGE(Tomato_Spider_Mites_Accuracy_ResNet_Highlight_Vals)</f>
        <v>0.95461349520418382</v>
      </c>
      <c r="F6" s="14">
        <f>AVERAGE(Tomato_Spider_Mites_Highlight_IOU)</f>
        <v>0.47884368896484381</v>
      </c>
      <c r="G6" s="14">
        <v>0.9576873779296875</v>
      </c>
      <c r="I6" s="14" t="s">
        <v>4</v>
      </c>
      <c r="J6" s="14">
        <f>AVERAGE(Tomato_Spider_Mites_IOU_Lowlight_AlexNet_Vals)</f>
        <v>0.41422324751814205</v>
      </c>
      <c r="K6" s="14">
        <f>AVERAGE(Tomato_Spider_Mites_Accuracy_Lowlight_AlexNet_Vals)</f>
        <v>0.79988357735176885</v>
      </c>
      <c r="L6" s="14">
        <f>AVERAGE(Tomato_Spider_Mites_Vals_IOU_Lowlight)</f>
        <v>0.49277388751506807</v>
      </c>
      <c r="M6" s="14">
        <f>AVERAGE(Tomato_Spider_Mites_ResNet_Lowlight_Accuracy)</f>
        <v>0.97598542273044586</v>
      </c>
      <c r="N6" s="14">
        <v>0.488655865192413</v>
      </c>
      <c r="O6" s="14">
        <v>0.97731173038482699</v>
      </c>
    </row>
    <row r="7" spans="1:15" x14ac:dyDescent="0.25">
      <c r="A7" s="1" t="s">
        <v>5</v>
      </c>
      <c r="B7" s="1">
        <f>AVERAGE(Tomato_Bacterial_Spot_IOU_Highlight_AlexNet_Vals)</f>
        <v>0.11281105663095202</v>
      </c>
      <c r="C7" s="1">
        <f>AVERAGE(Tomato_Bacterial_Spot_Accuracy_Highlight_AlexNet_Vals)</f>
        <v>0.22482041482414519</v>
      </c>
      <c r="D7" s="1">
        <f>AVERAGE(Tomato_Bacterial_Spot_IOU_ResNet_Highlight_Vals)</f>
        <v>0.4656820148229599</v>
      </c>
      <c r="E7" s="1">
        <f>AVERAGE(Tomato_Bacterial_Spot_Accuracy_ResNet_Highlight_Vals)</f>
        <v>0.93066079086727571</v>
      </c>
      <c r="F7" s="1">
        <f>AVERAGE(Tomato_Bacterial_Spot_Highlight_IOU)</f>
        <v>0.46707764267921448</v>
      </c>
      <c r="G7" s="1">
        <v>0.93415528535842896</v>
      </c>
      <c r="I7" s="1" t="s">
        <v>5</v>
      </c>
      <c r="J7" s="1">
        <f>AVERAGE(Tomato_Bacterial_Spot_IOU_Lowlight_AlexNet_Vals)</f>
        <v>0.39350392793615657</v>
      </c>
      <c r="K7" s="1">
        <f>AVERAGE(Tomato_Bacterial_Spot_Accuracy_Lowlight_AlexNet_Vals)</f>
        <v>0.77060751927395665</v>
      </c>
      <c r="L7" s="1">
        <f>AVERAGE(Tomato_Bacterial_Spot_Vals_IOU_Lowlight)</f>
        <v>0.48445485383272169</v>
      </c>
      <c r="M7" s="1">
        <f>AVERAGE(Bacterial_ResNet_Lowlight_Accuracy)</f>
        <v>0.96618421673774724</v>
      </c>
      <c r="N7" s="1">
        <v>0.48394164443016102</v>
      </c>
      <c r="O7" s="1">
        <v>0.96788328886032104</v>
      </c>
    </row>
    <row r="8" spans="1:15" x14ac:dyDescent="0.25">
      <c r="A8" s="14" t="s">
        <v>6</v>
      </c>
      <c r="B8" s="14">
        <f>AVERAGE(Tomato_Early_Blight_IOU_Highlight_AlexNet_Vals)</f>
        <v>0.13233276350157602</v>
      </c>
      <c r="C8" s="14">
        <f>AVERAGE(Tomato_Early_Blight_Accuracy_Highlight_AlexNet_Vals)</f>
        <v>0.26311784982681269</v>
      </c>
      <c r="D8" s="14">
        <f>AVERAGE(Tomato_Early_Blight_IOU_ResNet_Highlight_Vals)</f>
        <v>0.41859701441393959</v>
      </c>
      <c r="E8" s="14">
        <f>AVERAGE(Tomato_Early_Blight_Accuracy_ResNet_Highlight_Vals)</f>
        <v>0.8007904870642556</v>
      </c>
      <c r="F8" s="14">
        <f>AVERAGE(Tomato_Early_Blight_Highlight_IOU)</f>
        <v>0.39948424696922302</v>
      </c>
      <c r="G8" s="14">
        <v>0.79896849393844604</v>
      </c>
      <c r="I8" s="14" t="s">
        <v>6</v>
      </c>
      <c r="J8" s="14">
        <f>AVERAGE(Tomato_Early_Blight_IOU_Lowlight_AlexNet_Vals)</f>
        <v>0.41180296242237091</v>
      </c>
      <c r="K8" s="14">
        <f>AVERAGE(Tomato_Early_Blight_Accuracy_Lowlight_AlexNet_Vals)</f>
        <v>0.76345668360590935</v>
      </c>
      <c r="L8" s="14">
        <f>AVERAGE(Tomato_Early_Blight_Vals_IOU_Lowlight)</f>
        <v>0.47031741142272948</v>
      </c>
      <c r="M8" s="14">
        <f>AVERAGE(Tomato_Early_Blight_ResNet_Lowlight_Accuracy)</f>
        <v>0.89522838592529297</v>
      </c>
      <c r="N8" s="14">
        <v>0.44757002592086798</v>
      </c>
      <c r="O8" s="14">
        <v>0.89514005184173595</v>
      </c>
    </row>
    <row r="9" spans="1:15" x14ac:dyDescent="0.25">
      <c r="A9" s="1" t="s">
        <v>7</v>
      </c>
      <c r="B9" s="1">
        <f>AVERAGE(Tomato_Late_Blight_IOU_Highlight_AlexNet_Vals)</f>
        <v>0.14304106788975851</v>
      </c>
      <c r="C9" s="1">
        <f>AVERAGE(Tomato_Late_Blight_Accuracy_Highlight_AlexNet_Vals)</f>
        <v>0.28413155142750057</v>
      </c>
      <c r="D9" s="1">
        <f>AVERAGE(Tomato_Late_Blight_IOU_ResNet_Highlight_Vals)</f>
        <v>0.46973859435982174</v>
      </c>
      <c r="E9" s="1">
        <f>AVERAGE(Tomato_Late_Blight_Accuracy_ResNet_Highlight_Vals)</f>
        <v>0.92583334114816451</v>
      </c>
      <c r="F9" s="1">
        <f>AVERAGE(Tomato_Late_Blight_Highlight_IOU)</f>
        <v>0.46548765897750849</v>
      </c>
      <c r="G9" s="1">
        <v>0.93097531795501709</v>
      </c>
      <c r="I9" s="1" t="s">
        <v>7</v>
      </c>
      <c r="J9" s="1">
        <f>AVERAGE(Tomato_Late_Blight_IOU_Lowlight_AlexNet_Vals)</f>
        <v>0.45167941848436993</v>
      </c>
      <c r="K9" s="1">
        <f>AVERAGE(Tomato_Late_Blight_Accuracy_Lowlight_AlexNet_Vals)</f>
        <v>0.77846312398711837</v>
      </c>
      <c r="L9" s="1">
        <f>AVERAGE(Tomato_Late_Blight_Vals_IOU_Lowlight)</f>
        <v>0.48587549924850465</v>
      </c>
      <c r="M9" s="1">
        <f>AVERAGE(Tomato_Late_Blight_ResNet_Lowlight_Accuracy)</f>
        <v>0.86369518637657161</v>
      </c>
      <c r="N9" s="1">
        <v>0.42994308471679699</v>
      </c>
      <c r="O9" s="1">
        <v>0.85988616943359397</v>
      </c>
    </row>
    <row r="10" spans="1:15" x14ac:dyDescent="0.25">
      <c r="A10" s="14" t="s">
        <v>8</v>
      </c>
      <c r="B10" s="14">
        <f>AVERAGE(Tomato_Leaf_Mold_IOU_Highlight_AlexNet_Vals)</f>
        <v>0.11112019206796374</v>
      </c>
      <c r="C10" s="14">
        <f>AVERAGE(Tomato_Leaf_Mold_Accuracy_Highlight_AlexNet_Vals)</f>
        <v>0.22146834965263093</v>
      </c>
      <c r="D10" s="14">
        <f>AVERAGE(Tomato_Leaf_Mold_IOU_ResNet_Highlight_Vals)</f>
        <v>0.45878319193919498</v>
      </c>
      <c r="E10" s="14">
        <f>AVERAGE(Tomato_Leaf_Mold_Accuracy_ResNet_Highlight_Vals)</f>
        <v>0.91321581767665017</v>
      </c>
      <c r="F10" s="14">
        <f>AVERAGE(Tomato_Leaf_Mold_Highlight_IOU)</f>
        <v>0.45894470810890198</v>
      </c>
      <c r="G10" s="14">
        <v>0.91788941621780396</v>
      </c>
      <c r="I10" s="14" t="s">
        <v>8</v>
      </c>
      <c r="J10" s="14">
        <f>AVERAGE(Tomato_Leaf_Mold_IOU_Lowlight_AlexNet_Vals)</f>
        <v>0.43306837355097133</v>
      </c>
      <c r="K10" s="14">
        <f>AVERAGE(Tomato_Leaf_Mold_Accuracy_Lowlight_AlexNet_Vals)</f>
        <v>0.79220373804370559</v>
      </c>
      <c r="L10" s="14">
        <f>AVERAGE(Tomato_Leaf_Mold_Vals_IOU_Lowlight)</f>
        <v>0.46695668846368787</v>
      </c>
      <c r="M10" s="14">
        <f>AVERAGE(Mold_ResNet_Lowlight_Accuracy)</f>
        <v>0.93205865025520329</v>
      </c>
      <c r="N10" s="14">
        <v>0.46761703491210899</v>
      </c>
      <c r="O10" s="14">
        <v>0.93523406982421897</v>
      </c>
    </row>
    <row r="11" spans="1:15" x14ac:dyDescent="0.25">
      <c r="A11" s="1" t="s">
        <v>9</v>
      </c>
      <c r="B11" s="1">
        <f>AVERAGE(Tomato_Septoria_Leaf_Spot_IOU_Highlight_AlexNet_Vals)</f>
        <v>0.13850228754537447</v>
      </c>
      <c r="C11" s="1">
        <f>AVERAGE(Tomato_Septoria_Leaf_Spot_Accuracy_Highlight_AlexNet_Vals)</f>
        <v>0.27571714137281689</v>
      </c>
      <c r="D11" s="1">
        <f>AVERAGE(Tomato_Septoria_Leaf_Spot_IOU_ResNet_Highlight_Vals)</f>
        <v>0.48443979521592456</v>
      </c>
      <c r="E11" s="1">
        <f>AVERAGE(Tomato_Septoria_Leaf_Spot_Accuracy_ResNet_Highlight_Vals)</f>
        <v>0.9640928407510122</v>
      </c>
      <c r="F11" s="1">
        <f>AVERAGE(Tomato_Septoria_Leaf_Spot_Highlight_IOU)</f>
        <v>0.48381653428077698</v>
      </c>
      <c r="G11" s="1">
        <v>0.96763306856155396</v>
      </c>
      <c r="I11" s="1" t="s">
        <v>9</v>
      </c>
      <c r="J11" s="1">
        <f>AVERAGE(Tomato_Septoria_Leaf_Spot_IOU_Lowlight_AlexNet_Vals)</f>
        <v>0.4145173265909155</v>
      </c>
      <c r="K11" s="1">
        <f>AVERAGE(Tomato_Septoria_Leaf_Spot_Accuracy_Lowlight_AlexNet_Vals)</f>
        <v>0.80149978399276733</v>
      </c>
      <c r="L11" s="1">
        <f>AVERAGE(Tomato_Septoria_Leaf_Spot_Vals_IOU_Lowlight)</f>
        <v>0.48953097015619279</v>
      </c>
      <c r="M11" s="1">
        <f>AVERAGE(Tomato_Septoria_Leaf_Spot_ResNet_Lowlight_Accuracy)</f>
        <v>0.97200353443622589</v>
      </c>
      <c r="N11" s="1">
        <v>0.48878020048141502</v>
      </c>
      <c r="O11" s="1">
        <v>0.97756040096283003</v>
      </c>
    </row>
    <row r="12" spans="1:15" x14ac:dyDescent="0.25">
      <c r="A12" s="14" t="s">
        <v>10</v>
      </c>
      <c r="B12" s="14">
        <f>AVERAGE(Tomato_Mosaic_Virus_IOU_Highlight_AlexNet_Vals)</f>
        <v>8.0793301974024095E-2</v>
      </c>
      <c r="C12" s="14">
        <f>AVERAGE(Tomato_Mosaic_Virus_Accuracy_Highlight_AlexNet_Vals)</f>
        <v>0.16157752807651246</v>
      </c>
      <c r="D12" s="14">
        <f>AVERAGE(Tomato_Mosaic_Virus_IOU_ResNet_Highlight_Vals)</f>
        <v>0.48014396097924972</v>
      </c>
      <c r="E12" s="14">
        <f>AVERAGE(Tomato_Mosaic_Virus_Accuracy_ResNet_Highlight_Vals)</f>
        <v>0.95988438857926262</v>
      </c>
      <c r="F12" s="14">
        <f>AVERAGE(Tomato_Mosaic_Virus_Highlight_IOU)</f>
        <v>0.48143234848976141</v>
      </c>
      <c r="G12" s="14">
        <v>0.96286469697952271</v>
      </c>
      <c r="I12" s="14" t="s">
        <v>10</v>
      </c>
      <c r="J12" s="14">
        <f>AVERAGE(Tomato_Mosaic_Virus_IOU_Lowlight_AlexNet_Vals)</f>
        <v>0.43784855368236703</v>
      </c>
      <c r="K12" s="14">
        <f>AVERAGE(Tomato_Mosaic_Virus_Accuracy_Lowlight_AlexNet_Vals)</f>
        <v>0.83920949697494507</v>
      </c>
      <c r="L12" s="14">
        <f>AVERAGE(Tomato_Mosaic_Virus_Vals_IOU_Lowlight)</f>
        <v>0.48623041510581971</v>
      </c>
      <c r="M12" s="14">
        <f>AVERAGE(Tomato_Mosaic_Virus_ResNet_Lowlight_Accuracy)</f>
        <v>0.96534371376037598</v>
      </c>
      <c r="N12" s="14">
        <v>0.48319092392921398</v>
      </c>
      <c r="O12" s="14">
        <v>0.96638184785842896</v>
      </c>
    </row>
    <row r="13" spans="1:15" x14ac:dyDescent="0.25">
      <c r="A13" s="1" t="s">
        <v>11</v>
      </c>
      <c r="B13" s="1">
        <f>AVERAGE(Tomato_Healthy_IOU_Highlight_AlexNet_Vals)</f>
        <v>0.11922537519214009</v>
      </c>
      <c r="C13" s="1">
        <f>AVERAGE(Tomato_Healthy_Accuracy_Highlight_AlexNet_Vals)</f>
        <v>0.23845074613512093</v>
      </c>
      <c r="D13" s="1">
        <f>AVERAGE(Tomato_Healthy_IOU_ResNet_Highlight_Vals)</f>
        <v>0.94305085390806198</v>
      </c>
      <c r="E13" s="1">
        <f>AVERAGE(Tomato_Healthy_Accuracy_ResNet_Highlight_Vals)</f>
        <v>0.99721303416623008</v>
      </c>
      <c r="F13" s="1">
        <f>AVERAGE(Tomato_Healthy_Highlight_IOU)</f>
        <v>0.99999988079071045</v>
      </c>
      <c r="G13" s="1">
        <v>1</v>
      </c>
      <c r="I13" s="1" t="s">
        <v>11</v>
      </c>
      <c r="J13" s="1">
        <f>AVERAGE(Tomato_Healthy_IOU_Lowlight_AlexNet_Vals)</f>
        <v>0.6995979708929857</v>
      </c>
      <c r="K13" s="1">
        <f>AVERAGE(Tomato_Healthy_Accuracy_Lowlight_AlexNet_Vals)</f>
        <v>0.8158627524971962</v>
      </c>
      <c r="L13" s="1">
        <f>AVERAGE(Tomato_Healthy_Vals_IOU_Lowlight)</f>
        <v>0.67363984584808345</v>
      </c>
      <c r="M13" s="1">
        <f>AVERAGE(Tomato_Healthy_ResNet_Lowlight_Accuracy)</f>
        <v>0.9972797811031342</v>
      </c>
      <c r="N13" s="1">
        <v>0.99999988079071001</v>
      </c>
      <c r="O13" s="1">
        <v>1</v>
      </c>
    </row>
    <row r="14" spans="1:15" x14ac:dyDescent="0.25">
      <c r="A14" s="14" t="s">
        <v>40</v>
      </c>
      <c r="B14" s="14">
        <f>AVERAGE(B4:B12)</f>
        <v>0.11924902992766527</v>
      </c>
      <c r="C14" s="14">
        <f>AVERAGE(C4:C12)</f>
        <v>0.23763607306376336</v>
      </c>
      <c r="D14" s="14">
        <f>AVERAGE(D4:D12)</f>
        <v>0.46406172455093014</v>
      </c>
      <c r="E14" s="14">
        <f>AVERAGE(E4:E12)</f>
        <v>0.91423786293577258</v>
      </c>
      <c r="F14" s="14">
        <f>AVERAGE(F4:F12)</f>
        <v>0.45882237950960797</v>
      </c>
      <c r="G14" s="14">
        <f>AVERAGE(G4:G12)</f>
        <v>0.91764475901921594</v>
      </c>
      <c r="I14" s="14" t="s">
        <v>40</v>
      </c>
      <c r="J14" s="14">
        <f>AVERAGE(J4:J12)</f>
        <v>0.42211775381669953</v>
      </c>
      <c r="K14" s="14">
        <f>AVERAGE(K4:K12)</f>
        <v>0.78890399276106449</v>
      </c>
      <c r="L14" s="14">
        <f>AVERAGE(L4:L12)</f>
        <v>0.48116904513703457</v>
      </c>
      <c r="M14" s="14">
        <f>AVERAGE(M4:M12)</f>
        <v>0.93444213966528578</v>
      </c>
      <c r="N14" s="14">
        <f>AVERAGE(N4:N12)</f>
        <v>0.46836497055159654</v>
      </c>
      <c r="O14" s="14">
        <f>AVERAGE(O4:O12)</f>
        <v>0.93672994110319374</v>
      </c>
    </row>
    <row r="15" spans="1:15" x14ac:dyDescent="0.25">
      <c r="A15" s="27" t="s">
        <v>35</v>
      </c>
      <c r="B15" s="1"/>
      <c r="C15" s="1"/>
      <c r="D15" s="1"/>
      <c r="E15" s="1"/>
      <c r="F15" s="1"/>
      <c r="G15" s="1"/>
      <c r="I15" s="27" t="s">
        <v>35</v>
      </c>
      <c r="J15" s="1"/>
      <c r="K15" s="1"/>
      <c r="L15" s="1"/>
      <c r="M15" s="1"/>
      <c r="N15" s="1"/>
      <c r="O15" s="1"/>
    </row>
    <row r="16" spans="1:15" x14ac:dyDescent="0.25">
      <c r="A16" s="14"/>
      <c r="B16" s="14"/>
      <c r="C16" s="14"/>
      <c r="D16" s="14"/>
      <c r="E16" s="14"/>
      <c r="F16" s="14"/>
      <c r="G16" s="14"/>
      <c r="I16" s="14"/>
      <c r="J16" s="14"/>
      <c r="K16" s="14"/>
      <c r="L16" s="14"/>
      <c r="M16" s="14"/>
      <c r="N16" s="14"/>
      <c r="O16" s="14"/>
    </row>
    <row r="17" spans="1:24" x14ac:dyDescent="0.25">
      <c r="A17" s="11"/>
      <c r="B17" s="12"/>
      <c r="C17" s="12"/>
      <c r="D17" s="12"/>
      <c r="E17" s="12"/>
      <c r="F17" s="12"/>
      <c r="G17" s="12"/>
    </row>
    <row r="18" spans="1:24" x14ac:dyDescent="0.25">
      <c r="A18" s="20" t="s">
        <v>36</v>
      </c>
      <c r="B18" s="11">
        <f>AVERAGE(B14,D14,F14)</f>
        <v>0.34737771132940115</v>
      </c>
      <c r="C18" s="11"/>
      <c r="D18" s="11"/>
      <c r="E18" s="11"/>
      <c r="F18" s="11"/>
      <c r="G18" s="11"/>
      <c r="I18" s="20" t="s">
        <v>36</v>
      </c>
      <c r="J18">
        <f>AVERAGE(L14,J14,N14)</f>
        <v>0.45721725650177686</v>
      </c>
    </row>
    <row r="19" spans="1:24" x14ac:dyDescent="0.25">
      <c r="A19" s="21" t="s">
        <v>37</v>
      </c>
      <c r="B19" s="11">
        <f>AVERAGE(C14,E14,G14)</f>
        <v>0.68983956500625065</v>
      </c>
      <c r="C19" s="11"/>
      <c r="D19" s="11"/>
      <c r="E19" s="11"/>
      <c r="F19" s="11"/>
      <c r="G19" s="11"/>
      <c r="I19" s="21" t="s">
        <v>37</v>
      </c>
      <c r="J19">
        <f>AVERAGE(K14,M14,O14)</f>
        <v>0.88669202450984796</v>
      </c>
    </row>
    <row r="20" spans="1:24" ht="60" x14ac:dyDescent="0.25">
      <c r="A20" s="11"/>
      <c r="B20" s="11"/>
      <c r="C20" s="11"/>
      <c r="D20" s="11"/>
      <c r="E20" s="11"/>
      <c r="F20" s="11"/>
      <c r="G20" s="11"/>
      <c r="N20" s="23" t="s">
        <v>12</v>
      </c>
      <c r="O20" s="23" t="s">
        <v>15</v>
      </c>
      <c r="R20" s="23" t="s">
        <v>41</v>
      </c>
      <c r="S20" s="23" t="s">
        <v>42</v>
      </c>
      <c r="V20" s="23" t="s">
        <v>43</v>
      </c>
      <c r="W20" s="23" t="s">
        <v>29</v>
      </c>
      <c r="X20" s="22"/>
    </row>
    <row r="21" spans="1:24" x14ac:dyDescent="0.25">
      <c r="M21" s="20" t="s">
        <v>36</v>
      </c>
      <c r="N21" s="11">
        <f>AVERAGE(B14,D14,F14)</f>
        <v>0.34737771132940115</v>
      </c>
      <c r="O21">
        <f>AVERAGE(J14,L14,N14)</f>
        <v>0.45721725650177686</v>
      </c>
      <c r="Q21" s="20" t="s">
        <v>36</v>
      </c>
      <c r="R21">
        <f>AVERAGE(B13,D13,F13)</f>
        <v>0.68742536996363757</v>
      </c>
      <c r="S21">
        <f>AVERAGE(J13,L13,N13)</f>
        <v>0.79107923251059298</v>
      </c>
      <c r="U21" s="20" t="s">
        <v>36</v>
      </c>
      <c r="V21">
        <f>AVERAGE(N21,O21)</f>
        <v>0.402297483915589</v>
      </c>
      <c r="W21">
        <f>AVERAGE(B28,D28,F28)</f>
        <v>0.34468421812280042</v>
      </c>
    </row>
    <row r="22" spans="1:24" x14ac:dyDescent="0.25">
      <c r="A22" s="19"/>
      <c r="B22" s="3" t="s">
        <v>29</v>
      </c>
      <c r="C22" s="3"/>
      <c r="D22" s="3"/>
      <c r="E22" s="3"/>
      <c r="F22" s="3"/>
      <c r="G22" s="3"/>
      <c r="M22" s="21" t="s">
        <v>37</v>
      </c>
      <c r="N22" s="11">
        <f>AVERAGE(C14,E14,G14)</f>
        <v>0.68983956500625065</v>
      </c>
      <c r="O22">
        <f>AVERAGE(K14,M14,O14)</f>
        <v>0.88669202450984796</v>
      </c>
      <c r="Q22" s="21" t="s">
        <v>37</v>
      </c>
      <c r="R22">
        <f>AVERAGE(C13,E13,G13)</f>
        <v>0.74522126010045042</v>
      </c>
      <c r="S22">
        <f>AVERAGE(K13,M13,O13)</f>
        <v>0.93771417786677669</v>
      </c>
      <c r="U22" s="21" t="s">
        <v>37</v>
      </c>
      <c r="V22">
        <f>AVERAGE(N22,O22)</f>
        <v>0.78826579475804937</v>
      </c>
      <c r="W22">
        <f>AVERAGE(C28,E28,G28)</f>
        <v>0.68311833507012043</v>
      </c>
    </row>
    <row r="23" spans="1:24" x14ac:dyDescent="0.25">
      <c r="A23" s="19"/>
      <c r="B23" s="16" t="s">
        <v>25</v>
      </c>
      <c r="C23" s="16"/>
      <c r="D23" s="16" t="s">
        <v>0</v>
      </c>
      <c r="E23" s="16"/>
      <c r="F23" s="16" t="s">
        <v>1</v>
      </c>
      <c r="G23" s="16"/>
    </row>
    <row r="24" spans="1:24" x14ac:dyDescent="0.25">
      <c r="A24" s="19"/>
      <c r="B24" s="9" t="s">
        <v>14</v>
      </c>
      <c r="C24" s="9" t="s">
        <v>13</v>
      </c>
      <c r="D24" s="9" t="s">
        <v>14</v>
      </c>
      <c r="E24" s="9" t="s">
        <v>13</v>
      </c>
      <c r="F24" s="9" t="s">
        <v>14</v>
      </c>
      <c r="G24" s="9" t="s">
        <v>13</v>
      </c>
    </row>
    <row r="25" spans="1:24" x14ac:dyDescent="0.25">
      <c r="A25" s="14" t="s">
        <v>34</v>
      </c>
      <c r="B25" s="14">
        <f>AVERAGE(Brown_Spot_RiceLeaves_AlexNet_IOU)</f>
        <v>0.10760228646298249</v>
      </c>
      <c r="C25" s="14">
        <f>AVERAGE(Brown_Spot_RiceLeaves_AlexNet_Accuracy)</f>
        <v>0.20757284015417099</v>
      </c>
      <c r="D25" s="14">
        <f>AVERAGE(Brown_Spot_ResNet50_RiceLeaves_IOU)</f>
        <v>0.47763216971523231</v>
      </c>
      <c r="E25" s="14">
        <f>AVERAGE(Brown_Spot_ResNet50_RiceLeaves_Accuracy)</f>
        <v>0.93713485946257913</v>
      </c>
      <c r="F25" s="14">
        <v>0.48277664184570313</v>
      </c>
      <c r="G25" s="14">
        <v>0.96555328369140625</v>
      </c>
      <c r="M25" s="28"/>
    </row>
    <row r="26" spans="1:24" x14ac:dyDescent="0.25">
      <c r="A26" s="1" t="s">
        <v>33</v>
      </c>
      <c r="B26" s="1">
        <f>AVERAGE(Leaf_Smut_RiceLeaves_AlexNet_IOU)</f>
        <v>6.3052207852403327E-2</v>
      </c>
      <c r="C26" s="1">
        <f>AVERAGE(Leaf_Smut_RiceLeaves_AlexNet_Accuracy)</f>
        <v>0.12322550887862842</v>
      </c>
      <c r="D26" s="1">
        <f>AVERAGE(Leaf_Smut_ResNet50_RiceLeaves_IOU)</f>
        <v>0.47039783373475075</v>
      </c>
      <c r="E26" s="1">
        <f>AVERAGE(Leaf_Smut_ResNet50_RiceLeaves_Accuracy)</f>
        <v>0.929118909769588</v>
      </c>
      <c r="F26" s="1">
        <v>0.48784923553466802</v>
      </c>
      <c r="G26" s="1">
        <v>0.97569847106933594</v>
      </c>
      <c r="M26" s="21"/>
    </row>
    <row r="27" spans="1:24" x14ac:dyDescent="0.25">
      <c r="A27" s="14" t="s">
        <v>32</v>
      </c>
      <c r="B27" s="14">
        <f>AVERAGE(Bacterial_Leaf_Blight_RiceLeaves_AlexNet_IOU)</f>
        <v>5.7374171291788421E-2</v>
      </c>
      <c r="C27" s="14">
        <f>AVERAGE(Bacterial_Leaf_Blight_RiceLeaves_AlexNet_Accuracy)</f>
        <v>0.11246538907289505</v>
      </c>
      <c r="D27" s="14">
        <f>AVERAGE(Bacterial_Leaf_Blight_ResNet50_RiceLeaves_IOU)</f>
        <v>0.47540616355488236</v>
      </c>
      <c r="E27" s="14">
        <f>AVERAGE(Bacterial_Leaf_Blight_ResNet50_RiceLeaves_Accuracy)</f>
        <v>0.93716124730689498</v>
      </c>
      <c r="F27" s="14">
        <v>0.48006725311279302</v>
      </c>
      <c r="G27" s="14">
        <v>0.96013450622558594</v>
      </c>
    </row>
    <row r="28" spans="1:24" x14ac:dyDescent="0.25">
      <c r="A28" s="13" t="s">
        <v>27</v>
      </c>
      <c r="B28" s="1">
        <f>AVERAGE(B25:B27)</f>
        <v>7.6009555202391416E-2</v>
      </c>
      <c r="C28" s="1">
        <f>AVERAGE(C25:C27)</f>
        <v>0.14775457936856481</v>
      </c>
      <c r="D28" s="1">
        <f>AVERAGE(D25:D27)</f>
        <v>0.47447872233495514</v>
      </c>
      <c r="E28" s="1">
        <f>AVERAGE(E25:E27)</f>
        <v>0.93447167217968741</v>
      </c>
      <c r="F28" s="1">
        <f>AVERAGE(F25:F27)</f>
        <v>0.48356437683105469</v>
      </c>
      <c r="G28" s="1">
        <f>AVERAGE(G25:G27)</f>
        <v>0.96712875366210938</v>
      </c>
    </row>
    <row r="29" spans="1:24" x14ac:dyDescent="0.25">
      <c r="A29" s="13" t="s">
        <v>35</v>
      </c>
      <c r="B29" s="1"/>
      <c r="C29" s="1"/>
      <c r="D29" s="1"/>
      <c r="E29" s="1"/>
      <c r="F29" s="1"/>
      <c r="G29" s="1"/>
    </row>
    <row r="30" spans="1:24" x14ac:dyDescent="0.25">
      <c r="A30" s="14"/>
      <c r="B30" s="14"/>
      <c r="C30" s="14"/>
      <c r="D30" s="14"/>
      <c r="E30" s="14"/>
      <c r="F30" s="14"/>
      <c r="G30" s="14"/>
    </row>
    <row r="32" spans="1:24" x14ac:dyDescent="0.25">
      <c r="B32" s="5" t="s">
        <v>38</v>
      </c>
      <c r="C32" s="5"/>
      <c r="D32" s="5"/>
    </row>
    <row r="33" spans="1:4" ht="30" x14ac:dyDescent="0.25">
      <c r="A33" s="28"/>
      <c r="B33" s="26" t="s">
        <v>25</v>
      </c>
      <c r="C33" s="25" t="s">
        <v>24</v>
      </c>
      <c r="D33" s="23" t="s">
        <v>1</v>
      </c>
    </row>
    <row r="34" spans="1:4" x14ac:dyDescent="0.25">
      <c r="A34" s="24" t="s">
        <v>39</v>
      </c>
      <c r="B34" s="11">
        <f>AVERAGE(B14,B28,J14)</f>
        <v>0.20579211298225206</v>
      </c>
      <c r="C34">
        <f>AVERAGE(D14,L14,D28)</f>
        <v>0.47323649734097328</v>
      </c>
      <c r="D34">
        <f>AVERAGE(F28,F14,N14)</f>
        <v>0.47025057563075306</v>
      </c>
    </row>
    <row r="35" spans="1:4" x14ac:dyDescent="0.25">
      <c r="A35" s="25" t="s">
        <v>13</v>
      </c>
      <c r="B35">
        <f>AVERAGE(C14,K14,C28)</f>
        <v>0.39143154839779754</v>
      </c>
      <c r="C35">
        <f>AVERAGE(E14,M14,E28)</f>
        <v>0.92771722492691522</v>
      </c>
      <c r="D35">
        <f>AVERAGE(G28,G14,O14)</f>
        <v>0.94050115126150635</v>
      </c>
    </row>
  </sheetData>
  <mergeCells count="13">
    <mergeCell ref="B23:C23"/>
    <mergeCell ref="D23:E23"/>
    <mergeCell ref="F23:G23"/>
    <mergeCell ref="B32:D32"/>
    <mergeCell ref="B22:G22"/>
    <mergeCell ref="B2:C2"/>
    <mergeCell ref="D2:E2"/>
    <mergeCell ref="F2:G2"/>
    <mergeCell ref="B1:G1"/>
    <mergeCell ref="J1:O1"/>
    <mergeCell ref="J2:K2"/>
    <mergeCell ref="L2:M2"/>
    <mergeCell ref="N2:O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3D78-B574-4B3E-BE2E-20DDA0D6DF22}">
  <dimension ref="A1:H111"/>
  <sheetViews>
    <sheetView workbookViewId="0">
      <pane ySplit="1" topLeftCell="A2" activePane="bottomLeft" state="frozen"/>
      <selection pane="bottomLeft" activeCell="F30" sqref="F30"/>
    </sheetView>
  </sheetViews>
  <sheetFormatPr defaultRowHeight="15" x14ac:dyDescent="0.25"/>
  <cols>
    <col min="2" max="2" width="27.42578125" customWidth="1"/>
    <col min="3" max="3" width="14.28515625" customWidth="1"/>
    <col min="6" max="6" width="21.28515625" customWidth="1"/>
    <col min="7" max="7" width="15" customWidth="1"/>
    <col min="8" max="8" width="30.42578125" customWidth="1"/>
  </cols>
  <sheetData>
    <row r="1" spans="1:8" x14ac:dyDescent="0.25">
      <c r="A1" s="4" t="s">
        <v>16</v>
      </c>
      <c r="B1" s="4" t="s">
        <v>23</v>
      </c>
      <c r="C1" s="4" t="s">
        <v>22</v>
      </c>
      <c r="D1" s="4" t="s">
        <v>13</v>
      </c>
      <c r="E1" s="4" t="s">
        <v>21</v>
      </c>
      <c r="F1" s="4" t="s">
        <v>20</v>
      </c>
      <c r="G1" s="4" t="s">
        <v>19</v>
      </c>
      <c r="H1" s="4" t="s">
        <v>18</v>
      </c>
    </row>
    <row r="2" spans="1:8" x14ac:dyDescent="0.25">
      <c r="A2">
        <v>1</v>
      </c>
      <c r="B2" t="s">
        <v>5</v>
      </c>
      <c r="C2">
        <v>0.46707764267921448</v>
      </c>
      <c r="D2">
        <v>0.93415528535842896</v>
      </c>
      <c r="E2" t="s">
        <v>1</v>
      </c>
      <c r="F2">
        <v>1E-4</v>
      </c>
      <c r="G2">
        <v>0.2</v>
      </c>
      <c r="H2" t="s">
        <v>17</v>
      </c>
    </row>
    <row r="3" spans="1:8" x14ac:dyDescent="0.25">
      <c r="A3">
        <v>1</v>
      </c>
      <c r="B3" t="s">
        <v>8</v>
      </c>
      <c r="C3">
        <v>0.45894470810890198</v>
      </c>
      <c r="D3">
        <v>0.91788941621780396</v>
      </c>
      <c r="E3" t="s">
        <v>1</v>
      </c>
      <c r="F3">
        <v>1E-4</v>
      </c>
      <c r="G3">
        <v>0.2</v>
      </c>
      <c r="H3" t="s">
        <v>17</v>
      </c>
    </row>
    <row r="4" spans="1:8" x14ac:dyDescent="0.25">
      <c r="A4">
        <v>1</v>
      </c>
      <c r="B4" t="s">
        <v>4</v>
      </c>
      <c r="C4">
        <v>0.47884368896484381</v>
      </c>
      <c r="D4">
        <v>0.9576873779296875</v>
      </c>
      <c r="E4" t="s">
        <v>1</v>
      </c>
      <c r="F4">
        <v>1E-4</v>
      </c>
      <c r="G4">
        <v>0.2</v>
      </c>
      <c r="H4" t="s">
        <v>17</v>
      </c>
    </row>
    <row r="5" spans="1:8" x14ac:dyDescent="0.25">
      <c r="A5">
        <v>1</v>
      </c>
      <c r="B5" t="s">
        <v>11</v>
      </c>
      <c r="C5">
        <v>0.99999988079071045</v>
      </c>
      <c r="D5">
        <v>1</v>
      </c>
      <c r="E5" t="s">
        <v>1</v>
      </c>
      <c r="F5">
        <v>1E-4</v>
      </c>
      <c r="G5">
        <v>0.2</v>
      </c>
      <c r="H5" t="s">
        <v>17</v>
      </c>
    </row>
    <row r="6" spans="1:8" x14ac:dyDescent="0.25">
      <c r="A6">
        <v>1</v>
      </c>
      <c r="B6" t="s">
        <v>3</v>
      </c>
      <c r="C6">
        <v>0.48407363891601563</v>
      </c>
      <c r="D6">
        <v>0.96814727783203125</v>
      </c>
      <c r="E6" t="s">
        <v>1</v>
      </c>
      <c r="F6">
        <v>1E-4</v>
      </c>
      <c r="G6">
        <v>0.2</v>
      </c>
      <c r="H6" t="s">
        <v>17</v>
      </c>
    </row>
    <row r="7" spans="1:8" x14ac:dyDescent="0.25">
      <c r="A7">
        <v>1</v>
      </c>
      <c r="B7" t="s">
        <v>6</v>
      </c>
      <c r="C7">
        <v>0.39948424696922302</v>
      </c>
      <c r="D7">
        <v>0.79896849393844604</v>
      </c>
      <c r="E7" t="s">
        <v>1</v>
      </c>
      <c r="F7">
        <v>1E-4</v>
      </c>
      <c r="G7">
        <v>0.2</v>
      </c>
      <c r="H7" t="s">
        <v>17</v>
      </c>
    </row>
    <row r="8" spans="1:8" x14ac:dyDescent="0.25">
      <c r="A8">
        <v>1</v>
      </c>
      <c r="B8" t="s">
        <v>10</v>
      </c>
      <c r="C8">
        <v>0.48143234848976141</v>
      </c>
      <c r="D8">
        <v>0.96286469697952271</v>
      </c>
      <c r="E8" t="s">
        <v>1</v>
      </c>
      <c r="F8">
        <v>1E-4</v>
      </c>
      <c r="G8">
        <v>0.2</v>
      </c>
      <c r="H8" t="s">
        <v>17</v>
      </c>
    </row>
    <row r="9" spans="1:8" x14ac:dyDescent="0.25">
      <c r="A9">
        <v>1</v>
      </c>
      <c r="B9" t="s">
        <v>7</v>
      </c>
      <c r="C9">
        <v>0.46548765897750849</v>
      </c>
      <c r="D9">
        <v>0.93097531795501709</v>
      </c>
      <c r="E9" t="s">
        <v>1</v>
      </c>
      <c r="F9">
        <v>1E-4</v>
      </c>
      <c r="G9">
        <v>0.2</v>
      </c>
      <c r="H9" t="s">
        <v>17</v>
      </c>
    </row>
    <row r="10" spans="1:8" x14ac:dyDescent="0.25">
      <c r="A10">
        <v>1</v>
      </c>
      <c r="B10" t="s">
        <v>2</v>
      </c>
      <c r="C10">
        <v>0.41024094820022577</v>
      </c>
      <c r="D10">
        <v>0.82048189640045166</v>
      </c>
      <c r="E10" t="s">
        <v>1</v>
      </c>
      <c r="F10">
        <v>1E-4</v>
      </c>
      <c r="G10">
        <v>0.2</v>
      </c>
      <c r="H10" t="s">
        <v>17</v>
      </c>
    </row>
    <row r="11" spans="1:8" x14ac:dyDescent="0.25">
      <c r="A11">
        <v>1</v>
      </c>
      <c r="B11" t="s">
        <v>9</v>
      </c>
      <c r="C11">
        <v>0.48381653428077698</v>
      </c>
      <c r="D11">
        <v>0.96763306856155396</v>
      </c>
      <c r="E11" t="s">
        <v>1</v>
      </c>
      <c r="F11">
        <v>1E-4</v>
      </c>
      <c r="G11">
        <v>0.2</v>
      </c>
      <c r="H11" t="s">
        <v>17</v>
      </c>
    </row>
    <row r="12" spans="1:8" x14ac:dyDescent="0.25">
      <c r="A12">
        <v>2</v>
      </c>
      <c r="B12" t="s">
        <v>5</v>
      </c>
      <c r="C12">
        <v>0.46707764267921448</v>
      </c>
      <c r="D12">
        <v>0.93415528535842896</v>
      </c>
      <c r="E12" t="s">
        <v>1</v>
      </c>
      <c r="F12">
        <v>1E-4</v>
      </c>
      <c r="G12">
        <v>0.2</v>
      </c>
      <c r="H12" t="s">
        <v>17</v>
      </c>
    </row>
    <row r="13" spans="1:8" x14ac:dyDescent="0.25">
      <c r="A13">
        <v>2</v>
      </c>
      <c r="B13" t="s">
        <v>8</v>
      </c>
      <c r="C13">
        <v>0.45894470810890198</v>
      </c>
      <c r="D13">
        <v>0.91788941621780396</v>
      </c>
      <c r="E13" t="s">
        <v>1</v>
      </c>
      <c r="F13">
        <v>1E-4</v>
      </c>
      <c r="G13">
        <v>0.2</v>
      </c>
      <c r="H13" t="s">
        <v>17</v>
      </c>
    </row>
    <row r="14" spans="1:8" x14ac:dyDescent="0.25">
      <c r="A14">
        <v>2</v>
      </c>
      <c r="B14" t="s">
        <v>4</v>
      </c>
      <c r="C14">
        <v>0.47884368896484381</v>
      </c>
      <c r="D14">
        <v>0.9576873779296875</v>
      </c>
      <c r="E14" t="s">
        <v>1</v>
      </c>
      <c r="F14">
        <v>1E-4</v>
      </c>
      <c r="G14">
        <v>0.2</v>
      </c>
      <c r="H14" t="s">
        <v>17</v>
      </c>
    </row>
    <row r="15" spans="1:8" x14ac:dyDescent="0.25">
      <c r="A15">
        <v>2</v>
      </c>
      <c r="B15" t="s">
        <v>11</v>
      </c>
      <c r="C15">
        <v>0.99999988079071045</v>
      </c>
      <c r="D15">
        <v>1</v>
      </c>
      <c r="E15" t="s">
        <v>1</v>
      </c>
      <c r="F15">
        <v>1E-4</v>
      </c>
      <c r="G15">
        <v>0.2</v>
      </c>
      <c r="H15" t="s">
        <v>17</v>
      </c>
    </row>
    <row r="16" spans="1:8" x14ac:dyDescent="0.25">
      <c r="A16">
        <v>2</v>
      </c>
      <c r="B16" t="s">
        <v>3</v>
      </c>
      <c r="C16">
        <v>0.48407363891601563</v>
      </c>
      <c r="D16">
        <v>0.96814727783203125</v>
      </c>
      <c r="E16" t="s">
        <v>1</v>
      </c>
      <c r="F16">
        <v>1E-4</v>
      </c>
      <c r="G16">
        <v>0.2</v>
      </c>
      <c r="H16" t="s">
        <v>17</v>
      </c>
    </row>
    <row r="17" spans="1:8" x14ac:dyDescent="0.25">
      <c r="A17">
        <v>2</v>
      </c>
      <c r="B17" t="s">
        <v>6</v>
      </c>
      <c r="C17">
        <v>0.39948424696922302</v>
      </c>
      <c r="D17">
        <v>0.79896849393844604</v>
      </c>
      <c r="E17" t="s">
        <v>1</v>
      </c>
      <c r="F17">
        <v>1E-4</v>
      </c>
      <c r="G17">
        <v>0.2</v>
      </c>
      <c r="H17" t="s">
        <v>17</v>
      </c>
    </row>
    <row r="18" spans="1:8" x14ac:dyDescent="0.25">
      <c r="A18">
        <v>2</v>
      </c>
      <c r="B18" t="s">
        <v>10</v>
      </c>
      <c r="C18">
        <v>0.48143234848976141</v>
      </c>
      <c r="D18">
        <v>0.96286469697952271</v>
      </c>
      <c r="E18" t="s">
        <v>1</v>
      </c>
      <c r="F18">
        <v>1E-4</v>
      </c>
      <c r="G18">
        <v>0.2</v>
      </c>
      <c r="H18" t="s">
        <v>17</v>
      </c>
    </row>
    <row r="19" spans="1:8" x14ac:dyDescent="0.25">
      <c r="A19">
        <v>2</v>
      </c>
      <c r="B19" t="s">
        <v>7</v>
      </c>
      <c r="C19">
        <v>0.46548765897750849</v>
      </c>
      <c r="D19">
        <v>0.93097531795501709</v>
      </c>
      <c r="E19" t="s">
        <v>1</v>
      </c>
      <c r="F19">
        <v>1E-4</v>
      </c>
      <c r="G19">
        <v>0.2</v>
      </c>
      <c r="H19" t="s">
        <v>17</v>
      </c>
    </row>
    <row r="20" spans="1:8" x14ac:dyDescent="0.25">
      <c r="A20">
        <v>2</v>
      </c>
      <c r="B20" t="s">
        <v>2</v>
      </c>
      <c r="C20">
        <v>0.41024094820022577</v>
      </c>
      <c r="D20">
        <v>0.82048189640045166</v>
      </c>
      <c r="E20" t="s">
        <v>1</v>
      </c>
      <c r="F20">
        <v>1E-4</v>
      </c>
      <c r="G20">
        <v>0.2</v>
      </c>
      <c r="H20" t="s">
        <v>17</v>
      </c>
    </row>
    <row r="21" spans="1:8" x14ac:dyDescent="0.25">
      <c r="A21">
        <v>2</v>
      </c>
      <c r="B21" t="s">
        <v>9</v>
      </c>
      <c r="C21">
        <v>0.48381653428077698</v>
      </c>
      <c r="D21">
        <v>0.96763306856155396</v>
      </c>
      <c r="E21" t="s">
        <v>1</v>
      </c>
      <c r="F21">
        <v>1E-4</v>
      </c>
      <c r="G21">
        <v>0.2</v>
      </c>
      <c r="H21" t="s">
        <v>17</v>
      </c>
    </row>
    <row r="22" spans="1:8" x14ac:dyDescent="0.25">
      <c r="A22">
        <v>3</v>
      </c>
      <c r="B22" t="s">
        <v>5</v>
      </c>
      <c r="C22">
        <v>0.46707764267921448</v>
      </c>
      <c r="D22">
        <v>0.93415528535842896</v>
      </c>
      <c r="E22" t="s">
        <v>1</v>
      </c>
      <c r="F22">
        <v>1E-4</v>
      </c>
      <c r="G22">
        <v>0.2</v>
      </c>
      <c r="H22" t="s">
        <v>17</v>
      </c>
    </row>
    <row r="23" spans="1:8" x14ac:dyDescent="0.25">
      <c r="A23">
        <v>3</v>
      </c>
      <c r="B23" t="s">
        <v>8</v>
      </c>
      <c r="C23">
        <v>0.45894470810890198</v>
      </c>
      <c r="D23">
        <v>0.91788941621780396</v>
      </c>
      <c r="E23" t="s">
        <v>1</v>
      </c>
      <c r="F23">
        <v>1E-4</v>
      </c>
      <c r="G23">
        <v>0.2</v>
      </c>
      <c r="H23" t="s">
        <v>17</v>
      </c>
    </row>
    <row r="24" spans="1:8" x14ac:dyDescent="0.25">
      <c r="A24">
        <v>3</v>
      </c>
      <c r="B24" t="s">
        <v>4</v>
      </c>
      <c r="C24">
        <v>0.47884368896484381</v>
      </c>
      <c r="D24">
        <v>0.9576873779296875</v>
      </c>
      <c r="E24" t="s">
        <v>1</v>
      </c>
      <c r="F24">
        <v>1E-4</v>
      </c>
      <c r="G24">
        <v>0.2</v>
      </c>
      <c r="H24" t="s">
        <v>17</v>
      </c>
    </row>
    <row r="25" spans="1:8" x14ac:dyDescent="0.25">
      <c r="A25">
        <v>3</v>
      </c>
      <c r="B25" t="s">
        <v>11</v>
      </c>
      <c r="C25">
        <v>0.99999988079071045</v>
      </c>
      <c r="D25">
        <v>1</v>
      </c>
      <c r="E25" t="s">
        <v>1</v>
      </c>
      <c r="F25">
        <v>1E-4</v>
      </c>
      <c r="G25">
        <v>0.2</v>
      </c>
      <c r="H25" t="s">
        <v>17</v>
      </c>
    </row>
    <row r="26" spans="1:8" x14ac:dyDescent="0.25">
      <c r="A26">
        <v>3</v>
      </c>
      <c r="B26" t="s">
        <v>3</v>
      </c>
      <c r="C26">
        <v>0.48407363891601563</v>
      </c>
      <c r="D26">
        <v>0.96814727783203125</v>
      </c>
      <c r="E26" t="s">
        <v>1</v>
      </c>
      <c r="F26">
        <v>1E-4</v>
      </c>
      <c r="G26">
        <v>0.2</v>
      </c>
      <c r="H26" t="s">
        <v>17</v>
      </c>
    </row>
    <row r="27" spans="1:8" x14ac:dyDescent="0.25">
      <c r="A27">
        <v>3</v>
      </c>
      <c r="B27" t="s">
        <v>6</v>
      </c>
      <c r="C27">
        <v>0.39948424696922302</v>
      </c>
      <c r="D27">
        <v>0.79896849393844604</v>
      </c>
      <c r="E27" t="s">
        <v>1</v>
      </c>
      <c r="F27">
        <v>1E-4</v>
      </c>
      <c r="G27">
        <v>0.2</v>
      </c>
      <c r="H27" t="s">
        <v>17</v>
      </c>
    </row>
    <row r="28" spans="1:8" x14ac:dyDescent="0.25">
      <c r="A28">
        <v>3</v>
      </c>
      <c r="B28" t="s">
        <v>10</v>
      </c>
      <c r="C28">
        <v>0.48143234848976141</v>
      </c>
      <c r="D28">
        <v>0.96286469697952271</v>
      </c>
      <c r="E28" t="s">
        <v>1</v>
      </c>
      <c r="F28">
        <v>1E-4</v>
      </c>
      <c r="G28">
        <v>0.2</v>
      </c>
      <c r="H28" t="s">
        <v>17</v>
      </c>
    </row>
    <row r="29" spans="1:8" x14ac:dyDescent="0.25">
      <c r="A29">
        <v>3</v>
      </c>
      <c r="B29" t="s">
        <v>7</v>
      </c>
      <c r="C29">
        <v>0.46548765897750849</v>
      </c>
      <c r="D29">
        <v>0.93097531795501709</v>
      </c>
      <c r="E29" t="s">
        <v>1</v>
      </c>
      <c r="F29">
        <v>1E-4</v>
      </c>
      <c r="G29">
        <v>0.2</v>
      </c>
      <c r="H29" t="s">
        <v>17</v>
      </c>
    </row>
    <row r="30" spans="1:8" x14ac:dyDescent="0.25">
      <c r="A30">
        <v>3</v>
      </c>
      <c r="B30" t="s">
        <v>2</v>
      </c>
      <c r="C30">
        <v>0.41024094820022577</v>
      </c>
      <c r="D30">
        <v>0.82048189640045166</v>
      </c>
      <c r="E30" t="s">
        <v>1</v>
      </c>
      <c r="F30">
        <v>1E-4</v>
      </c>
      <c r="G30">
        <v>0.2</v>
      </c>
      <c r="H30" t="s">
        <v>17</v>
      </c>
    </row>
    <row r="31" spans="1:8" x14ac:dyDescent="0.25">
      <c r="A31">
        <v>3</v>
      </c>
      <c r="B31" t="s">
        <v>9</v>
      </c>
      <c r="C31">
        <v>0.48381653428077698</v>
      </c>
      <c r="D31">
        <v>0.96763306856155396</v>
      </c>
      <c r="E31" t="s">
        <v>1</v>
      </c>
      <c r="F31">
        <v>1E-4</v>
      </c>
      <c r="G31">
        <v>0.2</v>
      </c>
      <c r="H31" t="s">
        <v>17</v>
      </c>
    </row>
    <row r="32" spans="1:8" x14ac:dyDescent="0.25">
      <c r="A32">
        <v>4</v>
      </c>
      <c r="B32" t="s">
        <v>5</v>
      </c>
      <c r="C32">
        <v>0.46707764267921448</v>
      </c>
      <c r="D32">
        <v>0.93415528535842896</v>
      </c>
      <c r="E32" t="s">
        <v>1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0.45894470810890198</v>
      </c>
      <c r="D33">
        <v>0.91788941621780396</v>
      </c>
      <c r="E33" t="s">
        <v>1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0.47884368896484381</v>
      </c>
      <c r="D34">
        <v>0.9576873779296875</v>
      </c>
      <c r="E34" t="s">
        <v>1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0.99999988079071045</v>
      </c>
      <c r="D35">
        <v>1</v>
      </c>
      <c r="E35" t="s">
        <v>1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0.48407363891601563</v>
      </c>
      <c r="D36">
        <v>0.96814727783203125</v>
      </c>
      <c r="E36" t="s">
        <v>1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0.39948424696922302</v>
      </c>
      <c r="D37">
        <v>0.79896849393844604</v>
      </c>
      <c r="E37" t="s">
        <v>1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0.48143234848976141</v>
      </c>
      <c r="D38">
        <v>0.96286469697952271</v>
      </c>
      <c r="E38" t="s">
        <v>1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0.46548765897750849</v>
      </c>
      <c r="D39">
        <v>0.93097531795501709</v>
      </c>
      <c r="E39" t="s">
        <v>1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0.41024094820022577</v>
      </c>
      <c r="D40">
        <v>0.82048189640045166</v>
      </c>
      <c r="E40" t="s">
        <v>1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0.48381653428077698</v>
      </c>
      <c r="D41">
        <v>0.96763306856155396</v>
      </c>
      <c r="E41" t="s">
        <v>1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0.46707764267921448</v>
      </c>
      <c r="D42">
        <v>0.93415528535842896</v>
      </c>
      <c r="E42" t="s">
        <v>1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0.45894470810890198</v>
      </c>
      <c r="D43">
        <v>0.91788941621780396</v>
      </c>
      <c r="E43" t="s">
        <v>1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0.47884368896484381</v>
      </c>
      <c r="D44">
        <v>0.9576873779296875</v>
      </c>
      <c r="E44" t="s">
        <v>1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0.99999988079071045</v>
      </c>
      <c r="D45">
        <v>1</v>
      </c>
      <c r="E45" t="s">
        <v>1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0.48407363891601563</v>
      </c>
      <c r="D46">
        <v>0.96814727783203125</v>
      </c>
      <c r="E46" t="s">
        <v>1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0.39948424696922302</v>
      </c>
      <c r="D47">
        <v>0.79896849393844604</v>
      </c>
      <c r="E47" t="s">
        <v>1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0.48143234848976141</v>
      </c>
      <c r="D48">
        <v>0.96286469697952271</v>
      </c>
      <c r="E48" t="s">
        <v>1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0.46548765897750849</v>
      </c>
      <c r="D49">
        <v>0.93097531795501709</v>
      </c>
      <c r="E49" t="s">
        <v>1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0.41024094820022577</v>
      </c>
      <c r="D50">
        <v>0.82048189640045166</v>
      </c>
      <c r="E50" t="s">
        <v>1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0.48381653428077698</v>
      </c>
      <c r="D51">
        <v>0.96763306856155396</v>
      </c>
      <c r="E51" t="s">
        <v>1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0.46707764267921448</v>
      </c>
      <c r="D52">
        <v>0.93415528535842896</v>
      </c>
      <c r="E52" t="s">
        <v>1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0.45894470810890198</v>
      </c>
      <c r="D53">
        <v>0.91788941621780396</v>
      </c>
      <c r="E53" t="s">
        <v>1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0.47884368896484381</v>
      </c>
      <c r="D54">
        <v>0.9576873779296875</v>
      </c>
      <c r="E54" t="s">
        <v>1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1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0.48407363891601563</v>
      </c>
      <c r="D56">
        <v>0.96814727783203125</v>
      </c>
      <c r="E56" t="s">
        <v>1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0.39948424696922302</v>
      </c>
      <c r="D57">
        <v>0.79896849393844604</v>
      </c>
      <c r="E57" t="s">
        <v>1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0.48143234848976141</v>
      </c>
      <c r="D58">
        <v>0.96286469697952271</v>
      </c>
      <c r="E58" t="s">
        <v>1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0.46548765897750849</v>
      </c>
      <c r="D59">
        <v>0.93097531795501709</v>
      </c>
      <c r="E59" t="s">
        <v>1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0.41024094820022577</v>
      </c>
      <c r="D60">
        <v>0.82048189640045166</v>
      </c>
      <c r="E60" t="s">
        <v>1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0.48381653428077698</v>
      </c>
      <c r="D61">
        <v>0.96763306856155396</v>
      </c>
      <c r="E61" t="s">
        <v>1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0.46707764267921448</v>
      </c>
      <c r="D62">
        <v>0.93415528535842896</v>
      </c>
      <c r="E62" t="s">
        <v>1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0.45894470810890198</v>
      </c>
      <c r="D63">
        <v>0.91788941621780396</v>
      </c>
      <c r="E63" t="s">
        <v>1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0.47884368896484381</v>
      </c>
      <c r="D64">
        <v>0.9576873779296875</v>
      </c>
      <c r="E64" t="s">
        <v>1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1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0.48407363891601563</v>
      </c>
      <c r="D66">
        <v>0.96814727783203125</v>
      </c>
      <c r="E66" t="s">
        <v>1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0.39948424696922302</v>
      </c>
      <c r="D67">
        <v>0.79896849393844604</v>
      </c>
      <c r="E67" t="s">
        <v>1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0.48143234848976141</v>
      </c>
      <c r="D68">
        <v>0.96286469697952271</v>
      </c>
      <c r="E68" t="s">
        <v>1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0.46548765897750849</v>
      </c>
      <c r="D69">
        <v>0.93097531795501709</v>
      </c>
      <c r="E69" t="s">
        <v>1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0.41024094820022577</v>
      </c>
      <c r="D70">
        <v>0.82048189640045166</v>
      </c>
      <c r="E70" t="s">
        <v>1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0.48381653428077698</v>
      </c>
      <c r="D71">
        <v>0.96763306856155396</v>
      </c>
      <c r="E71" t="s">
        <v>1</v>
      </c>
      <c r="F71">
        <v>1E-4</v>
      </c>
      <c r="G71">
        <v>0.2</v>
      </c>
      <c r="H71" t="s">
        <v>17</v>
      </c>
    </row>
    <row r="72" spans="1:8" x14ac:dyDescent="0.25">
      <c r="A72">
        <v>8</v>
      </c>
      <c r="B72" t="s">
        <v>5</v>
      </c>
      <c r="C72">
        <v>0.46707764267921448</v>
      </c>
      <c r="D72">
        <v>0.93415528535842896</v>
      </c>
      <c r="E72" t="s">
        <v>1</v>
      </c>
      <c r="F72">
        <v>1E-4</v>
      </c>
      <c r="G72">
        <v>0.2</v>
      </c>
      <c r="H72" t="s">
        <v>17</v>
      </c>
    </row>
    <row r="73" spans="1:8" x14ac:dyDescent="0.25">
      <c r="A73">
        <v>8</v>
      </c>
      <c r="B73" t="s">
        <v>8</v>
      </c>
      <c r="C73">
        <v>0.45894470810890198</v>
      </c>
      <c r="D73">
        <v>0.91788941621780396</v>
      </c>
      <c r="E73" t="s">
        <v>1</v>
      </c>
      <c r="F73">
        <v>1E-4</v>
      </c>
      <c r="G73">
        <v>0.2</v>
      </c>
      <c r="H73" t="s">
        <v>17</v>
      </c>
    </row>
    <row r="74" spans="1:8" x14ac:dyDescent="0.25">
      <c r="A74">
        <v>8</v>
      </c>
      <c r="B74" t="s">
        <v>4</v>
      </c>
      <c r="C74">
        <v>0.47884368896484381</v>
      </c>
      <c r="D74">
        <v>0.9576873779296875</v>
      </c>
      <c r="E74" t="s">
        <v>1</v>
      </c>
      <c r="F74">
        <v>1E-4</v>
      </c>
      <c r="G74">
        <v>0.2</v>
      </c>
      <c r="H74" t="s">
        <v>17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1</v>
      </c>
      <c r="F75">
        <v>1E-4</v>
      </c>
      <c r="G75">
        <v>0.2</v>
      </c>
      <c r="H75" t="s">
        <v>17</v>
      </c>
    </row>
    <row r="76" spans="1:8" x14ac:dyDescent="0.25">
      <c r="A76">
        <v>8</v>
      </c>
      <c r="B76" t="s">
        <v>3</v>
      </c>
      <c r="C76">
        <v>0.48407363891601563</v>
      </c>
      <c r="D76">
        <v>0.96814727783203125</v>
      </c>
      <c r="E76" t="s">
        <v>1</v>
      </c>
      <c r="F76">
        <v>1E-4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0.39948424696922302</v>
      </c>
      <c r="D77">
        <v>0.79896849393844604</v>
      </c>
      <c r="E77" t="s">
        <v>1</v>
      </c>
      <c r="F77">
        <v>1E-4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0.48143234848976141</v>
      </c>
      <c r="D78">
        <v>0.96286469697952271</v>
      </c>
      <c r="E78" t="s">
        <v>1</v>
      </c>
      <c r="F78">
        <v>1E-4</v>
      </c>
      <c r="G78">
        <v>0.2</v>
      </c>
      <c r="H78" t="s">
        <v>17</v>
      </c>
    </row>
    <row r="79" spans="1:8" x14ac:dyDescent="0.25">
      <c r="A79">
        <v>8</v>
      </c>
      <c r="B79" t="s">
        <v>7</v>
      </c>
      <c r="C79">
        <v>0.46548765897750849</v>
      </c>
      <c r="D79">
        <v>0.93097531795501709</v>
      </c>
      <c r="E79" t="s">
        <v>1</v>
      </c>
      <c r="F79">
        <v>1E-4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0.41024094820022577</v>
      </c>
      <c r="D80">
        <v>0.82048189640045166</v>
      </c>
      <c r="E80" t="s">
        <v>1</v>
      </c>
      <c r="F80">
        <v>1E-4</v>
      </c>
      <c r="G80">
        <v>0.2</v>
      </c>
      <c r="H80" t="s">
        <v>17</v>
      </c>
    </row>
    <row r="81" spans="1:8" x14ac:dyDescent="0.25">
      <c r="A81">
        <v>8</v>
      </c>
      <c r="B81" t="s">
        <v>9</v>
      </c>
      <c r="C81">
        <v>0.48381653428077698</v>
      </c>
      <c r="D81">
        <v>0.96763306856155396</v>
      </c>
      <c r="E81" t="s">
        <v>1</v>
      </c>
      <c r="F81">
        <v>1E-4</v>
      </c>
      <c r="G81">
        <v>0.2</v>
      </c>
      <c r="H81" t="s">
        <v>17</v>
      </c>
    </row>
    <row r="82" spans="1:8" x14ac:dyDescent="0.25">
      <c r="A82">
        <v>9</v>
      </c>
      <c r="B82" t="s">
        <v>5</v>
      </c>
      <c r="C82">
        <v>0.46707764267921448</v>
      </c>
      <c r="D82">
        <v>0.93415528535842896</v>
      </c>
      <c r="E82" t="s">
        <v>1</v>
      </c>
      <c r="F82">
        <v>1E-4</v>
      </c>
      <c r="G82">
        <v>0.2</v>
      </c>
      <c r="H82" t="s">
        <v>17</v>
      </c>
    </row>
    <row r="83" spans="1:8" x14ac:dyDescent="0.25">
      <c r="A83">
        <v>9</v>
      </c>
      <c r="B83" t="s">
        <v>8</v>
      </c>
      <c r="C83">
        <v>0.45894470810890198</v>
      </c>
      <c r="D83">
        <v>0.91788941621780396</v>
      </c>
      <c r="E83" t="s">
        <v>1</v>
      </c>
      <c r="F83">
        <v>1E-4</v>
      </c>
      <c r="G83">
        <v>0.2</v>
      </c>
      <c r="H83" t="s">
        <v>17</v>
      </c>
    </row>
    <row r="84" spans="1:8" x14ac:dyDescent="0.25">
      <c r="A84">
        <v>9</v>
      </c>
      <c r="B84" t="s">
        <v>4</v>
      </c>
      <c r="C84">
        <v>0.47884368896484381</v>
      </c>
      <c r="D84">
        <v>0.9576873779296875</v>
      </c>
      <c r="E84" t="s">
        <v>1</v>
      </c>
      <c r="F84">
        <v>1E-4</v>
      </c>
      <c r="G84">
        <v>0.2</v>
      </c>
      <c r="H84" t="s">
        <v>17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1</v>
      </c>
      <c r="F85">
        <v>1E-4</v>
      </c>
      <c r="G85">
        <v>0.2</v>
      </c>
      <c r="H85" t="s">
        <v>17</v>
      </c>
    </row>
    <row r="86" spans="1:8" x14ac:dyDescent="0.25">
      <c r="A86">
        <v>9</v>
      </c>
      <c r="B86" t="s">
        <v>3</v>
      </c>
      <c r="C86">
        <v>0.48407363891601563</v>
      </c>
      <c r="D86">
        <v>0.96814727783203125</v>
      </c>
      <c r="E86" t="s">
        <v>1</v>
      </c>
      <c r="F86">
        <v>1E-4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0.39948424696922302</v>
      </c>
      <c r="D87">
        <v>0.79896849393844604</v>
      </c>
      <c r="E87" t="s">
        <v>1</v>
      </c>
      <c r="F87">
        <v>1E-4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0.48143234848976141</v>
      </c>
      <c r="D88">
        <v>0.96286469697952271</v>
      </c>
      <c r="E88" t="s">
        <v>1</v>
      </c>
      <c r="F88">
        <v>1E-4</v>
      </c>
      <c r="G88">
        <v>0.2</v>
      </c>
      <c r="H88" t="s">
        <v>17</v>
      </c>
    </row>
    <row r="89" spans="1:8" x14ac:dyDescent="0.25">
      <c r="A89">
        <v>9</v>
      </c>
      <c r="B89" t="s">
        <v>7</v>
      </c>
      <c r="C89">
        <v>0.46548765897750849</v>
      </c>
      <c r="D89">
        <v>0.93097531795501709</v>
      </c>
      <c r="E89" t="s">
        <v>1</v>
      </c>
      <c r="F89">
        <v>1E-4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0.41024094820022577</v>
      </c>
      <c r="D90">
        <v>0.82048189640045166</v>
      </c>
      <c r="E90" t="s">
        <v>1</v>
      </c>
      <c r="F90">
        <v>1E-4</v>
      </c>
      <c r="G90">
        <v>0.2</v>
      </c>
      <c r="H90" t="s">
        <v>17</v>
      </c>
    </row>
    <row r="91" spans="1:8" x14ac:dyDescent="0.25">
      <c r="A91">
        <v>9</v>
      </c>
      <c r="B91" t="s">
        <v>9</v>
      </c>
      <c r="C91">
        <v>0.48381653428077698</v>
      </c>
      <c r="D91">
        <v>0.96763306856155396</v>
      </c>
      <c r="E91" t="s">
        <v>1</v>
      </c>
      <c r="F91">
        <v>1E-4</v>
      </c>
      <c r="G91">
        <v>0.2</v>
      </c>
      <c r="H91" t="s">
        <v>17</v>
      </c>
    </row>
    <row r="92" spans="1:8" x14ac:dyDescent="0.25">
      <c r="A92">
        <v>10</v>
      </c>
      <c r="B92" t="s">
        <v>5</v>
      </c>
      <c r="C92">
        <v>0.46707764267921448</v>
      </c>
      <c r="D92">
        <v>0.93415528535842896</v>
      </c>
      <c r="E92" t="s">
        <v>1</v>
      </c>
      <c r="F92">
        <v>1E-4</v>
      </c>
      <c r="G92">
        <v>0.2</v>
      </c>
      <c r="H92" t="s">
        <v>17</v>
      </c>
    </row>
    <row r="93" spans="1:8" x14ac:dyDescent="0.25">
      <c r="A93">
        <v>10</v>
      </c>
      <c r="B93" t="s">
        <v>8</v>
      </c>
      <c r="C93">
        <v>0.45894470810890198</v>
      </c>
      <c r="D93">
        <v>0.91788941621780396</v>
      </c>
      <c r="E93" t="s">
        <v>1</v>
      </c>
      <c r="F93">
        <v>1E-4</v>
      </c>
      <c r="G93">
        <v>0.2</v>
      </c>
      <c r="H93" t="s">
        <v>17</v>
      </c>
    </row>
    <row r="94" spans="1:8" x14ac:dyDescent="0.25">
      <c r="A94">
        <v>10</v>
      </c>
      <c r="B94" t="s">
        <v>4</v>
      </c>
      <c r="C94">
        <v>0.47884368896484381</v>
      </c>
      <c r="D94">
        <v>0.9576873779296875</v>
      </c>
      <c r="E94" t="s">
        <v>1</v>
      </c>
      <c r="F94">
        <v>1E-4</v>
      </c>
      <c r="G94">
        <v>0.2</v>
      </c>
      <c r="H94" t="s">
        <v>17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1</v>
      </c>
      <c r="F95">
        <v>1E-4</v>
      </c>
      <c r="G95">
        <v>0.2</v>
      </c>
      <c r="H95" t="s">
        <v>17</v>
      </c>
    </row>
    <row r="96" spans="1:8" x14ac:dyDescent="0.25">
      <c r="A96">
        <v>10</v>
      </c>
      <c r="B96" t="s">
        <v>3</v>
      </c>
      <c r="C96">
        <v>0.48407363891601563</v>
      </c>
      <c r="D96">
        <v>0.96814727783203125</v>
      </c>
      <c r="E96" t="s">
        <v>1</v>
      </c>
      <c r="F96">
        <v>1E-4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0.39948424696922302</v>
      </c>
      <c r="D97">
        <v>0.79896849393844604</v>
      </c>
      <c r="E97" t="s">
        <v>1</v>
      </c>
      <c r="F97">
        <v>1E-4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0.48143234848976141</v>
      </c>
      <c r="D98">
        <v>0.96286469697952271</v>
      </c>
      <c r="E98" t="s">
        <v>1</v>
      </c>
      <c r="F98">
        <v>1E-4</v>
      </c>
      <c r="G98">
        <v>0.2</v>
      </c>
      <c r="H98" t="s">
        <v>17</v>
      </c>
    </row>
    <row r="99" spans="1:8" x14ac:dyDescent="0.25">
      <c r="A99">
        <v>10</v>
      </c>
      <c r="B99" t="s">
        <v>7</v>
      </c>
      <c r="C99">
        <v>0.46548765897750849</v>
      </c>
      <c r="D99">
        <v>0.93097531795501709</v>
      </c>
      <c r="E99" t="s">
        <v>1</v>
      </c>
      <c r="F99">
        <v>1E-4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0.41024094820022577</v>
      </c>
      <c r="D100">
        <v>0.82048189640045166</v>
      </c>
      <c r="E100" t="s">
        <v>1</v>
      </c>
      <c r="F100">
        <v>1E-4</v>
      </c>
      <c r="G100">
        <v>0.2</v>
      </c>
      <c r="H100" t="s">
        <v>17</v>
      </c>
    </row>
    <row r="101" spans="1:8" x14ac:dyDescent="0.25">
      <c r="A101">
        <v>10</v>
      </c>
      <c r="B101" t="s">
        <v>9</v>
      </c>
      <c r="C101">
        <v>0.48381653428077698</v>
      </c>
      <c r="D101">
        <v>0.96763306856155396</v>
      </c>
      <c r="E101" t="s">
        <v>1</v>
      </c>
      <c r="F101">
        <v>1E-4</v>
      </c>
      <c r="G101">
        <v>0.2</v>
      </c>
      <c r="H101" t="s">
        <v>17</v>
      </c>
    </row>
    <row r="102" spans="1:8" x14ac:dyDescent="0.25">
      <c r="A102">
        <v>11</v>
      </c>
      <c r="B102" t="s">
        <v>5</v>
      </c>
      <c r="C102">
        <v>0.46707764267921448</v>
      </c>
      <c r="D102">
        <v>0.93415528535842896</v>
      </c>
      <c r="E102" t="s">
        <v>1</v>
      </c>
      <c r="F102">
        <v>1E-4</v>
      </c>
      <c r="G102">
        <v>0.2</v>
      </c>
      <c r="H102" t="s">
        <v>17</v>
      </c>
    </row>
    <row r="103" spans="1:8" x14ac:dyDescent="0.25">
      <c r="A103">
        <v>11</v>
      </c>
      <c r="B103" t="s">
        <v>8</v>
      </c>
      <c r="C103">
        <v>0.45894470810890198</v>
      </c>
      <c r="D103">
        <v>0.91788941621780396</v>
      </c>
      <c r="E103" t="s">
        <v>1</v>
      </c>
      <c r="F103">
        <v>1E-4</v>
      </c>
      <c r="G103">
        <v>0.2</v>
      </c>
      <c r="H103" t="s">
        <v>17</v>
      </c>
    </row>
    <row r="104" spans="1:8" x14ac:dyDescent="0.25">
      <c r="A104">
        <v>11</v>
      </c>
      <c r="B104" t="s">
        <v>4</v>
      </c>
      <c r="C104">
        <v>0.47884368896484381</v>
      </c>
      <c r="D104">
        <v>0.9576873779296875</v>
      </c>
      <c r="E104" t="s">
        <v>1</v>
      </c>
      <c r="F104">
        <v>1E-4</v>
      </c>
      <c r="G104">
        <v>0.2</v>
      </c>
      <c r="H104" t="s">
        <v>17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1</v>
      </c>
      <c r="F105">
        <v>1E-4</v>
      </c>
      <c r="G105">
        <v>0.2</v>
      </c>
      <c r="H105" t="s">
        <v>17</v>
      </c>
    </row>
    <row r="106" spans="1:8" x14ac:dyDescent="0.25">
      <c r="A106">
        <v>11</v>
      </c>
      <c r="B106" t="s">
        <v>3</v>
      </c>
      <c r="C106">
        <v>0.48407363891601563</v>
      </c>
      <c r="D106">
        <v>0.96814727783203125</v>
      </c>
      <c r="E106" t="s">
        <v>1</v>
      </c>
      <c r="F106">
        <v>1E-4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0.39948424696922302</v>
      </c>
      <c r="D107">
        <v>0.79896849393844604</v>
      </c>
      <c r="E107" t="s">
        <v>1</v>
      </c>
      <c r="F107">
        <v>1E-4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0.48143234848976141</v>
      </c>
      <c r="D108">
        <v>0.96286469697952271</v>
      </c>
      <c r="E108" t="s">
        <v>1</v>
      </c>
      <c r="F108">
        <v>1E-4</v>
      </c>
      <c r="G108">
        <v>0.2</v>
      </c>
      <c r="H108" t="s">
        <v>17</v>
      </c>
    </row>
    <row r="109" spans="1:8" x14ac:dyDescent="0.25">
      <c r="A109">
        <v>11</v>
      </c>
      <c r="B109" t="s">
        <v>7</v>
      </c>
      <c r="C109">
        <v>0.46548765897750849</v>
      </c>
      <c r="D109">
        <v>0.93097531795501709</v>
      </c>
      <c r="E109" t="s">
        <v>1</v>
      </c>
      <c r="F109">
        <v>1E-4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0.41024094820022577</v>
      </c>
      <c r="D110">
        <v>0.82048189640045166</v>
      </c>
      <c r="E110" t="s">
        <v>1</v>
      </c>
      <c r="F110">
        <v>1E-4</v>
      </c>
      <c r="G110">
        <v>0.2</v>
      </c>
      <c r="H110" t="s">
        <v>17</v>
      </c>
    </row>
    <row r="111" spans="1:8" x14ac:dyDescent="0.25">
      <c r="A111">
        <v>11</v>
      </c>
      <c r="B111" t="s">
        <v>9</v>
      </c>
      <c r="C111">
        <v>0.48381653428077698</v>
      </c>
      <c r="D111">
        <v>0.96763306856155396</v>
      </c>
      <c r="E111" t="s">
        <v>1</v>
      </c>
      <c r="F111">
        <v>1E-4</v>
      </c>
      <c r="G111">
        <v>0.2</v>
      </c>
      <c r="H11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9371-D356-49B7-AA70-8B28EB22B0D3}">
  <sheetPr filterMode="1"/>
  <dimension ref="A1:T217"/>
  <sheetViews>
    <sheetView workbookViewId="0">
      <selection activeCell="C4" sqref="C4:C217"/>
    </sheetView>
  </sheetViews>
  <sheetFormatPr defaultRowHeight="15" x14ac:dyDescent="0.25"/>
  <cols>
    <col min="2" max="2" width="20.42578125" customWidth="1"/>
    <col min="10" max="10" width="21.85546875" customWidth="1"/>
  </cols>
  <sheetData>
    <row r="1" spans="1:20" x14ac:dyDescent="0.25">
      <c r="A1" s="10" t="s">
        <v>16</v>
      </c>
      <c r="B1" s="10" t="s">
        <v>23</v>
      </c>
      <c r="C1" s="10" t="s">
        <v>22</v>
      </c>
      <c r="D1" s="10" t="s">
        <v>13</v>
      </c>
      <c r="E1" s="10" t="s">
        <v>21</v>
      </c>
      <c r="F1" s="10" t="s">
        <v>20</v>
      </c>
      <c r="G1" s="10" t="s">
        <v>19</v>
      </c>
      <c r="H1" s="10" t="s">
        <v>18</v>
      </c>
    </row>
    <row r="2" spans="1:20" hidden="1" x14ac:dyDescent="0.25">
      <c r="A2">
        <v>1</v>
      </c>
      <c r="B2" t="s">
        <v>33</v>
      </c>
      <c r="C2">
        <v>0.17782831192016599</v>
      </c>
      <c r="D2">
        <v>0.34029215574264532</v>
      </c>
      <c r="E2" t="s">
        <v>24</v>
      </c>
      <c r="F2">
        <v>1E-4</v>
      </c>
      <c r="G2">
        <v>0.2</v>
      </c>
      <c r="H2" t="s">
        <v>31</v>
      </c>
      <c r="J2" t="s">
        <v>33</v>
      </c>
      <c r="K2">
        <v>0.17782831192016599</v>
      </c>
      <c r="L2">
        <v>0.43736752867698669</v>
      </c>
      <c r="M2">
        <v>0.42232078313827509</v>
      </c>
      <c r="N2">
        <v>0.41212829947471619</v>
      </c>
      <c r="O2">
        <v>0.43184363842010498</v>
      </c>
      <c r="P2">
        <v>0.43513637781143188</v>
      </c>
      <c r="Q2">
        <v>0.44721153378486628</v>
      </c>
      <c r="R2">
        <v>0.45413804054260248</v>
      </c>
      <c r="S2">
        <v>0.4610666036605835</v>
      </c>
      <c r="T2">
        <v>0.46384537220001221</v>
      </c>
    </row>
    <row r="3" spans="1:20" hidden="1" x14ac:dyDescent="0.25">
      <c r="A3">
        <v>1</v>
      </c>
      <c r="B3" t="s">
        <v>34</v>
      </c>
      <c r="C3">
        <v>0.18073271214962011</v>
      </c>
      <c r="D3">
        <v>0.34675693511962891</v>
      </c>
      <c r="E3" t="s">
        <v>24</v>
      </c>
      <c r="F3">
        <v>1E-4</v>
      </c>
      <c r="G3">
        <v>0.2</v>
      </c>
      <c r="H3" t="s">
        <v>31</v>
      </c>
      <c r="J3" t="s">
        <v>34</v>
      </c>
      <c r="K3">
        <v>0.18073271214962011</v>
      </c>
      <c r="L3">
        <v>0.4383091926574707</v>
      </c>
      <c r="M3">
        <v>0.42290583252906799</v>
      </c>
      <c r="N3">
        <v>0.42230811715126038</v>
      </c>
      <c r="O3">
        <v>0.43613633513450623</v>
      </c>
      <c r="P3">
        <v>0.43804705142974848</v>
      </c>
      <c r="Q3">
        <v>0.44648665189743042</v>
      </c>
      <c r="R3">
        <v>0.45225584506988531</v>
      </c>
      <c r="S3">
        <v>0.45933139324188232</v>
      </c>
      <c r="T3">
        <v>0.46307086944580078</v>
      </c>
    </row>
    <row r="4" spans="1:20" x14ac:dyDescent="0.25">
      <c r="A4">
        <v>1</v>
      </c>
      <c r="B4" t="s">
        <v>32</v>
      </c>
      <c r="C4">
        <v>0.19068525731563571</v>
      </c>
      <c r="D4">
        <v>0.35638302564620972</v>
      </c>
      <c r="E4" t="s">
        <v>24</v>
      </c>
      <c r="F4">
        <v>1E-4</v>
      </c>
      <c r="G4">
        <v>0.2</v>
      </c>
      <c r="H4" t="s">
        <v>31</v>
      </c>
      <c r="J4" t="s">
        <v>32</v>
      </c>
      <c r="K4">
        <v>0.19068525731563571</v>
      </c>
      <c r="L4">
        <v>0.42889094352722168</v>
      </c>
      <c r="M4">
        <v>0.41455402970314031</v>
      </c>
      <c r="N4">
        <v>0.40622007846832281</v>
      </c>
      <c r="O4">
        <v>0.4246383011341095</v>
      </c>
      <c r="P4">
        <v>0.43287953734397888</v>
      </c>
      <c r="Q4">
        <v>0.44423693418502808</v>
      </c>
      <c r="R4">
        <v>0.45314604043960571</v>
      </c>
      <c r="S4">
        <v>0.45775899291038508</v>
      </c>
      <c r="T4">
        <v>0.46135139465332031</v>
      </c>
    </row>
    <row r="5" spans="1:20" hidden="1" x14ac:dyDescent="0.25">
      <c r="A5">
        <v>2</v>
      </c>
      <c r="B5" t="s">
        <v>33</v>
      </c>
      <c r="C5">
        <v>0.43736752867698669</v>
      </c>
      <c r="D5">
        <v>0.85866749286651611</v>
      </c>
      <c r="E5" t="s">
        <v>24</v>
      </c>
      <c r="F5">
        <v>1E-4</v>
      </c>
      <c r="G5">
        <v>0.2</v>
      </c>
      <c r="H5" t="s">
        <v>31</v>
      </c>
    </row>
    <row r="6" spans="1:20" hidden="1" x14ac:dyDescent="0.25">
      <c r="A6">
        <v>2</v>
      </c>
      <c r="B6" t="s">
        <v>34</v>
      </c>
      <c r="C6">
        <v>0.4383091926574707</v>
      </c>
      <c r="D6">
        <v>0.86027681827545166</v>
      </c>
      <c r="E6" t="s">
        <v>24</v>
      </c>
      <c r="F6">
        <v>1E-4</v>
      </c>
      <c r="G6">
        <v>0.2</v>
      </c>
      <c r="H6" t="s">
        <v>31</v>
      </c>
      <c r="J6" t="s">
        <v>33</v>
      </c>
      <c r="K6">
        <v>0.34029215574264532</v>
      </c>
      <c r="L6">
        <v>0.85866749286651611</v>
      </c>
      <c r="M6">
        <v>0.82884740829467773</v>
      </c>
      <c r="N6">
        <v>0.81409692764282227</v>
      </c>
      <c r="O6">
        <v>0.85320919752120972</v>
      </c>
      <c r="P6">
        <v>0.85678410530090332</v>
      </c>
      <c r="Q6">
        <v>0.87526655197143555</v>
      </c>
      <c r="R6">
        <v>0.89015662670135498</v>
      </c>
      <c r="S6">
        <v>0.90281707048416138</v>
      </c>
      <c r="T6">
        <v>0.90443885326385498</v>
      </c>
    </row>
    <row r="7" spans="1:20" x14ac:dyDescent="0.25">
      <c r="A7">
        <v>2</v>
      </c>
      <c r="B7" t="s">
        <v>32</v>
      </c>
      <c r="C7">
        <v>0.42889094352722168</v>
      </c>
      <c r="D7">
        <v>0.84112918376922607</v>
      </c>
      <c r="E7" t="s">
        <v>24</v>
      </c>
      <c r="F7">
        <v>1E-4</v>
      </c>
      <c r="G7">
        <v>0.2</v>
      </c>
      <c r="H7" t="s">
        <v>31</v>
      </c>
      <c r="J7" t="s">
        <v>34</v>
      </c>
      <c r="K7">
        <v>0.34675693511962891</v>
      </c>
      <c r="L7">
        <v>0.86027681827545166</v>
      </c>
      <c r="M7">
        <v>0.82811999320983887</v>
      </c>
      <c r="N7">
        <v>0.8238600492477417</v>
      </c>
      <c r="O7">
        <v>0.85425055027008057</v>
      </c>
      <c r="P7">
        <v>0.85761868953704834</v>
      </c>
      <c r="Q7">
        <v>0.87323617935180664</v>
      </c>
      <c r="R7">
        <v>0.89070224761962891</v>
      </c>
      <c r="S7">
        <v>0.90382599830627441</v>
      </c>
      <c r="T7">
        <v>0.90486741065979004</v>
      </c>
    </row>
    <row r="8" spans="1:20" hidden="1" x14ac:dyDescent="0.25">
      <c r="A8">
        <v>3</v>
      </c>
      <c r="B8" t="s">
        <v>33</v>
      </c>
      <c r="C8">
        <v>0.42232078313827509</v>
      </c>
      <c r="D8">
        <v>0.82884740829467773</v>
      </c>
      <c r="E8" t="s">
        <v>24</v>
      </c>
      <c r="F8">
        <v>1E-4</v>
      </c>
      <c r="G8">
        <v>0.2</v>
      </c>
      <c r="H8" t="s">
        <v>31</v>
      </c>
      <c r="J8" t="s">
        <v>32</v>
      </c>
      <c r="K8">
        <v>0.35638302564620972</v>
      </c>
      <c r="L8">
        <v>0.84112918376922607</v>
      </c>
      <c r="M8">
        <v>0.81406700611114502</v>
      </c>
      <c r="N8">
        <v>0.80444836616516113</v>
      </c>
      <c r="O8">
        <v>0.84010535478591919</v>
      </c>
      <c r="P8">
        <v>0.85157746076583862</v>
      </c>
      <c r="Q8">
        <v>0.86411333084106445</v>
      </c>
      <c r="R8">
        <v>0.8834577202796936</v>
      </c>
      <c r="S8">
        <v>0.89772248268127441</v>
      </c>
      <c r="T8">
        <v>0.90138709545135498</v>
      </c>
    </row>
    <row r="9" spans="1:20" hidden="1" x14ac:dyDescent="0.25">
      <c r="A9">
        <v>3</v>
      </c>
      <c r="B9" t="s">
        <v>34</v>
      </c>
      <c r="C9">
        <v>0.42290583252906799</v>
      </c>
      <c r="D9">
        <v>0.82811999320983887</v>
      </c>
      <c r="E9" t="s">
        <v>24</v>
      </c>
      <c r="F9">
        <v>1E-4</v>
      </c>
      <c r="G9">
        <v>0.2</v>
      </c>
      <c r="H9" t="s">
        <v>31</v>
      </c>
    </row>
    <row r="10" spans="1:20" x14ac:dyDescent="0.25">
      <c r="A10">
        <v>3</v>
      </c>
      <c r="B10" t="s">
        <v>32</v>
      </c>
      <c r="C10">
        <v>0.41455402970314031</v>
      </c>
      <c r="D10">
        <v>0.81406700611114502</v>
      </c>
      <c r="E10" t="s">
        <v>24</v>
      </c>
      <c r="F10">
        <v>1E-4</v>
      </c>
      <c r="G10">
        <v>0.2</v>
      </c>
      <c r="H10" t="s">
        <v>31</v>
      </c>
    </row>
    <row r="11" spans="1:20" hidden="1" x14ac:dyDescent="0.25">
      <c r="A11">
        <v>4</v>
      </c>
      <c r="B11" t="s">
        <v>33</v>
      </c>
      <c r="C11">
        <v>0.41212829947471619</v>
      </c>
      <c r="D11">
        <v>0.81409692764282227</v>
      </c>
      <c r="E11" t="s">
        <v>24</v>
      </c>
      <c r="F11">
        <v>1E-4</v>
      </c>
      <c r="G11">
        <v>0.2</v>
      </c>
      <c r="H11" t="s">
        <v>31</v>
      </c>
    </row>
    <row r="12" spans="1:20" hidden="1" x14ac:dyDescent="0.25">
      <c r="A12">
        <v>4</v>
      </c>
      <c r="B12" t="s">
        <v>34</v>
      </c>
      <c r="C12">
        <v>0.42230811715126038</v>
      </c>
      <c r="D12">
        <v>0.8238600492477417</v>
      </c>
      <c r="E12" t="s">
        <v>24</v>
      </c>
      <c r="F12">
        <v>1E-4</v>
      </c>
      <c r="G12">
        <v>0.2</v>
      </c>
      <c r="H12" t="s">
        <v>31</v>
      </c>
    </row>
    <row r="13" spans="1:20" x14ac:dyDescent="0.25">
      <c r="A13">
        <v>4</v>
      </c>
      <c r="B13" t="s">
        <v>32</v>
      </c>
      <c r="C13">
        <v>0.40622007846832281</v>
      </c>
      <c r="D13">
        <v>0.80444836616516113</v>
      </c>
      <c r="E13" t="s">
        <v>24</v>
      </c>
      <c r="F13">
        <v>1E-4</v>
      </c>
      <c r="G13">
        <v>0.2</v>
      </c>
      <c r="H13" t="s">
        <v>31</v>
      </c>
    </row>
    <row r="14" spans="1:20" hidden="1" x14ac:dyDescent="0.25">
      <c r="A14">
        <v>5</v>
      </c>
      <c r="B14" t="s">
        <v>33</v>
      </c>
      <c r="C14">
        <v>0.43184363842010498</v>
      </c>
      <c r="D14">
        <v>0.85320919752120972</v>
      </c>
      <c r="E14" t="s">
        <v>24</v>
      </c>
      <c r="F14">
        <v>1E-4</v>
      </c>
      <c r="G14">
        <v>0.2</v>
      </c>
      <c r="H14" t="s">
        <v>31</v>
      </c>
    </row>
    <row r="15" spans="1:20" hidden="1" x14ac:dyDescent="0.25">
      <c r="A15">
        <v>5</v>
      </c>
      <c r="B15" t="s">
        <v>34</v>
      </c>
      <c r="C15">
        <v>0.43613633513450623</v>
      </c>
      <c r="D15">
        <v>0.85425055027008057</v>
      </c>
      <c r="E15" t="s">
        <v>24</v>
      </c>
      <c r="F15">
        <v>1E-4</v>
      </c>
      <c r="G15">
        <v>0.2</v>
      </c>
      <c r="H15" t="s">
        <v>31</v>
      </c>
    </row>
    <row r="16" spans="1:20" x14ac:dyDescent="0.25">
      <c r="A16">
        <v>5</v>
      </c>
      <c r="B16" t="s">
        <v>32</v>
      </c>
      <c r="C16">
        <v>0.4246383011341095</v>
      </c>
      <c r="D16">
        <v>0.84010535478591919</v>
      </c>
      <c r="E16" t="s">
        <v>24</v>
      </c>
      <c r="F16">
        <v>1E-4</v>
      </c>
      <c r="G16">
        <v>0.2</v>
      </c>
      <c r="H16" t="s">
        <v>31</v>
      </c>
    </row>
    <row r="17" spans="1:8" hidden="1" x14ac:dyDescent="0.25">
      <c r="A17">
        <v>6</v>
      </c>
      <c r="B17" t="s">
        <v>33</v>
      </c>
      <c r="C17">
        <v>0.43513637781143188</v>
      </c>
      <c r="D17">
        <v>0.85678410530090332</v>
      </c>
      <c r="E17" t="s">
        <v>24</v>
      </c>
      <c r="F17">
        <v>1E-4</v>
      </c>
      <c r="G17">
        <v>0.2</v>
      </c>
      <c r="H17" t="s">
        <v>31</v>
      </c>
    </row>
    <row r="18" spans="1:8" hidden="1" x14ac:dyDescent="0.25">
      <c r="A18">
        <v>6</v>
      </c>
      <c r="B18" t="s">
        <v>34</v>
      </c>
      <c r="C18">
        <v>0.43804705142974848</v>
      </c>
      <c r="D18">
        <v>0.85761868953704834</v>
      </c>
      <c r="E18" t="s">
        <v>24</v>
      </c>
      <c r="F18">
        <v>1E-4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0.43287953734397888</v>
      </c>
      <c r="D19">
        <v>0.85157746076583862</v>
      </c>
      <c r="E19" t="s">
        <v>24</v>
      </c>
      <c r="F19">
        <v>1E-4</v>
      </c>
      <c r="G19">
        <v>0.2</v>
      </c>
      <c r="H19" t="s">
        <v>31</v>
      </c>
    </row>
    <row r="20" spans="1:8" hidden="1" x14ac:dyDescent="0.25">
      <c r="A20">
        <v>7</v>
      </c>
      <c r="B20" t="s">
        <v>33</v>
      </c>
      <c r="C20">
        <v>0.44721153378486628</v>
      </c>
      <c r="D20">
        <v>0.87526655197143555</v>
      </c>
      <c r="E20" t="s">
        <v>24</v>
      </c>
      <c r="F20">
        <v>1E-4</v>
      </c>
      <c r="G20">
        <v>0.2</v>
      </c>
      <c r="H20" t="s">
        <v>31</v>
      </c>
    </row>
    <row r="21" spans="1:8" hidden="1" x14ac:dyDescent="0.25">
      <c r="A21">
        <v>7</v>
      </c>
      <c r="B21" t="s">
        <v>34</v>
      </c>
      <c r="C21">
        <v>0.44648665189743042</v>
      </c>
      <c r="D21">
        <v>0.87323617935180664</v>
      </c>
      <c r="E21" t="s">
        <v>24</v>
      </c>
      <c r="F21">
        <v>1E-4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0.44423693418502808</v>
      </c>
      <c r="D22">
        <v>0.86411333084106445</v>
      </c>
      <c r="E22" t="s">
        <v>24</v>
      </c>
      <c r="F22">
        <v>1E-4</v>
      </c>
      <c r="G22">
        <v>0.2</v>
      </c>
      <c r="H22" t="s">
        <v>31</v>
      </c>
    </row>
    <row r="23" spans="1:8" hidden="1" x14ac:dyDescent="0.25">
      <c r="A23">
        <v>8</v>
      </c>
      <c r="B23" t="s">
        <v>33</v>
      </c>
      <c r="C23">
        <v>0.45413804054260248</v>
      </c>
      <c r="D23">
        <v>0.89015662670135498</v>
      </c>
      <c r="E23" t="s">
        <v>24</v>
      </c>
      <c r="F23">
        <v>1E-4</v>
      </c>
      <c r="G23">
        <v>0.2</v>
      </c>
      <c r="H23" t="s">
        <v>31</v>
      </c>
    </row>
    <row r="24" spans="1:8" hidden="1" x14ac:dyDescent="0.25">
      <c r="A24">
        <v>8</v>
      </c>
      <c r="B24" t="s">
        <v>34</v>
      </c>
      <c r="C24">
        <v>0.45225584506988531</v>
      </c>
      <c r="D24">
        <v>0.89070224761962891</v>
      </c>
      <c r="E24" t="s">
        <v>24</v>
      </c>
      <c r="F24">
        <v>1E-4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0.45314604043960571</v>
      </c>
      <c r="D25">
        <v>0.8834577202796936</v>
      </c>
      <c r="E25" t="s">
        <v>24</v>
      </c>
      <c r="F25">
        <v>1E-4</v>
      </c>
      <c r="G25">
        <v>0.2</v>
      </c>
      <c r="H25" t="s">
        <v>31</v>
      </c>
    </row>
    <row r="26" spans="1:8" hidden="1" x14ac:dyDescent="0.25">
      <c r="A26">
        <v>9</v>
      </c>
      <c r="B26" t="s">
        <v>33</v>
      </c>
      <c r="C26">
        <v>0.4610666036605835</v>
      </c>
      <c r="D26">
        <v>0.90281707048416138</v>
      </c>
      <c r="E26" t="s">
        <v>24</v>
      </c>
      <c r="F26">
        <v>1E-4</v>
      </c>
      <c r="G26">
        <v>0.2</v>
      </c>
      <c r="H26" t="s">
        <v>31</v>
      </c>
    </row>
    <row r="27" spans="1:8" hidden="1" x14ac:dyDescent="0.25">
      <c r="A27">
        <v>9</v>
      </c>
      <c r="B27" t="s">
        <v>34</v>
      </c>
      <c r="C27">
        <v>0.45933139324188232</v>
      </c>
      <c r="D27">
        <v>0.90382599830627441</v>
      </c>
      <c r="E27" t="s">
        <v>24</v>
      </c>
      <c r="F27">
        <v>1E-4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0.45775899291038508</v>
      </c>
      <c r="D28">
        <v>0.89772248268127441</v>
      </c>
      <c r="E28" t="s">
        <v>24</v>
      </c>
      <c r="F28">
        <v>1E-4</v>
      </c>
      <c r="G28">
        <v>0.2</v>
      </c>
      <c r="H28" t="s">
        <v>31</v>
      </c>
    </row>
    <row r="29" spans="1:8" hidden="1" x14ac:dyDescent="0.25">
      <c r="A29">
        <v>10</v>
      </c>
      <c r="B29" t="s">
        <v>33</v>
      </c>
      <c r="C29">
        <v>0.46384537220001221</v>
      </c>
      <c r="D29">
        <v>0.90443885326385498</v>
      </c>
      <c r="E29" t="s">
        <v>24</v>
      </c>
      <c r="F29">
        <v>1E-4</v>
      </c>
      <c r="G29">
        <v>0.2</v>
      </c>
      <c r="H29" t="s">
        <v>31</v>
      </c>
    </row>
    <row r="30" spans="1:8" hidden="1" x14ac:dyDescent="0.25">
      <c r="A30">
        <v>10</v>
      </c>
      <c r="B30" t="s">
        <v>34</v>
      </c>
      <c r="C30">
        <v>0.46307086944580078</v>
      </c>
      <c r="D30">
        <v>0.90486741065979004</v>
      </c>
      <c r="E30" t="s">
        <v>24</v>
      </c>
      <c r="F30">
        <v>1E-4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0.46135139465332031</v>
      </c>
      <c r="D31">
        <v>0.90138709545135498</v>
      </c>
      <c r="E31" t="s">
        <v>24</v>
      </c>
      <c r="F31">
        <v>1E-4</v>
      </c>
      <c r="G31">
        <v>0.2</v>
      </c>
      <c r="H31" t="s">
        <v>31</v>
      </c>
    </row>
    <row r="32" spans="1:8" hidden="1" x14ac:dyDescent="0.25">
      <c r="A32">
        <v>11</v>
      </c>
      <c r="B32" t="s">
        <v>33</v>
      </c>
      <c r="C32">
        <v>0.46411341428756708</v>
      </c>
      <c r="D32">
        <v>0.90332281589508057</v>
      </c>
      <c r="E32" t="s">
        <v>24</v>
      </c>
      <c r="F32">
        <v>1E-4</v>
      </c>
      <c r="G32">
        <v>0.2</v>
      </c>
      <c r="H32" t="s">
        <v>31</v>
      </c>
    </row>
    <row r="33" spans="1:8" hidden="1" x14ac:dyDescent="0.25">
      <c r="A33">
        <v>11</v>
      </c>
      <c r="B33" t="s">
        <v>34</v>
      </c>
      <c r="C33">
        <v>0.46305742859840388</v>
      </c>
      <c r="D33">
        <v>0.90134972333908081</v>
      </c>
      <c r="E33" t="s">
        <v>24</v>
      </c>
      <c r="F33">
        <v>1E-4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0.46354687213897711</v>
      </c>
      <c r="D34">
        <v>0.89985001087188721</v>
      </c>
      <c r="E34" t="s">
        <v>24</v>
      </c>
      <c r="F34">
        <v>1E-4</v>
      </c>
      <c r="G34">
        <v>0.2</v>
      </c>
      <c r="H34" t="s">
        <v>31</v>
      </c>
    </row>
    <row r="35" spans="1:8" hidden="1" x14ac:dyDescent="0.25">
      <c r="A35">
        <v>12</v>
      </c>
      <c r="B35" t="s">
        <v>33</v>
      </c>
      <c r="C35">
        <v>0.46187987923622131</v>
      </c>
      <c r="D35">
        <v>0.89768266677856445</v>
      </c>
      <c r="E35" t="s">
        <v>24</v>
      </c>
      <c r="F35">
        <v>1E-4</v>
      </c>
      <c r="G35">
        <v>0.2</v>
      </c>
      <c r="H35" t="s">
        <v>31</v>
      </c>
    </row>
    <row r="36" spans="1:8" hidden="1" x14ac:dyDescent="0.25">
      <c r="A36">
        <v>12</v>
      </c>
      <c r="B36" t="s">
        <v>34</v>
      </c>
      <c r="C36">
        <v>0.46068218350410461</v>
      </c>
      <c r="D36">
        <v>0.89458858966827393</v>
      </c>
      <c r="E36" t="s">
        <v>24</v>
      </c>
      <c r="F36">
        <v>1E-4</v>
      </c>
      <c r="G36">
        <v>0.2</v>
      </c>
      <c r="H36" t="s">
        <v>31</v>
      </c>
    </row>
    <row r="37" spans="1:8" x14ac:dyDescent="0.25">
      <c r="A37">
        <v>12</v>
      </c>
      <c r="B37" t="s">
        <v>32</v>
      </c>
      <c r="C37">
        <v>0.46443334221839899</v>
      </c>
      <c r="D37">
        <v>0.89711213111877441</v>
      </c>
      <c r="E37" t="s">
        <v>24</v>
      </c>
      <c r="F37">
        <v>1E-4</v>
      </c>
      <c r="G37">
        <v>0.2</v>
      </c>
      <c r="H37" t="s">
        <v>31</v>
      </c>
    </row>
    <row r="38" spans="1:8" hidden="1" x14ac:dyDescent="0.25">
      <c r="A38">
        <v>13</v>
      </c>
      <c r="B38" t="s">
        <v>33</v>
      </c>
      <c r="C38">
        <v>0.46121039986610413</v>
      </c>
      <c r="D38">
        <v>0.89505934715270996</v>
      </c>
      <c r="E38" t="s">
        <v>24</v>
      </c>
      <c r="F38">
        <v>1E-4</v>
      </c>
      <c r="G38">
        <v>0.2</v>
      </c>
      <c r="H38" t="s">
        <v>31</v>
      </c>
    </row>
    <row r="39" spans="1:8" hidden="1" x14ac:dyDescent="0.25">
      <c r="A39">
        <v>13</v>
      </c>
      <c r="B39" t="s">
        <v>34</v>
      </c>
      <c r="C39">
        <v>0.45959103107452393</v>
      </c>
      <c r="D39">
        <v>0.88971066474914551</v>
      </c>
      <c r="E39" t="s">
        <v>24</v>
      </c>
      <c r="F39">
        <v>1E-4</v>
      </c>
      <c r="G39">
        <v>0.2</v>
      </c>
      <c r="H39" t="s">
        <v>31</v>
      </c>
    </row>
    <row r="40" spans="1:8" x14ac:dyDescent="0.25">
      <c r="A40">
        <v>13</v>
      </c>
      <c r="B40" t="s">
        <v>32</v>
      </c>
      <c r="C40">
        <v>0.46339324116706848</v>
      </c>
      <c r="D40">
        <v>0.89333796501159668</v>
      </c>
      <c r="E40" t="s">
        <v>24</v>
      </c>
      <c r="F40">
        <v>1E-4</v>
      </c>
      <c r="G40">
        <v>0.2</v>
      </c>
      <c r="H40" t="s">
        <v>31</v>
      </c>
    </row>
    <row r="41" spans="1:8" hidden="1" x14ac:dyDescent="0.25">
      <c r="A41">
        <v>14</v>
      </c>
      <c r="B41" t="s">
        <v>33</v>
      </c>
      <c r="C41">
        <v>0.46165353059768682</v>
      </c>
      <c r="D41">
        <v>0.8931012749671936</v>
      </c>
      <c r="E41" t="s">
        <v>24</v>
      </c>
      <c r="F41">
        <v>1E-4</v>
      </c>
      <c r="G41">
        <v>0.2</v>
      </c>
      <c r="H41" t="s">
        <v>31</v>
      </c>
    </row>
    <row r="42" spans="1:8" hidden="1" x14ac:dyDescent="0.25">
      <c r="A42">
        <v>14</v>
      </c>
      <c r="B42" t="s">
        <v>34</v>
      </c>
      <c r="C42">
        <v>0.46002388000488281</v>
      </c>
      <c r="D42">
        <v>0.88836544752120972</v>
      </c>
      <c r="E42" t="s">
        <v>24</v>
      </c>
      <c r="F42">
        <v>1E-4</v>
      </c>
      <c r="G42">
        <v>0.2</v>
      </c>
      <c r="H42" t="s">
        <v>31</v>
      </c>
    </row>
    <row r="43" spans="1:8" x14ac:dyDescent="0.25">
      <c r="A43">
        <v>14</v>
      </c>
      <c r="B43" t="s">
        <v>32</v>
      </c>
      <c r="C43">
        <v>0.46413144469261169</v>
      </c>
      <c r="D43">
        <v>0.89300906658172607</v>
      </c>
      <c r="E43" t="s">
        <v>24</v>
      </c>
      <c r="F43">
        <v>1E-4</v>
      </c>
      <c r="G43">
        <v>0.2</v>
      </c>
      <c r="H43" t="s">
        <v>31</v>
      </c>
    </row>
    <row r="44" spans="1:8" hidden="1" x14ac:dyDescent="0.25">
      <c r="A44">
        <v>15</v>
      </c>
      <c r="B44" t="s">
        <v>33</v>
      </c>
      <c r="C44">
        <v>0.46324905753135681</v>
      </c>
      <c r="D44">
        <v>0.89381128549575806</v>
      </c>
      <c r="E44" t="s">
        <v>24</v>
      </c>
      <c r="F44">
        <v>1E-4</v>
      </c>
      <c r="G44">
        <v>0.2</v>
      </c>
      <c r="H44" t="s">
        <v>31</v>
      </c>
    </row>
    <row r="45" spans="1:8" hidden="1" x14ac:dyDescent="0.25">
      <c r="A45">
        <v>15</v>
      </c>
      <c r="B45" t="s">
        <v>34</v>
      </c>
      <c r="C45">
        <v>0.4615415632724762</v>
      </c>
      <c r="D45">
        <v>0.88910043239593506</v>
      </c>
      <c r="E45" t="s">
        <v>24</v>
      </c>
      <c r="F45">
        <v>1E-4</v>
      </c>
      <c r="G45">
        <v>0.2</v>
      </c>
      <c r="H45" t="s">
        <v>31</v>
      </c>
    </row>
    <row r="46" spans="1:8" x14ac:dyDescent="0.25">
      <c r="A46">
        <v>15</v>
      </c>
      <c r="B46" t="s">
        <v>32</v>
      </c>
      <c r="C46">
        <v>0.46505570411682129</v>
      </c>
      <c r="D46">
        <v>0.89368921518325806</v>
      </c>
      <c r="E46" t="s">
        <v>24</v>
      </c>
      <c r="F46">
        <v>1E-4</v>
      </c>
      <c r="G46">
        <v>0.2</v>
      </c>
      <c r="H46" t="s">
        <v>31</v>
      </c>
    </row>
    <row r="47" spans="1:8" hidden="1" x14ac:dyDescent="0.25">
      <c r="A47">
        <v>16</v>
      </c>
      <c r="B47" t="s">
        <v>33</v>
      </c>
      <c r="C47">
        <v>0.46339204907417297</v>
      </c>
      <c r="D47">
        <v>0.89192295074462891</v>
      </c>
      <c r="E47" t="s">
        <v>24</v>
      </c>
      <c r="F47">
        <v>1E-4</v>
      </c>
      <c r="G47">
        <v>0.2</v>
      </c>
      <c r="H47" t="s">
        <v>31</v>
      </c>
    </row>
    <row r="48" spans="1:8" hidden="1" x14ac:dyDescent="0.25">
      <c r="A48">
        <v>16</v>
      </c>
      <c r="B48" t="s">
        <v>34</v>
      </c>
      <c r="C48">
        <v>0.46110093593597412</v>
      </c>
      <c r="D48">
        <v>0.88724935054779053</v>
      </c>
      <c r="E48" t="s">
        <v>24</v>
      </c>
      <c r="F48">
        <v>1E-4</v>
      </c>
      <c r="G48">
        <v>0.2</v>
      </c>
      <c r="H48" t="s">
        <v>31</v>
      </c>
    </row>
    <row r="49" spans="1:8" x14ac:dyDescent="0.25">
      <c r="A49">
        <v>16</v>
      </c>
      <c r="B49" t="s">
        <v>32</v>
      </c>
      <c r="C49">
        <v>0.46738511323928827</v>
      </c>
      <c r="D49">
        <v>0.89623773097991943</v>
      </c>
      <c r="E49" t="s">
        <v>24</v>
      </c>
      <c r="F49">
        <v>1E-4</v>
      </c>
      <c r="G49">
        <v>0.2</v>
      </c>
      <c r="H49" t="s">
        <v>31</v>
      </c>
    </row>
    <row r="50" spans="1:8" hidden="1" x14ac:dyDescent="0.25">
      <c r="A50">
        <v>17</v>
      </c>
      <c r="B50" t="s">
        <v>33</v>
      </c>
      <c r="C50">
        <v>0.46276745200157171</v>
      </c>
      <c r="D50">
        <v>0.88675367832183838</v>
      </c>
      <c r="E50" t="s">
        <v>24</v>
      </c>
      <c r="F50">
        <v>1E-4</v>
      </c>
      <c r="G50">
        <v>0.2</v>
      </c>
      <c r="H50" t="s">
        <v>31</v>
      </c>
    </row>
    <row r="51" spans="1:8" hidden="1" x14ac:dyDescent="0.25">
      <c r="A51">
        <v>17</v>
      </c>
      <c r="B51" t="s">
        <v>34</v>
      </c>
      <c r="C51">
        <v>0.46291682124137878</v>
      </c>
      <c r="D51">
        <v>0.88776004314422607</v>
      </c>
      <c r="E51" t="s">
        <v>24</v>
      </c>
      <c r="F51">
        <v>1E-4</v>
      </c>
      <c r="G51">
        <v>0.2</v>
      </c>
      <c r="H51" t="s">
        <v>31</v>
      </c>
    </row>
    <row r="52" spans="1:8" x14ac:dyDescent="0.25">
      <c r="A52">
        <v>17</v>
      </c>
      <c r="B52" t="s">
        <v>32</v>
      </c>
      <c r="C52">
        <v>0.46861469745635992</v>
      </c>
      <c r="D52">
        <v>0.89832288026809692</v>
      </c>
      <c r="E52" t="s">
        <v>24</v>
      </c>
      <c r="F52">
        <v>1E-4</v>
      </c>
      <c r="G52">
        <v>0.2</v>
      </c>
      <c r="H52" t="s">
        <v>31</v>
      </c>
    </row>
    <row r="53" spans="1:8" hidden="1" x14ac:dyDescent="0.25">
      <c r="A53">
        <v>18</v>
      </c>
      <c r="B53" t="s">
        <v>33</v>
      </c>
      <c r="C53">
        <v>0.46430882811546331</v>
      </c>
      <c r="D53">
        <v>0.89229905605316162</v>
      </c>
      <c r="E53" t="s">
        <v>24</v>
      </c>
      <c r="F53">
        <v>1E-4</v>
      </c>
      <c r="G53">
        <v>0.2</v>
      </c>
      <c r="H53" t="s">
        <v>31</v>
      </c>
    </row>
    <row r="54" spans="1:8" hidden="1" x14ac:dyDescent="0.25">
      <c r="A54">
        <v>18</v>
      </c>
      <c r="B54" t="s">
        <v>34</v>
      </c>
      <c r="C54">
        <v>0.47136741876602167</v>
      </c>
      <c r="D54">
        <v>0.89887845516204834</v>
      </c>
      <c r="E54" t="s">
        <v>24</v>
      </c>
      <c r="F54">
        <v>1E-4</v>
      </c>
      <c r="G54">
        <v>0.2</v>
      </c>
      <c r="H54" t="s">
        <v>31</v>
      </c>
    </row>
    <row r="55" spans="1:8" x14ac:dyDescent="0.25">
      <c r="A55">
        <v>18</v>
      </c>
      <c r="B55" t="s">
        <v>32</v>
      </c>
      <c r="C55">
        <v>0.47361269593238831</v>
      </c>
      <c r="D55">
        <v>0.91009396314620972</v>
      </c>
      <c r="E55" t="s">
        <v>24</v>
      </c>
      <c r="F55">
        <v>1E-4</v>
      </c>
      <c r="G55">
        <v>0.2</v>
      </c>
      <c r="H55" t="s">
        <v>31</v>
      </c>
    </row>
    <row r="56" spans="1:8" hidden="1" x14ac:dyDescent="0.25">
      <c r="A56">
        <v>19</v>
      </c>
      <c r="B56" t="s">
        <v>33</v>
      </c>
      <c r="C56">
        <v>0.46840491890907288</v>
      </c>
      <c r="D56">
        <v>0.90019881725311279</v>
      </c>
      <c r="E56" t="s">
        <v>24</v>
      </c>
      <c r="F56">
        <v>1E-4</v>
      </c>
      <c r="G56">
        <v>0.2</v>
      </c>
      <c r="H56" t="s">
        <v>31</v>
      </c>
    </row>
    <row r="57" spans="1:8" hidden="1" x14ac:dyDescent="0.25">
      <c r="A57">
        <v>19</v>
      </c>
      <c r="B57" t="s">
        <v>34</v>
      </c>
      <c r="C57">
        <v>0.4802473783493042</v>
      </c>
      <c r="D57">
        <v>0.91138941049575806</v>
      </c>
      <c r="E57" t="s">
        <v>24</v>
      </c>
      <c r="F57">
        <v>1E-4</v>
      </c>
      <c r="G57">
        <v>0.2</v>
      </c>
      <c r="H57" t="s">
        <v>31</v>
      </c>
    </row>
    <row r="58" spans="1:8" x14ac:dyDescent="0.25">
      <c r="A58">
        <v>19</v>
      </c>
      <c r="B58" t="s">
        <v>32</v>
      </c>
      <c r="C58">
        <v>0.47364646196365362</v>
      </c>
      <c r="D58">
        <v>0.91860151290893555</v>
      </c>
      <c r="E58" t="s">
        <v>24</v>
      </c>
      <c r="F58">
        <v>1E-4</v>
      </c>
      <c r="G58">
        <v>0.2</v>
      </c>
      <c r="H58" t="s">
        <v>31</v>
      </c>
    </row>
    <row r="59" spans="1:8" hidden="1" x14ac:dyDescent="0.25">
      <c r="A59">
        <v>20</v>
      </c>
      <c r="B59" t="s">
        <v>33</v>
      </c>
      <c r="C59">
        <v>0.47100228071212769</v>
      </c>
      <c r="D59">
        <v>0.90055501461029053</v>
      </c>
      <c r="E59" t="s">
        <v>24</v>
      </c>
      <c r="F59">
        <v>1E-4</v>
      </c>
      <c r="G59">
        <v>0.2</v>
      </c>
      <c r="H59" t="s">
        <v>31</v>
      </c>
    </row>
    <row r="60" spans="1:8" hidden="1" x14ac:dyDescent="0.25">
      <c r="A60">
        <v>20</v>
      </c>
      <c r="B60" t="s">
        <v>34</v>
      </c>
      <c r="C60">
        <v>0.48497283458709722</v>
      </c>
      <c r="D60">
        <v>0.91738331317901611</v>
      </c>
      <c r="E60" t="s">
        <v>24</v>
      </c>
      <c r="F60">
        <v>1E-4</v>
      </c>
      <c r="G60">
        <v>0.2</v>
      </c>
      <c r="H60" t="s">
        <v>31</v>
      </c>
    </row>
    <row r="61" spans="1:8" x14ac:dyDescent="0.25">
      <c r="A61">
        <v>20</v>
      </c>
      <c r="B61" t="s">
        <v>32</v>
      </c>
      <c r="C61">
        <v>0.4763723611831665</v>
      </c>
      <c r="D61">
        <v>0.92162835597991943</v>
      </c>
      <c r="E61" t="s">
        <v>24</v>
      </c>
      <c r="F61">
        <v>1E-4</v>
      </c>
      <c r="G61">
        <v>0.2</v>
      </c>
      <c r="H61" t="s">
        <v>31</v>
      </c>
    </row>
    <row r="62" spans="1:8" hidden="1" x14ac:dyDescent="0.25">
      <c r="A62">
        <v>21</v>
      </c>
      <c r="B62" t="s">
        <v>33</v>
      </c>
      <c r="C62">
        <v>0.47607854008674622</v>
      </c>
      <c r="D62">
        <v>0.90904521942138672</v>
      </c>
      <c r="E62" t="s">
        <v>24</v>
      </c>
      <c r="F62">
        <v>1E-4</v>
      </c>
      <c r="G62">
        <v>0.2</v>
      </c>
      <c r="H62" t="s">
        <v>31</v>
      </c>
    </row>
    <row r="63" spans="1:8" hidden="1" x14ac:dyDescent="0.25">
      <c r="A63">
        <v>21</v>
      </c>
      <c r="B63" t="s">
        <v>34</v>
      </c>
      <c r="C63">
        <v>0.49272912740707397</v>
      </c>
      <c r="D63">
        <v>0.92937362194061279</v>
      </c>
      <c r="E63" t="s">
        <v>24</v>
      </c>
      <c r="F63">
        <v>1E-4</v>
      </c>
      <c r="G63">
        <v>0.2</v>
      </c>
      <c r="H63" t="s">
        <v>31</v>
      </c>
    </row>
    <row r="64" spans="1:8" x14ac:dyDescent="0.25">
      <c r="A64">
        <v>21</v>
      </c>
      <c r="B64" t="s">
        <v>32</v>
      </c>
      <c r="C64">
        <v>0.48218536376953119</v>
      </c>
      <c r="D64">
        <v>0.93182992935180664</v>
      </c>
      <c r="E64" t="s">
        <v>24</v>
      </c>
      <c r="F64">
        <v>1E-4</v>
      </c>
      <c r="G64">
        <v>0.2</v>
      </c>
      <c r="H64" t="s">
        <v>31</v>
      </c>
    </row>
    <row r="65" spans="1:8" hidden="1" x14ac:dyDescent="0.25">
      <c r="A65">
        <v>22</v>
      </c>
      <c r="B65" t="s">
        <v>33</v>
      </c>
      <c r="C65">
        <v>0.48021727800369263</v>
      </c>
      <c r="D65">
        <v>0.91664588451385498</v>
      </c>
      <c r="E65" t="s">
        <v>24</v>
      </c>
      <c r="F65">
        <v>1E-4</v>
      </c>
      <c r="G65">
        <v>0.2</v>
      </c>
      <c r="H65" t="s">
        <v>31</v>
      </c>
    </row>
    <row r="66" spans="1:8" hidden="1" x14ac:dyDescent="0.25">
      <c r="A66">
        <v>22</v>
      </c>
      <c r="B66" t="s">
        <v>34</v>
      </c>
      <c r="C66">
        <v>0.49366471171379089</v>
      </c>
      <c r="D66">
        <v>0.93632411956787109</v>
      </c>
      <c r="E66" t="s">
        <v>24</v>
      </c>
      <c r="F66">
        <v>1E-4</v>
      </c>
      <c r="G66">
        <v>0.2</v>
      </c>
      <c r="H66" t="s">
        <v>31</v>
      </c>
    </row>
    <row r="67" spans="1:8" x14ac:dyDescent="0.25">
      <c r="A67">
        <v>22</v>
      </c>
      <c r="B67" t="s">
        <v>32</v>
      </c>
      <c r="C67">
        <v>0.48637610673904419</v>
      </c>
      <c r="D67">
        <v>0.94024533033370972</v>
      </c>
      <c r="E67" t="s">
        <v>24</v>
      </c>
      <c r="F67">
        <v>1E-4</v>
      </c>
      <c r="G67">
        <v>0.2</v>
      </c>
      <c r="H67" t="s">
        <v>31</v>
      </c>
    </row>
    <row r="68" spans="1:8" hidden="1" x14ac:dyDescent="0.25">
      <c r="A68">
        <v>23</v>
      </c>
      <c r="B68" t="s">
        <v>33</v>
      </c>
      <c r="C68">
        <v>0.48400303721427917</v>
      </c>
      <c r="D68">
        <v>0.92285406589508057</v>
      </c>
      <c r="E68" t="s">
        <v>24</v>
      </c>
      <c r="F68">
        <v>1E-4</v>
      </c>
      <c r="G68">
        <v>0.2</v>
      </c>
      <c r="H68" t="s">
        <v>31</v>
      </c>
    </row>
    <row r="69" spans="1:8" hidden="1" x14ac:dyDescent="0.25">
      <c r="A69">
        <v>23</v>
      </c>
      <c r="B69" t="s">
        <v>34</v>
      </c>
      <c r="C69">
        <v>0.49276009202003479</v>
      </c>
      <c r="D69">
        <v>0.94150841236114502</v>
      </c>
      <c r="E69" t="s">
        <v>24</v>
      </c>
      <c r="F69">
        <v>1E-4</v>
      </c>
      <c r="G69">
        <v>0.2</v>
      </c>
      <c r="H69" t="s">
        <v>31</v>
      </c>
    </row>
    <row r="70" spans="1:8" x14ac:dyDescent="0.25">
      <c r="A70">
        <v>23</v>
      </c>
      <c r="B70" t="s">
        <v>32</v>
      </c>
      <c r="C70">
        <v>0.48790755867958069</v>
      </c>
      <c r="D70">
        <v>0.94497871398925781</v>
      </c>
      <c r="E70" t="s">
        <v>24</v>
      </c>
      <c r="F70">
        <v>1E-4</v>
      </c>
      <c r="G70">
        <v>0.2</v>
      </c>
      <c r="H70" t="s">
        <v>31</v>
      </c>
    </row>
    <row r="71" spans="1:8" hidden="1" x14ac:dyDescent="0.25">
      <c r="A71">
        <v>24</v>
      </c>
      <c r="B71" t="s">
        <v>33</v>
      </c>
      <c r="C71">
        <v>0.48157989978790278</v>
      </c>
      <c r="D71">
        <v>0.92887783050537109</v>
      </c>
      <c r="E71" t="s">
        <v>24</v>
      </c>
      <c r="F71">
        <v>1E-4</v>
      </c>
      <c r="G71">
        <v>0.2</v>
      </c>
      <c r="H71" t="s">
        <v>31</v>
      </c>
    </row>
    <row r="72" spans="1:8" hidden="1" x14ac:dyDescent="0.25">
      <c r="A72">
        <v>24</v>
      </c>
      <c r="B72" t="s">
        <v>34</v>
      </c>
      <c r="C72">
        <v>0.49374762177467352</v>
      </c>
      <c r="D72">
        <v>0.94822478294372559</v>
      </c>
      <c r="E72" t="s">
        <v>24</v>
      </c>
      <c r="F72">
        <v>1E-4</v>
      </c>
      <c r="G72">
        <v>0.2</v>
      </c>
      <c r="H72" t="s">
        <v>31</v>
      </c>
    </row>
    <row r="73" spans="1:8" x14ac:dyDescent="0.25">
      <c r="A73">
        <v>24</v>
      </c>
      <c r="B73" t="s">
        <v>32</v>
      </c>
      <c r="C73">
        <v>0.48583093285560608</v>
      </c>
      <c r="D73">
        <v>0.94903188943862915</v>
      </c>
      <c r="E73" t="s">
        <v>24</v>
      </c>
      <c r="F73">
        <v>1E-4</v>
      </c>
      <c r="G73">
        <v>0.2</v>
      </c>
      <c r="H73" t="s">
        <v>31</v>
      </c>
    </row>
    <row r="74" spans="1:8" hidden="1" x14ac:dyDescent="0.25">
      <c r="A74">
        <v>25</v>
      </c>
      <c r="B74" t="s">
        <v>33</v>
      </c>
      <c r="C74">
        <v>0.4834589958190918</v>
      </c>
      <c r="D74">
        <v>0.93378806114196777</v>
      </c>
      <c r="E74" t="s">
        <v>24</v>
      </c>
      <c r="F74">
        <v>1E-4</v>
      </c>
      <c r="G74">
        <v>0.2</v>
      </c>
      <c r="H74" t="s">
        <v>31</v>
      </c>
    </row>
    <row r="75" spans="1:8" hidden="1" x14ac:dyDescent="0.25">
      <c r="A75">
        <v>25</v>
      </c>
      <c r="B75" t="s">
        <v>34</v>
      </c>
      <c r="C75">
        <v>0.49646905064582819</v>
      </c>
      <c r="D75">
        <v>0.95240753889083862</v>
      </c>
      <c r="E75" t="s">
        <v>24</v>
      </c>
      <c r="F75">
        <v>1E-4</v>
      </c>
      <c r="G75">
        <v>0.2</v>
      </c>
      <c r="H75" t="s">
        <v>31</v>
      </c>
    </row>
    <row r="76" spans="1:8" x14ac:dyDescent="0.25">
      <c r="A76">
        <v>25</v>
      </c>
      <c r="B76" t="s">
        <v>32</v>
      </c>
      <c r="C76">
        <v>0.48672014474868769</v>
      </c>
      <c r="D76">
        <v>0.95197153091430664</v>
      </c>
      <c r="E76" t="s">
        <v>24</v>
      </c>
      <c r="F76">
        <v>1E-4</v>
      </c>
      <c r="G76">
        <v>0.2</v>
      </c>
      <c r="H76" t="s">
        <v>31</v>
      </c>
    </row>
    <row r="77" spans="1:8" hidden="1" x14ac:dyDescent="0.25">
      <c r="A77">
        <v>26</v>
      </c>
      <c r="B77" t="s">
        <v>33</v>
      </c>
      <c r="C77">
        <v>0.48309993743896479</v>
      </c>
      <c r="D77">
        <v>0.93879544734954834</v>
      </c>
      <c r="E77" t="s">
        <v>24</v>
      </c>
      <c r="F77">
        <v>1E-4</v>
      </c>
      <c r="G77">
        <v>0.2</v>
      </c>
      <c r="H77" t="s">
        <v>31</v>
      </c>
    </row>
    <row r="78" spans="1:8" hidden="1" x14ac:dyDescent="0.25">
      <c r="A78">
        <v>26</v>
      </c>
      <c r="B78" t="s">
        <v>34</v>
      </c>
      <c r="C78">
        <v>0.49830397963523859</v>
      </c>
      <c r="D78">
        <v>0.95529484748840332</v>
      </c>
      <c r="E78" t="s">
        <v>24</v>
      </c>
      <c r="F78">
        <v>1E-4</v>
      </c>
      <c r="G78">
        <v>0.2</v>
      </c>
      <c r="H78" t="s">
        <v>31</v>
      </c>
    </row>
    <row r="79" spans="1:8" x14ac:dyDescent="0.25">
      <c r="A79">
        <v>26</v>
      </c>
      <c r="B79" t="s">
        <v>32</v>
      </c>
      <c r="C79">
        <v>0.48580828309059138</v>
      </c>
      <c r="D79">
        <v>0.9536929726600647</v>
      </c>
      <c r="E79" t="s">
        <v>24</v>
      </c>
      <c r="F79">
        <v>1E-4</v>
      </c>
      <c r="G79">
        <v>0.2</v>
      </c>
      <c r="H79" t="s">
        <v>31</v>
      </c>
    </row>
    <row r="80" spans="1:8" hidden="1" x14ac:dyDescent="0.25">
      <c r="A80">
        <v>27</v>
      </c>
      <c r="B80" t="s">
        <v>33</v>
      </c>
      <c r="C80">
        <v>0.48345038294792181</v>
      </c>
      <c r="D80">
        <v>0.94184720516204834</v>
      </c>
      <c r="E80" t="s">
        <v>24</v>
      </c>
      <c r="F80">
        <v>1E-4</v>
      </c>
      <c r="G80">
        <v>0.2</v>
      </c>
      <c r="H80" t="s">
        <v>31</v>
      </c>
    </row>
    <row r="81" spans="1:8" hidden="1" x14ac:dyDescent="0.25">
      <c r="A81">
        <v>27</v>
      </c>
      <c r="B81" t="s">
        <v>34</v>
      </c>
      <c r="C81">
        <v>0.49987295269966131</v>
      </c>
      <c r="D81">
        <v>0.95744478702545166</v>
      </c>
      <c r="E81" t="s">
        <v>24</v>
      </c>
      <c r="F81">
        <v>1E-4</v>
      </c>
      <c r="G81">
        <v>0.2</v>
      </c>
      <c r="H81" t="s">
        <v>31</v>
      </c>
    </row>
    <row r="82" spans="1:8" x14ac:dyDescent="0.25">
      <c r="A82">
        <v>27</v>
      </c>
      <c r="B82" t="s">
        <v>32</v>
      </c>
      <c r="C82">
        <v>0.48431918025016779</v>
      </c>
      <c r="D82">
        <v>0.95415639877319336</v>
      </c>
      <c r="E82" t="s">
        <v>24</v>
      </c>
      <c r="F82">
        <v>1E-4</v>
      </c>
      <c r="G82">
        <v>0.2</v>
      </c>
      <c r="H82" t="s">
        <v>31</v>
      </c>
    </row>
    <row r="83" spans="1:8" hidden="1" x14ac:dyDescent="0.25">
      <c r="A83">
        <v>28</v>
      </c>
      <c r="B83" t="s">
        <v>33</v>
      </c>
      <c r="C83">
        <v>0.48075553774833679</v>
      </c>
      <c r="D83">
        <v>0.9450608491897583</v>
      </c>
      <c r="E83" t="s">
        <v>24</v>
      </c>
      <c r="F83">
        <v>1E-4</v>
      </c>
      <c r="G83">
        <v>0.2</v>
      </c>
      <c r="H83" t="s">
        <v>31</v>
      </c>
    </row>
    <row r="84" spans="1:8" hidden="1" x14ac:dyDescent="0.25">
      <c r="A84">
        <v>28</v>
      </c>
      <c r="B84" t="s">
        <v>34</v>
      </c>
      <c r="C84">
        <v>0.4973486065864563</v>
      </c>
      <c r="D84">
        <v>0.9589495062828064</v>
      </c>
      <c r="E84" t="s">
        <v>24</v>
      </c>
      <c r="F84">
        <v>1E-4</v>
      </c>
      <c r="G84">
        <v>0.2</v>
      </c>
      <c r="H84" t="s">
        <v>31</v>
      </c>
    </row>
    <row r="85" spans="1:8" x14ac:dyDescent="0.25">
      <c r="A85">
        <v>28</v>
      </c>
      <c r="B85" t="s">
        <v>32</v>
      </c>
      <c r="C85">
        <v>0.48444223403930659</v>
      </c>
      <c r="D85">
        <v>0.95536708831787109</v>
      </c>
      <c r="E85" t="s">
        <v>24</v>
      </c>
      <c r="F85">
        <v>1E-4</v>
      </c>
      <c r="G85">
        <v>0.2</v>
      </c>
      <c r="H85" t="s">
        <v>31</v>
      </c>
    </row>
    <row r="86" spans="1:8" hidden="1" x14ac:dyDescent="0.25">
      <c r="A86">
        <v>29</v>
      </c>
      <c r="B86" t="s">
        <v>33</v>
      </c>
      <c r="C86">
        <v>0.48051154613494867</v>
      </c>
      <c r="D86">
        <v>0.94782114028930664</v>
      </c>
      <c r="E86" t="s">
        <v>24</v>
      </c>
      <c r="F86">
        <v>1E-4</v>
      </c>
      <c r="G86">
        <v>0.2</v>
      </c>
      <c r="H86" t="s">
        <v>31</v>
      </c>
    </row>
    <row r="87" spans="1:8" hidden="1" x14ac:dyDescent="0.25">
      <c r="A87">
        <v>29</v>
      </c>
      <c r="B87" t="s">
        <v>34</v>
      </c>
      <c r="C87">
        <v>0.49767392873764038</v>
      </c>
      <c r="D87">
        <v>0.96095991134643555</v>
      </c>
      <c r="E87" t="s">
        <v>24</v>
      </c>
      <c r="F87">
        <v>1E-4</v>
      </c>
      <c r="G87">
        <v>0.2</v>
      </c>
      <c r="H87" t="s">
        <v>31</v>
      </c>
    </row>
    <row r="88" spans="1:8" x14ac:dyDescent="0.25">
      <c r="A88">
        <v>29</v>
      </c>
      <c r="B88" t="s">
        <v>32</v>
      </c>
      <c r="C88">
        <v>0.48442977666854858</v>
      </c>
      <c r="D88">
        <v>0.95589530467987061</v>
      </c>
      <c r="E88" t="s">
        <v>24</v>
      </c>
      <c r="F88">
        <v>1E-4</v>
      </c>
      <c r="G88">
        <v>0.2</v>
      </c>
      <c r="H88" t="s">
        <v>31</v>
      </c>
    </row>
    <row r="89" spans="1:8" hidden="1" x14ac:dyDescent="0.25">
      <c r="A89">
        <v>30</v>
      </c>
      <c r="B89" t="s">
        <v>33</v>
      </c>
      <c r="C89">
        <v>0.47968336939811712</v>
      </c>
      <c r="D89">
        <v>0.94984650611877441</v>
      </c>
      <c r="E89" t="s">
        <v>24</v>
      </c>
      <c r="F89">
        <v>1E-4</v>
      </c>
      <c r="G89">
        <v>0.2</v>
      </c>
      <c r="H89" t="s">
        <v>31</v>
      </c>
    </row>
    <row r="90" spans="1:8" hidden="1" x14ac:dyDescent="0.25">
      <c r="A90">
        <v>30</v>
      </c>
      <c r="B90" t="s">
        <v>34</v>
      </c>
      <c r="C90">
        <v>0.49780246615409851</v>
      </c>
      <c r="D90">
        <v>0.96311235427856445</v>
      </c>
      <c r="E90" t="s">
        <v>24</v>
      </c>
      <c r="F90">
        <v>1E-4</v>
      </c>
      <c r="G90">
        <v>0.2</v>
      </c>
      <c r="H90" t="s">
        <v>31</v>
      </c>
    </row>
    <row r="91" spans="1:8" x14ac:dyDescent="0.25">
      <c r="A91">
        <v>30</v>
      </c>
      <c r="B91" t="s">
        <v>32</v>
      </c>
      <c r="C91">
        <v>0.4851556122303009</v>
      </c>
      <c r="D91">
        <v>0.95705616474151611</v>
      </c>
      <c r="E91" t="s">
        <v>24</v>
      </c>
      <c r="F91">
        <v>1E-4</v>
      </c>
      <c r="G91">
        <v>0.2</v>
      </c>
      <c r="H91" t="s">
        <v>31</v>
      </c>
    </row>
    <row r="92" spans="1:8" hidden="1" x14ac:dyDescent="0.25">
      <c r="A92">
        <v>31</v>
      </c>
      <c r="B92" t="s">
        <v>33</v>
      </c>
      <c r="C92">
        <v>0.47934150695800781</v>
      </c>
      <c r="D92">
        <v>0.95258688926696777</v>
      </c>
      <c r="E92" t="s">
        <v>24</v>
      </c>
      <c r="F92">
        <v>1E-4</v>
      </c>
      <c r="G92">
        <v>0.2</v>
      </c>
      <c r="H92" t="s">
        <v>31</v>
      </c>
    </row>
    <row r="93" spans="1:8" hidden="1" x14ac:dyDescent="0.25">
      <c r="A93">
        <v>31</v>
      </c>
      <c r="B93" t="s">
        <v>34</v>
      </c>
      <c r="C93">
        <v>0.49801337718963617</v>
      </c>
      <c r="D93">
        <v>0.96448254585266113</v>
      </c>
      <c r="E93" t="s">
        <v>24</v>
      </c>
      <c r="F93">
        <v>1E-4</v>
      </c>
      <c r="G93">
        <v>0.2</v>
      </c>
      <c r="H93" t="s">
        <v>31</v>
      </c>
    </row>
    <row r="94" spans="1:8" x14ac:dyDescent="0.25">
      <c r="A94">
        <v>31</v>
      </c>
      <c r="B94" t="s">
        <v>32</v>
      </c>
      <c r="C94">
        <v>0.48472434282302862</v>
      </c>
      <c r="D94">
        <v>0.95735263824462891</v>
      </c>
      <c r="E94" t="s">
        <v>24</v>
      </c>
      <c r="F94">
        <v>1E-4</v>
      </c>
      <c r="G94">
        <v>0.2</v>
      </c>
      <c r="H94" t="s">
        <v>31</v>
      </c>
    </row>
    <row r="95" spans="1:8" hidden="1" x14ac:dyDescent="0.25">
      <c r="A95">
        <v>32</v>
      </c>
      <c r="B95" t="s">
        <v>33</v>
      </c>
      <c r="C95">
        <v>0.48044449090957642</v>
      </c>
      <c r="D95">
        <v>0.95457988977432251</v>
      </c>
      <c r="E95" t="s">
        <v>24</v>
      </c>
      <c r="F95">
        <v>1E-4</v>
      </c>
      <c r="G95">
        <v>0.2</v>
      </c>
      <c r="H95" t="s">
        <v>31</v>
      </c>
    </row>
    <row r="96" spans="1:8" hidden="1" x14ac:dyDescent="0.25">
      <c r="A96">
        <v>32</v>
      </c>
      <c r="B96" t="s">
        <v>34</v>
      </c>
      <c r="C96">
        <v>0.49866005778312678</v>
      </c>
      <c r="D96">
        <v>0.96668976545333862</v>
      </c>
      <c r="E96" t="s">
        <v>24</v>
      </c>
      <c r="F96">
        <v>1E-4</v>
      </c>
      <c r="G96">
        <v>0.2</v>
      </c>
      <c r="H96" t="s">
        <v>31</v>
      </c>
    </row>
    <row r="97" spans="1:8" x14ac:dyDescent="0.25">
      <c r="A97">
        <v>32</v>
      </c>
      <c r="B97" t="s">
        <v>32</v>
      </c>
      <c r="C97">
        <v>0.48464074730873108</v>
      </c>
      <c r="D97">
        <v>0.95739996433258057</v>
      </c>
      <c r="E97" t="s">
        <v>24</v>
      </c>
      <c r="F97">
        <v>1E-4</v>
      </c>
      <c r="G97">
        <v>0.2</v>
      </c>
      <c r="H97" t="s">
        <v>31</v>
      </c>
    </row>
    <row r="98" spans="1:8" hidden="1" x14ac:dyDescent="0.25">
      <c r="A98">
        <v>33</v>
      </c>
      <c r="B98" t="s">
        <v>33</v>
      </c>
      <c r="C98">
        <v>0.48181164264678961</v>
      </c>
      <c r="D98">
        <v>0.95585536956787109</v>
      </c>
      <c r="E98" t="s">
        <v>24</v>
      </c>
      <c r="F98">
        <v>1E-4</v>
      </c>
      <c r="G98">
        <v>0.2</v>
      </c>
      <c r="H98" t="s">
        <v>31</v>
      </c>
    </row>
    <row r="99" spans="1:8" hidden="1" x14ac:dyDescent="0.25">
      <c r="A99">
        <v>33</v>
      </c>
      <c r="B99" t="s">
        <v>34</v>
      </c>
      <c r="C99">
        <v>0.49922135472297668</v>
      </c>
      <c r="D99">
        <v>0.96795284748077393</v>
      </c>
      <c r="E99" t="s">
        <v>24</v>
      </c>
      <c r="F99">
        <v>1E-4</v>
      </c>
      <c r="G99">
        <v>0.2</v>
      </c>
      <c r="H99" t="s">
        <v>31</v>
      </c>
    </row>
    <row r="100" spans="1:8" x14ac:dyDescent="0.25">
      <c r="A100">
        <v>33</v>
      </c>
      <c r="B100" t="s">
        <v>32</v>
      </c>
      <c r="C100">
        <v>0.48458307981491089</v>
      </c>
      <c r="D100">
        <v>0.95722055435180664</v>
      </c>
      <c r="E100" t="s">
        <v>24</v>
      </c>
      <c r="F100">
        <v>1E-4</v>
      </c>
      <c r="G100">
        <v>0.2</v>
      </c>
      <c r="H100" t="s">
        <v>31</v>
      </c>
    </row>
    <row r="101" spans="1:8" hidden="1" x14ac:dyDescent="0.25">
      <c r="A101">
        <v>34</v>
      </c>
      <c r="B101" t="s">
        <v>33</v>
      </c>
      <c r="C101">
        <v>0.48215615749359131</v>
      </c>
      <c r="D101">
        <v>0.95771133899688721</v>
      </c>
      <c r="E101" t="s">
        <v>24</v>
      </c>
      <c r="F101">
        <v>1E-4</v>
      </c>
      <c r="G101">
        <v>0.2</v>
      </c>
      <c r="H101" t="s">
        <v>31</v>
      </c>
    </row>
    <row r="102" spans="1:8" hidden="1" x14ac:dyDescent="0.25">
      <c r="A102">
        <v>34</v>
      </c>
      <c r="B102" t="s">
        <v>34</v>
      </c>
      <c r="C102">
        <v>0.49952855706214899</v>
      </c>
      <c r="D102">
        <v>0.96857559680938721</v>
      </c>
      <c r="E102" t="s">
        <v>24</v>
      </c>
      <c r="F102">
        <v>1E-4</v>
      </c>
      <c r="G102">
        <v>0.2</v>
      </c>
      <c r="H102" t="s">
        <v>31</v>
      </c>
    </row>
    <row r="103" spans="1:8" x14ac:dyDescent="0.25">
      <c r="A103">
        <v>34</v>
      </c>
      <c r="B103" t="s">
        <v>32</v>
      </c>
      <c r="C103">
        <v>0.48483967781066889</v>
      </c>
      <c r="D103">
        <v>0.95762169361114502</v>
      </c>
      <c r="E103" t="s">
        <v>24</v>
      </c>
      <c r="F103">
        <v>1E-4</v>
      </c>
      <c r="G103">
        <v>0.2</v>
      </c>
      <c r="H103" t="s">
        <v>31</v>
      </c>
    </row>
    <row r="104" spans="1:8" hidden="1" x14ac:dyDescent="0.25">
      <c r="A104">
        <v>35</v>
      </c>
      <c r="B104" t="s">
        <v>33</v>
      </c>
      <c r="C104">
        <v>0.48277077078819269</v>
      </c>
      <c r="D104">
        <v>0.9589768648147583</v>
      </c>
      <c r="E104" t="s">
        <v>24</v>
      </c>
      <c r="F104">
        <v>1E-4</v>
      </c>
      <c r="G104">
        <v>0.2</v>
      </c>
      <c r="H104" t="s">
        <v>31</v>
      </c>
    </row>
    <row r="105" spans="1:8" hidden="1" x14ac:dyDescent="0.25">
      <c r="A105">
        <v>35</v>
      </c>
      <c r="B105" t="s">
        <v>34</v>
      </c>
      <c r="C105">
        <v>0.49889901280403143</v>
      </c>
      <c r="D105">
        <v>0.96905392408370972</v>
      </c>
      <c r="E105" t="s">
        <v>24</v>
      </c>
      <c r="F105">
        <v>1E-4</v>
      </c>
      <c r="G105">
        <v>0.2</v>
      </c>
      <c r="H105" t="s">
        <v>31</v>
      </c>
    </row>
    <row r="106" spans="1:8" x14ac:dyDescent="0.25">
      <c r="A106">
        <v>35</v>
      </c>
      <c r="B106" t="s">
        <v>32</v>
      </c>
      <c r="C106">
        <v>0.48233005404472351</v>
      </c>
      <c r="D106">
        <v>0.95781099796295166</v>
      </c>
      <c r="E106" t="s">
        <v>24</v>
      </c>
      <c r="F106">
        <v>1E-4</v>
      </c>
      <c r="G106">
        <v>0.2</v>
      </c>
      <c r="H106" t="s">
        <v>31</v>
      </c>
    </row>
    <row r="107" spans="1:8" hidden="1" x14ac:dyDescent="0.25">
      <c r="A107">
        <v>36</v>
      </c>
      <c r="B107" t="s">
        <v>33</v>
      </c>
      <c r="C107">
        <v>0.48302510380744929</v>
      </c>
      <c r="D107">
        <v>0.95994102954864502</v>
      </c>
      <c r="E107" t="s">
        <v>24</v>
      </c>
      <c r="F107">
        <v>1E-4</v>
      </c>
      <c r="G107">
        <v>0.2</v>
      </c>
      <c r="H107" t="s">
        <v>31</v>
      </c>
    </row>
    <row r="108" spans="1:8" hidden="1" x14ac:dyDescent="0.25">
      <c r="A108">
        <v>36</v>
      </c>
      <c r="B108" t="s">
        <v>34</v>
      </c>
      <c r="C108">
        <v>0.49886944890022278</v>
      </c>
      <c r="D108">
        <v>0.96962690353393555</v>
      </c>
      <c r="E108" t="s">
        <v>24</v>
      </c>
      <c r="F108">
        <v>1E-4</v>
      </c>
      <c r="G108">
        <v>0.2</v>
      </c>
      <c r="H108" t="s">
        <v>31</v>
      </c>
    </row>
    <row r="109" spans="1:8" x14ac:dyDescent="0.25">
      <c r="A109">
        <v>36</v>
      </c>
      <c r="B109" t="s">
        <v>32</v>
      </c>
      <c r="C109">
        <v>0.48254704475402832</v>
      </c>
      <c r="D109">
        <v>0.95823454856872559</v>
      </c>
      <c r="E109" t="s">
        <v>24</v>
      </c>
      <c r="F109">
        <v>1E-4</v>
      </c>
      <c r="G109">
        <v>0.2</v>
      </c>
      <c r="H109" t="s">
        <v>31</v>
      </c>
    </row>
    <row r="110" spans="1:8" hidden="1" x14ac:dyDescent="0.25">
      <c r="A110">
        <v>37</v>
      </c>
      <c r="B110" t="s">
        <v>33</v>
      </c>
      <c r="C110">
        <v>0.48256701231002808</v>
      </c>
      <c r="D110">
        <v>0.96188163757324219</v>
      </c>
      <c r="E110" t="s">
        <v>24</v>
      </c>
      <c r="F110">
        <v>1E-4</v>
      </c>
      <c r="G110">
        <v>0.2</v>
      </c>
      <c r="H110" t="s">
        <v>31</v>
      </c>
    </row>
    <row r="111" spans="1:8" hidden="1" x14ac:dyDescent="0.25">
      <c r="A111">
        <v>37</v>
      </c>
      <c r="B111" t="s">
        <v>34</v>
      </c>
      <c r="C111">
        <v>0.49586638808250427</v>
      </c>
      <c r="D111">
        <v>0.96994328498840332</v>
      </c>
      <c r="E111" t="s">
        <v>24</v>
      </c>
      <c r="F111">
        <v>1E-4</v>
      </c>
      <c r="G111">
        <v>0.2</v>
      </c>
      <c r="H111" t="s">
        <v>31</v>
      </c>
    </row>
    <row r="112" spans="1:8" x14ac:dyDescent="0.25">
      <c r="A112">
        <v>37</v>
      </c>
      <c r="B112" t="s">
        <v>32</v>
      </c>
      <c r="C112">
        <v>0.48195961117744451</v>
      </c>
      <c r="D112">
        <v>0.95902669429779053</v>
      </c>
      <c r="E112" t="s">
        <v>24</v>
      </c>
      <c r="F112">
        <v>1E-4</v>
      </c>
      <c r="G112">
        <v>0.2</v>
      </c>
      <c r="H112" t="s">
        <v>31</v>
      </c>
    </row>
    <row r="113" spans="1:8" hidden="1" x14ac:dyDescent="0.25">
      <c r="A113">
        <v>38</v>
      </c>
      <c r="B113" t="s">
        <v>33</v>
      </c>
      <c r="C113">
        <v>0.48242637515068049</v>
      </c>
      <c r="D113">
        <v>0.96222543716430664</v>
      </c>
      <c r="E113" t="s">
        <v>24</v>
      </c>
      <c r="F113">
        <v>1E-4</v>
      </c>
      <c r="G113">
        <v>0.2</v>
      </c>
      <c r="H113" t="s">
        <v>31</v>
      </c>
    </row>
    <row r="114" spans="1:8" hidden="1" x14ac:dyDescent="0.25">
      <c r="A114">
        <v>38</v>
      </c>
      <c r="B114" t="s">
        <v>34</v>
      </c>
      <c r="C114">
        <v>0.49490606784820562</v>
      </c>
      <c r="D114">
        <v>0.9701276421546936</v>
      </c>
      <c r="E114" t="s">
        <v>24</v>
      </c>
      <c r="F114">
        <v>1E-4</v>
      </c>
      <c r="G114">
        <v>0.2</v>
      </c>
      <c r="H114" t="s">
        <v>31</v>
      </c>
    </row>
    <row r="115" spans="1:8" x14ac:dyDescent="0.25">
      <c r="A115">
        <v>38</v>
      </c>
      <c r="B115" t="s">
        <v>32</v>
      </c>
      <c r="C115">
        <v>0.48198610544204712</v>
      </c>
      <c r="D115">
        <v>0.95907402038574219</v>
      </c>
      <c r="E115" t="s">
        <v>24</v>
      </c>
      <c r="F115">
        <v>1E-4</v>
      </c>
      <c r="G115">
        <v>0.2</v>
      </c>
      <c r="H115" t="s">
        <v>31</v>
      </c>
    </row>
    <row r="116" spans="1:8" hidden="1" x14ac:dyDescent="0.25">
      <c r="A116">
        <v>39</v>
      </c>
      <c r="B116" t="s">
        <v>33</v>
      </c>
      <c r="C116">
        <v>0.48253658413887018</v>
      </c>
      <c r="D116">
        <v>0.96318459510803223</v>
      </c>
      <c r="E116" t="s">
        <v>24</v>
      </c>
      <c r="F116">
        <v>1E-4</v>
      </c>
      <c r="G116">
        <v>0.2</v>
      </c>
      <c r="H116" t="s">
        <v>31</v>
      </c>
    </row>
    <row r="117" spans="1:8" hidden="1" x14ac:dyDescent="0.25">
      <c r="A117">
        <v>39</v>
      </c>
      <c r="B117" t="s">
        <v>34</v>
      </c>
      <c r="C117">
        <v>0.49310562014579767</v>
      </c>
      <c r="D117">
        <v>0.97056365013122559</v>
      </c>
      <c r="E117" t="s">
        <v>24</v>
      </c>
      <c r="F117">
        <v>1E-4</v>
      </c>
      <c r="G117">
        <v>0.2</v>
      </c>
      <c r="H117" t="s">
        <v>31</v>
      </c>
    </row>
    <row r="118" spans="1:8" x14ac:dyDescent="0.25">
      <c r="A118">
        <v>39</v>
      </c>
      <c r="B118" t="s">
        <v>32</v>
      </c>
      <c r="C118">
        <v>0.47963792085647577</v>
      </c>
      <c r="D118">
        <v>0.95927584171295166</v>
      </c>
      <c r="E118" t="s">
        <v>24</v>
      </c>
      <c r="F118">
        <v>1E-4</v>
      </c>
      <c r="G118">
        <v>0.2</v>
      </c>
      <c r="H118" t="s">
        <v>31</v>
      </c>
    </row>
    <row r="119" spans="1:8" hidden="1" x14ac:dyDescent="0.25">
      <c r="A119">
        <v>40</v>
      </c>
      <c r="B119" t="s">
        <v>33</v>
      </c>
      <c r="C119">
        <v>0.48265480995178223</v>
      </c>
      <c r="D119">
        <v>0.96379995346069336</v>
      </c>
      <c r="E119" t="s">
        <v>24</v>
      </c>
      <c r="F119">
        <v>1E-4</v>
      </c>
      <c r="G119">
        <v>0.2</v>
      </c>
      <c r="H119" t="s">
        <v>31</v>
      </c>
    </row>
    <row r="120" spans="1:8" hidden="1" x14ac:dyDescent="0.25">
      <c r="A120">
        <v>40</v>
      </c>
      <c r="B120" t="s">
        <v>34</v>
      </c>
      <c r="C120">
        <v>0.49194565415382391</v>
      </c>
      <c r="D120">
        <v>0.97072052955627441</v>
      </c>
      <c r="E120" t="s">
        <v>24</v>
      </c>
      <c r="F120">
        <v>1E-4</v>
      </c>
      <c r="G120">
        <v>0.2</v>
      </c>
      <c r="H120" t="s">
        <v>31</v>
      </c>
    </row>
    <row r="121" spans="1:8" x14ac:dyDescent="0.25">
      <c r="A121">
        <v>40</v>
      </c>
      <c r="B121" t="s">
        <v>32</v>
      </c>
      <c r="C121">
        <v>0.4797711968421936</v>
      </c>
      <c r="D121">
        <v>0.95954239368438721</v>
      </c>
      <c r="E121" t="s">
        <v>24</v>
      </c>
      <c r="F121">
        <v>1E-4</v>
      </c>
      <c r="G121">
        <v>0.2</v>
      </c>
      <c r="H121" t="s">
        <v>31</v>
      </c>
    </row>
    <row r="122" spans="1:8" hidden="1" x14ac:dyDescent="0.25">
      <c r="A122">
        <v>41</v>
      </c>
      <c r="B122" t="s">
        <v>33</v>
      </c>
      <c r="C122">
        <v>0.48268339037895203</v>
      </c>
      <c r="D122">
        <v>0.96385473012924194</v>
      </c>
      <c r="E122" t="s">
        <v>24</v>
      </c>
      <c r="F122">
        <v>1E-4</v>
      </c>
      <c r="G122">
        <v>0.2</v>
      </c>
      <c r="H122" t="s">
        <v>31</v>
      </c>
    </row>
    <row r="123" spans="1:8" hidden="1" x14ac:dyDescent="0.25">
      <c r="A123">
        <v>41</v>
      </c>
      <c r="B123" t="s">
        <v>34</v>
      </c>
      <c r="C123">
        <v>0.49142199754714971</v>
      </c>
      <c r="D123">
        <v>0.9708600640296936</v>
      </c>
      <c r="E123" t="s">
        <v>24</v>
      </c>
      <c r="F123">
        <v>1E-4</v>
      </c>
      <c r="G123">
        <v>0.2</v>
      </c>
      <c r="H123" t="s">
        <v>31</v>
      </c>
    </row>
    <row r="124" spans="1:8" x14ac:dyDescent="0.25">
      <c r="A124">
        <v>41</v>
      </c>
      <c r="B124" t="s">
        <v>32</v>
      </c>
      <c r="C124">
        <v>0.4797014594078064</v>
      </c>
      <c r="D124">
        <v>0.95940291881561279</v>
      </c>
      <c r="E124" t="s">
        <v>24</v>
      </c>
      <c r="F124">
        <v>1E-4</v>
      </c>
      <c r="G124">
        <v>0.2</v>
      </c>
      <c r="H124" t="s">
        <v>31</v>
      </c>
    </row>
    <row r="125" spans="1:8" hidden="1" x14ac:dyDescent="0.25">
      <c r="A125">
        <v>42</v>
      </c>
      <c r="B125" t="s">
        <v>33</v>
      </c>
      <c r="C125">
        <v>0.48318231105804438</v>
      </c>
      <c r="D125">
        <v>0.96401911973953247</v>
      </c>
      <c r="E125" t="s">
        <v>24</v>
      </c>
      <c r="F125">
        <v>1E-4</v>
      </c>
      <c r="G125">
        <v>0.2</v>
      </c>
      <c r="H125" t="s">
        <v>31</v>
      </c>
    </row>
    <row r="126" spans="1:8" hidden="1" x14ac:dyDescent="0.25">
      <c r="A126">
        <v>42</v>
      </c>
      <c r="B126" t="s">
        <v>34</v>
      </c>
      <c r="C126">
        <v>0.49102610349655151</v>
      </c>
      <c r="D126">
        <v>0.97119641304016113</v>
      </c>
      <c r="E126" t="s">
        <v>24</v>
      </c>
      <c r="F126">
        <v>1E-4</v>
      </c>
      <c r="G126">
        <v>0.2</v>
      </c>
      <c r="H126" t="s">
        <v>31</v>
      </c>
    </row>
    <row r="127" spans="1:8" x14ac:dyDescent="0.25">
      <c r="A127">
        <v>42</v>
      </c>
      <c r="B127" t="s">
        <v>32</v>
      </c>
      <c r="C127">
        <v>0.48186555504798889</v>
      </c>
      <c r="D127">
        <v>0.95891213417053223</v>
      </c>
      <c r="E127" t="s">
        <v>24</v>
      </c>
      <c r="F127">
        <v>1E-4</v>
      </c>
      <c r="G127">
        <v>0.2</v>
      </c>
      <c r="H127" t="s">
        <v>31</v>
      </c>
    </row>
    <row r="128" spans="1:8" hidden="1" x14ac:dyDescent="0.25">
      <c r="A128">
        <v>43</v>
      </c>
      <c r="B128" t="s">
        <v>33</v>
      </c>
      <c r="C128">
        <v>0.4832632839679718</v>
      </c>
      <c r="D128">
        <v>0.96410632133483887</v>
      </c>
      <c r="E128" t="s">
        <v>24</v>
      </c>
      <c r="F128">
        <v>1E-4</v>
      </c>
      <c r="G128">
        <v>0.2</v>
      </c>
      <c r="H128" t="s">
        <v>31</v>
      </c>
    </row>
    <row r="129" spans="1:8" hidden="1" x14ac:dyDescent="0.25">
      <c r="A129">
        <v>43</v>
      </c>
      <c r="B129" t="s">
        <v>34</v>
      </c>
      <c r="C129">
        <v>0.49027121067047119</v>
      </c>
      <c r="D129">
        <v>0.97166228294372559</v>
      </c>
      <c r="E129" t="s">
        <v>24</v>
      </c>
      <c r="F129">
        <v>1E-4</v>
      </c>
      <c r="G129">
        <v>0.2</v>
      </c>
      <c r="H129" t="s">
        <v>31</v>
      </c>
    </row>
    <row r="130" spans="1:8" x14ac:dyDescent="0.25">
      <c r="A130">
        <v>43</v>
      </c>
      <c r="B130" t="s">
        <v>32</v>
      </c>
      <c r="C130">
        <v>0.4814973771572113</v>
      </c>
      <c r="D130">
        <v>0.9588971734046936</v>
      </c>
      <c r="E130" t="s">
        <v>24</v>
      </c>
      <c r="F130">
        <v>1E-4</v>
      </c>
      <c r="G130">
        <v>0.2</v>
      </c>
      <c r="H130" t="s">
        <v>31</v>
      </c>
    </row>
    <row r="131" spans="1:8" hidden="1" x14ac:dyDescent="0.25">
      <c r="A131">
        <v>44</v>
      </c>
      <c r="B131" t="s">
        <v>33</v>
      </c>
      <c r="C131">
        <v>0.48291349411010742</v>
      </c>
      <c r="D131">
        <v>0.9645647406578064</v>
      </c>
      <c r="E131" t="s">
        <v>24</v>
      </c>
      <c r="F131">
        <v>1E-4</v>
      </c>
      <c r="G131">
        <v>0.2</v>
      </c>
      <c r="H131" t="s">
        <v>31</v>
      </c>
    </row>
    <row r="132" spans="1:8" hidden="1" x14ac:dyDescent="0.25">
      <c r="A132">
        <v>44</v>
      </c>
      <c r="B132" t="s">
        <v>34</v>
      </c>
      <c r="C132">
        <v>0.49009937047958368</v>
      </c>
      <c r="D132">
        <v>0.97186398506164551</v>
      </c>
      <c r="E132" t="s">
        <v>24</v>
      </c>
      <c r="F132">
        <v>1E-4</v>
      </c>
      <c r="G132">
        <v>0.2</v>
      </c>
      <c r="H132" t="s">
        <v>31</v>
      </c>
    </row>
    <row r="133" spans="1:8" x14ac:dyDescent="0.25">
      <c r="A133">
        <v>44</v>
      </c>
      <c r="B133" t="s">
        <v>32</v>
      </c>
      <c r="C133">
        <v>0.47969397902488708</v>
      </c>
      <c r="D133">
        <v>0.95938789844512939</v>
      </c>
      <c r="E133" t="s">
        <v>24</v>
      </c>
      <c r="F133">
        <v>1E-4</v>
      </c>
      <c r="G133">
        <v>0.2</v>
      </c>
      <c r="H133" t="s">
        <v>31</v>
      </c>
    </row>
    <row r="134" spans="1:8" hidden="1" x14ac:dyDescent="0.25">
      <c r="A134">
        <v>45</v>
      </c>
      <c r="B134" t="s">
        <v>33</v>
      </c>
      <c r="C134">
        <v>0.48284056782722468</v>
      </c>
      <c r="D134">
        <v>0.96476399898529053</v>
      </c>
      <c r="E134" t="s">
        <v>24</v>
      </c>
      <c r="F134">
        <v>1E-4</v>
      </c>
      <c r="G134">
        <v>0.2</v>
      </c>
      <c r="H134" t="s">
        <v>31</v>
      </c>
    </row>
    <row r="135" spans="1:8" hidden="1" x14ac:dyDescent="0.25">
      <c r="A135">
        <v>45</v>
      </c>
      <c r="B135" t="s">
        <v>34</v>
      </c>
      <c r="C135">
        <v>0.48982763290405268</v>
      </c>
      <c r="D135">
        <v>0.97240209579467773</v>
      </c>
      <c r="E135" t="s">
        <v>24</v>
      </c>
      <c r="F135">
        <v>1E-4</v>
      </c>
      <c r="G135">
        <v>0.2</v>
      </c>
      <c r="H135" t="s">
        <v>31</v>
      </c>
    </row>
    <row r="136" spans="1:8" x14ac:dyDescent="0.25">
      <c r="A136">
        <v>45</v>
      </c>
      <c r="B136" t="s">
        <v>32</v>
      </c>
      <c r="C136">
        <v>0.47984221577644348</v>
      </c>
      <c r="D136">
        <v>0.95968437194824219</v>
      </c>
      <c r="E136" t="s">
        <v>24</v>
      </c>
      <c r="F136">
        <v>1E-4</v>
      </c>
      <c r="G136">
        <v>0.2</v>
      </c>
      <c r="H136" t="s">
        <v>31</v>
      </c>
    </row>
    <row r="137" spans="1:8" hidden="1" x14ac:dyDescent="0.25">
      <c r="A137">
        <v>46</v>
      </c>
      <c r="B137" t="s">
        <v>33</v>
      </c>
      <c r="C137">
        <v>0.48287802934646612</v>
      </c>
      <c r="D137">
        <v>0.96490603685379028</v>
      </c>
      <c r="E137" t="s">
        <v>24</v>
      </c>
      <c r="F137">
        <v>1E-4</v>
      </c>
      <c r="G137">
        <v>0.2</v>
      </c>
      <c r="H137" t="s">
        <v>31</v>
      </c>
    </row>
    <row r="138" spans="1:8" hidden="1" x14ac:dyDescent="0.25">
      <c r="A138">
        <v>46</v>
      </c>
      <c r="B138" t="s">
        <v>34</v>
      </c>
      <c r="C138">
        <v>0.48947644233703608</v>
      </c>
      <c r="D138">
        <v>0.97248184680938721</v>
      </c>
      <c r="E138" t="s">
        <v>24</v>
      </c>
      <c r="F138">
        <v>1E-4</v>
      </c>
      <c r="G138">
        <v>0.2</v>
      </c>
      <c r="H138" t="s">
        <v>31</v>
      </c>
    </row>
    <row r="139" spans="1:8" x14ac:dyDescent="0.25">
      <c r="A139">
        <v>46</v>
      </c>
      <c r="B139" t="s">
        <v>32</v>
      </c>
      <c r="C139">
        <v>0.47982227802276611</v>
      </c>
      <c r="D139">
        <v>0.95964455604553223</v>
      </c>
      <c r="E139" t="s">
        <v>24</v>
      </c>
      <c r="F139">
        <v>1E-4</v>
      </c>
      <c r="G139">
        <v>0.2</v>
      </c>
      <c r="H139" t="s">
        <v>31</v>
      </c>
    </row>
    <row r="140" spans="1:8" hidden="1" x14ac:dyDescent="0.25">
      <c r="A140">
        <v>47</v>
      </c>
      <c r="B140" t="s">
        <v>33</v>
      </c>
      <c r="C140">
        <v>0.48264080286026001</v>
      </c>
      <c r="D140">
        <v>0.96506798267364502</v>
      </c>
      <c r="E140" t="s">
        <v>24</v>
      </c>
      <c r="F140">
        <v>1E-4</v>
      </c>
      <c r="G140">
        <v>0.2</v>
      </c>
      <c r="H140" t="s">
        <v>31</v>
      </c>
    </row>
    <row r="141" spans="1:8" hidden="1" x14ac:dyDescent="0.25">
      <c r="A141">
        <v>47</v>
      </c>
      <c r="B141" t="s">
        <v>34</v>
      </c>
      <c r="C141">
        <v>0.48945018649101257</v>
      </c>
      <c r="D141">
        <v>0.97251176834106445</v>
      </c>
      <c r="E141" t="s">
        <v>24</v>
      </c>
      <c r="F141">
        <v>1E-4</v>
      </c>
      <c r="G141">
        <v>0.2</v>
      </c>
      <c r="H141" t="s">
        <v>31</v>
      </c>
    </row>
    <row r="142" spans="1:8" x14ac:dyDescent="0.25">
      <c r="A142">
        <v>47</v>
      </c>
      <c r="B142" t="s">
        <v>32</v>
      </c>
      <c r="C142">
        <v>0.47990074753761292</v>
      </c>
      <c r="D142">
        <v>0.95980149507522583</v>
      </c>
      <c r="E142" t="s">
        <v>24</v>
      </c>
      <c r="F142">
        <v>1E-4</v>
      </c>
      <c r="G142">
        <v>0.2</v>
      </c>
      <c r="H142" t="s">
        <v>31</v>
      </c>
    </row>
    <row r="143" spans="1:8" hidden="1" x14ac:dyDescent="0.25">
      <c r="A143">
        <v>48</v>
      </c>
      <c r="B143" t="s">
        <v>33</v>
      </c>
      <c r="C143">
        <v>0.48265206813812261</v>
      </c>
      <c r="D143">
        <v>0.96509039402008057</v>
      </c>
      <c r="E143" t="s">
        <v>24</v>
      </c>
      <c r="F143">
        <v>1E-4</v>
      </c>
      <c r="G143">
        <v>0.2</v>
      </c>
      <c r="H143" t="s">
        <v>31</v>
      </c>
    </row>
    <row r="144" spans="1:8" hidden="1" x14ac:dyDescent="0.25">
      <c r="A144">
        <v>48</v>
      </c>
      <c r="B144" t="s">
        <v>34</v>
      </c>
      <c r="C144">
        <v>0.48931294679641718</v>
      </c>
      <c r="D144">
        <v>0.97265374660491943</v>
      </c>
      <c r="E144" t="s">
        <v>24</v>
      </c>
      <c r="F144">
        <v>1E-4</v>
      </c>
      <c r="G144">
        <v>0.2</v>
      </c>
      <c r="H144" t="s">
        <v>31</v>
      </c>
    </row>
    <row r="145" spans="1:8" x14ac:dyDescent="0.25">
      <c r="A145">
        <v>48</v>
      </c>
      <c r="B145" t="s">
        <v>32</v>
      </c>
      <c r="C145">
        <v>0.47980731725692749</v>
      </c>
      <c r="D145">
        <v>0.95961463451385498</v>
      </c>
      <c r="E145" t="s">
        <v>24</v>
      </c>
      <c r="F145">
        <v>1E-4</v>
      </c>
      <c r="G145">
        <v>0.2</v>
      </c>
      <c r="H145" t="s">
        <v>31</v>
      </c>
    </row>
    <row r="146" spans="1:8" hidden="1" x14ac:dyDescent="0.25">
      <c r="A146">
        <v>49</v>
      </c>
      <c r="B146" t="s">
        <v>33</v>
      </c>
      <c r="C146">
        <v>0.48266461491584778</v>
      </c>
      <c r="D146">
        <v>0.96511530876159668</v>
      </c>
      <c r="E146" t="s">
        <v>24</v>
      </c>
      <c r="F146">
        <v>1E-4</v>
      </c>
      <c r="G146">
        <v>0.2</v>
      </c>
      <c r="H146" t="s">
        <v>31</v>
      </c>
    </row>
    <row r="147" spans="1:8" hidden="1" x14ac:dyDescent="0.25">
      <c r="A147">
        <v>49</v>
      </c>
      <c r="B147" t="s">
        <v>34</v>
      </c>
      <c r="C147">
        <v>0.48926493525505071</v>
      </c>
      <c r="D147">
        <v>0.9726487398147583</v>
      </c>
      <c r="E147" t="s">
        <v>24</v>
      </c>
      <c r="F147">
        <v>1E-4</v>
      </c>
      <c r="G147">
        <v>0.2</v>
      </c>
      <c r="H147" t="s">
        <v>31</v>
      </c>
    </row>
    <row r="148" spans="1:8" x14ac:dyDescent="0.25">
      <c r="A148">
        <v>49</v>
      </c>
      <c r="B148" t="s">
        <v>32</v>
      </c>
      <c r="C148">
        <v>0.47979611158370972</v>
      </c>
      <c r="D148">
        <v>0.95959222316741943</v>
      </c>
      <c r="E148" t="s">
        <v>24</v>
      </c>
      <c r="F148">
        <v>1E-4</v>
      </c>
      <c r="G148">
        <v>0.2</v>
      </c>
      <c r="H148" t="s">
        <v>31</v>
      </c>
    </row>
    <row r="149" spans="1:8" hidden="1" x14ac:dyDescent="0.25">
      <c r="A149">
        <v>50</v>
      </c>
      <c r="B149" t="s">
        <v>33</v>
      </c>
      <c r="C149">
        <v>0.48273903131484991</v>
      </c>
      <c r="D149">
        <v>0.96533453464508057</v>
      </c>
      <c r="E149" t="s">
        <v>24</v>
      </c>
      <c r="F149">
        <v>1E-4</v>
      </c>
      <c r="G149">
        <v>0.2</v>
      </c>
      <c r="H149" t="s">
        <v>31</v>
      </c>
    </row>
    <row r="150" spans="1:8" hidden="1" x14ac:dyDescent="0.25">
      <c r="A150">
        <v>50</v>
      </c>
      <c r="B150" t="s">
        <v>34</v>
      </c>
      <c r="C150">
        <v>0.48917201161384583</v>
      </c>
      <c r="D150">
        <v>0.97271847724914551</v>
      </c>
      <c r="E150" t="s">
        <v>24</v>
      </c>
      <c r="F150">
        <v>1E-4</v>
      </c>
      <c r="G150">
        <v>0.2</v>
      </c>
      <c r="H150" t="s">
        <v>31</v>
      </c>
    </row>
    <row r="151" spans="1:8" x14ac:dyDescent="0.25">
      <c r="A151">
        <v>50</v>
      </c>
      <c r="B151" t="s">
        <v>32</v>
      </c>
      <c r="C151">
        <v>0.47994309663772577</v>
      </c>
      <c r="D151">
        <v>0.95988619327545166</v>
      </c>
      <c r="E151" t="s">
        <v>24</v>
      </c>
      <c r="F151">
        <v>1E-4</v>
      </c>
      <c r="G151">
        <v>0.2</v>
      </c>
      <c r="H151" t="s">
        <v>31</v>
      </c>
    </row>
    <row r="152" spans="1:8" hidden="1" x14ac:dyDescent="0.25">
      <c r="A152">
        <v>51</v>
      </c>
      <c r="B152" t="s">
        <v>33</v>
      </c>
      <c r="C152">
        <v>0.48282173275947571</v>
      </c>
      <c r="D152">
        <v>0.96557116508483887</v>
      </c>
      <c r="E152" t="s">
        <v>24</v>
      </c>
      <c r="F152">
        <v>1E-4</v>
      </c>
      <c r="G152">
        <v>0.2</v>
      </c>
      <c r="H152" t="s">
        <v>31</v>
      </c>
    </row>
    <row r="153" spans="1:8" hidden="1" x14ac:dyDescent="0.25">
      <c r="A153">
        <v>51</v>
      </c>
      <c r="B153" t="s">
        <v>34</v>
      </c>
      <c r="C153">
        <v>0.48893290758132929</v>
      </c>
      <c r="D153">
        <v>0.97292530536651611</v>
      </c>
      <c r="E153" t="s">
        <v>24</v>
      </c>
      <c r="F153">
        <v>1E-4</v>
      </c>
      <c r="G153">
        <v>0.2</v>
      </c>
      <c r="H153" t="s">
        <v>31</v>
      </c>
    </row>
    <row r="154" spans="1:8" x14ac:dyDescent="0.25">
      <c r="A154">
        <v>51</v>
      </c>
      <c r="B154" t="s">
        <v>32</v>
      </c>
      <c r="C154">
        <v>0.48005270957946777</v>
      </c>
      <c r="D154">
        <v>0.96010541915893555</v>
      </c>
      <c r="E154" t="s">
        <v>24</v>
      </c>
      <c r="F154">
        <v>1E-4</v>
      </c>
      <c r="G154">
        <v>0.2</v>
      </c>
      <c r="H154" t="s">
        <v>31</v>
      </c>
    </row>
    <row r="155" spans="1:8" hidden="1" x14ac:dyDescent="0.25">
      <c r="A155">
        <v>52</v>
      </c>
      <c r="B155" t="s">
        <v>33</v>
      </c>
      <c r="C155">
        <v>0.48274901509284968</v>
      </c>
      <c r="D155">
        <v>0.96535444259643555</v>
      </c>
      <c r="E155" t="s">
        <v>24</v>
      </c>
      <c r="F155">
        <v>1E-4</v>
      </c>
      <c r="G155">
        <v>0.2</v>
      </c>
      <c r="H155" t="s">
        <v>31</v>
      </c>
    </row>
    <row r="156" spans="1:8" hidden="1" x14ac:dyDescent="0.25">
      <c r="A156">
        <v>52</v>
      </c>
      <c r="B156" t="s">
        <v>34</v>
      </c>
      <c r="C156">
        <v>0.48868080973625178</v>
      </c>
      <c r="D156">
        <v>0.97311961650848389</v>
      </c>
      <c r="E156" t="s">
        <v>24</v>
      </c>
      <c r="F156">
        <v>1E-4</v>
      </c>
      <c r="G156">
        <v>0.2</v>
      </c>
      <c r="H156" t="s">
        <v>31</v>
      </c>
    </row>
    <row r="157" spans="1:8" x14ac:dyDescent="0.25">
      <c r="A157">
        <v>52</v>
      </c>
      <c r="B157" t="s">
        <v>32</v>
      </c>
      <c r="C157">
        <v>0.47994309663772577</v>
      </c>
      <c r="D157">
        <v>0.95988619327545166</v>
      </c>
      <c r="E157" t="s">
        <v>24</v>
      </c>
      <c r="F157">
        <v>1E-4</v>
      </c>
      <c r="G157">
        <v>0.2</v>
      </c>
      <c r="H157" t="s">
        <v>31</v>
      </c>
    </row>
    <row r="158" spans="1:8" hidden="1" x14ac:dyDescent="0.25">
      <c r="A158">
        <v>53</v>
      </c>
      <c r="B158" t="s">
        <v>33</v>
      </c>
      <c r="C158">
        <v>0.48286283016204828</v>
      </c>
      <c r="D158">
        <v>0.96572566032409668</v>
      </c>
      <c r="E158" t="s">
        <v>24</v>
      </c>
      <c r="F158">
        <v>1E-4</v>
      </c>
      <c r="G158">
        <v>0.2</v>
      </c>
      <c r="H158" t="s">
        <v>31</v>
      </c>
    </row>
    <row r="159" spans="1:8" hidden="1" x14ac:dyDescent="0.25">
      <c r="A159">
        <v>53</v>
      </c>
      <c r="B159" t="s">
        <v>34</v>
      </c>
      <c r="C159">
        <v>0.48829293251037598</v>
      </c>
      <c r="D159">
        <v>0.97349578142166138</v>
      </c>
      <c r="E159" t="s">
        <v>24</v>
      </c>
      <c r="F159">
        <v>1E-4</v>
      </c>
      <c r="G159">
        <v>0.2</v>
      </c>
      <c r="H159" t="s">
        <v>31</v>
      </c>
    </row>
    <row r="160" spans="1:8" x14ac:dyDescent="0.25">
      <c r="A160">
        <v>53</v>
      </c>
      <c r="B160" t="s">
        <v>32</v>
      </c>
      <c r="C160">
        <v>0.48005270957946777</v>
      </c>
      <c r="D160">
        <v>0.96010541915893555</v>
      </c>
      <c r="E160" t="s">
        <v>24</v>
      </c>
      <c r="F160">
        <v>1E-4</v>
      </c>
      <c r="G160">
        <v>0.2</v>
      </c>
      <c r="H160" t="s">
        <v>31</v>
      </c>
    </row>
    <row r="161" spans="1:8" hidden="1" x14ac:dyDescent="0.25">
      <c r="A161">
        <v>54</v>
      </c>
      <c r="B161" t="s">
        <v>33</v>
      </c>
      <c r="C161">
        <v>0.48282173275947571</v>
      </c>
      <c r="D161">
        <v>0.96557116508483887</v>
      </c>
      <c r="E161" t="s">
        <v>24</v>
      </c>
      <c r="F161">
        <v>1E-4</v>
      </c>
      <c r="G161">
        <v>0.2</v>
      </c>
      <c r="H161" t="s">
        <v>31</v>
      </c>
    </row>
    <row r="162" spans="1:8" hidden="1" x14ac:dyDescent="0.25">
      <c r="A162">
        <v>54</v>
      </c>
      <c r="B162" t="s">
        <v>34</v>
      </c>
      <c r="C162">
        <v>0.48796051740646362</v>
      </c>
      <c r="D162">
        <v>0.97374486923217773</v>
      </c>
      <c r="E162" t="s">
        <v>24</v>
      </c>
      <c r="F162">
        <v>1E-4</v>
      </c>
      <c r="G162">
        <v>0.2</v>
      </c>
      <c r="H162" t="s">
        <v>31</v>
      </c>
    </row>
    <row r="163" spans="1:8" x14ac:dyDescent="0.25">
      <c r="A163">
        <v>54</v>
      </c>
      <c r="B163" t="s">
        <v>32</v>
      </c>
      <c r="C163">
        <v>0.47994309663772577</v>
      </c>
      <c r="D163">
        <v>0.95988619327545166</v>
      </c>
      <c r="E163" t="s">
        <v>24</v>
      </c>
      <c r="F163">
        <v>1E-4</v>
      </c>
      <c r="G163">
        <v>0.2</v>
      </c>
      <c r="H163" t="s">
        <v>31</v>
      </c>
    </row>
    <row r="164" spans="1:8" hidden="1" x14ac:dyDescent="0.25">
      <c r="A164">
        <v>55</v>
      </c>
      <c r="B164" t="s">
        <v>33</v>
      </c>
      <c r="C164">
        <v>0.48286283016204828</v>
      </c>
      <c r="D164">
        <v>0.96572566032409668</v>
      </c>
      <c r="E164" t="s">
        <v>24</v>
      </c>
      <c r="F164">
        <v>1E-4</v>
      </c>
      <c r="G164">
        <v>0.2</v>
      </c>
      <c r="H164" t="s">
        <v>31</v>
      </c>
    </row>
    <row r="165" spans="1:8" hidden="1" x14ac:dyDescent="0.25">
      <c r="A165">
        <v>55</v>
      </c>
      <c r="B165" t="s">
        <v>34</v>
      </c>
      <c r="C165">
        <v>0.48820149898529053</v>
      </c>
      <c r="D165">
        <v>0.97445738315582275</v>
      </c>
      <c r="E165" t="s">
        <v>24</v>
      </c>
      <c r="F165">
        <v>1E-4</v>
      </c>
      <c r="G165">
        <v>0.2</v>
      </c>
      <c r="H165" t="s">
        <v>31</v>
      </c>
    </row>
    <row r="166" spans="1:8" x14ac:dyDescent="0.25">
      <c r="A166">
        <v>55</v>
      </c>
      <c r="B166" t="s">
        <v>32</v>
      </c>
      <c r="C166">
        <v>0.47994309663772577</v>
      </c>
      <c r="D166">
        <v>0.95988619327545166</v>
      </c>
      <c r="E166" t="s">
        <v>24</v>
      </c>
      <c r="F166">
        <v>1E-4</v>
      </c>
      <c r="G166">
        <v>0.2</v>
      </c>
      <c r="H166" t="s">
        <v>31</v>
      </c>
    </row>
    <row r="167" spans="1:8" hidden="1" x14ac:dyDescent="0.25">
      <c r="A167">
        <v>56</v>
      </c>
      <c r="B167" t="s">
        <v>33</v>
      </c>
      <c r="C167">
        <v>0.48286283016204828</v>
      </c>
      <c r="D167">
        <v>0.96572566032409668</v>
      </c>
      <c r="E167" t="s">
        <v>24</v>
      </c>
      <c r="F167">
        <v>1E-4</v>
      </c>
      <c r="G167">
        <v>0.2</v>
      </c>
      <c r="H167" t="s">
        <v>31</v>
      </c>
    </row>
    <row r="168" spans="1:8" hidden="1" x14ac:dyDescent="0.25">
      <c r="A168">
        <v>56</v>
      </c>
      <c r="B168" t="s">
        <v>34</v>
      </c>
      <c r="C168">
        <v>0.48832756280899048</v>
      </c>
      <c r="D168">
        <v>0.97469156980514526</v>
      </c>
      <c r="E168" t="s">
        <v>24</v>
      </c>
      <c r="F168">
        <v>1E-4</v>
      </c>
      <c r="G168">
        <v>0.2</v>
      </c>
      <c r="H168" t="s">
        <v>31</v>
      </c>
    </row>
    <row r="169" spans="1:8" x14ac:dyDescent="0.25">
      <c r="A169">
        <v>56</v>
      </c>
      <c r="B169" t="s">
        <v>32</v>
      </c>
      <c r="C169">
        <v>0.48005270957946777</v>
      </c>
      <c r="D169">
        <v>0.96010541915893555</v>
      </c>
      <c r="E169" t="s">
        <v>24</v>
      </c>
      <c r="F169">
        <v>1E-4</v>
      </c>
      <c r="G169">
        <v>0.2</v>
      </c>
      <c r="H169" t="s">
        <v>31</v>
      </c>
    </row>
    <row r="170" spans="1:8" hidden="1" x14ac:dyDescent="0.25">
      <c r="A170">
        <v>57</v>
      </c>
      <c r="B170" t="s">
        <v>33</v>
      </c>
      <c r="C170">
        <v>0.48282173275947571</v>
      </c>
      <c r="D170">
        <v>0.96557116508483887</v>
      </c>
      <c r="E170" t="s">
        <v>24</v>
      </c>
      <c r="F170">
        <v>1E-4</v>
      </c>
      <c r="G170">
        <v>0.2</v>
      </c>
      <c r="H170" t="s">
        <v>31</v>
      </c>
    </row>
    <row r="171" spans="1:8" hidden="1" x14ac:dyDescent="0.25">
      <c r="A171">
        <v>57</v>
      </c>
      <c r="B171" t="s">
        <v>34</v>
      </c>
      <c r="C171">
        <v>0.48803785443305969</v>
      </c>
      <c r="D171">
        <v>0.97507774829864502</v>
      </c>
      <c r="E171" t="s">
        <v>24</v>
      </c>
      <c r="F171">
        <v>1E-4</v>
      </c>
      <c r="G171">
        <v>0.2</v>
      </c>
      <c r="H171" t="s">
        <v>31</v>
      </c>
    </row>
    <row r="172" spans="1:8" x14ac:dyDescent="0.25">
      <c r="A172">
        <v>57</v>
      </c>
      <c r="B172" t="s">
        <v>32</v>
      </c>
      <c r="C172">
        <v>0.47992315888404852</v>
      </c>
      <c r="D172">
        <v>0.9598463773727417</v>
      </c>
      <c r="E172" t="s">
        <v>24</v>
      </c>
      <c r="F172">
        <v>1E-4</v>
      </c>
      <c r="G172">
        <v>0.2</v>
      </c>
      <c r="H172" t="s">
        <v>31</v>
      </c>
    </row>
    <row r="173" spans="1:8" hidden="1" x14ac:dyDescent="0.25">
      <c r="A173">
        <v>58</v>
      </c>
      <c r="B173" t="s">
        <v>33</v>
      </c>
      <c r="C173">
        <v>0.48286283016204828</v>
      </c>
      <c r="D173">
        <v>0.96572566032409668</v>
      </c>
      <c r="E173" t="s">
        <v>24</v>
      </c>
      <c r="F173">
        <v>1E-4</v>
      </c>
      <c r="G173">
        <v>0.2</v>
      </c>
      <c r="H173" t="s">
        <v>31</v>
      </c>
    </row>
    <row r="174" spans="1:8" hidden="1" x14ac:dyDescent="0.25">
      <c r="A174">
        <v>58</v>
      </c>
      <c r="B174" t="s">
        <v>34</v>
      </c>
      <c r="C174">
        <v>0.48767963051795959</v>
      </c>
      <c r="D174">
        <v>0.97535920143127441</v>
      </c>
      <c r="E174" t="s">
        <v>24</v>
      </c>
      <c r="F174">
        <v>1E-4</v>
      </c>
      <c r="G174">
        <v>0.2</v>
      </c>
      <c r="H174" t="s">
        <v>31</v>
      </c>
    </row>
    <row r="175" spans="1:8" x14ac:dyDescent="0.25">
      <c r="A175">
        <v>58</v>
      </c>
      <c r="B175" t="s">
        <v>32</v>
      </c>
      <c r="C175">
        <v>0.48005270957946777</v>
      </c>
      <c r="D175">
        <v>0.96010541915893555</v>
      </c>
      <c r="E175" t="s">
        <v>24</v>
      </c>
      <c r="F175">
        <v>1E-4</v>
      </c>
      <c r="G175">
        <v>0.2</v>
      </c>
      <c r="H175" t="s">
        <v>31</v>
      </c>
    </row>
    <row r="176" spans="1:8" hidden="1" x14ac:dyDescent="0.25">
      <c r="A176">
        <v>59</v>
      </c>
      <c r="B176" t="s">
        <v>33</v>
      </c>
      <c r="C176">
        <v>0.48286283016204828</v>
      </c>
      <c r="D176">
        <v>0.96572566032409668</v>
      </c>
      <c r="E176" t="s">
        <v>24</v>
      </c>
      <c r="F176">
        <v>1E-4</v>
      </c>
      <c r="G176">
        <v>0.2</v>
      </c>
      <c r="H176" t="s">
        <v>31</v>
      </c>
    </row>
    <row r="177" spans="1:8" hidden="1" x14ac:dyDescent="0.25">
      <c r="A177">
        <v>59</v>
      </c>
      <c r="B177" t="s">
        <v>34</v>
      </c>
      <c r="C177">
        <v>0.48768958449363708</v>
      </c>
      <c r="D177">
        <v>0.97537910938262939</v>
      </c>
      <c r="E177" t="s">
        <v>24</v>
      </c>
      <c r="F177">
        <v>1E-4</v>
      </c>
      <c r="G177">
        <v>0.2</v>
      </c>
      <c r="H177" t="s">
        <v>31</v>
      </c>
    </row>
    <row r="178" spans="1:8" x14ac:dyDescent="0.25">
      <c r="A178">
        <v>59</v>
      </c>
      <c r="B178" t="s">
        <v>32</v>
      </c>
      <c r="C178">
        <v>0.48005270957946777</v>
      </c>
      <c r="D178">
        <v>0.96010541915893555</v>
      </c>
      <c r="E178" t="s">
        <v>24</v>
      </c>
      <c r="F178">
        <v>1E-4</v>
      </c>
      <c r="G178">
        <v>0.2</v>
      </c>
      <c r="H178" t="s">
        <v>31</v>
      </c>
    </row>
    <row r="179" spans="1:8" hidden="1" x14ac:dyDescent="0.25">
      <c r="A179">
        <v>60</v>
      </c>
      <c r="B179" t="s">
        <v>33</v>
      </c>
      <c r="C179">
        <v>0.48286283016204828</v>
      </c>
      <c r="D179">
        <v>0.96572566032409668</v>
      </c>
      <c r="E179" t="s">
        <v>24</v>
      </c>
      <c r="F179">
        <v>1E-4</v>
      </c>
      <c r="G179">
        <v>0.2</v>
      </c>
      <c r="H179" t="s">
        <v>31</v>
      </c>
    </row>
    <row r="180" spans="1:8" hidden="1" x14ac:dyDescent="0.25">
      <c r="A180">
        <v>60</v>
      </c>
      <c r="B180" t="s">
        <v>34</v>
      </c>
      <c r="C180">
        <v>0.48773318529129028</v>
      </c>
      <c r="D180">
        <v>0.97546637058258057</v>
      </c>
      <c r="E180" t="s">
        <v>24</v>
      </c>
      <c r="F180">
        <v>1E-4</v>
      </c>
      <c r="G180">
        <v>0.2</v>
      </c>
      <c r="H180" t="s">
        <v>31</v>
      </c>
    </row>
    <row r="181" spans="1:8" x14ac:dyDescent="0.25">
      <c r="A181">
        <v>60</v>
      </c>
      <c r="B181" t="s">
        <v>32</v>
      </c>
      <c r="C181">
        <v>0.48005270957946777</v>
      </c>
      <c r="D181">
        <v>0.96010541915893555</v>
      </c>
      <c r="E181" t="s">
        <v>24</v>
      </c>
      <c r="F181">
        <v>1E-4</v>
      </c>
      <c r="G181">
        <v>0.2</v>
      </c>
      <c r="H181" t="s">
        <v>31</v>
      </c>
    </row>
    <row r="182" spans="1:8" hidden="1" x14ac:dyDescent="0.25">
      <c r="A182">
        <v>61</v>
      </c>
      <c r="B182" t="s">
        <v>33</v>
      </c>
      <c r="C182">
        <v>0.48286283016204828</v>
      </c>
      <c r="D182">
        <v>0.96572566032409668</v>
      </c>
      <c r="E182" t="s">
        <v>24</v>
      </c>
      <c r="F182">
        <v>1E-4</v>
      </c>
      <c r="G182">
        <v>0.2</v>
      </c>
      <c r="H182" t="s">
        <v>31</v>
      </c>
    </row>
    <row r="183" spans="1:8" hidden="1" x14ac:dyDescent="0.25">
      <c r="A183">
        <v>61</v>
      </c>
      <c r="B183" t="s">
        <v>34</v>
      </c>
      <c r="C183">
        <v>0.4877755343914032</v>
      </c>
      <c r="D183">
        <v>0.97555100917816162</v>
      </c>
      <c r="E183" t="s">
        <v>24</v>
      </c>
      <c r="F183">
        <v>1E-4</v>
      </c>
      <c r="G183">
        <v>0.2</v>
      </c>
      <c r="H183" t="s">
        <v>31</v>
      </c>
    </row>
    <row r="184" spans="1:8" x14ac:dyDescent="0.25">
      <c r="A184">
        <v>61</v>
      </c>
      <c r="B184" t="s">
        <v>32</v>
      </c>
      <c r="C184">
        <v>0.48005270957946777</v>
      </c>
      <c r="D184">
        <v>0.96010541915893555</v>
      </c>
      <c r="E184" t="s">
        <v>24</v>
      </c>
      <c r="F184">
        <v>1E-4</v>
      </c>
      <c r="G184">
        <v>0.2</v>
      </c>
      <c r="H184" t="s">
        <v>31</v>
      </c>
    </row>
    <row r="185" spans="1:8" hidden="1" x14ac:dyDescent="0.25">
      <c r="A185">
        <v>62</v>
      </c>
      <c r="B185" t="s">
        <v>33</v>
      </c>
      <c r="C185">
        <v>0.48286283016204828</v>
      </c>
      <c r="D185">
        <v>0.96572566032409668</v>
      </c>
      <c r="E185" t="s">
        <v>24</v>
      </c>
      <c r="F185">
        <v>1E-4</v>
      </c>
      <c r="G185">
        <v>0.2</v>
      </c>
      <c r="H185" t="s">
        <v>31</v>
      </c>
    </row>
    <row r="186" spans="1:8" hidden="1" x14ac:dyDescent="0.25">
      <c r="A186">
        <v>62</v>
      </c>
      <c r="B186" t="s">
        <v>34</v>
      </c>
      <c r="C186">
        <v>0.48785525560379028</v>
      </c>
      <c r="D186">
        <v>0.97571051120758057</v>
      </c>
      <c r="E186" t="s">
        <v>24</v>
      </c>
      <c r="F186">
        <v>1E-4</v>
      </c>
      <c r="G186">
        <v>0.2</v>
      </c>
      <c r="H186" t="s">
        <v>31</v>
      </c>
    </row>
    <row r="187" spans="1:8" x14ac:dyDescent="0.25">
      <c r="A187">
        <v>62</v>
      </c>
      <c r="B187" t="s">
        <v>32</v>
      </c>
      <c r="C187">
        <v>0.48005270957946777</v>
      </c>
      <c r="D187">
        <v>0.96010541915893555</v>
      </c>
      <c r="E187" t="s">
        <v>24</v>
      </c>
      <c r="F187">
        <v>1E-4</v>
      </c>
      <c r="G187">
        <v>0.2</v>
      </c>
      <c r="H187" t="s">
        <v>31</v>
      </c>
    </row>
    <row r="188" spans="1:8" hidden="1" x14ac:dyDescent="0.25">
      <c r="A188">
        <v>63</v>
      </c>
      <c r="B188" t="s">
        <v>33</v>
      </c>
      <c r="C188">
        <v>0.48286283016204828</v>
      </c>
      <c r="D188">
        <v>0.96572566032409668</v>
      </c>
      <c r="E188" t="s">
        <v>24</v>
      </c>
      <c r="F188">
        <v>1E-4</v>
      </c>
      <c r="G188">
        <v>0.2</v>
      </c>
      <c r="H188" t="s">
        <v>31</v>
      </c>
    </row>
    <row r="189" spans="1:8" hidden="1" x14ac:dyDescent="0.25">
      <c r="A189">
        <v>63</v>
      </c>
      <c r="B189" t="s">
        <v>34</v>
      </c>
      <c r="C189">
        <v>0.48785525560379028</v>
      </c>
      <c r="D189">
        <v>0.97571051120758057</v>
      </c>
      <c r="E189" t="s">
        <v>24</v>
      </c>
      <c r="F189">
        <v>1E-4</v>
      </c>
      <c r="G189">
        <v>0.2</v>
      </c>
      <c r="H189" t="s">
        <v>31</v>
      </c>
    </row>
    <row r="190" spans="1:8" x14ac:dyDescent="0.25">
      <c r="A190">
        <v>63</v>
      </c>
      <c r="B190" t="s">
        <v>32</v>
      </c>
      <c r="C190">
        <v>0.48005270957946777</v>
      </c>
      <c r="D190">
        <v>0.96010541915893555</v>
      </c>
      <c r="E190" t="s">
        <v>24</v>
      </c>
      <c r="F190">
        <v>1E-4</v>
      </c>
      <c r="G190">
        <v>0.2</v>
      </c>
      <c r="H190" t="s">
        <v>31</v>
      </c>
    </row>
    <row r="191" spans="1:8" hidden="1" x14ac:dyDescent="0.25">
      <c r="A191">
        <v>64</v>
      </c>
      <c r="B191" t="s">
        <v>33</v>
      </c>
      <c r="C191">
        <v>0.48286283016204828</v>
      </c>
      <c r="D191">
        <v>0.96572566032409668</v>
      </c>
      <c r="E191" t="s">
        <v>24</v>
      </c>
      <c r="F191">
        <v>1E-4</v>
      </c>
      <c r="G191">
        <v>0.2</v>
      </c>
      <c r="H191" t="s">
        <v>31</v>
      </c>
    </row>
    <row r="192" spans="1:8" hidden="1" x14ac:dyDescent="0.25">
      <c r="A192">
        <v>64</v>
      </c>
      <c r="B192" t="s">
        <v>34</v>
      </c>
      <c r="C192">
        <v>0.48785525560379028</v>
      </c>
      <c r="D192">
        <v>0.97571051120758057</v>
      </c>
      <c r="E192" t="s">
        <v>24</v>
      </c>
      <c r="F192">
        <v>1E-4</v>
      </c>
      <c r="G192">
        <v>0.2</v>
      </c>
      <c r="H192" t="s">
        <v>31</v>
      </c>
    </row>
    <row r="193" spans="1:8" x14ac:dyDescent="0.25">
      <c r="A193">
        <v>64</v>
      </c>
      <c r="B193" t="s">
        <v>32</v>
      </c>
      <c r="C193">
        <v>0.48005270957946777</v>
      </c>
      <c r="D193">
        <v>0.96010541915893555</v>
      </c>
      <c r="E193" t="s">
        <v>24</v>
      </c>
      <c r="F193">
        <v>1E-4</v>
      </c>
      <c r="G193">
        <v>0.2</v>
      </c>
      <c r="H193" t="s">
        <v>31</v>
      </c>
    </row>
    <row r="194" spans="1:8" hidden="1" x14ac:dyDescent="0.25">
      <c r="A194">
        <v>65</v>
      </c>
      <c r="B194" t="s">
        <v>33</v>
      </c>
      <c r="C194">
        <v>0.48286283016204828</v>
      </c>
      <c r="D194">
        <v>0.96572566032409668</v>
      </c>
      <c r="E194" t="s">
        <v>24</v>
      </c>
      <c r="F194">
        <v>1E-4</v>
      </c>
      <c r="G194">
        <v>0.2</v>
      </c>
      <c r="H194" t="s">
        <v>31</v>
      </c>
    </row>
    <row r="195" spans="1:8" hidden="1" x14ac:dyDescent="0.25">
      <c r="A195">
        <v>65</v>
      </c>
      <c r="B195" t="s">
        <v>34</v>
      </c>
      <c r="C195">
        <v>0.48785525560379028</v>
      </c>
      <c r="D195">
        <v>0.97571051120758057</v>
      </c>
      <c r="E195" t="s">
        <v>24</v>
      </c>
      <c r="F195">
        <v>1E-4</v>
      </c>
      <c r="G195">
        <v>0.2</v>
      </c>
      <c r="H195" t="s">
        <v>31</v>
      </c>
    </row>
    <row r="196" spans="1:8" x14ac:dyDescent="0.25">
      <c r="A196">
        <v>65</v>
      </c>
      <c r="B196" t="s">
        <v>32</v>
      </c>
      <c r="C196">
        <v>0.48005270957946777</v>
      </c>
      <c r="D196">
        <v>0.96010541915893555</v>
      </c>
      <c r="E196" t="s">
        <v>24</v>
      </c>
      <c r="F196">
        <v>1E-4</v>
      </c>
      <c r="G196">
        <v>0.2</v>
      </c>
      <c r="H196" t="s">
        <v>31</v>
      </c>
    </row>
    <row r="197" spans="1:8" hidden="1" x14ac:dyDescent="0.25">
      <c r="A197">
        <v>66</v>
      </c>
      <c r="B197" t="s">
        <v>33</v>
      </c>
      <c r="C197">
        <v>0.48286283016204828</v>
      </c>
      <c r="D197">
        <v>0.96572566032409668</v>
      </c>
      <c r="E197" t="s">
        <v>24</v>
      </c>
      <c r="F197">
        <v>1E-4</v>
      </c>
      <c r="G197">
        <v>0.2</v>
      </c>
      <c r="H197" t="s">
        <v>31</v>
      </c>
    </row>
    <row r="198" spans="1:8" hidden="1" x14ac:dyDescent="0.25">
      <c r="A198">
        <v>66</v>
      </c>
      <c r="B198" t="s">
        <v>34</v>
      </c>
      <c r="C198">
        <v>0.48785525560379028</v>
      </c>
      <c r="D198">
        <v>0.97571051120758057</v>
      </c>
      <c r="E198" t="s">
        <v>24</v>
      </c>
      <c r="F198">
        <v>1E-4</v>
      </c>
      <c r="G198">
        <v>0.2</v>
      </c>
      <c r="H198" t="s">
        <v>31</v>
      </c>
    </row>
    <row r="199" spans="1:8" x14ac:dyDescent="0.25">
      <c r="A199">
        <v>66</v>
      </c>
      <c r="B199" t="s">
        <v>32</v>
      </c>
      <c r="C199">
        <v>0.48005270957946777</v>
      </c>
      <c r="D199">
        <v>0.96010541915893555</v>
      </c>
      <c r="E199" t="s">
        <v>24</v>
      </c>
      <c r="F199">
        <v>1E-4</v>
      </c>
      <c r="G199">
        <v>0.2</v>
      </c>
      <c r="H199" t="s">
        <v>31</v>
      </c>
    </row>
    <row r="200" spans="1:8" hidden="1" x14ac:dyDescent="0.25">
      <c r="A200">
        <v>67</v>
      </c>
      <c r="B200" t="s">
        <v>33</v>
      </c>
      <c r="C200">
        <v>0.48286283016204828</v>
      </c>
      <c r="D200">
        <v>0.96572566032409668</v>
      </c>
      <c r="E200" t="s">
        <v>24</v>
      </c>
      <c r="F200">
        <v>1E-4</v>
      </c>
      <c r="G200">
        <v>0.2</v>
      </c>
      <c r="H200" t="s">
        <v>31</v>
      </c>
    </row>
    <row r="201" spans="1:8" hidden="1" x14ac:dyDescent="0.25">
      <c r="A201">
        <v>67</v>
      </c>
      <c r="B201" t="s">
        <v>34</v>
      </c>
      <c r="C201">
        <v>0.48785525560379028</v>
      </c>
      <c r="D201">
        <v>0.97571051120758057</v>
      </c>
      <c r="E201" t="s">
        <v>24</v>
      </c>
      <c r="F201">
        <v>1E-4</v>
      </c>
      <c r="G201">
        <v>0.2</v>
      </c>
      <c r="H201" t="s">
        <v>31</v>
      </c>
    </row>
    <row r="202" spans="1:8" x14ac:dyDescent="0.25">
      <c r="A202">
        <v>67</v>
      </c>
      <c r="B202" t="s">
        <v>32</v>
      </c>
      <c r="C202">
        <v>0.48005270957946777</v>
      </c>
      <c r="D202">
        <v>0.96010541915893555</v>
      </c>
      <c r="E202" t="s">
        <v>24</v>
      </c>
      <c r="F202">
        <v>1E-4</v>
      </c>
      <c r="G202">
        <v>0.2</v>
      </c>
      <c r="H202" t="s">
        <v>31</v>
      </c>
    </row>
    <row r="203" spans="1:8" hidden="1" x14ac:dyDescent="0.25">
      <c r="A203">
        <v>68</v>
      </c>
      <c r="B203" t="s">
        <v>33</v>
      </c>
      <c r="C203">
        <v>0.48286283016204828</v>
      </c>
      <c r="D203">
        <v>0.96572566032409668</v>
      </c>
      <c r="E203" t="s">
        <v>24</v>
      </c>
      <c r="F203">
        <v>1E-4</v>
      </c>
      <c r="G203">
        <v>0.2</v>
      </c>
      <c r="H203" t="s">
        <v>31</v>
      </c>
    </row>
    <row r="204" spans="1:8" hidden="1" x14ac:dyDescent="0.25">
      <c r="A204">
        <v>68</v>
      </c>
      <c r="B204" t="s">
        <v>34</v>
      </c>
      <c r="C204">
        <v>0.48785525560379028</v>
      </c>
      <c r="D204">
        <v>0.97571051120758057</v>
      </c>
      <c r="E204" t="s">
        <v>24</v>
      </c>
      <c r="F204">
        <v>1E-4</v>
      </c>
      <c r="G204">
        <v>0.2</v>
      </c>
      <c r="H204" t="s">
        <v>31</v>
      </c>
    </row>
    <row r="205" spans="1:8" x14ac:dyDescent="0.25">
      <c r="A205">
        <v>68</v>
      </c>
      <c r="B205" t="s">
        <v>32</v>
      </c>
      <c r="C205">
        <v>0.48005270957946777</v>
      </c>
      <c r="D205">
        <v>0.96010541915893555</v>
      </c>
      <c r="E205" t="s">
        <v>24</v>
      </c>
      <c r="F205">
        <v>1E-4</v>
      </c>
      <c r="G205">
        <v>0.2</v>
      </c>
      <c r="H205" t="s">
        <v>31</v>
      </c>
    </row>
    <row r="206" spans="1:8" hidden="1" x14ac:dyDescent="0.25">
      <c r="A206">
        <v>69</v>
      </c>
      <c r="B206" t="s">
        <v>33</v>
      </c>
      <c r="C206">
        <v>0.48286283016204828</v>
      </c>
      <c r="D206">
        <v>0.96572566032409668</v>
      </c>
      <c r="E206" t="s">
        <v>24</v>
      </c>
      <c r="F206">
        <v>1E-4</v>
      </c>
      <c r="G206">
        <v>0.2</v>
      </c>
      <c r="H206" t="s">
        <v>31</v>
      </c>
    </row>
    <row r="207" spans="1:8" hidden="1" x14ac:dyDescent="0.25">
      <c r="A207">
        <v>69</v>
      </c>
      <c r="B207" t="s">
        <v>34</v>
      </c>
      <c r="C207">
        <v>0.48785525560379028</v>
      </c>
      <c r="D207">
        <v>0.97571051120758057</v>
      </c>
      <c r="E207" t="s">
        <v>24</v>
      </c>
      <c r="F207">
        <v>1E-4</v>
      </c>
      <c r="G207">
        <v>0.2</v>
      </c>
      <c r="H207" t="s">
        <v>31</v>
      </c>
    </row>
    <row r="208" spans="1:8" x14ac:dyDescent="0.25">
      <c r="A208">
        <v>69</v>
      </c>
      <c r="B208" t="s">
        <v>32</v>
      </c>
      <c r="C208">
        <v>0.48005270957946777</v>
      </c>
      <c r="D208">
        <v>0.96010541915893555</v>
      </c>
      <c r="E208" t="s">
        <v>24</v>
      </c>
      <c r="F208">
        <v>1E-4</v>
      </c>
      <c r="G208">
        <v>0.2</v>
      </c>
      <c r="H208" t="s">
        <v>31</v>
      </c>
    </row>
    <row r="209" spans="1:8" hidden="1" x14ac:dyDescent="0.25">
      <c r="A209">
        <v>70</v>
      </c>
      <c r="B209" t="s">
        <v>33</v>
      </c>
      <c r="C209">
        <v>0.48286283016204828</v>
      </c>
      <c r="D209">
        <v>0.96572566032409668</v>
      </c>
      <c r="E209" t="s">
        <v>24</v>
      </c>
      <c r="F209">
        <v>1E-4</v>
      </c>
      <c r="G209">
        <v>0.2</v>
      </c>
      <c r="H209" t="s">
        <v>31</v>
      </c>
    </row>
    <row r="210" spans="1:8" hidden="1" x14ac:dyDescent="0.25">
      <c r="A210">
        <v>70</v>
      </c>
      <c r="B210" t="s">
        <v>34</v>
      </c>
      <c r="C210">
        <v>0.48785525560379028</v>
      </c>
      <c r="D210">
        <v>0.97571051120758057</v>
      </c>
      <c r="E210" t="s">
        <v>24</v>
      </c>
      <c r="F210">
        <v>1E-4</v>
      </c>
      <c r="G210">
        <v>0.2</v>
      </c>
      <c r="H210" t="s">
        <v>31</v>
      </c>
    </row>
    <row r="211" spans="1:8" x14ac:dyDescent="0.25">
      <c r="A211">
        <v>70</v>
      </c>
      <c r="B211" t="s">
        <v>32</v>
      </c>
      <c r="C211">
        <v>0.48005270957946777</v>
      </c>
      <c r="D211">
        <v>0.96010541915893555</v>
      </c>
      <c r="E211" t="s">
        <v>24</v>
      </c>
      <c r="F211">
        <v>1E-4</v>
      </c>
      <c r="G211">
        <v>0.2</v>
      </c>
      <c r="H211" t="s">
        <v>31</v>
      </c>
    </row>
    <row r="212" spans="1:8" hidden="1" x14ac:dyDescent="0.25">
      <c r="A212">
        <v>71</v>
      </c>
      <c r="B212" t="s">
        <v>33</v>
      </c>
      <c r="C212">
        <v>0.48286283016204828</v>
      </c>
      <c r="D212">
        <v>0.96572566032409668</v>
      </c>
      <c r="E212" t="s">
        <v>24</v>
      </c>
      <c r="F212">
        <v>1E-4</v>
      </c>
      <c r="G212">
        <v>0.2</v>
      </c>
      <c r="H212" t="s">
        <v>31</v>
      </c>
    </row>
    <row r="213" spans="1:8" hidden="1" x14ac:dyDescent="0.25">
      <c r="A213">
        <v>71</v>
      </c>
      <c r="B213" t="s">
        <v>34</v>
      </c>
      <c r="C213">
        <v>0.48785525560379028</v>
      </c>
      <c r="D213">
        <v>0.97571051120758057</v>
      </c>
      <c r="E213" t="s">
        <v>24</v>
      </c>
      <c r="F213">
        <v>1E-4</v>
      </c>
      <c r="G213">
        <v>0.2</v>
      </c>
      <c r="H213" t="s">
        <v>31</v>
      </c>
    </row>
    <row r="214" spans="1:8" x14ac:dyDescent="0.25">
      <c r="A214">
        <v>71</v>
      </c>
      <c r="B214" t="s">
        <v>32</v>
      </c>
      <c r="C214">
        <v>0.48005270957946777</v>
      </c>
      <c r="D214">
        <v>0.96010541915893555</v>
      </c>
      <c r="E214" t="s">
        <v>24</v>
      </c>
      <c r="F214">
        <v>1E-4</v>
      </c>
      <c r="G214">
        <v>0.2</v>
      </c>
      <c r="H214" t="s">
        <v>31</v>
      </c>
    </row>
    <row r="215" spans="1:8" hidden="1" x14ac:dyDescent="0.25">
      <c r="A215">
        <v>72</v>
      </c>
      <c r="B215" t="s">
        <v>33</v>
      </c>
      <c r="C215">
        <v>0.48286283016204828</v>
      </c>
      <c r="D215">
        <v>0.96572566032409668</v>
      </c>
      <c r="E215" t="s">
        <v>24</v>
      </c>
      <c r="F215">
        <v>1E-4</v>
      </c>
      <c r="G215">
        <v>0.2</v>
      </c>
      <c r="H215" t="s">
        <v>31</v>
      </c>
    </row>
    <row r="216" spans="1:8" hidden="1" x14ac:dyDescent="0.25">
      <c r="A216">
        <v>72</v>
      </c>
      <c r="B216" t="s">
        <v>34</v>
      </c>
      <c r="C216">
        <v>0.48785525560379028</v>
      </c>
      <c r="D216">
        <v>0.97571051120758057</v>
      </c>
      <c r="E216" t="s">
        <v>24</v>
      </c>
      <c r="F216">
        <v>1E-4</v>
      </c>
      <c r="G216">
        <v>0.2</v>
      </c>
      <c r="H216" t="s">
        <v>31</v>
      </c>
    </row>
    <row r="217" spans="1:8" x14ac:dyDescent="0.25">
      <c r="A217">
        <v>72</v>
      </c>
      <c r="B217" t="s">
        <v>32</v>
      </c>
      <c r="C217">
        <v>0.48005270957946777</v>
      </c>
      <c r="D217">
        <v>0.96010541915893555</v>
      </c>
      <c r="E217" t="s">
        <v>24</v>
      </c>
      <c r="F217">
        <v>1E-4</v>
      </c>
      <c r="G217">
        <v>0.2</v>
      </c>
      <c r="H217" t="s">
        <v>31</v>
      </c>
    </row>
  </sheetData>
  <autoFilter ref="B1:B217" xr:uid="{25C59371-D356-49B7-AA70-8B28EB22B0D3}">
    <filterColumn colId="0">
      <filters>
        <filter val="Bacterial_Leaf_Blight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F146-18A3-4BC0-9962-40DFB92B26BE}">
  <dimension ref="A1:H34"/>
  <sheetViews>
    <sheetView workbookViewId="0">
      <selection activeCell="C2" sqref="C2:D4"/>
    </sheetView>
  </sheetViews>
  <sheetFormatPr defaultRowHeight="15" x14ac:dyDescent="0.25"/>
  <sheetData>
    <row r="1" spans="1:8" x14ac:dyDescent="0.25">
      <c r="A1" s="10" t="s">
        <v>16</v>
      </c>
      <c r="B1" s="10" t="s">
        <v>23</v>
      </c>
      <c r="C1" s="10" t="s">
        <v>22</v>
      </c>
      <c r="D1" s="10" t="s">
        <v>13</v>
      </c>
      <c r="E1" s="10" t="s">
        <v>21</v>
      </c>
      <c r="F1" s="10" t="s">
        <v>20</v>
      </c>
      <c r="G1" s="10" t="s">
        <v>19</v>
      </c>
      <c r="H1" s="10" t="s">
        <v>18</v>
      </c>
    </row>
    <row r="2" spans="1:8" x14ac:dyDescent="0.25">
      <c r="A2">
        <v>1</v>
      </c>
      <c r="B2" t="s">
        <v>33</v>
      </c>
      <c r="C2">
        <v>0.48277664184570313</v>
      </c>
      <c r="D2">
        <v>0.96555328369140625</v>
      </c>
      <c r="E2" t="s">
        <v>1</v>
      </c>
      <c r="F2">
        <v>1E-4</v>
      </c>
      <c r="G2">
        <v>0.2</v>
      </c>
      <c r="H2" t="s">
        <v>31</v>
      </c>
    </row>
    <row r="3" spans="1:8" x14ac:dyDescent="0.25">
      <c r="A3">
        <v>1</v>
      </c>
      <c r="B3" t="s">
        <v>34</v>
      </c>
      <c r="C3">
        <v>0.48784923553466802</v>
      </c>
      <c r="D3">
        <v>0.97569847106933594</v>
      </c>
      <c r="E3" t="s">
        <v>1</v>
      </c>
      <c r="F3">
        <v>1E-4</v>
      </c>
      <c r="G3">
        <v>0.2</v>
      </c>
      <c r="H3" t="s">
        <v>31</v>
      </c>
    </row>
    <row r="4" spans="1:8" x14ac:dyDescent="0.25">
      <c r="A4">
        <v>1</v>
      </c>
      <c r="B4" t="s">
        <v>32</v>
      </c>
      <c r="C4">
        <v>0.48006725311279302</v>
      </c>
      <c r="D4">
        <v>0.96013450622558594</v>
      </c>
      <c r="E4" t="s">
        <v>1</v>
      </c>
      <c r="F4">
        <v>1E-4</v>
      </c>
      <c r="G4">
        <v>0.2</v>
      </c>
      <c r="H4" t="s">
        <v>31</v>
      </c>
    </row>
    <row r="5" spans="1:8" x14ac:dyDescent="0.25">
      <c r="A5">
        <v>2</v>
      </c>
      <c r="B5" t="s">
        <v>33</v>
      </c>
      <c r="C5">
        <v>0.48277664184570313</v>
      </c>
      <c r="D5">
        <v>0.96555328369140625</v>
      </c>
      <c r="E5" t="s">
        <v>1</v>
      </c>
      <c r="F5">
        <v>1E-4</v>
      </c>
      <c r="G5">
        <v>0.2</v>
      </c>
      <c r="H5" t="s">
        <v>31</v>
      </c>
    </row>
    <row r="6" spans="1:8" x14ac:dyDescent="0.25">
      <c r="A6">
        <v>2</v>
      </c>
      <c r="B6" t="s">
        <v>34</v>
      </c>
      <c r="C6">
        <v>0.48784923553466802</v>
      </c>
      <c r="D6">
        <v>0.97569847106933594</v>
      </c>
      <c r="E6" t="s">
        <v>1</v>
      </c>
      <c r="F6">
        <v>1E-4</v>
      </c>
      <c r="G6">
        <v>0.2</v>
      </c>
      <c r="H6" t="s">
        <v>31</v>
      </c>
    </row>
    <row r="7" spans="1:8" x14ac:dyDescent="0.25">
      <c r="A7">
        <v>2</v>
      </c>
      <c r="B7" t="s">
        <v>32</v>
      </c>
      <c r="C7">
        <v>0.48006725311279302</v>
      </c>
      <c r="D7">
        <v>0.96013450622558594</v>
      </c>
      <c r="E7" t="s">
        <v>1</v>
      </c>
      <c r="F7">
        <v>1E-4</v>
      </c>
      <c r="G7">
        <v>0.2</v>
      </c>
      <c r="H7" t="s">
        <v>31</v>
      </c>
    </row>
    <row r="8" spans="1:8" x14ac:dyDescent="0.25">
      <c r="A8">
        <v>3</v>
      </c>
      <c r="B8" t="s">
        <v>33</v>
      </c>
      <c r="C8">
        <v>0.48277664184570313</v>
      </c>
      <c r="D8">
        <v>0.96555328369140625</v>
      </c>
      <c r="E8" t="s">
        <v>1</v>
      </c>
      <c r="F8">
        <v>1E-4</v>
      </c>
      <c r="G8">
        <v>0.2</v>
      </c>
      <c r="H8" t="s">
        <v>31</v>
      </c>
    </row>
    <row r="9" spans="1:8" x14ac:dyDescent="0.25">
      <c r="A9">
        <v>3</v>
      </c>
      <c r="B9" t="s">
        <v>34</v>
      </c>
      <c r="C9">
        <v>0.48784923553466802</v>
      </c>
      <c r="D9">
        <v>0.97569847106933594</v>
      </c>
      <c r="E9" t="s">
        <v>1</v>
      </c>
      <c r="F9">
        <v>1E-4</v>
      </c>
      <c r="G9">
        <v>0.2</v>
      </c>
      <c r="H9" t="s">
        <v>31</v>
      </c>
    </row>
    <row r="10" spans="1:8" x14ac:dyDescent="0.25">
      <c r="A10">
        <v>3</v>
      </c>
      <c r="B10" t="s">
        <v>32</v>
      </c>
      <c r="C10">
        <v>0.48006725311279302</v>
      </c>
      <c r="D10">
        <v>0.96013450622558594</v>
      </c>
      <c r="E10" t="s">
        <v>1</v>
      </c>
      <c r="F10">
        <v>1E-4</v>
      </c>
      <c r="G10">
        <v>0.2</v>
      </c>
      <c r="H10" t="s">
        <v>31</v>
      </c>
    </row>
    <row r="11" spans="1:8" x14ac:dyDescent="0.25">
      <c r="A11">
        <v>4</v>
      </c>
      <c r="B11" t="s">
        <v>33</v>
      </c>
      <c r="C11">
        <v>0.48277664184570313</v>
      </c>
      <c r="D11">
        <v>0.96555328369140625</v>
      </c>
      <c r="E11" t="s">
        <v>1</v>
      </c>
      <c r="F11">
        <v>1E-4</v>
      </c>
      <c r="G11">
        <v>0.2</v>
      </c>
      <c r="H11" t="s">
        <v>31</v>
      </c>
    </row>
    <row r="12" spans="1:8" x14ac:dyDescent="0.25">
      <c r="A12">
        <v>4</v>
      </c>
      <c r="B12" t="s">
        <v>34</v>
      </c>
      <c r="C12">
        <v>0.48784923553466802</v>
      </c>
      <c r="D12">
        <v>0.97569847106933594</v>
      </c>
      <c r="E12" t="s">
        <v>1</v>
      </c>
      <c r="F12">
        <v>1E-4</v>
      </c>
      <c r="G12">
        <v>0.2</v>
      </c>
      <c r="H12" t="s">
        <v>31</v>
      </c>
    </row>
    <row r="13" spans="1:8" x14ac:dyDescent="0.25">
      <c r="A13">
        <v>4</v>
      </c>
      <c r="B13" t="s">
        <v>32</v>
      </c>
      <c r="C13">
        <v>0.48006725311279302</v>
      </c>
      <c r="D13">
        <v>0.96013450622558594</v>
      </c>
      <c r="E13" t="s">
        <v>1</v>
      </c>
      <c r="F13">
        <v>1E-4</v>
      </c>
      <c r="G13">
        <v>0.2</v>
      </c>
      <c r="H13" t="s">
        <v>31</v>
      </c>
    </row>
    <row r="14" spans="1:8" x14ac:dyDescent="0.25">
      <c r="A14">
        <v>5</v>
      </c>
      <c r="B14" t="s">
        <v>33</v>
      </c>
      <c r="C14">
        <v>0.48277664184570313</v>
      </c>
      <c r="D14">
        <v>0.96555328369140625</v>
      </c>
      <c r="E14" t="s">
        <v>1</v>
      </c>
      <c r="F14">
        <v>1E-4</v>
      </c>
      <c r="G14">
        <v>0.2</v>
      </c>
      <c r="H14" t="s">
        <v>31</v>
      </c>
    </row>
    <row r="15" spans="1:8" x14ac:dyDescent="0.25">
      <c r="A15">
        <v>5</v>
      </c>
      <c r="B15" t="s">
        <v>34</v>
      </c>
      <c r="C15">
        <v>0.48784923553466802</v>
      </c>
      <c r="D15">
        <v>0.97569847106933594</v>
      </c>
      <c r="E15" t="s">
        <v>1</v>
      </c>
      <c r="F15">
        <v>1E-4</v>
      </c>
      <c r="G15">
        <v>0.2</v>
      </c>
      <c r="H15" t="s">
        <v>31</v>
      </c>
    </row>
    <row r="16" spans="1:8" x14ac:dyDescent="0.25">
      <c r="A16">
        <v>5</v>
      </c>
      <c r="B16" t="s">
        <v>32</v>
      </c>
      <c r="C16">
        <v>0.48006725311279302</v>
      </c>
      <c r="D16">
        <v>0.96013450622558594</v>
      </c>
      <c r="E16" t="s">
        <v>1</v>
      </c>
      <c r="F16">
        <v>1E-4</v>
      </c>
      <c r="G16">
        <v>0.2</v>
      </c>
      <c r="H16" t="s">
        <v>31</v>
      </c>
    </row>
    <row r="17" spans="1:8" x14ac:dyDescent="0.25">
      <c r="A17">
        <v>6</v>
      </c>
      <c r="B17" t="s">
        <v>33</v>
      </c>
      <c r="C17">
        <v>0.48277664184570313</v>
      </c>
      <c r="D17">
        <v>0.96555328369140625</v>
      </c>
      <c r="E17" t="s">
        <v>1</v>
      </c>
      <c r="F17">
        <v>1E-4</v>
      </c>
      <c r="G17">
        <v>0.2</v>
      </c>
      <c r="H17" t="s">
        <v>31</v>
      </c>
    </row>
    <row r="18" spans="1:8" x14ac:dyDescent="0.25">
      <c r="A18">
        <v>6</v>
      </c>
      <c r="B18" t="s">
        <v>34</v>
      </c>
      <c r="C18">
        <v>0.48784923553466802</v>
      </c>
      <c r="D18">
        <v>0.97569847106933594</v>
      </c>
      <c r="E18" t="s">
        <v>1</v>
      </c>
      <c r="F18">
        <v>1E-4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0.48006725311279302</v>
      </c>
      <c r="D19">
        <v>0.96013450622558594</v>
      </c>
      <c r="E19" t="s">
        <v>1</v>
      </c>
      <c r="F19">
        <v>1E-4</v>
      </c>
      <c r="G19">
        <v>0.2</v>
      </c>
      <c r="H19" t="s">
        <v>31</v>
      </c>
    </row>
    <row r="20" spans="1:8" x14ac:dyDescent="0.25">
      <c r="A20">
        <v>7</v>
      </c>
      <c r="B20" t="s">
        <v>33</v>
      </c>
      <c r="C20">
        <v>0.48277664184570313</v>
      </c>
      <c r="D20">
        <v>0.96555328369140625</v>
      </c>
      <c r="E20" t="s">
        <v>1</v>
      </c>
      <c r="F20">
        <v>1E-4</v>
      </c>
      <c r="G20">
        <v>0.2</v>
      </c>
      <c r="H20" t="s">
        <v>31</v>
      </c>
    </row>
    <row r="21" spans="1:8" x14ac:dyDescent="0.25">
      <c r="A21">
        <v>7</v>
      </c>
      <c r="B21" t="s">
        <v>34</v>
      </c>
      <c r="C21">
        <v>0.48784923553466802</v>
      </c>
      <c r="D21">
        <v>0.97569847106933594</v>
      </c>
      <c r="E21" t="s">
        <v>1</v>
      </c>
      <c r="F21">
        <v>1E-4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0.48006725311279302</v>
      </c>
      <c r="D22">
        <v>0.96013450622558594</v>
      </c>
      <c r="E22" t="s">
        <v>1</v>
      </c>
      <c r="F22">
        <v>1E-4</v>
      </c>
      <c r="G22">
        <v>0.2</v>
      </c>
      <c r="H22" t="s">
        <v>31</v>
      </c>
    </row>
    <row r="23" spans="1:8" x14ac:dyDescent="0.25">
      <c r="A23">
        <v>8</v>
      </c>
      <c r="B23" t="s">
        <v>33</v>
      </c>
      <c r="C23">
        <v>0.48277664184570313</v>
      </c>
      <c r="D23">
        <v>0.96555328369140625</v>
      </c>
      <c r="E23" t="s">
        <v>1</v>
      </c>
      <c r="F23">
        <v>1E-4</v>
      </c>
      <c r="G23">
        <v>0.2</v>
      </c>
      <c r="H23" t="s">
        <v>31</v>
      </c>
    </row>
    <row r="24" spans="1:8" x14ac:dyDescent="0.25">
      <c r="A24">
        <v>8</v>
      </c>
      <c r="B24" t="s">
        <v>34</v>
      </c>
      <c r="C24">
        <v>0.48784923553466802</v>
      </c>
      <c r="D24">
        <v>0.97569847106933594</v>
      </c>
      <c r="E24" t="s">
        <v>1</v>
      </c>
      <c r="F24">
        <v>1E-4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0.48006725311279302</v>
      </c>
      <c r="D25">
        <v>0.96013450622558594</v>
      </c>
      <c r="E25" t="s">
        <v>1</v>
      </c>
      <c r="F25">
        <v>1E-4</v>
      </c>
      <c r="G25">
        <v>0.2</v>
      </c>
      <c r="H25" t="s">
        <v>31</v>
      </c>
    </row>
    <row r="26" spans="1:8" x14ac:dyDescent="0.25">
      <c r="A26">
        <v>9</v>
      </c>
      <c r="B26" t="s">
        <v>33</v>
      </c>
      <c r="C26">
        <v>0.48277664184570313</v>
      </c>
      <c r="D26">
        <v>0.96555328369140625</v>
      </c>
      <c r="E26" t="s">
        <v>1</v>
      </c>
      <c r="F26">
        <v>1E-4</v>
      </c>
      <c r="G26">
        <v>0.2</v>
      </c>
      <c r="H26" t="s">
        <v>31</v>
      </c>
    </row>
    <row r="27" spans="1:8" x14ac:dyDescent="0.25">
      <c r="A27">
        <v>9</v>
      </c>
      <c r="B27" t="s">
        <v>34</v>
      </c>
      <c r="C27">
        <v>0.48784923553466802</v>
      </c>
      <c r="D27">
        <v>0.97569847106933594</v>
      </c>
      <c r="E27" t="s">
        <v>1</v>
      </c>
      <c r="F27">
        <v>1E-4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0.48006725311279302</v>
      </c>
      <c r="D28">
        <v>0.96013450622558594</v>
      </c>
      <c r="E28" t="s">
        <v>1</v>
      </c>
      <c r="F28">
        <v>1E-4</v>
      </c>
      <c r="G28">
        <v>0.2</v>
      </c>
      <c r="H28" t="s">
        <v>31</v>
      </c>
    </row>
    <row r="29" spans="1:8" x14ac:dyDescent="0.25">
      <c r="A29">
        <v>10</v>
      </c>
      <c r="B29" t="s">
        <v>33</v>
      </c>
      <c r="C29">
        <v>0.48277664184570313</v>
      </c>
      <c r="D29">
        <v>0.96555328369140625</v>
      </c>
      <c r="E29" t="s">
        <v>1</v>
      </c>
      <c r="F29">
        <v>1E-4</v>
      </c>
      <c r="G29">
        <v>0.2</v>
      </c>
      <c r="H29" t="s">
        <v>31</v>
      </c>
    </row>
    <row r="30" spans="1:8" x14ac:dyDescent="0.25">
      <c r="A30">
        <v>10</v>
      </c>
      <c r="B30" t="s">
        <v>34</v>
      </c>
      <c r="C30">
        <v>0.48784923553466802</v>
      </c>
      <c r="D30">
        <v>0.97569847106933594</v>
      </c>
      <c r="E30" t="s">
        <v>1</v>
      </c>
      <c r="F30">
        <v>1E-4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0.48006725311279302</v>
      </c>
      <c r="D31">
        <v>0.96013450622558594</v>
      </c>
      <c r="E31" t="s">
        <v>1</v>
      </c>
      <c r="F31">
        <v>1E-4</v>
      </c>
      <c r="G31">
        <v>0.2</v>
      </c>
      <c r="H31" t="s">
        <v>31</v>
      </c>
    </row>
    <row r="32" spans="1:8" x14ac:dyDescent="0.25">
      <c r="A32">
        <v>11</v>
      </c>
      <c r="B32" t="s">
        <v>33</v>
      </c>
      <c r="C32">
        <v>0.48277664184570313</v>
      </c>
      <c r="D32">
        <v>0.96555328369140625</v>
      </c>
      <c r="E32" t="s">
        <v>1</v>
      </c>
      <c r="F32">
        <v>1E-4</v>
      </c>
      <c r="G32">
        <v>0.2</v>
      </c>
      <c r="H32" t="s">
        <v>31</v>
      </c>
    </row>
    <row r="33" spans="1:8" x14ac:dyDescent="0.25">
      <c r="A33">
        <v>11</v>
      </c>
      <c r="B33" t="s">
        <v>34</v>
      </c>
      <c r="C33">
        <v>0.48784923553466802</v>
      </c>
      <c r="D33">
        <v>0.97569847106933594</v>
      </c>
      <c r="E33" t="s">
        <v>1</v>
      </c>
      <c r="F33">
        <v>1E-4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0.48006725311279302</v>
      </c>
      <c r="D34">
        <v>0.96013450622558594</v>
      </c>
      <c r="E34" t="s">
        <v>1</v>
      </c>
      <c r="F34">
        <v>1E-4</v>
      </c>
      <c r="G34">
        <v>0.2</v>
      </c>
      <c r="H34" t="s">
        <v>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0717-D4D3-4AF1-8824-A2257A960D1A}">
  <dimension ref="A1:P19"/>
  <sheetViews>
    <sheetView workbookViewId="0">
      <selection activeCell="K8" sqref="K8:P8"/>
    </sheetView>
  </sheetViews>
  <sheetFormatPr defaultRowHeight="15" x14ac:dyDescent="0.25"/>
  <cols>
    <col min="10" max="10" width="21.28515625" customWidth="1"/>
  </cols>
  <sheetData>
    <row r="1" spans="1:16" x14ac:dyDescent="0.25">
      <c r="A1" s="4" t="s">
        <v>16</v>
      </c>
      <c r="B1" s="4" t="s">
        <v>23</v>
      </c>
      <c r="C1" s="4" t="s">
        <v>22</v>
      </c>
      <c r="D1" s="4" t="s">
        <v>13</v>
      </c>
      <c r="E1" s="4" t="s">
        <v>21</v>
      </c>
      <c r="F1" s="4" t="s">
        <v>20</v>
      </c>
      <c r="G1" s="4" t="s">
        <v>19</v>
      </c>
      <c r="H1" s="4" t="s">
        <v>18</v>
      </c>
      <c r="J1" s="8" t="s">
        <v>30</v>
      </c>
    </row>
    <row r="2" spans="1:16" x14ac:dyDescent="0.25">
      <c r="A2">
        <v>1</v>
      </c>
      <c r="B2" t="s">
        <v>34</v>
      </c>
      <c r="C2">
        <v>0.28304973244667048</v>
      </c>
      <c r="D2">
        <v>0.56586825847625732</v>
      </c>
      <c r="E2" t="s">
        <v>25</v>
      </c>
      <c r="F2">
        <v>1E-4</v>
      </c>
      <c r="G2">
        <v>0.2</v>
      </c>
      <c r="H2" t="s">
        <v>31</v>
      </c>
      <c r="J2" t="s">
        <v>34</v>
      </c>
      <c r="K2">
        <v>0.28304973244667048</v>
      </c>
      <c r="L2">
        <v>7.8451178967952728E-2</v>
      </c>
      <c r="M2">
        <v>5.2722405642271042E-2</v>
      </c>
      <c r="N2">
        <v>5.6874722242355347E-2</v>
      </c>
      <c r="O2">
        <v>6.9128036499023438E-2</v>
      </c>
      <c r="P2">
        <v>0.1053876429796219</v>
      </c>
    </row>
    <row r="3" spans="1:16" x14ac:dyDescent="0.25">
      <c r="A3">
        <v>1</v>
      </c>
      <c r="B3" t="s">
        <v>33</v>
      </c>
      <c r="C3">
        <v>0.155988410115242</v>
      </c>
      <c r="D3">
        <v>0.31187289953231812</v>
      </c>
      <c r="E3" t="s">
        <v>25</v>
      </c>
      <c r="F3">
        <v>1E-4</v>
      </c>
      <c r="G3">
        <v>0.2</v>
      </c>
      <c r="H3" t="s">
        <v>31</v>
      </c>
      <c r="J3" t="s">
        <v>33</v>
      </c>
      <c r="K3">
        <v>0.155988410115242</v>
      </c>
      <c r="L3">
        <v>4.3910287320613861E-2</v>
      </c>
      <c r="M3">
        <v>3.809124231338501E-2</v>
      </c>
      <c r="N3">
        <v>3.9582554250955582E-2</v>
      </c>
      <c r="O3">
        <v>4.0925681591033942E-2</v>
      </c>
      <c r="P3">
        <v>5.9815071523189538E-2</v>
      </c>
    </row>
    <row r="4" spans="1:16" x14ac:dyDescent="0.25">
      <c r="A4">
        <v>1</v>
      </c>
      <c r="B4" t="s">
        <v>32</v>
      </c>
      <c r="C4">
        <v>0.15560375154018399</v>
      </c>
      <c r="D4">
        <v>0.31114274263381958</v>
      </c>
      <c r="E4" t="s">
        <v>25</v>
      </c>
      <c r="F4">
        <v>1E-4</v>
      </c>
      <c r="G4">
        <v>0.2</v>
      </c>
      <c r="H4" t="s">
        <v>31</v>
      </c>
      <c r="J4" t="s">
        <v>32</v>
      </c>
      <c r="K4">
        <v>0.15560375154018399</v>
      </c>
      <c r="L4">
        <v>3.5980083048343658E-2</v>
      </c>
      <c r="M4">
        <v>3.3115815371274948E-2</v>
      </c>
      <c r="N4">
        <v>3.4002956002950668E-2</v>
      </c>
      <c r="O4">
        <v>3.5306684672832489E-2</v>
      </c>
      <c r="P4">
        <v>5.023573711514473E-2</v>
      </c>
    </row>
    <row r="5" spans="1:16" x14ac:dyDescent="0.25">
      <c r="A5">
        <v>2</v>
      </c>
      <c r="B5" t="s">
        <v>34</v>
      </c>
      <c r="C5">
        <v>7.8451178967952728E-2</v>
      </c>
      <c r="D5">
        <v>0.1466043293476105</v>
      </c>
      <c r="E5" t="s">
        <v>25</v>
      </c>
      <c r="F5">
        <v>1E-4</v>
      </c>
      <c r="G5">
        <v>0.2</v>
      </c>
      <c r="H5" t="s">
        <v>31</v>
      </c>
      <c r="J5" s="7" t="s">
        <v>13</v>
      </c>
    </row>
    <row r="6" spans="1:16" x14ac:dyDescent="0.25">
      <c r="A6">
        <v>2</v>
      </c>
      <c r="B6" t="s">
        <v>33</v>
      </c>
      <c r="C6">
        <v>4.3910287320613861E-2</v>
      </c>
      <c r="D6">
        <v>8.4343284368515015E-2</v>
      </c>
      <c r="E6" t="s">
        <v>25</v>
      </c>
      <c r="F6">
        <v>1E-4</v>
      </c>
      <c r="G6">
        <v>0.2</v>
      </c>
      <c r="H6" t="s">
        <v>31</v>
      </c>
      <c r="J6" t="s">
        <v>34</v>
      </c>
      <c r="K6">
        <v>0.56586825847625732</v>
      </c>
      <c r="L6">
        <v>0.1466043293476105</v>
      </c>
      <c r="M6">
        <v>0.1001669019460678</v>
      </c>
      <c r="N6">
        <v>0.10764326155185699</v>
      </c>
      <c r="O6">
        <v>0.12973763048648829</v>
      </c>
      <c r="P6">
        <v>0.195416659116745</v>
      </c>
    </row>
    <row r="7" spans="1:16" x14ac:dyDescent="0.25">
      <c r="A7">
        <v>2</v>
      </c>
      <c r="B7" t="s">
        <v>32</v>
      </c>
      <c r="C7">
        <v>3.5980083048343658E-2</v>
      </c>
      <c r="D7">
        <v>6.9475442171096802E-2</v>
      </c>
      <c r="E7" t="s">
        <v>25</v>
      </c>
      <c r="F7">
        <v>1E-4</v>
      </c>
      <c r="G7">
        <v>0.2</v>
      </c>
      <c r="H7" t="s">
        <v>31</v>
      </c>
      <c r="J7" t="s">
        <v>33</v>
      </c>
      <c r="K7">
        <v>0.31187289953231812</v>
      </c>
      <c r="L7">
        <v>8.4343284368515015E-2</v>
      </c>
      <c r="M7">
        <v>7.4234895408153534E-2</v>
      </c>
      <c r="N7">
        <v>7.6813541352748871E-2</v>
      </c>
      <c r="O7">
        <v>7.9069554805755615E-2</v>
      </c>
      <c r="P7">
        <v>0.1130188778042793</v>
      </c>
    </row>
    <row r="8" spans="1:16" x14ac:dyDescent="0.25">
      <c r="A8">
        <v>3</v>
      </c>
      <c r="B8" t="s">
        <v>34</v>
      </c>
      <c r="C8">
        <v>5.2722405642271042E-2</v>
      </c>
      <c r="D8">
        <v>0.1001669019460678</v>
      </c>
      <c r="E8" t="s">
        <v>25</v>
      </c>
      <c r="F8">
        <v>1E-4</v>
      </c>
      <c r="G8">
        <v>0.2</v>
      </c>
      <c r="H8" t="s">
        <v>31</v>
      </c>
      <c r="J8" t="s">
        <v>32</v>
      </c>
      <c r="K8">
        <v>0.31114274263381958</v>
      </c>
      <c r="L8">
        <v>6.9475442171096802E-2</v>
      </c>
      <c r="M8">
        <v>6.4187154173851013E-2</v>
      </c>
      <c r="N8">
        <v>6.5827012062072754E-2</v>
      </c>
      <c r="O8">
        <v>6.82382732629776E-2</v>
      </c>
      <c r="P8">
        <v>9.5921710133552551E-2</v>
      </c>
    </row>
    <row r="9" spans="1:16" x14ac:dyDescent="0.25">
      <c r="A9">
        <v>3</v>
      </c>
      <c r="B9" t="s">
        <v>33</v>
      </c>
      <c r="C9">
        <v>3.809124231338501E-2</v>
      </c>
      <c r="D9">
        <v>7.4234895408153534E-2</v>
      </c>
      <c r="E9" t="s">
        <v>25</v>
      </c>
      <c r="F9">
        <v>1E-4</v>
      </c>
      <c r="G9">
        <v>0.2</v>
      </c>
      <c r="H9" t="s">
        <v>31</v>
      </c>
    </row>
    <row r="10" spans="1:16" x14ac:dyDescent="0.25">
      <c r="A10">
        <v>3</v>
      </c>
      <c r="B10" t="s">
        <v>32</v>
      </c>
      <c r="C10">
        <v>3.3115815371274948E-2</v>
      </c>
      <c r="D10">
        <v>6.4187154173851013E-2</v>
      </c>
      <c r="E10" t="s">
        <v>25</v>
      </c>
      <c r="F10">
        <v>1E-4</v>
      </c>
      <c r="G10">
        <v>0.2</v>
      </c>
      <c r="H10" t="s">
        <v>31</v>
      </c>
    </row>
    <row r="11" spans="1:16" x14ac:dyDescent="0.25">
      <c r="A11">
        <v>4</v>
      </c>
      <c r="B11" t="s">
        <v>34</v>
      </c>
      <c r="C11">
        <v>5.6874722242355347E-2</v>
      </c>
      <c r="D11">
        <v>0.10764326155185699</v>
      </c>
      <c r="E11" t="s">
        <v>25</v>
      </c>
      <c r="F11">
        <v>1E-4</v>
      </c>
      <c r="G11">
        <v>0.2</v>
      </c>
      <c r="H11" t="s">
        <v>31</v>
      </c>
    </row>
    <row r="12" spans="1:16" x14ac:dyDescent="0.25">
      <c r="A12">
        <v>4</v>
      </c>
      <c r="B12" t="s">
        <v>33</v>
      </c>
      <c r="C12">
        <v>3.9582554250955582E-2</v>
      </c>
      <c r="D12">
        <v>7.6813541352748871E-2</v>
      </c>
      <c r="E12" t="s">
        <v>25</v>
      </c>
      <c r="F12">
        <v>1E-4</v>
      </c>
      <c r="G12">
        <v>0.2</v>
      </c>
      <c r="H12" t="s">
        <v>31</v>
      </c>
    </row>
    <row r="13" spans="1:16" x14ac:dyDescent="0.25">
      <c r="A13">
        <v>4</v>
      </c>
      <c r="B13" t="s">
        <v>32</v>
      </c>
      <c r="C13">
        <v>3.4002956002950668E-2</v>
      </c>
      <c r="D13">
        <v>6.5827012062072754E-2</v>
      </c>
      <c r="E13" t="s">
        <v>25</v>
      </c>
      <c r="F13">
        <v>1E-4</v>
      </c>
      <c r="G13">
        <v>0.2</v>
      </c>
      <c r="H13" t="s">
        <v>31</v>
      </c>
    </row>
    <row r="14" spans="1:16" x14ac:dyDescent="0.25">
      <c r="A14">
        <v>5</v>
      </c>
      <c r="B14" t="s">
        <v>34</v>
      </c>
      <c r="C14">
        <v>6.9128036499023438E-2</v>
      </c>
      <c r="D14">
        <v>0.12973763048648829</v>
      </c>
      <c r="E14" t="s">
        <v>25</v>
      </c>
      <c r="F14">
        <v>1E-4</v>
      </c>
      <c r="G14">
        <v>0.2</v>
      </c>
      <c r="H14" t="s">
        <v>31</v>
      </c>
    </row>
    <row r="15" spans="1:16" x14ac:dyDescent="0.25">
      <c r="A15">
        <v>5</v>
      </c>
      <c r="B15" t="s">
        <v>33</v>
      </c>
      <c r="C15">
        <v>4.0925681591033942E-2</v>
      </c>
      <c r="D15">
        <v>7.9069554805755615E-2</v>
      </c>
      <c r="E15" t="s">
        <v>25</v>
      </c>
      <c r="F15">
        <v>1E-4</v>
      </c>
      <c r="G15">
        <v>0.2</v>
      </c>
      <c r="H15" t="s">
        <v>31</v>
      </c>
    </row>
    <row r="16" spans="1:16" x14ac:dyDescent="0.25">
      <c r="A16">
        <v>5</v>
      </c>
      <c r="B16" t="s">
        <v>32</v>
      </c>
      <c r="C16">
        <v>3.5306684672832489E-2</v>
      </c>
      <c r="D16">
        <v>6.82382732629776E-2</v>
      </c>
      <c r="E16" t="s">
        <v>25</v>
      </c>
      <c r="F16">
        <v>1E-4</v>
      </c>
      <c r="G16">
        <v>0.2</v>
      </c>
      <c r="H16" t="s">
        <v>31</v>
      </c>
    </row>
    <row r="17" spans="1:8" x14ac:dyDescent="0.25">
      <c r="A17">
        <v>6</v>
      </c>
      <c r="B17" t="s">
        <v>34</v>
      </c>
      <c r="C17">
        <v>0.1053876429796219</v>
      </c>
      <c r="D17">
        <v>0.195416659116745</v>
      </c>
      <c r="E17" t="s">
        <v>25</v>
      </c>
      <c r="F17">
        <v>1E-4</v>
      </c>
      <c r="G17">
        <v>0.2</v>
      </c>
      <c r="H17" t="s">
        <v>31</v>
      </c>
    </row>
    <row r="18" spans="1:8" x14ac:dyDescent="0.25">
      <c r="A18">
        <v>6</v>
      </c>
      <c r="B18" t="s">
        <v>33</v>
      </c>
      <c r="C18">
        <v>5.9815071523189538E-2</v>
      </c>
      <c r="D18">
        <v>0.1130188778042793</v>
      </c>
      <c r="E18" t="s">
        <v>25</v>
      </c>
      <c r="F18">
        <v>1E-4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5.023573711514473E-2</v>
      </c>
      <c r="D19">
        <v>9.5921710133552551E-2</v>
      </c>
      <c r="E19" t="s">
        <v>25</v>
      </c>
      <c r="F19">
        <v>1E-4</v>
      </c>
      <c r="G19">
        <v>0.2</v>
      </c>
      <c r="H19" t="s">
        <v>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60D-27B3-49D6-B046-93AEA71B551C}">
  <dimension ref="A1:W121"/>
  <sheetViews>
    <sheetView workbookViewId="0">
      <selection activeCell="L21" sqref="L21:W21"/>
    </sheetView>
  </sheetViews>
  <sheetFormatPr defaultRowHeight="15" x14ac:dyDescent="0.25"/>
  <cols>
    <col min="2" max="2" width="25.85546875" customWidth="1"/>
    <col min="11" max="11" width="30.42578125" customWidth="1"/>
  </cols>
  <sheetData>
    <row r="1" spans="1:23" x14ac:dyDescent="0.25">
      <c r="A1" s="4" t="s">
        <v>16</v>
      </c>
      <c r="B1" s="4" t="s">
        <v>23</v>
      </c>
      <c r="C1" s="4" t="s">
        <v>22</v>
      </c>
      <c r="D1" s="4" t="s">
        <v>13</v>
      </c>
      <c r="E1" s="4" t="s">
        <v>21</v>
      </c>
      <c r="F1" s="4" t="s">
        <v>20</v>
      </c>
      <c r="G1" s="4" t="s">
        <v>19</v>
      </c>
      <c r="H1" s="4" t="s">
        <v>18</v>
      </c>
      <c r="K1" t="s">
        <v>5</v>
      </c>
      <c r="L1">
        <v>5.6442692875862122E-2</v>
      </c>
      <c r="M1">
        <v>0.30287075042724609</v>
      </c>
      <c r="N1">
        <v>0.30287075042724609</v>
      </c>
      <c r="O1">
        <v>0.3202645480632782</v>
      </c>
      <c r="P1">
        <v>0.35194972157478333</v>
      </c>
      <c r="Q1">
        <v>0.48394981026649481</v>
      </c>
      <c r="R1">
        <v>0.48394981026649481</v>
      </c>
      <c r="S1">
        <v>0.48394981026649481</v>
      </c>
      <c r="T1">
        <v>0.48394981026649481</v>
      </c>
      <c r="U1">
        <v>0.48394981026649481</v>
      </c>
      <c r="V1">
        <v>0.48394981026649481</v>
      </c>
      <c r="W1">
        <v>0.48394981026649481</v>
      </c>
    </row>
    <row r="2" spans="1:23" x14ac:dyDescent="0.25">
      <c r="A2">
        <v>1</v>
      </c>
      <c r="B2" t="s">
        <v>5</v>
      </c>
      <c r="C2">
        <v>5.6442692875862122E-2</v>
      </c>
      <c r="D2">
        <v>0.1077587381005287</v>
      </c>
      <c r="E2" t="s">
        <v>25</v>
      </c>
      <c r="F2">
        <v>1E-4</v>
      </c>
      <c r="G2">
        <v>0.2</v>
      </c>
      <c r="H2" t="s">
        <v>26</v>
      </c>
      <c r="K2" t="s">
        <v>8</v>
      </c>
      <c r="L2">
        <v>8.998890221118927E-2</v>
      </c>
      <c r="M2">
        <v>0.46990722417831421</v>
      </c>
      <c r="N2">
        <v>0.46990722417831421</v>
      </c>
      <c r="O2">
        <v>0.48554122447967529</v>
      </c>
      <c r="P2">
        <v>0.49786895513534551</v>
      </c>
      <c r="Q2">
        <v>0.4547707736492157</v>
      </c>
      <c r="R2">
        <v>0.45480602979660029</v>
      </c>
      <c r="S2">
        <v>0.45480602979660029</v>
      </c>
      <c r="T2">
        <v>0.45480602979660029</v>
      </c>
      <c r="U2">
        <v>0.45480602979660029</v>
      </c>
      <c r="V2">
        <v>0.45480602979660029</v>
      </c>
      <c r="W2">
        <v>0.45480602979660029</v>
      </c>
    </row>
    <row r="3" spans="1:23" x14ac:dyDescent="0.25">
      <c r="A3">
        <v>1</v>
      </c>
      <c r="B3" t="s">
        <v>8</v>
      </c>
      <c r="C3">
        <v>8.998890221118927E-2</v>
      </c>
      <c r="D3">
        <v>0.16522733867168429</v>
      </c>
      <c r="E3" t="s">
        <v>25</v>
      </c>
      <c r="F3">
        <v>1E-4</v>
      </c>
      <c r="G3">
        <v>0.2</v>
      </c>
      <c r="H3" t="s">
        <v>26</v>
      </c>
      <c r="K3" t="s">
        <v>4</v>
      </c>
      <c r="L3">
        <v>5.7431057095527649E-2</v>
      </c>
      <c r="M3">
        <v>0.37822598218917852</v>
      </c>
      <c r="N3">
        <v>0.37822598218917852</v>
      </c>
      <c r="O3">
        <v>0.38443374633789063</v>
      </c>
      <c r="P3">
        <v>0.39788368344306951</v>
      </c>
      <c r="Q3">
        <v>0.48206835985183721</v>
      </c>
      <c r="R3">
        <v>0.48206835985183721</v>
      </c>
      <c r="S3">
        <v>0.48206835985183721</v>
      </c>
      <c r="T3">
        <v>0.48206835985183721</v>
      </c>
      <c r="U3">
        <v>0.48206835985183721</v>
      </c>
      <c r="V3">
        <v>0.48206835985183721</v>
      </c>
      <c r="W3">
        <v>0.48206835985183721</v>
      </c>
    </row>
    <row r="4" spans="1:23" x14ac:dyDescent="0.25">
      <c r="A4">
        <v>1</v>
      </c>
      <c r="B4" t="s">
        <v>4</v>
      </c>
      <c r="C4">
        <v>5.7431057095527649E-2</v>
      </c>
      <c r="D4">
        <v>0.1092899218201637</v>
      </c>
      <c r="E4" t="s">
        <v>25</v>
      </c>
      <c r="F4">
        <v>1E-4</v>
      </c>
      <c r="G4">
        <v>0.2</v>
      </c>
      <c r="H4" t="s">
        <v>26</v>
      </c>
      <c r="K4" t="s">
        <v>11</v>
      </c>
      <c r="L4">
        <v>3.9261385798454278E-2</v>
      </c>
      <c r="M4">
        <v>0.32991421222686768</v>
      </c>
      <c r="N4">
        <v>0.32991421222686768</v>
      </c>
      <c r="O4">
        <v>0.33847931027412409</v>
      </c>
      <c r="P4">
        <v>0.35760736465454102</v>
      </c>
      <c r="Q4">
        <v>0.99999988079071045</v>
      </c>
      <c r="R4">
        <v>0.99999988079071045</v>
      </c>
      <c r="S4">
        <v>0.99999988079071045</v>
      </c>
      <c r="T4">
        <v>0.99999988079071045</v>
      </c>
      <c r="U4">
        <v>0.99999988079071045</v>
      </c>
      <c r="V4">
        <v>0.99999988079071045</v>
      </c>
      <c r="W4">
        <v>0.99999988079071045</v>
      </c>
    </row>
    <row r="5" spans="1:23" x14ac:dyDescent="0.25">
      <c r="A5">
        <v>1</v>
      </c>
      <c r="B5" t="s">
        <v>11</v>
      </c>
      <c r="C5">
        <v>3.9261385798454278E-2</v>
      </c>
      <c r="D5">
        <v>7.8522771596908569E-2</v>
      </c>
      <c r="E5" t="s">
        <v>25</v>
      </c>
      <c r="F5">
        <v>1E-4</v>
      </c>
      <c r="G5">
        <v>0.2</v>
      </c>
      <c r="H5" t="s">
        <v>26</v>
      </c>
      <c r="K5" t="s">
        <v>3</v>
      </c>
      <c r="L5">
        <v>5.9014983475208282E-2</v>
      </c>
      <c r="M5">
        <v>0.35720276832580572</v>
      </c>
      <c r="N5">
        <v>0.35720276832580572</v>
      </c>
      <c r="O5">
        <v>0.3653026819229126</v>
      </c>
      <c r="P5">
        <v>0.3870854377746582</v>
      </c>
      <c r="Q5">
        <v>0.48098838329315191</v>
      </c>
      <c r="R5">
        <v>0.48098838329315191</v>
      </c>
      <c r="S5">
        <v>0.48098838329315191</v>
      </c>
      <c r="T5">
        <v>0.48098838329315191</v>
      </c>
      <c r="U5">
        <v>0.48098838329315191</v>
      </c>
      <c r="V5">
        <v>0.48098838329315191</v>
      </c>
      <c r="W5">
        <v>0.48098838329315191</v>
      </c>
    </row>
    <row r="6" spans="1:23" x14ac:dyDescent="0.25">
      <c r="A6">
        <v>1</v>
      </c>
      <c r="B6" t="s">
        <v>3</v>
      </c>
      <c r="C6">
        <v>5.9014983475208282E-2</v>
      </c>
      <c r="D6">
        <v>0.1120631098747253</v>
      </c>
      <c r="E6" t="s">
        <v>25</v>
      </c>
      <c r="F6">
        <v>1E-4</v>
      </c>
      <c r="G6">
        <v>0.2</v>
      </c>
      <c r="H6" t="s">
        <v>26</v>
      </c>
      <c r="K6" t="s">
        <v>6</v>
      </c>
      <c r="L6">
        <v>9.6007704734802246E-2</v>
      </c>
      <c r="M6">
        <v>0.41159945726394648</v>
      </c>
      <c r="N6">
        <v>0.41159945726394648</v>
      </c>
      <c r="O6">
        <v>0.42660337686538702</v>
      </c>
      <c r="P6">
        <v>0.44369161128997803</v>
      </c>
      <c r="Q6">
        <v>0.45048624277114868</v>
      </c>
      <c r="R6">
        <v>0.45027461647987371</v>
      </c>
      <c r="S6">
        <v>0.45027461647987371</v>
      </c>
      <c r="T6">
        <v>0.45027461647987371</v>
      </c>
      <c r="U6">
        <v>0.45027461647987371</v>
      </c>
      <c r="V6">
        <v>0.45027461647987371</v>
      </c>
      <c r="W6">
        <v>0.45027461647987371</v>
      </c>
    </row>
    <row r="7" spans="1:23" x14ac:dyDescent="0.25">
      <c r="A7">
        <v>1</v>
      </c>
      <c r="B7" t="s">
        <v>6</v>
      </c>
      <c r="C7">
        <v>9.6007704734802246E-2</v>
      </c>
      <c r="D7">
        <v>0.1754390746355057</v>
      </c>
      <c r="E7" t="s">
        <v>25</v>
      </c>
      <c r="F7">
        <v>1E-4</v>
      </c>
      <c r="G7">
        <v>0.2</v>
      </c>
      <c r="H7" t="s">
        <v>26</v>
      </c>
      <c r="K7" t="s">
        <v>10</v>
      </c>
      <c r="L7">
        <v>5.4489888250827789E-2</v>
      </c>
      <c r="M7">
        <v>0.44460961222648621</v>
      </c>
      <c r="N7">
        <v>0.44460961222648621</v>
      </c>
      <c r="O7">
        <v>0.44870251417160029</v>
      </c>
      <c r="P7">
        <v>0.45773261785507202</v>
      </c>
      <c r="Q7">
        <v>0.48629119992256159</v>
      </c>
      <c r="R7">
        <v>0.48629119992256159</v>
      </c>
      <c r="S7">
        <v>0.48629119992256159</v>
      </c>
      <c r="T7">
        <v>0.48629119992256159</v>
      </c>
      <c r="U7">
        <v>0.48629119992256159</v>
      </c>
      <c r="V7">
        <v>0.48629119992256159</v>
      </c>
      <c r="W7">
        <v>0.48629119992256159</v>
      </c>
    </row>
    <row r="8" spans="1:23" x14ac:dyDescent="0.25">
      <c r="A8">
        <v>1</v>
      </c>
      <c r="B8" t="s">
        <v>10</v>
      </c>
      <c r="C8">
        <v>5.4489888250827789E-2</v>
      </c>
      <c r="D8">
        <v>0.10451591014862061</v>
      </c>
      <c r="E8" t="s">
        <v>25</v>
      </c>
      <c r="F8">
        <v>1E-4</v>
      </c>
      <c r="G8">
        <v>0.2</v>
      </c>
      <c r="H8" t="s">
        <v>26</v>
      </c>
      <c r="K8" t="s">
        <v>7</v>
      </c>
      <c r="L8">
        <v>0.12281101942062379</v>
      </c>
      <c r="M8">
        <v>0.56857097148895264</v>
      </c>
      <c r="N8">
        <v>0.56857097148895264</v>
      </c>
      <c r="O8">
        <v>0.58277153968811035</v>
      </c>
      <c r="P8">
        <v>0.60064560174942017</v>
      </c>
      <c r="Q8">
        <v>0.4252547025680542</v>
      </c>
      <c r="R8">
        <v>0.4252547025680542</v>
      </c>
      <c r="S8">
        <v>0.4252547025680542</v>
      </c>
      <c r="T8">
        <v>0.4252547025680542</v>
      </c>
      <c r="U8">
        <v>0.4252547025680542</v>
      </c>
      <c r="V8">
        <v>0.4252547025680542</v>
      </c>
      <c r="W8">
        <v>0.4252547025680542</v>
      </c>
    </row>
    <row r="9" spans="1:23" x14ac:dyDescent="0.25">
      <c r="A9">
        <v>1</v>
      </c>
      <c r="B9" t="s">
        <v>7</v>
      </c>
      <c r="C9">
        <v>0.12281101942062379</v>
      </c>
      <c r="D9">
        <v>0.22139959037303919</v>
      </c>
      <c r="E9" t="s">
        <v>25</v>
      </c>
      <c r="F9">
        <v>1E-4</v>
      </c>
      <c r="G9">
        <v>0.2</v>
      </c>
      <c r="H9" t="s">
        <v>26</v>
      </c>
      <c r="K9" t="s">
        <v>2</v>
      </c>
      <c r="L9">
        <v>0.12425866723060611</v>
      </c>
      <c r="M9">
        <v>0.53296428918838501</v>
      </c>
      <c r="N9">
        <v>0.53296428918838501</v>
      </c>
      <c r="O9">
        <v>0.52456468343734741</v>
      </c>
      <c r="P9">
        <v>0.51068985462188721</v>
      </c>
      <c r="Q9">
        <v>0.42726036906242371</v>
      </c>
      <c r="R9">
        <v>0.42726036906242371</v>
      </c>
      <c r="S9">
        <v>0.42726036906242371</v>
      </c>
      <c r="T9">
        <v>0.42726036906242371</v>
      </c>
      <c r="U9">
        <v>0.42726036906242371</v>
      </c>
      <c r="V9">
        <v>0.42726036906242371</v>
      </c>
      <c r="W9">
        <v>0.42726036906242371</v>
      </c>
    </row>
    <row r="10" spans="1:23" x14ac:dyDescent="0.25">
      <c r="A10">
        <v>1</v>
      </c>
      <c r="B10" t="s">
        <v>2</v>
      </c>
      <c r="C10">
        <v>0.12425866723060611</v>
      </c>
      <c r="D10">
        <v>0.22306856513023379</v>
      </c>
      <c r="E10" t="s">
        <v>25</v>
      </c>
      <c r="F10">
        <v>1E-4</v>
      </c>
      <c r="G10">
        <v>0.2</v>
      </c>
      <c r="H10" t="s">
        <v>26</v>
      </c>
      <c r="K10" t="s">
        <v>9</v>
      </c>
      <c r="L10">
        <v>5.6576710194349289E-2</v>
      </c>
      <c r="M10">
        <v>0.37725803256034851</v>
      </c>
      <c r="N10">
        <v>0.37725803256034851</v>
      </c>
      <c r="O10">
        <v>0.38810941576957703</v>
      </c>
      <c r="P10">
        <v>0.39904665946960449</v>
      </c>
      <c r="Q10">
        <v>0.48227986693382258</v>
      </c>
      <c r="R10">
        <v>0.48227986693382258</v>
      </c>
      <c r="S10">
        <v>0.48227986693382258</v>
      </c>
      <c r="T10">
        <v>0.48227986693382258</v>
      </c>
      <c r="U10">
        <v>0.48227986693382258</v>
      </c>
      <c r="V10">
        <v>0.48227986693382258</v>
      </c>
      <c r="W10">
        <v>0.48227986693382258</v>
      </c>
    </row>
    <row r="11" spans="1:23" x14ac:dyDescent="0.25">
      <c r="A11">
        <v>1</v>
      </c>
      <c r="B11" t="s">
        <v>9</v>
      </c>
      <c r="C11">
        <v>5.6576710194349289E-2</v>
      </c>
      <c r="D11">
        <v>0.1077354550361633</v>
      </c>
      <c r="E11" t="s">
        <v>25</v>
      </c>
      <c r="F11">
        <v>1E-4</v>
      </c>
      <c r="G11">
        <v>0.2</v>
      </c>
      <c r="H11" t="s">
        <v>26</v>
      </c>
    </row>
    <row r="12" spans="1:23" x14ac:dyDescent="0.25">
      <c r="A12">
        <v>2</v>
      </c>
      <c r="B12" t="s">
        <v>5</v>
      </c>
      <c r="C12">
        <v>0.30287075042724609</v>
      </c>
      <c r="D12">
        <v>0.55616837739944458</v>
      </c>
      <c r="E12" t="s">
        <v>25</v>
      </c>
      <c r="F12">
        <v>1E-4</v>
      </c>
      <c r="G12">
        <v>0.2</v>
      </c>
      <c r="H12" t="s">
        <v>26</v>
      </c>
      <c r="K12" t="s">
        <v>5</v>
      </c>
      <c r="L12">
        <v>0.1077587381005287</v>
      </c>
      <c r="M12">
        <v>0.55616837739944458</v>
      </c>
      <c r="N12">
        <v>0.55616837739944458</v>
      </c>
      <c r="O12">
        <v>0.59282153844833374</v>
      </c>
      <c r="P12">
        <v>0.65907543897628784</v>
      </c>
      <c r="Q12">
        <v>0.96789968013763428</v>
      </c>
      <c r="R12">
        <v>0.96789968013763428</v>
      </c>
      <c r="S12">
        <v>0.96789968013763428</v>
      </c>
      <c r="T12">
        <v>0.96789968013763428</v>
      </c>
      <c r="U12">
        <v>0.96789968013763428</v>
      </c>
      <c r="V12">
        <v>0.96789968013763428</v>
      </c>
      <c r="W12">
        <v>0.96789968013763428</v>
      </c>
    </row>
    <row r="13" spans="1:23" x14ac:dyDescent="0.25">
      <c r="A13">
        <v>2</v>
      </c>
      <c r="B13" t="s">
        <v>8</v>
      </c>
      <c r="C13">
        <v>0.46990722417831421</v>
      </c>
      <c r="D13">
        <v>0.72232913970947266</v>
      </c>
      <c r="E13" t="s">
        <v>25</v>
      </c>
      <c r="F13">
        <v>1E-4</v>
      </c>
      <c r="G13">
        <v>0.2</v>
      </c>
      <c r="H13" t="s">
        <v>26</v>
      </c>
      <c r="K13" t="s">
        <v>8</v>
      </c>
      <c r="L13">
        <v>0.16522733867168429</v>
      </c>
      <c r="M13">
        <v>0.72232913970947266</v>
      </c>
      <c r="N13">
        <v>0.72232913970947266</v>
      </c>
      <c r="O13">
        <v>0.7512468695640564</v>
      </c>
      <c r="P13">
        <v>0.77822583913803101</v>
      </c>
      <c r="Q13">
        <v>0.90941417217254639</v>
      </c>
      <c r="R13">
        <v>0.90961205959320068</v>
      </c>
      <c r="S13">
        <v>0.90961205959320068</v>
      </c>
      <c r="T13">
        <v>0.90961205959320068</v>
      </c>
      <c r="U13">
        <v>0.90961205959320068</v>
      </c>
      <c r="V13">
        <v>0.90961205959320068</v>
      </c>
      <c r="W13">
        <v>0.90961205959320068</v>
      </c>
    </row>
    <row r="14" spans="1:23" x14ac:dyDescent="0.25">
      <c r="A14">
        <v>2</v>
      </c>
      <c r="B14" t="s">
        <v>4</v>
      </c>
      <c r="C14">
        <v>0.37822598218917852</v>
      </c>
      <c r="D14">
        <v>0.671225905418396</v>
      </c>
      <c r="E14" t="s">
        <v>25</v>
      </c>
      <c r="F14">
        <v>1E-4</v>
      </c>
      <c r="G14">
        <v>0.2</v>
      </c>
      <c r="H14" t="s">
        <v>26</v>
      </c>
      <c r="K14" t="s">
        <v>4</v>
      </c>
      <c r="L14">
        <v>0.1092899218201637</v>
      </c>
      <c r="M14">
        <v>0.671225905418396</v>
      </c>
      <c r="N14">
        <v>0.671225905418396</v>
      </c>
      <c r="O14">
        <v>0.68457567691802979</v>
      </c>
      <c r="P14">
        <v>0.71332848072052002</v>
      </c>
      <c r="Q14">
        <v>0.96413671970367432</v>
      </c>
      <c r="R14">
        <v>0.96413671970367432</v>
      </c>
      <c r="S14">
        <v>0.96413671970367432</v>
      </c>
      <c r="T14">
        <v>0.96413671970367432</v>
      </c>
      <c r="U14">
        <v>0.96413671970367432</v>
      </c>
      <c r="V14">
        <v>0.96413671970367432</v>
      </c>
      <c r="W14">
        <v>0.96413671970367432</v>
      </c>
    </row>
    <row r="15" spans="1:23" x14ac:dyDescent="0.25">
      <c r="A15">
        <v>2</v>
      </c>
      <c r="B15" t="s">
        <v>11</v>
      </c>
      <c r="C15">
        <v>0.32991421222686768</v>
      </c>
      <c r="D15">
        <v>0.65982848405838013</v>
      </c>
      <c r="E15" t="s">
        <v>25</v>
      </c>
      <c r="F15">
        <v>1E-4</v>
      </c>
      <c r="G15">
        <v>0.2</v>
      </c>
      <c r="H15" t="s">
        <v>26</v>
      </c>
      <c r="K15" t="s">
        <v>11</v>
      </c>
      <c r="L15">
        <v>7.8522771596908569E-2</v>
      </c>
      <c r="M15">
        <v>0.65982848405838013</v>
      </c>
      <c r="N15">
        <v>0.65982848405838013</v>
      </c>
      <c r="O15">
        <v>0.67695856094360352</v>
      </c>
      <c r="P15">
        <v>0.71521472930908203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25">
      <c r="A16">
        <v>2</v>
      </c>
      <c r="B16" t="s">
        <v>3</v>
      </c>
      <c r="C16">
        <v>0.35720276832580572</v>
      </c>
      <c r="D16">
        <v>0.63563239574432373</v>
      </c>
      <c r="E16" t="s">
        <v>25</v>
      </c>
      <c r="F16">
        <v>1E-4</v>
      </c>
      <c r="G16">
        <v>0.2</v>
      </c>
      <c r="H16" t="s">
        <v>26</v>
      </c>
      <c r="K16" t="s">
        <v>3</v>
      </c>
      <c r="L16">
        <v>0.1120631098747253</v>
      </c>
      <c r="M16">
        <v>0.63563239574432373</v>
      </c>
      <c r="N16">
        <v>0.63563239574432373</v>
      </c>
      <c r="O16">
        <v>0.65355813503265381</v>
      </c>
      <c r="P16">
        <v>0.69546079635620117</v>
      </c>
      <c r="Q16">
        <v>0.96197670698165894</v>
      </c>
      <c r="R16">
        <v>0.96197670698165894</v>
      </c>
      <c r="S16">
        <v>0.96197670698165894</v>
      </c>
      <c r="T16">
        <v>0.96197670698165894</v>
      </c>
      <c r="U16">
        <v>0.96197670698165894</v>
      </c>
      <c r="V16">
        <v>0.96197670698165894</v>
      </c>
      <c r="W16">
        <v>0.96197670698165894</v>
      </c>
    </row>
    <row r="17" spans="1:23" x14ac:dyDescent="0.25">
      <c r="A17">
        <v>2</v>
      </c>
      <c r="B17" t="s">
        <v>6</v>
      </c>
      <c r="C17">
        <v>0.41159945726394648</v>
      </c>
      <c r="D17">
        <v>0.6478118896484375</v>
      </c>
      <c r="E17" t="s">
        <v>25</v>
      </c>
      <c r="F17">
        <v>1E-4</v>
      </c>
      <c r="G17">
        <v>0.2</v>
      </c>
      <c r="H17" t="s">
        <v>26</v>
      </c>
      <c r="K17" t="s">
        <v>6</v>
      </c>
      <c r="L17">
        <v>0.1754390746355057</v>
      </c>
      <c r="M17">
        <v>0.6478118896484375</v>
      </c>
      <c r="N17">
        <v>0.6478118896484375</v>
      </c>
      <c r="O17">
        <v>0.67623090744018555</v>
      </c>
      <c r="P17">
        <v>0.71030491590499878</v>
      </c>
      <c r="Q17">
        <v>0.90058612823486328</v>
      </c>
      <c r="R17">
        <v>0.90054923295974731</v>
      </c>
      <c r="S17">
        <v>0.90054923295974731</v>
      </c>
      <c r="T17">
        <v>0.90054923295974731</v>
      </c>
      <c r="U17">
        <v>0.90054923295974731</v>
      </c>
      <c r="V17">
        <v>0.90054923295974731</v>
      </c>
      <c r="W17">
        <v>0.90054923295974731</v>
      </c>
    </row>
    <row r="18" spans="1:23" x14ac:dyDescent="0.25">
      <c r="A18">
        <v>2</v>
      </c>
      <c r="B18" t="s">
        <v>10</v>
      </c>
      <c r="C18">
        <v>0.44460961222648621</v>
      </c>
      <c r="D18">
        <v>0.78310859203338623</v>
      </c>
      <c r="E18" t="s">
        <v>25</v>
      </c>
      <c r="F18">
        <v>1E-4</v>
      </c>
      <c r="G18">
        <v>0.2</v>
      </c>
      <c r="H18" t="s">
        <v>26</v>
      </c>
      <c r="K18" t="s">
        <v>10</v>
      </c>
      <c r="L18">
        <v>0.10451591014862061</v>
      </c>
      <c r="M18">
        <v>0.78310859203338623</v>
      </c>
      <c r="N18">
        <v>0.78310859203338623</v>
      </c>
      <c r="O18">
        <v>0.78893625736236572</v>
      </c>
      <c r="P18">
        <v>0.80276739597320557</v>
      </c>
      <c r="Q18">
        <v>0.97258245944976807</v>
      </c>
      <c r="R18">
        <v>0.97258245944976807</v>
      </c>
      <c r="S18">
        <v>0.97258245944976807</v>
      </c>
      <c r="T18">
        <v>0.97258245944976807</v>
      </c>
      <c r="U18">
        <v>0.97258245944976807</v>
      </c>
      <c r="V18">
        <v>0.97258245944976807</v>
      </c>
      <c r="W18">
        <v>0.97258245944976807</v>
      </c>
    </row>
    <row r="19" spans="1:23" x14ac:dyDescent="0.25">
      <c r="A19">
        <v>2</v>
      </c>
      <c r="B19" t="s">
        <v>7</v>
      </c>
      <c r="C19">
        <v>0.56857097148895264</v>
      </c>
      <c r="D19">
        <v>0.77708864212036133</v>
      </c>
      <c r="E19" t="s">
        <v>25</v>
      </c>
      <c r="F19">
        <v>1E-4</v>
      </c>
      <c r="G19">
        <v>0.2</v>
      </c>
      <c r="H19" t="s">
        <v>26</v>
      </c>
      <c r="K19" t="s">
        <v>7</v>
      </c>
      <c r="L19">
        <v>0.22139959037303919</v>
      </c>
      <c r="M19">
        <v>0.77708864212036133</v>
      </c>
      <c r="N19">
        <v>0.77708864212036133</v>
      </c>
      <c r="O19">
        <v>0.79397231340408325</v>
      </c>
      <c r="P19">
        <v>0.81844204664230347</v>
      </c>
      <c r="Q19">
        <v>0.85050946474075317</v>
      </c>
      <c r="R19">
        <v>0.85050946474075317</v>
      </c>
      <c r="S19">
        <v>0.85050946474075317</v>
      </c>
      <c r="T19">
        <v>0.85050946474075317</v>
      </c>
      <c r="U19">
        <v>0.85050946474075317</v>
      </c>
      <c r="V19">
        <v>0.85050946474075317</v>
      </c>
      <c r="W19">
        <v>0.85050946474075317</v>
      </c>
    </row>
    <row r="20" spans="1:23" x14ac:dyDescent="0.25">
      <c r="A20">
        <v>2</v>
      </c>
      <c r="B20" t="s">
        <v>2</v>
      </c>
      <c r="C20">
        <v>0.53296428918838501</v>
      </c>
      <c r="D20">
        <v>0.7459760308265686</v>
      </c>
      <c r="E20" t="s">
        <v>25</v>
      </c>
      <c r="F20">
        <v>1E-4</v>
      </c>
      <c r="G20">
        <v>0.2</v>
      </c>
      <c r="H20" t="s">
        <v>26</v>
      </c>
      <c r="K20" t="s">
        <v>2</v>
      </c>
      <c r="L20">
        <v>0.22306856513023379</v>
      </c>
      <c r="M20">
        <v>0.7459760308265686</v>
      </c>
      <c r="N20">
        <v>0.7459760308265686</v>
      </c>
      <c r="O20">
        <v>0.74558401107788086</v>
      </c>
      <c r="P20">
        <v>0.74931013584136963</v>
      </c>
      <c r="Q20">
        <v>0.85452079772949219</v>
      </c>
      <c r="R20">
        <v>0.85452079772949219</v>
      </c>
      <c r="S20">
        <v>0.85452079772949219</v>
      </c>
      <c r="T20">
        <v>0.85452079772949219</v>
      </c>
      <c r="U20">
        <v>0.85452079772949219</v>
      </c>
      <c r="V20">
        <v>0.85452079772949219</v>
      </c>
      <c r="W20">
        <v>0.85452079772949219</v>
      </c>
    </row>
    <row r="21" spans="1:23" x14ac:dyDescent="0.25">
      <c r="A21">
        <v>2</v>
      </c>
      <c r="B21" t="s">
        <v>9</v>
      </c>
      <c r="C21">
        <v>0.37725803256034851</v>
      </c>
      <c r="D21">
        <v>0.6706010103225708</v>
      </c>
      <c r="E21" t="s">
        <v>25</v>
      </c>
      <c r="F21">
        <v>1E-4</v>
      </c>
      <c r="G21">
        <v>0.2</v>
      </c>
      <c r="H21" t="s">
        <v>26</v>
      </c>
      <c r="K21" t="s">
        <v>9</v>
      </c>
      <c r="L21">
        <v>0.1077354550361633</v>
      </c>
      <c r="M21">
        <v>0.6706010103225708</v>
      </c>
      <c r="N21">
        <v>0.6706010103225708</v>
      </c>
      <c r="O21">
        <v>0.69219273328781128</v>
      </c>
      <c r="P21">
        <v>0.72494906187057495</v>
      </c>
      <c r="Q21">
        <v>0.96455973386764526</v>
      </c>
      <c r="R21">
        <v>0.96455973386764526</v>
      </c>
      <c r="S21">
        <v>0.96455973386764526</v>
      </c>
      <c r="T21">
        <v>0.96455973386764526</v>
      </c>
      <c r="U21">
        <v>0.96455973386764526</v>
      </c>
      <c r="V21">
        <v>0.96455973386764526</v>
      </c>
      <c r="W21">
        <v>0.96455973386764526</v>
      </c>
    </row>
    <row r="22" spans="1:23" x14ac:dyDescent="0.25">
      <c r="A22">
        <v>3</v>
      </c>
      <c r="B22" t="s">
        <v>5</v>
      </c>
      <c r="C22">
        <v>0.30287075042724609</v>
      </c>
      <c r="D22">
        <v>0.55616837739944458</v>
      </c>
      <c r="E22" t="s">
        <v>25</v>
      </c>
      <c r="F22">
        <v>1E-4</v>
      </c>
      <c r="G22">
        <v>0.2</v>
      </c>
      <c r="H22" t="s">
        <v>26</v>
      </c>
    </row>
    <row r="23" spans="1:23" x14ac:dyDescent="0.25">
      <c r="A23">
        <v>3</v>
      </c>
      <c r="B23" t="s">
        <v>8</v>
      </c>
      <c r="C23">
        <v>0.46990722417831421</v>
      </c>
      <c r="D23">
        <v>0.72232913970947266</v>
      </c>
      <c r="E23" t="s">
        <v>25</v>
      </c>
      <c r="F23">
        <v>1E-4</v>
      </c>
      <c r="G23">
        <v>0.2</v>
      </c>
      <c r="H23" t="s">
        <v>26</v>
      </c>
    </row>
    <row r="24" spans="1:23" x14ac:dyDescent="0.25">
      <c r="A24">
        <v>3</v>
      </c>
      <c r="B24" t="s">
        <v>4</v>
      </c>
      <c r="C24">
        <v>0.37822598218917852</v>
      </c>
      <c r="D24">
        <v>0.671225905418396</v>
      </c>
      <c r="E24" t="s">
        <v>25</v>
      </c>
      <c r="F24">
        <v>1E-4</v>
      </c>
      <c r="G24">
        <v>0.2</v>
      </c>
      <c r="H24" t="s">
        <v>26</v>
      </c>
    </row>
    <row r="25" spans="1:23" x14ac:dyDescent="0.25">
      <c r="A25">
        <v>3</v>
      </c>
      <c r="B25" t="s">
        <v>11</v>
      </c>
      <c r="C25">
        <v>0.32991421222686768</v>
      </c>
      <c r="D25">
        <v>0.65982848405838013</v>
      </c>
      <c r="E25" t="s">
        <v>25</v>
      </c>
      <c r="F25">
        <v>1E-4</v>
      </c>
      <c r="G25">
        <v>0.2</v>
      </c>
      <c r="H25" t="s">
        <v>26</v>
      </c>
    </row>
    <row r="26" spans="1:23" x14ac:dyDescent="0.25">
      <c r="A26">
        <v>3</v>
      </c>
      <c r="B26" t="s">
        <v>3</v>
      </c>
      <c r="C26">
        <v>0.35720276832580572</v>
      </c>
      <c r="D26">
        <v>0.63563239574432373</v>
      </c>
      <c r="E26" t="s">
        <v>25</v>
      </c>
      <c r="F26">
        <v>1E-4</v>
      </c>
      <c r="G26">
        <v>0.2</v>
      </c>
      <c r="H26" t="s">
        <v>26</v>
      </c>
    </row>
    <row r="27" spans="1:23" x14ac:dyDescent="0.25">
      <c r="A27">
        <v>3</v>
      </c>
      <c r="B27" t="s">
        <v>6</v>
      </c>
      <c r="C27">
        <v>0.41159945726394648</v>
      </c>
      <c r="D27">
        <v>0.6478118896484375</v>
      </c>
      <c r="E27" t="s">
        <v>25</v>
      </c>
      <c r="F27">
        <v>1E-4</v>
      </c>
      <c r="G27">
        <v>0.2</v>
      </c>
      <c r="H27" t="s">
        <v>26</v>
      </c>
    </row>
    <row r="28" spans="1:23" x14ac:dyDescent="0.25">
      <c r="A28">
        <v>3</v>
      </c>
      <c r="B28" t="s">
        <v>10</v>
      </c>
      <c r="C28">
        <v>0.44460961222648621</v>
      </c>
      <c r="D28">
        <v>0.78310859203338623</v>
      </c>
      <c r="E28" t="s">
        <v>25</v>
      </c>
      <c r="F28">
        <v>1E-4</v>
      </c>
      <c r="G28">
        <v>0.2</v>
      </c>
      <c r="H28" t="s">
        <v>26</v>
      </c>
    </row>
    <row r="29" spans="1:23" x14ac:dyDescent="0.25">
      <c r="A29">
        <v>3</v>
      </c>
      <c r="B29" t="s">
        <v>7</v>
      </c>
      <c r="C29">
        <v>0.56857097148895264</v>
      </c>
      <c r="D29">
        <v>0.77708864212036133</v>
      </c>
      <c r="E29" t="s">
        <v>25</v>
      </c>
      <c r="F29">
        <v>1E-4</v>
      </c>
      <c r="G29">
        <v>0.2</v>
      </c>
      <c r="H29" t="s">
        <v>26</v>
      </c>
    </row>
    <row r="30" spans="1:23" x14ac:dyDescent="0.25">
      <c r="A30">
        <v>3</v>
      </c>
      <c r="B30" t="s">
        <v>2</v>
      </c>
      <c r="C30">
        <v>0.53296428918838501</v>
      </c>
      <c r="D30">
        <v>0.7459760308265686</v>
      </c>
      <c r="E30" t="s">
        <v>25</v>
      </c>
      <c r="F30">
        <v>1E-4</v>
      </c>
      <c r="G30">
        <v>0.2</v>
      </c>
      <c r="H30" t="s">
        <v>26</v>
      </c>
    </row>
    <row r="31" spans="1:23" x14ac:dyDescent="0.25">
      <c r="A31">
        <v>3</v>
      </c>
      <c r="B31" t="s">
        <v>9</v>
      </c>
      <c r="C31">
        <v>0.37725803256034851</v>
      </c>
      <c r="D31">
        <v>0.6706010103225708</v>
      </c>
      <c r="E31" t="s">
        <v>25</v>
      </c>
      <c r="F31">
        <v>1E-4</v>
      </c>
      <c r="G31">
        <v>0.2</v>
      </c>
      <c r="H31" t="s">
        <v>26</v>
      </c>
    </row>
    <row r="32" spans="1:23" x14ac:dyDescent="0.25">
      <c r="A32">
        <v>4</v>
      </c>
      <c r="B32" t="s">
        <v>5</v>
      </c>
      <c r="C32">
        <v>0.3202645480632782</v>
      </c>
      <c r="D32">
        <v>0.59282153844833374</v>
      </c>
      <c r="E32" t="s">
        <v>25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0.48554122447967529</v>
      </c>
      <c r="D33">
        <v>0.7512468695640564</v>
      </c>
      <c r="E33" t="s">
        <v>25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0.38443374633789063</v>
      </c>
      <c r="D34">
        <v>0.68457567691802979</v>
      </c>
      <c r="E34" t="s">
        <v>25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0.33847931027412409</v>
      </c>
      <c r="D35">
        <v>0.67695856094360352</v>
      </c>
      <c r="E35" t="s">
        <v>25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0.3653026819229126</v>
      </c>
      <c r="D36">
        <v>0.65355813503265381</v>
      </c>
      <c r="E36" t="s">
        <v>25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0.42660337686538702</v>
      </c>
      <c r="D37">
        <v>0.67623090744018555</v>
      </c>
      <c r="E37" t="s">
        <v>25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0.44870251417160029</v>
      </c>
      <c r="D38">
        <v>0.78893625736236572</v>
      </c>
      <c r="E38" t="s">
        <v>25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0.58277153968811035</v>
      </c>
      <c r="D39">
        <v>0.79397231340408325</v>
      </c>
      <c r="E39" t="s">
        <v>25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0.52456468343734741</v>
      </c>
      <c r="D40">
        <v>0.74558401107788086</v>
      </c>
      <c r="E40" t="s">
        <v>25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0.38810941576957703</v>
      </c>
      <c r="D41">
        <v>0.69219273328781128</v>
      </c>
      <c r="E41" t="s">
        <v>25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0.35194972157478333</v>
      </c>
      <c r="D42">
        <v>0.65907543897628784</v>
      </c>
      <c r="E42" t="s">
        <v>25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0.49786895513534551</v>
      </c>
      <c r="D43">
        <v>0.77822583913803101</v>
      </c>
      <c r="E43" t="s">
        <v>25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0.39788368344306951</v>
      </c>
      <c r="D44">
        <v>0.71332848072052002</v>
      </c>
      <c r="E44" t="s">
        <v>25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0.35760736465454102</v>
      </c>
      <c r="D45">
        <v>0.71521472930908203</v>
      </c>
      <c r="E45" t="s">
        <v>25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0.3870854377746582</v>
      </c>
      <c r="D46">
        <v>0.69546079635620117</v>
      </c>
      <c r="E46" t="s">
        <v>25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0.44369161128997803</v>
      </c>
      <c r="D47">
        <v>0.71030491590499878</v>
      </c>
      <c r="E47" t="s">
        <v>25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0.45773261785507202</v>
      </c>
      <c r="D48">
        <v>0.80276739597320557</v>
      </c>
      <c r="E48" t="s">
        <v>25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0.60064560174942017</v>
      </c>
      <c r="D49">
        <v>0.81844204664230347</v>
      </c>
      <c r="E49" t="s">
        <v>25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0.51068985462188721</v>
      </c>
      <c r="D50">
        <v>0.74931013584136963</v>
      </c>
      <c r="E50" t="s">
        <v>25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0.39904665946960449</v>
      </c>
      <c r="D51">
        <v>0.72494906187057495</v>
      </c>
      <c r="E51" t="s">
        <v>25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0.48394981026649481</v>
      </c>
      <c r="D52">
        <v>0.96789968013763428</v>
      </c>
      <c r="E52" t="s">
        <v>25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0.4547707736492157</v>
      </c>
      <c r="D53">
        <v>0.90941417217254639</v>
      </c>
      <c r="E53" t="s">
        <v>25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0.48206835985183721</v>
      </c>
      <c r="D54">
        <v>0.96413671970367432</v>
      </c>
      <c r="E54" t="s">
        <v>25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25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0.48098838329315191</v>
      </c>
      <c r="D56">
        <v>0.96197670698165894</v>
      </c>
      <c r="E56" t="s">
        <v>25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0.45048624277114868</v>
      </c>
      <c r="D57">
        <v>0.90058612823486328</v>
      </c>
      <c r="E57" t="s">
        <v>25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0.48629119992256159</v>
      </c>
      <c r="D58">
        <v>0.97258245944976807</v>
      </c>
      <c r="E58" t="s">
        <v>25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0.4252547025680542</v>
      </c>
      <c r="D59">
        <v>0.85050946474075317</v>
      </c>
      <c r="E59" t="s">
        <v>25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0.42726036906242371</v>
      </c>
      <c r="D60">
        <v>0.85452079772949219</v>
      </c>
      <c r="E60" t="s">
        <v>25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0.48227986693382258</v>
      </c>
      <c r="D61">
        <v>0.96455973386764526</v>
      </c>
      <c r="E61" t="s">
        <v>25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0.48394981026649481</v>
      </c>
      <c r="D62">
        <v>0.96789968013763428</v>
      </c>
      <c r="E62" t="s">
        <v>25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0.45480602979660029</v>
      </c>
      <c r="D63">
        <v>0.90961205959320068</v>
      </c>
      <c r="E63" t="s">
        <v>25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0.48206835985183721</v>
      </c>
      <c r="D64">
        <v>0.96413671970367432</v>
      </c>
      <c r="E64" t="s">
        <v>25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25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0.48098838329315191</v>
      </c>
      <c r="D66">
        <v>0.96197670698165894</v>
      </c>
      <c r="E66" t="s">
        <v>25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0.45027461647987371</v>
      </c>
      <c r="D67">
        <v>0.90054923295974731</v>
      </c>
      <c r="E67" t="s">
        <v>25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0.48629119992256159</v>
      </c>
      <c r="D68">
        <v>0.97258245944976807</v>
      </c>
      <c r="E68" t="s">
        <v>25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0.4252547025680542</v>
      </c>
      <c r="D69">
        <v>0.85050946474075317</v>
      </c>
      <c r="E69" t="s">
        <v>25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0.42726036906242371</v>
      </c>
      <c r="D70">
        <v>0.85452079772949219</v>
      </c>
      <c r="E70" t="s">
        <v>25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0.48227986693382258</v>
      </c>
      <c r="D71">
        <v>0.96455973386764526</v>
      </c>
      <c r="E71" t="s">
        <v>25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0.48394981026649481</v>
      </c>
      <c r="D72">
        <v>0.96789968013763428</v>
      </c>
      <c r="E72" t="s">
        <v>25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0.45480602979660029</v>
      </c>
      <c r="D73">
        <v>0.90961205959320068</v>
      </c>
      <c r="E73" t="s">
        <v>25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0.48206835985183721</v>
      </c>
      <c r="D74">
        <v>0.96413671970367432</v>
      </c>
      <c r="E74" t="s">
        <v>25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25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0.48098838329315191</v>
      </c>
      <c r="D76">
        <v>0.96197670698165894</v>
      </c>
      <c r="E76" t="s">
        <v>25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0.45027461647987371</v>
      </c>
      <c r="D77">
        <v>0.90054923295974731</v>
      </c>
      <c r="E77" t="s">
        <v>25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0.48629119992256159</v>
      </c>
      <c r="D78">
        <v>0.97258245944976807</v>
      </c>
      <c r="E78" t="s">
        <v>25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0.4252547025680542</v>
      </c>
      <c r="D79">
        <v>0.85050946474075317</v>
      </c>
      <c r="E79" t="s">
        <v>25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0.42726036906242371</v>
      </c>
      <c r="D80">
        <v>0.85452079772949219</v>
      </c>
      <c r="E80" t="s">
        <v>25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0.48227986693382258</v>
      </c>
      <c r="D81">
        <v>0.96455973386764526</v>
      </c>
      <c r="E81" t="s">
        <v>25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0.48394981026649481</v>
      </c>
      <c r="D82">
        <v>0.96789968013763428</v>
      </c>
      <c r="E82" t="s">
        <v>25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0.45480602979660029</v>
      </c>
      <c r="D83">
        <v>0.90961205959320068</v>
      </c>
      <c r="E83" t="s">
        <v>25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0.48206835985183721</v>
      </c>
      <c r="D84">
        <v>0.96413671970367432</v>
      </c>
      <c r="E84" t="s">
        <v>25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25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0.48098838329315191</v>
      </c>
      <c r="D86">
        <v>0.96197670698165894</v>
      </c>
      <c r="E86" t="s">
        <v>25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0.45027461647987371</v>
      </c>
      <c r="D87">
        <v>0.90054923295974731</v>
      </c>
      <c r="E87" t="s">
        <v>25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0.48629119992256159</v>
      </c>
      <c r="D88">
        <v>0.97258245944976807</v>
      </c>
      <c r="E88" t="s">
        <v>25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0.4252547025680542</v>
      </c>
      <c r="D89">
        <v>0.85050946474075317</v>
      </c>
      <c r="E89" t="s">
        <v>25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0.42726036906242371</v>
      </c>
      <c r="D90">
        <v>0.85452079772949219</v>
      </c>
      <c r="E90" t="s">
        <v>25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0.48227986693382258</v>
      </c>
      <c r="D91">
        <v>0.96455973386764526</v>
      </c>
      <c r="E91" t="s">
        <v>25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0.48394981026649481</v>
      </c>
      <c r="D92">
        <v>0.96789968013763428</v>
      </c>
      <c r="E92" t="s">
        <v>25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0.45480602979660029</v>
      </c>
      <c r="D93">
        <v>0.90961205959320068</v>
      </c>
      <c r="E93" t="s">
        <v>25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0.48206835985183721</v>
      </c>
      <c r="D94">
        <v>0.96413671970367432</v>
      </c>
      <c r="E94" t="s">
        <v>25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25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0.48098838329315191</v>
      </c>
      <c r="D96">
        <v>0.96197670698165894</v>
      </c>
      <c r="E96" t="s">
        <v>25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0.45027461647987371</v>
      </c>
      <c r="D97">
        <v>0.90054923295974731</v>
      </c>
      <c r="E97" t="s">
        <v>25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0.48629119992256159</v>
      </c>
      <c r="D98">
        <v>0.97258245944976807</v>
      </c>
      <c r="E98" t="s">
        <v>25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0.4252547025680542</v>
      </c>
      <c r="D99">
        <v>0.85050946474075317</v>
      </c>
      <c r="E99" t="s">
        <v>25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0.42726036906242371</v>
      </c>
      <c r="D100">
        <v>0.85452079772949219</v>
      </c>
      <c r="E100" t="s">
        <v>25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0.48227986693382258</v>
      </c>
      <c r="D101">
        <v>0.96455973386764526</v>
      </c>
      <c r="E101" t="s">
        <v>25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0.48394981026649481</v>
      </c>
      <c r="D102">
        <v>0.96789968013763428</v>
      </c>
      <c r="E102" t="s">
        <v>25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0.45480602979660029</v>
      </c>
      <c r="D103">
        <v>0.90961205959320068</v>
      </c>
      <c r="E103" t="s">
        <v>25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0.48206835985183721</v>
      </c>
      <c r="D104">
        <v>0.96413671970367432</v>
      </c>
      <c r="E104" t="s">
        <v>25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25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0.48098838329315191</v>
      </c>
      <c r="D106">
        <v>0.96197670698165894</v>
      </c>
      <c r="E106" t="s">
        <v>25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0.45027461647987371</v>
      </c>
      <c r="D107">
        <v>0.90054923295974731</v>
      </c>
      <c r="E107" t="s">
        <v>25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0.48629119992256159</v>
      </c>
      <c r="D108">
        <v>0.97258245944976807</v>
      </c>
      <c r="E108" t="s">
        <v>25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0.4252547025680542</v>
      </c>
      <c r="D109">
        <v>0.85050946474075317</v>
      </c>
      <c r="E109" t="s">
        <v>25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0.42726036906242371</v>
      </c>
      <c r="D110">
        <v>0.85452079772949219</v>
      </c>
      <c r="E110" t="s">
        <v>25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0.48227986693382258</v>
      </c>
      <c r="D111">
        <v>0.96455973386764526</v>
      </c>
      <c r="E111" t="s">
        <v>25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0.48394981026649481</v>
      </c>
      <c r="D112">
        <v>0.96789968013763428</v>
      </c>
      <c r="E112" t="s">
        <v>25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0.45480602979660029</v>
      </c>
      <c r="D113">
        <v>0.90961205959320068</v>
      </c>
      <c r="E113" t="s">
        <v>25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0.48206835985183721</v>
      </c>
      <c r="D114">
        <v>0.96413671970367432</v>
      </c>
      <c r="E114" t="s">
        <v>25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25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0.48098838329315191</v>
      </c>
      <c r="D116">
        <v>0.96197670698165894</v>
      </c>
      <c r="E116" t="s">
        <v>25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0.45027461647987371</v>
      </c>
      <c r="D117">
        <v>0.90054923295974731</v>
      </c>
      <c r="E117" t="s">
        <v>25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0.48629119992256159</v>
      </c>
      <c r="D118">
        <v>0.97258245944976807</v>
      </c>
      <c r="E118" t="s">
        <v>25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0.4252547025680542</v>
      </c>
      <c r="D119">
        <v>0.85050946474075317</v>
      </c>
      <c r="E119" t="s">
        <v>25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0.42726036906242371</v>
      </c>
      <c r="D120">
        <v>0.85452079772949219</v>
      </c>
      <c r="E120" t="s">
        <v>25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0.48227986693382258</v>
      </c>
      <c r="D121">
        <v>0.96455973386764526</v>
      </c>
      <c r="E121" t="s">
        <v>25</v>
      </c>
      <c r="F121">
        <v>1E-4</v>
      </c>
      <c r="G121">
        <v>0.2</v>
      </c>
      <c r="H121" t="s">
        <v>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5A48-9ABF-4639-A423-A4C3FD533E6D}">
  <dimension ref="A1:AG201"/>
  <sheetViews>
    <sheetView zoomScale="75" zoomScaleNormal="75" workbookViewId="0">
      <selection activeCell="AE2" sqref="L2:AE2"/>
    </sheetView>
  </sheetViews>
  <sheetFormatPr defaultRowHeight="15" x14ac:dyDescent="0.25"/>
  <cols>
    <col min="2" max="2" width="25.7109375" customWidth="1"/>
    <col min="11" max="11" width="31.28515625" customWidth="1"/>
  </cols>
  <sheetData>
    <row r="1" spans="1:33" x14ac:dyDescent="0.25">
      <c r="A1" s="4" t="s">
        <v>16</v>
      </c>
      <c r="B1" s="4" t="s">
        <v>23</v>
      </c>
      <c r="C1" s="4" t="s">
        <v>22</v>
      </c>
      <c r="D1" s="4" t="s">
        <v>13</v>
      </c>
      <c r="E1" s="4" t="s">
        <v>21</v>
      </c>
      <c r="F1" s="4" t="s">
        <v>20</v>
      </c>
      <c r="G1" s="4" t="s">
        <v>19</v>
      </c>
      <c r="H1" s="4" t="s">
        <v>18</v>
      </c>
      <c r="AF1" t="s">
        <v>28</v>
      </c>
      <c r="AG1" t="s">
        <v>27</v>
      </c>
    </row>
    <row r="2" spans="1:33" x14ac:dyDescent="0.25">
      <c r="A2">
        <v>1</v>
      </c>
      <c r="B2" t="s">
        <v>5</v>
      </c>
      <c r="C2">
        <v>0.48489612340927118</v>
      </c>
      <c r="D2">
        <v>0.96513271331787109</v>
      </c>
      <c r="E2" t="s">
        <v>24</v>
      </c>
      <c r="F2">
        <v>1E-4</v>
      </c>
      <c r="G2">
        <v>0.2</v>
      </c>
      <c r="H2" t="s">
        <v>26</v>
      </c>
      <c r="K2" t="s">
        <v>5</v>
      </c>
      <c r="L2">
        <v>0.48489612340927118</v>
      </c>
      <c r="M2">
        <v>0.48394250869750982</v>
      </c>
      <c r="N2">
        <v>0.49123933911323547</v>
      </c>
      <c r="O2">
        <v>0.48745521903038019</v>
      </c>
      <c r="P2">
        <v>0.48366549611091608</v>
      </c>
      <c r="Q2">
        <v>0.48335060477256769</v>
      </c>
      <c r="R2">
        <v>0.48394250869750982</v>
      </c>
      <c r="S2">
        <v>0.48394250869750982</v>
      </c>
      <c r="T2">
        <v>0.4869103729724884</v>
      </c>
      <c r="U2">
        <v>0.48394250869750982</v>
      </c>
      <c r="V2">
        <v>0.48380100727081299</v>
      </c>
      <c r="W2">
        <v>0.48394250869750982</v>
      </c>
      <c r="X2">
        <v>0.48345226049423218</v>
      </c>
      <c r="Y2">
        <v>0.48394250869750982</v>
      </c>
      <c r="Z2">
        <v>0.48394250869750982</v>
      </c>
      <c r="AA2">
        <v>0.48394250869750982</v>
      </c>
      <c r="AB2">
        <v>0.48394250869750982</v>
      </c>
      <c r="AC2">
        <v>0.48394250869750982</v>
      </c>
      <c r="AD2">
        <v>0.48229333758354193</v>
      </c>
      <c r="AE2">
        <v>0.48260822892189031</v>
      </c>
      <c r="AF2">
        <f>MAX(L2:AE2)</f>
        <v>0.49123933911323547</v>
      </c>
      <c r="AG2">
        <f>AVERAGE(L2:AE2)</f>
        <v>0.48445485383272169</v>
      </c>
    </row>
    <row r="3" spans="1:33" x14ac:dyDescent="0.25">
      <c r="A3">
        <v>1</v>
      </c>
      <c r="B3" t="s">
        <v>8</v>
      </c>
      <c r="C3">
        <v>0.46832707524299622</v>
      </c>
      <c r="D3">
        <v>0.93208903074264526</v>
      </c>
      <c r="E3" t="s">
        <v>24</v>
      </c>
      <c r="F3">
        <v>1E-4</v>
      </c>
      <c r="G3">
        <v>0.2</v>
      </c>
      <c r="H3" t="s">
        <v>26</v>
      </c>
      <c r="K3" t="s">
        <v>8</v>
      </c>
      <c r="L3">
        <v>0.46832707524299622</v>
      </c>
      <c r="M3">
        <v>0.46759405732154852</v>
      </c>
      <c r="N3">
        <v>0.47181558609008789</v>
      </c>
      <c r="O3">
        <v>0.46759405732154852</v>
      </c>
      <c r="P3">
        <v>0.46759405732154852</v>
      </c>
      <c r="Q3">
        <v>0.46759405732154852</v>
      </c>
      <c r="R3">
        <v>0.46759405732154852</v>
      </c>
      <c r="S3">
        <v>0.47088554501533508</v>
      </c>
      <c r="T3">
        <v>0.4675348699092865</v>
      </c>
      <c r="U3">
        <v>0.4674651026725769</v>
      </c>
      <c r="V3">
        <v>0.46511358022689819</v>
      </c>
      <c r="W3">
        <v>0.46759405732154852</v>
      </c>
      <c r="X3">
        <v>0.46335431933403021</v>
      </c>
      <c r="Y3">
        <v>0.46735292673110962</v>
      </c>
      <c r="Z3">
        <v>0.46759405732154852</v>
      </c>
      <c r="AA3">
        <v>0.46487471461296082</v>
      </c>
      <c r="AB3">
        <v>0.46694514155387878</v>
      </c>
      <c r="AC3">
        <v>0.46358281373977661</v>
      </c>
      <c r="AD3">
        <v>0.46121829748153692</v>
      </c>
      <c r="AE3">
        <v>0.46750539541244512</v>
      </c>
      <c r="AF3">
        <f>MAX(L3:AE3)</f>
        <v>0.47181558609008789</v>
      </c>
      <c r="AG3">
        <f>AVERAGE(L3:AE3)</f>
        <v>0.46695668846368787</v>
      </c>
    </row>
    <row r="4" spans="1:33" x14ac:dyDescent="0.25">
      <c r="A4">
        <v>1</v>
      </c>
      <c r="B4" t="s">
        <v>4</v>
      </c>
      <c r="C4">
        <v>0.48812380433082581</v>
      </c>
      <c r="D4">
        <v>0.97624760866165161</v>
      </c>
      <c r="E4" t="s">
        <v>24</v>
      </c>
      <c r="F4">
        <v>1E-4</v>
      </c>
      <c r="G4">
        <v>0.2</v>
      </c>
      <c r="H4" t="s">
        <v>26</v>
      </c>
      <c r="K4" t="s">
        <v>4</v>
      </c>
      <c r="L4">
        <v>0.48812380433082581</v>
      </c>
      <c r="M4">
        <v>0.48860311508178711</v>
      </c>
      <c r="N4">
        <v>0.49009424448013311</v>
      </c>
      <c r="O4">
        <v>0.48924097418785101</v>
      </c>
      <c r="P4">
        <v>0.48860311508178711</v>
      </c>
      <c r="Q4">
        <v>0.48860311508178711</v>
      </c>
      <c r="R4">
        <v>0.48860311508178711</v>
      </c>
      <c r="S4">
        <v>0.48860311508178711</v>
      </c>
      <c r="T4">
        <v>0.48818972706794739</v>
      </c>
      <c r="U4">
        <v>0.48860311508178711</v>
      </c>
      <c r="V4">
        <v>0.49622765183448792</v>
      </c>
      <c r="W4">
        <v>0.48860311508178711</v>
      </c>
      <c r="X4">
        <v>0.51026433706283569</v>
      </c>
      <c r="Y4">
        <v>0.48860311508178711</v>
      </c>
      <c r="Z4">
        <v>0.48860311508178711</v>
      </c>
      <c r="AA4">
        <v>0.48860311508178711</v>
      </c>
      <c r="AB4">
        <v>0.50399380922317505</v>
      </c>
      <c r="AC4">
        <v>0.50440889596939087</v>
      </c>
      <c r="AD4">
        <v>0.51046031713485718</v>
      </c>
      <c r="AE4">
        <v>0.48844283819198608</v>
      </c>
      <c r="AF4">
        <f>MAX(L4:AE4)</f>
        <v>0.51046031713485718</v>
      </c>
      <c r="AG4">
        <f>AVERAGE(L4:AE4)</f>
        <v>0.49277388751506807</v>
      </c>
    </row>
    <row r="5" spans="1:33" x14ac:dyDescent="0.25">
      <c r="A5">
        <v>1</v>
      </c>
      <c r="B5" t="s">
        <v>11</v>
      </c>
      <c r="C5">
        <v>0.49953562021255488</v>
      </c>
      <c r="D5">
        <v>0.99907124042510986</v>
      </c>
      <c r="E5" t="s">
        <v>24</v>
      </c>
      <c r="F5">
        <v>1E-4</v>
      </c>
      <c r="G5">
        <v>0.2</v>
      </c>
      <c r="H5" t="s">
        <v>26</v>
      </c>
      <c r="K5" t="s">
        <v>11</v>
      </c>
      <c r="L5">
        <v>0.49953562021255488</v>
      </c>
      <c r="M5">
        <v>0.99999988079071045</v>
      </c>
      <c r="N5">
        <v>0.49607083201408392</v>
      </c>
      <c r="O5">
        <v>0.49905234575271612</v>
      </c>
      <c r="P5">
        <v>0.99999988079071045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0.49993622303009028</v>
      </c>
      <c r="V5">
        <v>0.49797612428665161</v>
      </c>
      <c r="W5">
        <v>0.49960938096046448</v>
      </c>
      <c r="X5">
        <v>0.49375200271606451</v>
      </c>
      <c r="Y5">
        <v>0.49819734692573547</v>
      </c>
      <c r="Z5">
        <v>0.99999988079071045</v>
      </c>
      <c r="AA5">
        <v>0.49916094541549683</v>
      </c>
      <c r="AB5">
        <v>0.4988669753074646</v>
      </c>
      <c r="AC5">
        <v>0.49835678935050959</v>
      </c>
      <c r="AD5">
        <v>0.49404793977737432</v>
      </c>
      <c r="AE5">
        <v>0.49823522567749018</v>
      </c>
      <c r="AF5">
        <f>MAX(L5:AE5)</f>
        <v>0.99999988079071045</v>
      </c>
      <c r="AG5">
        <f>AVERAGE(L5:AE5)</f>
        <v>0.67363984584808345</v>
      </c>
    </row>
    <row r="6" spans="1:33" x14ac:dyDescent="0.25">
      <c r="A6">
        <v>1</v>
      </c>
      <c r="B6" t="s">
        <v>3</v>
      </c>
      <c r="C6">
        <v>0.48647752404212952</v>
      </c>
      <c r="D6">
        <v>0.97273600101470947</v>
      </c>
      <c r="E6" t="s">
        <v>24</v>
      </c>
      <c r="F6">
        <v>1E-4</v>
      </c>
      <c r="G6">
        <v>0.2</v>
      </c>
      <c r="H6" t="s">
        <v>26</v>
      </c>
      <c r="K6" t="s">
        <v>3</v>
      </c>
      <c r="L6">
        <v>0.48647752404212952</v>
      </c>
      <c r="M6">
        <v>0.48878449201583862</v>
      </c>
      <c r="N6">
        <v>0.49607869982719421</v>
      </c>
      <c r="O6">
        <v>0.49364152550697332</v>
      </c>
      <c r="P6">
        <v>0.48874926567077642</v>
      </c>
      <c r="Q6">
        <v>0.49233654141426092</v>
      </c>
      <c r="R6">
        <v>0.49135273694992071</v>
      </c>
      <c r="S6">
        <v>0.48860183358192438</v>
      </c>
      <c r="T6">
        <v>0.49178233742713928</v>
      </c>
      <c r="U6">
        <v>0.48868882656097412</v>
      </c>
      <c r="V6">
        <v>0.48854970932006841</v>
      </c>
      <c r="W6">
        <v>0.48878449201583862</v>
      </c>
      <c r="X6">
        <v>0.48853760957717901</v>
      </c>
      <c r="Y6">
        <v>0.48846441507339478</v>
      </c>
      <c r="Z6">
        <v>0.48878449201583862</v>
      </c>
      <c r="AA6">
        <v>0.49023842811584473</v>
      </c>
      <c r="AB6">
        <v>0.48819753527641302</v>
      </c>
      <c r="AC6">
        <v>0.48755422234535217</v>
      </c>
      <c r="AD6">
        <v>0.48377788066864008</v>
      </c>
      <c r="AE6">
        <v>0.48799324035644531</v>
      </c>
      <c r="AF6">
        <f>MAX(L6:AE6)</f>
        <v>0.49607869982719421</v>
      </c>
      <c r="AG6">
        <f>AVERAGE(L6:AE6)</f>
        <v>0.48936879038810732</v>
      </c>
    </row>
    <row r="7" spans="1:33" x14ac:dyDescent="0.25">
      <c r="A7">
        <v>1</v>
      </c>
      <c r="B7" t="s">
        <v>6</v>
      </c>
      <c r="C7">
        <v>0.44694492220878601</v>
      </c>
      <c r="D7">
        <v>0.89148199558258057</v>
      </c>
      <c r="E7" t="s">
        <v>24</v>
      </c>
      <c r="F7">
        <v>1E-4</v>
      </c>
      <c r="G7">
        <v>0.2</v>
      </c>
      <c r="H7" t="s">
        <v>26</v>
      </c>
      <c r="K7" t="s">
        <v>6</v>
      </c>
      <c r="L7">
        <v>0.44694492220878601</v>
      </c>
      <c r="M7">
        <v>0.44742506742477423</v>
      </c>
      <c r="N7">
        <v>0.45529758930206299</v>
      </c>
      <c r="O7">
        <v>0.44745293259620672</v>
      </c>
      <c r="P7">
        <v>0.4477766752243042</v>
      </c>
      <c r="Q7">
        <v>0.44701054692268372</v>
      </c>
      <c r="R7">
        <v>0.44776740670204163</v>
      </c>
      <c r="S7">
        <v>0.50086945295333862</v>
      </c>
      <c r="T7">
        <v>0.46393227577209473</v>
      </c>
      <c r="U7">
        <v>0.49440237879753107</v>
      </c>
      <c r="V7">
        <v>0.50181323289871216</v>
      </c>
      <c r="W7">
        <v>0.44742506742477423</v>
      </c>
      <c r="X7">
        <v>0.52038335800170898</v>
      </c>
      <c r="Y7">
        <v>0.4898916482925415</v>
      </c>
      <c r="Z7">
        <v>0.44742506742477423</v>
      </c>
      <c r="AA7">
        <v>0.48524075746536249</v>
      </c>
      <c r="AB7">
        <v>0.45766016840934748</v>
      </c>
      <c r="AC7">
        <v>0.47603121399879461</v>
      </c>
      <c r="AD7">
        <v>0.50148040056228638</v>
      </c>
      <c r="AE7">
        <v>0.48011806607246399</v>
      </c>
      <c r="AF7">
        <f>MAX(L7:AE7)</f>
        <v>0.52038335800170898</v>
      </c>
      <c r="AG7">
        <f>AVERAGE(L7:AE7)</f>
        <v>0.47031741142272948</v>
      </c>
    </row>
    <row r="8" spans="1:33" x14ac:dyDescent="0.25">
      <c r="A8">
        <v>1</v>
      </c>
      <c r="B8" t="s">
        <v>10</v>
      </c>
      <c r="C8">
        <v>0.48188874125480652</v>
      </c>
      <c r="D8">
        <v>0.96377754211425781</v>
      </c>
      <c r="E8" t="s">
        <v>24</v>
      </c>
      <c r="F8">
        <v>1E-4</v>
      </c>
      <c r="G8">
        <v>0.2</v>
      </c>
      <c r="H8" t="s">
        <v>26</v>
      </c>
      <c r="K8" t="s">
        <v>10</v>
      </c>
      <c r="L8">
        <v>0.48188874125480652</v>
      </c>
      <c r="M8">
        <v>0.48317623138427729</v>
      </c>
      <c r="N8">
        <v>0.48317623138427729</v>
      </c>
      <c r="O8">
        <v>0.48317623138427729</v>
      </c>
      <c r="P8">
        <v>0.48317623138427729</v>
      </c>
      <c r="Q8">
        <v>0.48317623138427729</v>
      </c>
      <c r="R8">
        <v>0.48317623138427729</v>
      </c>
      <c r="S8">
        <v>0.48317623138427729</v>
      </c>
      <c r="T8">
        <v>0.48317623138427729</v>
      </c>
      <c r="U8">
        <v>0.48317623138427729</v>
      </c>
      <c r="V8">
        <v>0.48362639546394348</v>
      </c>
      <c r="W8">
        <v>0.48317623138427729</v>
      </c>
      <c r="X8">
        <v>0.48317623138427729</v>
      </c>
      <c r="Y8">
        <v>0.48317623138427729</v>
      </c>
      <c r="Z8">
        <v>0.48317623138427729</v>
      </c>
      <c r="AA8">
        <v>0.48317623138427729</v>
      </c>
      <c r="AB8">
        <v>0.48317623138427729</v>
      </c>
      <c r="AC8">
        <v>0.50082689523696899</v>
      </c>
      <c r="AD8">
        <v>0.52744656801223755</v>
      </c>
      <c r="AE8">
        <v>0.48317623138427729</v>
      </c>
      <c r="AF8">
        <f>MAX(L8:AE8)</f>
        <v>0.52744656801223755</v>
      </c>
      <c r="AG8">
        <f>AVERAGE(L8:AE8)</f>
        <v>0.48623041510581971</v>
      </c>
    </row>
    <row r="9" spans="1:33" x14ac:dyDescent="0.25">
      <c r="A9">
        <v>1</v>
      </c>
      <c r="B9" t="s">
        <v>7</v>
      </c>
      <c r="C9">
        <v>0.42787188291549683</v>
      </c>
      <c r="D9">
        <v>0.85574376583099365</v>
      </c>
      <c r="E9" t="s">
        <v>24</v>
      </c>
      <c r="F9">
        <v>1E-4</v>
      </c>
      <c r="G9">
        <v>0.2</v>
      </c>
      <c r="H9" t="s">
        <v>26</v>
      </c>
      <c r="K9" t="s">
        <v>7</v>
      </c>
      <c r="L9">
        <v>0.42787188291549683</v>
      </c>
      <c r="M9">
        <v>0.42979511618614202</v>
      </c>
      <c r="N9">
        <v>0.43692272901535029</v>
      </c>
      <c r="O9">
        <v>0.43116837739944458</v>
      </c>
      <c r="P9">
        <v>0.45003855228424072</v>
      </c>
      <c r="Q9">
        <v>0.43934512138366699</v>
      </c>
      <c r="R9">
        <v>0.46363279223442078</v>
      </c>
      <c r="S9">
        <v>0.53164160251617432</v>
      </c>
      <c r="T9">
        <v>0.46975934505462652</v>
      </c>
      <c r="U9">
        <v>0.47521132230758673</v>
      </c>
      <c r="V9">
        <v>0.57102221250534058</v>
      </c>
      <c r="W9">
        <v>0.43745779991149902</v>
      </c>
      <c r="X9">
        <v>0.57121217250823975</v>
      </c>
      <c r="Y9">
        <v>0.48471415042877197</v>
      </c>
      <c r="Z9">
        <v>0.44670951366424561</v>
      </c>
      <c r="AA9">
        <v>0.50035727024078369</v>
      </c>
      <c r="AB9">
        <v>0.48780030012130737</v>
      </c>
      <c r="AC9">
        <v>0.5497206449508667</v>
      </c>
      <c r="AD9">
        <v>0.57553189992904663</v>
      </c>
      <c r="AE9">
        <v>0.5375971794128418</v>
      </c>
      <c r="AF9">
        <f>MAX(L9:AE9)</f>
        <v>0.57553189992904663</v>
      </c>
      <c r="AG9">
        <f>AVERAGE(L9:AE9)</f>
        <v>0.48587549924850465</v>
      </c>
    </row>
    <row r="10" spans="1:33" x14ac:dyDescent="0.25">
      <c r="A10">
        <v>1</v>
      </c>
      <c r="B10" t="s">
        <v>2</v>
      </c>
      <c r="C10">
        <v>0.43963879346847529</v>
      </c>
      <c r="D10">
        <v>0.87258452177047729</v>
      </c>
      <c r="E10" t="s">
        <v>24</v>
      </c>
      <c r="F10">
        <v>1E-4</v>
      </c>
      <c r="G10">
        <v>0.2</v>
      </c>
      <c r="H10" t="s">
        <v>26</v>
      </c>
      <c r="K10" t="s">
        <v>2</v>
      </c>
      <c r="L10">
        <v>0.43963879346847529</v>
      </c>
      <c r="M10">
        <v>0.436767578125</v>
      </c>
      <c r="N10">
        <v>0.46632206439971918</v>
      </c>
      <c r="O10">
        <v>0.45427277684211731</v>
      </c>
      <c r="P10">
        <v>0.45553755760192871</v>
      </c>
      <c r="Q10">
        <v>0.45933979749679571</v>
      </c>
      <c r="R10">
        <v>0.46141815185546881</v>
      </c>
      <c r="S10">
        <v>0.47059172391891479</v>
      </c>
      <c r="T10">
        <v>0.47163450717926031</v>
      </c>
      <c r="U10">
        <v>0.47364959120750427</v>
      </c>
      <c r="V10">
        <v>0.47106537222862238</v>
      </c>
      <c r="W10">
        <v>0.45845770835876459</v>
      </c>
      <c r="X10">
        <v>0.48178228735923773</v>
      </c>
      <c r="Y10">
        <v>0.47848352789878851</v>
      </c>
      <c r="Z10">
        <v>0.46752291917800898</v>
      </c>
      <c r="AA10">
        <v>0.47393158078193659</v>
      </c>
      <c r="AB10">
        <v>0.46667951345443731</v>
      </c>
      <c r="AC10">
        <v>0.46612921357154852</v>
      </c>
      <c r="AD10">
        <v>0.47766509652137762</v>
      </c>
      <c r="AE10">
        <v>0.46936804056167603</v>
      </c>
      <c r="AF10">
        <f>MAX(L10:AE10)</f>
        <v>0.48178228735923773</v>
      </c>
      <c r="AG10">
        <f>AVERAGE(L10:AE10)</f>
        <v>0.46501289010047914</v>
      </c>
    </row>
    <row r="11" spans="1:33" x14ac:dyDescent="0.25">
      <c r="A11">
        <v>1</v>
      </c>
      <c r="B11" t="s">
        <v>9</v>
      </c>
      <c r="C11">
        <v>0.48641082644462591</v>
      </c>
      <c r="D11">
        <v>0.97282171249389648</v>
      </c>
      <c r="E11" t="s">
        <v>24</v>
      </c>
      <c r="F11">
        <v>1E-4</v>
      </c>
      <c r="G11">
        <v>0.2</v>
      </c>
      <c r="H11" t="s">
        <v>26</v>
      </c>
      <c r="K11" t="s">
        <v>9</v>
      </c>
      <c r="L11">
        <v>0.48641082644462591</v>
      </c>
      <c r="M11">
        <v>0.48865294456481928</v>
      </c>
      <c r="N11">
        <v>0.48761224746704102</v>
      </c>
      <c r="O11">
        <v>0.48845407366752619</v>
      </c>
      <c r="P11">
        <v>0.48865294456481928</v>
      </c>
      <c r="Q11">
        <v>0.48832708597183228</v>
      </c>
      <c r="R11">
        <v>0.48865294456481928</v>
      </c>
      <c r="S11">
        <v>0.48795324563980103</v>
      </c>
      <c r="T11">
        <v>0.487984299659729</v>
      </c>
      <c r="U11">
        <v>0.48866501450538641</v>
      </c>
      <c r="V11">
        <v>0.48896726965904241</v>
      </c>
      <c r="W11">
        <v>0.48865294456481928</v>
      </c>
      <c r="X11">
        <v>0.4908948540687561</v>
      </c>
      <c r="Y11">
        <v>0.49109414219856262</v>
      </c>
      <c r="Z11">
        <v>0.48865294456481928</v>
      </c>
      <c r="AA11">
        <v>0.49333128333091741</v>
      </c>
      <c r="AB11">
        <v>0.49261119961738592</v>
      </c>
      <c r="AC11">
        <v>0.48945465683937073</v>
      </c>
      <c r="AD11">
        <v>0.49020543694496149</v>
      </c>
      <c r="AE11">
        <v>0.49538904428482061</v>
      </c>
      <c r="AF11">
        <f>MAX(L11:AE11)</f>
        <v>0.49538904428482061</v>
      </c>
      <c r="AG11">
        <f>AVERAGE(L11:AE11)</f>
        <v>0.48953097015619279</v>
      </c>
    </row>
    <row r="12" spans="1:33" x14ac:dyDescent="0.25">
      <c r="A12">
        <v>2</v>
      </c>
      <c r="B12" t="s">
        <v>5</v>
      </c>
      <c r="C12">
        <v>0.48394250869750982</v>
      </c>
      <c r="D12">
        <v>0.96788501739501953</v>
      </c>
      <c r="E12" t="s">
        <v>24</v>
      </c>
      <c r="F12">
        <v>1E-4</v>
      </c>
      <c r="G12">
        <v>0.2</v>
      </c>
      <c r="H12" t="s">
        <v>26</v>
      </c>
    </row>
    <row r="13" spans="1:33" x14ac:dyDescent="0.25">
      <c r="A13">
        <v>2</v>
      </c>
      <c r="B13" t="s">
        <v>8</v>
      </c>
      <c r="C13">
        <v>0.46759405732154852</v>
      </c>
      <c r="D13">
        <v>0.93518811464309692</v>
      </c>
      <c r="E13" t="s">
        <v>24</v>
      </c>
      <c r="F13">
        <v>1E-4</v>
      </c>
      <c r="G13">
        <v>0.2</v>
      </c>
      <c r="H13" t="s">
        <v>26</v>
      </c>
      <c r="K13" t="s">
        <v>5</v>
      </c>
      <c r="L13">
        <v>0.96513271331787109</v>
      </c>
      <c r="M13">
        <v>0.96788501739501953</v>
      </c>
      <c r="N13">
        <v>0.95362317562103271</v>
      </c>
      <c r="O13">
        <v>0.96180045604705811</v>
      </c>
      <c r="P13">
        <v>0.96733105182647705</v>
      </c>
      <c r="Q13">
        <v>0.9667012095451355</v>
      </c>
      <c r="R13">
        <v>0.96788501739501953</v>
      </c>
      <c r="S13">
        <v>0.96788501739501953</v>
      </c>
      <c r="T13">
        <v>0.96593588590621948</v>
      </c>
      <c r="U13">
        <v>0.96788501739501953</v>
      </c>
      <c r="V13">
        <v>0.96760207414627075</v>
      </c>
      <c r="W13">
        <v>0.96788501739501953</v>
      </c>
      <c r="X13">
        <v>0.96690452098846436</v>
      </c>
      <c r="Y13">
        <v>0.96788501739501953</v>
      </c>
      <c r="Z13">
        <v>0.96788501739501953</v>
      </c>
      <c r="AA13">
        <v>0.96788501739501953</v>
      </c>
      <c r="AB13">
        <v>0.96788501739501953</v>
      </c>
      <c r="AC13">
        <v>0.96788501739501953</v>
      </c>
      <c r="AD13">
        <v>0.96458661556243896</v>
      </c>
      <c r="AE13">
        <v>0.96521645784378052</v>
      </c>
    </row>
    <row r="14" spans="1:33" x14ac:dyDescent="0.25">
      <c r="A14">
        <v>2</v>
      </c>
      <c r="B14" t="s">
        <v>4</v>
      </c>
      <c r="C14">
        <v>0.48860311508178711</v>
      </c>
      <c r="D14">
        <v>0.97720623016357422</v>
      </c>
      <c r="E14" t="s">
        <v>24</v>
      </c>
      <c r="F14">
        <v>1E-4</v>
      </c>
      <c r="G14">
        <v>0.2</v>
      </c>
      <c r="H14" t="s">
        <v>26</v>
      </c>
      <c r="K14" t="s">
        <v>8</v>
      </c>
      <c r="L14">
        <v>0.93208903074264526</v>
      </c>
      <c r="M14">
        <v>0.93518811464309692</v>
      </c>
      <c r="N14">
        <v>0.93064802885055542</v>
      </c>
      <c r="O14">
        <v>0.93518811464309692</v>
      </c>
      <c r="P14">
        <v>0.93518811464309692</v>
      </c>
      <c r="Q14">
        <v>0.93518811464309692</v>
      </c>
      <c r="R14">
        <v>0.93518811464309692</v>
      </c>
      <c r="S14">
        <v>0.93238401412963867</v>
      </c>
      <c r="T14">
        <v>0.93476563692092896</v>
      </c>
      <c r="U14">
        <v>0.93486928939819336</v>
      </c>
      <c r="V14">
        <v>0.92957991361618042</v>
      </c>
      <c r="W14">
        <v>0.93518811464309692</v>
      </c>
      <c r="X14">
        <v>0.92543447017669678</v>
      </c>
      <c r="Y14">
        <v>0.93470585346221924</v>
      </c>
      <c r="Z14">
        <v>0.93518811464309692</v>
      </c>
      <c r="AA14">
        <v>0.92941248416900635</v>
      </c>
      <c r="AB14">
        <v>0.93356192111968994</v>
      </c>
      <c r="AC14">
        <v>0.92675983905792236</v>
      </c>
      <c r="AD14">
        <v>0.91563498973846436</v>
      </c>
      <c r="AE14">
        <v>0.93501073122024536</v>
      </c>
    </row>
    <row r="15" spans="1:33" x14ac:dyDescent="0.25">
      <c r="A15">
        <v>2</v>
      </c>
      <c r="B15" t="s">
        <v>11</v>
      </c>
      <c r="C15">
        <v>0.99999988079071045</v>
      </c>
      <c r="D15">
        <v>1</v>
      </c>
      <c r="E15" t="s">
        <v>24</v>
      </c>
      <c r="F15">
        <v>1E-4</v>
      </c>
      <c r="G15">
        <v>0.2</v>
      </c>
      <c r="H15" t="s">
        <v>26</v>
      </c>
      <c r="K15" t="s">
        <v>4</v>
      </c>
      <c r="L15">
        <v>0.97624760866165161</v>
      </c>
      <c r="M15">
        <v>0.97720623016357422</v>
      </c>
      <c r="N15">
        <v>0.97407925128936768</v>
      </c>
      <c r="O15">
        <v>0.97630137205123901</v>
      </c>
      <c r="P15">
        <v>0.97720623016357422</v>
      </c>
      <c r="Q15">
        <v>0.97720623016357422</v>
      </c>
      <c r="R15">
        <v>0.97720623016357422</v>
      </c>
      <c r="S15">
        <v>0.97720623016357422</v>
      </c>
      <c r="T15">
        <v>0.9762953519821167</v>
      </c>
      <c r="U15">
        <v>0.97720623016357422</v>
      </c>
      <c r="V15">
        <v>0.97593271732330322</v>
      </c>
      <c r="W15">
        <v>0.97720623016357422</v>
      </c>
      <c r="X15">
        <v>0.97316443920135498</v>
      </c>
      <c r="Y15">
        <v>0.97720623016357422</v>
      </c>
      <c r="Z15">
        <v>0.97720623016357422</v>
      </c>
      <c r="AA15">
        <v>0.97720623016357422</v>
      </c>
      <c r="AB15">
        <v>0.97546833753585815</v>
      </c>
      <c r="AC15">
        <v>0.97462731599807739</v>
      </c>
      <c r="AD15">
        <v>0.96955519914627075</v>
      </c>
      <c r="AE15">
        <v>0.97597455978393555</v>
      </c>
    </row>
    <row r="16" spans="1:33" x14ac:dyDescent="0.25">
      <c r="A16">
        <v>2</v>
      </c>
      <c r="B16" t="s">
        <v>3</v>
      </c>
      <c r="C16">
        <v>0.48878449201583862</v>
      </c>
      <c r="D16">
        <v>0.97756892442703247</v>
      </c>
      <c r="E16" t="s">
        <v>24</v>
      </c>
      <c r="F16">
        <v>1E-4</v>
      </c>
      <c r="G16">
        <v>0.2</v>
      </c>
      <c r="H16" t="s">
        <v>26</v>
      </c>
      <c r="K16" t="s">
        <v>11</v>
      </c>
      <c r="L16">
        <v>0.99907124042510986</v>
      </c>
      <c r="M16">
        <v>1</v>
      </c>
      <c r="N16">
        <v>0.9921417236328125</v>
      </c>
      <c r="O16">
        <v>0.99810469150543213</v>
      </c>
      <c r="P16">
        <v>1</v>
      </c>
      <c r="Q16">
        <v>1</v>
      </c>
      <c r="R16">
        <v>1</v>
      </c>
      <c r="S16">
        <v>1</v>
      </c>
      <c r="T16">
        <v>1</v>
      </c>
      <c r="U16">
        <v>0.99987238645553589</v>
      </c>
      <c r="V16">
        <v>0.99595224857330322</v>
      </c>
      <c r="W16">
        <v>0.99921876192092896</v>
      </c>
      <c r="X16">
        <v>0.98750400543212891</v>
      </c>
      <c r="Y16">
        <v>0.99639475345611572</v>
      </c>
      <c r="Z16">
        <v>1</v>
      </c>
      <c r="AA16">
        <v>0.99832189083099365</v>
      </c>
      <c r="AB16">
        <v>0.9977339506149292</v>
      </c>
      <c r="AC16">
        <v>0.99671363830566406</v>
      </c>
      <c r="AD16">
        <v>0.98809587955474854</v>
      </c>
      <c r="AE16">
        <v>0.99647045135498047</v>
      </c>
    </row>
    <row r="17" spans="1:31" x14ac:dyDescent="0.25">
      <c r="A17">
        <v>2</v>
      </c>
      <c r="B17" t="s">
        <v>6</v>
      </c>
      <c r="C17">
        <v>0.44742506742477423</v>
      </c>
      <c r="D17">
        <v>0.89485013484954834</v>
      </c>
      <c r="E17" t="s">
        <v>24</v>
      </c>
      <c r="F17">
        <v>1E-4</v>
      </c>
      <c r="G17">
        <v>0.2</v>
      </c>
      <c r="H17" t="s">
        <v>26</v>
      </c>
      <c r="K17" t="s">
        <v>3</v>
      </c>
      <c r="L17">
        <v>0.97273600101470947</v>
      </c>
      <c r="M17">
        <v>0.97756892442703247</v>
      </c>
      <c r="N17">
        <v>0.96592998504638672</v>
      </c>
      <c r="O17">
        <v>0.97283363342285156</v>
      </c>
      <c r="P17">
        <v>0.97723615169525146</v>
      </c>
      <c r="Q17">
        <v>0.97626751661300659</v>
      </c>
      <c r="R17">
        <v>0.97608613967895508</v>
      </c>
      <c r="S17">
        <v>0.976859450340271</v>
      </c>
      <c r="T17">
        <v>0.97227364778518677</v>
      </c>
      <c r="U17">
        <v>0.97737759351730347</v>
      </c>
      <c r="V17">
        <v>0.97517740726470947</v>
      </c>
      <c r="W17">
        <v>0.97756892442703247</v>
      </c>
      <c r="X17">
        <v>0.96735298633575439</v>
      </c>
      <c r="Y17">
        <v>0.97554606199264526</v>
      </c>
      <c r="Z17">
        <v>0.97756892442703247</v>
      </c>
      <c r="AA17">
        <v>0.974312424659729</v>
      </c>
      <c r="AB17">
        <v>0.9763951301574707</v>
      </c>
      <c r="AC17">
        <v>0.97082674503326416</v>
      </c>
      <c r="AD17">
        <v>0.95272243022918701</v>
      </c>
      <c r="AE17">
        <v>0.96976840496063232</v>
      </c>
    </row>
    <row r="18" spans="1:31" x14ac:dyDescent="0.25">
      <c r="A18">
        <v>2</v>
      </c>
      <c r="B18" t="s">
        <v>10</v>
      </c>
      <c r="C18">
        <v>0.48317623138427729</v>
      </c>
      <c r="D18">
        <v>0.96635246276855469</v>
      </c>
      <c r="E18" t="s">
        <v>24</v>
      </c>
      <c r="F18">
        <v>1E-4</v>
      </c>
      <c r="G18">
        <v>0.2</v>
      </c>
      <c r="H18" t="s">
        <v>26</v>
      </c>
      <c r="K18" t="s">
        <v>6</v>
      </c>
      <c r="L18">
        <v>0.89148199558258057</v>
      </c>
      <c r="M18">
        <v>0.89485013484954834</v>
      </c>
      <c r="N18">
        <v>0.8873823881149292</v>
      </c>
      <c r="O18">
        <v>0.89357459545135498</v>
      </c>
      <c r="P18">
        <v>0.89414060115814209</v>
      </c>
      <c r="Q18">
        <v>0.89184075593948364</v>
      </c>
      <c r="R18">
        <v>0.89294683933258057</v>
      </c>
      <c r="S18">
        <v>0.90148079395294189</v>
      </c>
      <c r="T18">
        <v>0.89271163940429688</v>
      </c>
      <c r="U18">
        <v>0.90170001983642578</v>
      </c>
      <c r="V18">
        <v>0.90037071704864502</v>
      </c>
      <c r="W18">
        <v>0.89485013484954834</v>
      </c>
      <c r="X18">
        <v>0.89706629514694214</v>
      </c>
      <c r="Y18">
        <v>0.89905327558517456</v>
      </c>
      <c r="Z18">
        <v>0.89485013484954834</v>
      </c>
      <c r="AA18">
        <v>0.89991426467895508</v>
      </c>
      <c r="AB18">
        <v>0.89585858583450317</v>
      </c>
      <c r="AC18">
        <v>0.89841955900192261</v>
      </c>
      <c r="AD18">
        <v>0.88915413618087769</v>
      </c>
      <c r="AE18">
        <v>0.8929208517074585</v>
      </c>
    </row>
    <row r="19" spans="1:31" x14ac:dyDescent="0.25">
      <c r="A19">
        <v>2</v>
      </c>
      <c r="B19" t="s">
        <v>7</v>
      </c>
      <c r="C19">
        <v>0.42979511618614202</v>
      </c>
      <c r="D19">
        <v>0.85959023237228394</v>
      </c>
      <c r="E19" t="s">
        <v>24</v>
      </c>
      <c r="F19">
        <v>1E-4</v>
      </c>
      <c r="G19">
        <v>0.2</v>
      </c>
      <c r="H19" t="s">
        <v>26</v>
      </c>
      <c r="K19" t="s">
        <v>10</v>
      </c>
      <c r="L19">
        <v>0.96377754211425781</v>
      </c>
      <c r="M19">
        <v>0.96635246276855469</v>
      </c>
      <c r="N19">
        <v>0.96635246276855469</v>
      </c>
      <c r="O19">
        <v>0.96635246276855469</v>
      </c>
      <c r="P19">
        <v>0.96635246276855469</v>
      </c>
      <c r="Q19">
        <v>0.96635246276855469</v>
      </c>
      <c r="R19">
        <v>0.96635246276855469</v>
      </c>
      <c r="S19">
        <v>0.96635246276855469</v>
      </c>
      <c r="T19">
        <v>0.96635246276855469</v>
      </c>
      <c r="U19">
        <v>0.96635246276855469</v>
      </c>
      <c r="V19">
        <v>0.96568882465362549</v>
      </c>
      <c r="W19">
        <v>0.96635246276855469</v>
      </c>
      <c r="X19">
        <v>0.96635246276855469</v>
      </c>
      <c r="Y19">
        <v>0.96635246276855469</v>
      </c>
      <c r="Z19">
        <v>0.96635246276855469</v>
      </c>
      <c r="AA19">
        <v>0.96635246276855469</v>
      </c>
      <c r="AB19">
        <v>0.96635246276855469</v>
      </c>
      <c r="AC19">
        <v>0.96089762449264526</v>
      </c>
      <c r="AD19">
        <v>0.95487087965011597</v>
      </c>
      <c r="AE19">
        <v>0.96635246276855469</v>
      </c>
    </row>
    <row r="20" spans="1:31" x14ac:dyDescent="0.25">
      <c r="A20">
        <v>2</v>
      </c>
      <c r="B20" t="s">
        <v>2</v>
      </c>
      <c r="C20">
        <v>0.436767578125</v>
      </c>
      <c r="D20">
        <v>0.87353515625</v>
      </c>
      <c r="E20" t="s">
        <v>24</v>
      </c>
      <c r="F20">
        <v>1E-4</v>
      </c>
      <c r="G20">
        <v>0.2</v>
      </c>
      <c r="H20" t="s">
        <v>26</v>
      </c>
      <c r="K20" t="s">
        <v>7</v>
      </c>
      <c r="L20">
        <v>0.85574376583099365</v>
      </c>
      <c r="M20">
        <v>0.85959023237228394</v>
      </c>
      <c r="N20">
        <v>0.85066366195678711</v>
      </c>
      <c r="O20">
        <v>0.85768097639083862</v>
      </c>
      <c r="P20">
        <v>0.85837447643280029</v>
      </c>
      <c r="Q20">
        <v>0.8564453125</v>
      </c>
      <c r="R20">
        <v>0.86136007308959961</v>
      </c>
      <c r="S20">
        <v>0.87103784084320068</v>
      </c>
      <c r="T20">
        <v>0.86019212007522583</v>
      </c>
      <c r="U20">
        <v>0.86515665054321289</v>
      </c>
      <c r="V20">
        <v>0.88063621520996094</v>
      </c>
      <c r="W20">
        <v>0.85986125469207764</v>
      </c>
      <c r="X20">
        <v>0.86662149429321289</v>
      </c>
      <c r="Y20">
        <v>0.86561506986618042</v>
      </c>
      <c r="Z20">
        <v>0.86256182193756104</v>
      </c>
      <c r="AA20">
        <v>0.86822187900543213</v>
      </c>
      <c r="AB20">
        <v>0.86957108974456787</v>
      </c>
      <c r="AC20">
        <v>0.87362480163574219</v>
      </c>
      <c r="AD20">
        <v>0.86746251583099365</v>
      </c>
      <c r="AE20">
        <v>0.86348247528076172</v>
      </c>
    </row>
    <row r="21" spans="1:31" x14ac:dyDescent="0.25">
      <c r="A21">
        <v>2</v>
      </c>
      <c r="B21" t="s">
        <v>9</v>
      </c>
      <c r="C21">
        <v>0.48865294456481928</v>
      </c>
      <c r="D21">
        <v>0.97730588912963867</v>
      </c>
      <c r="E21" t="s">
        <v>24</v>
      </c>
      <c r="F21">
        <v>1E-4</v>
      </c>
      <c r="G21">
        <v>0.2</v>
      </c>
      <c r="H21" t="s">
        <v>26</v>
      </c>
      <c r="K21" t="s">
        <v>2</v>
      </c>
      <c r="L21">
        <v>0.87258452177047729</v>
      </c>
      <c r="M21">
        <v>0.87353515625</v>
      </c>
      <c r="N21">
        <v>0.87206041812896729</v>
      </c>
      <c r="O21">
        <v>0.87257850170135498</v>
      </c>
      <c r="P21">
        <v>0.87337768077850342</v>
      </c>
      <c r="Q21">
        <v>0.87387990951538086</v>
      </c>
      <c r="R21">
        <v>0.87241709232330322</v>
      </c>
      <c r="S21">
        <v>0.85955440998077393</v>
      </c>
      <c r="T21">
        <v>0.86708182096481323</v>
      </c>
      <c r="U21">
        <v>0.87260448932647705</v>
      </c>
      <c r="V21">
        <v>0.85758334398269653</v>
      </c>
      <c r="W21">
        <v>0.87222778797149658</v>
      </c>
      <c r="X21">
        <v>0.850635826587677</v>
      </c>
      <c r="Y21">
        <v>0.86210334300994873</v>
      </c>
      <c r="Z21">
        <v>0.87209624052047729</v>
      </c>
      <c r="AA21">
        <v>0.86499720811843872</v>
      </c>
      <c r="AB21">
        <v>0.86683273315429688</v>
      </c>
      <c r="AC21">
        <v>0.86285877227783203</v>
      </c>
      <c r="AD21">
        <v>0.85314494371414185</v>
      </c>
      <c r="AE21">
        <v>0.85504025220870972</v>
      </c>
    </row>
    <row r="22" spans="1:31" x14ac:dyDescent="0.25">
      <c r="A22">
        <v>3</v>
      </c>
      <c r="B22" t="s">
        <v>5</v>
      </c>
      <c r="C22">
        <v>0.49123933911323547</v>
      </c>
      <c r="D22">
        <v>0.95362317562103271</v>
      </c>
      <c r="E22" t="s">
        <v>24</v>
      </c>
      <c r="F22">
        <v>1E-4</v>
      </c>
      <c r="G22">
        <v>0.2</v>
      </c>
      <c r="H22" t="s">
        <v>26</v>
      </c>
      <c r="K22" t="s">
        <v>9</v>
      </c>
      <c r="L22">
        <v>0.97282171249389648</v>
      </c>
      <c r="M22">
        <v>0.97730588912963867</v>
      </c>
      <c r="N22">
        <v>0.96774947643280029</v>
      </c>
      <c r="O22">
        <v>0.97648477554321289</v>
      </c>
      <c r="P22">
        <v>0.97730588912963867</v>
      </c>
      <c r="Q22">
        <v>0.97665417194366455</v>
      </c>
      <c r="R22">
        <v>0.97730588912963867</v>
      </c>
      <c r="S22">
        <v>0.97542047500610352</v>
      </c>
      <c r="T22">
        <v>0.97596853971481323</v>
      </c>
      <c r="U22">
        <v>0.9743841290473938</v>
      </c>
      <c r="V22">
        <v>0.96344661712646484</v>
      </c>
      <c r="W22">
        <v>0.97730588912963867</v>
      </c>
      <c r="X22">
        <v>0.96475011110305786</v>
      </c>
      <c r="Y22">
        <v>0.97555196285247803</v>
      </c>
      <c r="Z22">
        <v>0.97730588912963867</v>
      </c>
      <c r="AA22">
        <v>0.96992987394332886</v>
      </c>
      <c r="AB22">
        <v>0.96931999921798706</v>
      </c>
      <c r="AC22">
        <v>0.96520054340362549</v>
      </c>
      <c r="AD22">
        <v>0.95262467861175537</v>
      </c>
      <c r="AE22">
        <v>0.97323417663574219</v>
      </c>
    </row>
    <row r="23" spans="1:31" x14ac:dyDescent="0.25">
      <c r="A23">
        <v>3</v>
      </c>
      <c r="B23" t="s">
        <v>8</v>
      </c>
      <c r="C23">
        <v>0.47181558609008789</v>
      </c>
      <c r="D23">
        <v>0.93064802885055542</v>
      </c>
      <c r="E23" t="s">
        <v>24</v>
      </c>
      <c r="F23">
        <v>1E-4</v>
      </c>
      <c r="G23">
        <v>0.2</v>
      </c>
      <c r="H23" t="s">
        <v>26</v>
      </c>
    </row>
    <row r="24" spans="1:31" x14ac:dyDescent="0.25">
      <c r="A24">
        <v>3</v>
      </c>
      <c r="B24" t="s">
        <v>4</v>
      </c>
      <c r="C24">
        <v>0.49009424448013311</v>
      </c>
      <c r="D24">
        <v>0.97407925128936768</v>
      </c>
      <c r="E24" t="s">
        <v>24</v>
      </c>
      <c r="F24">
        <v>1E-4</v>
      </c>
      <c r="G24">
        <v>0.2</v>
      </c>
      <c r="H24" t="s">
        <v>26</v>
      </c>
    </row>
    <row r="25" spans="1:31" x14ac:dyDescent="0.25">
      <c r="A25">
        <v>3</v>
      </c>
      <c r="B25" t="s">
        <v>11</v>
      </c>
      <c r="C25">
        <v>0.49607083201408392</v>
      </c>
      <c r="D25">
        <v>0.9921417236328125</v>
      </c>
      <c r="E25" t="s">
        <v>24</v>
      </c>
      <c r="F25">
        <v>1E-4</v>
      </c>
      <c r="G25">
        <v>0.2</v>
      </c>
      <c r="H25" t="s">
        <v>26</v>
      </c>
    </row>
    <row r="26" spans="1:31" x14ac:dyDescent="0.25">
      <c r="A26">
        <v>3</v>
      </c>
      <c r="B26" t="s">
        <v>3</v>
      </c>
      <c r="C26">
        <v>0.49607869982719421</v>
      </c>
      <c r="D26">
        <v>0.96592998504638672</v>
      </c>
      <c r="E26" t="s">
        <v>24</v>
      </c>
      <c r="F26">
        <v>1E-4</v>
      </c>
      <c r="G26">
        <v>0.2</v>
      </c>
      <c r="H26" t="s">
        <v>26</v>
      </c>
    </row>
    <row r="27" spans="1:31" x14ac:dyDescent="0.25">
      <c r="A27">
        <v>3</v>
      </c>
      <c r="B27" t="s">
        <v>6</v>
      </c>
      <c r="C27">
        <v>0.45529758930206299</v>
      </c>
      <c r="D27">
        <v>0.8873823881149292</v>
      </c>
      <c r="E27" t="s">
        <v>24</v>
      </c>
      <c r="F27">
        <v>1E-4</v>
      </c>
      <c r="G27">
        <v>0.2</v>
      </c>
      <c r="H27" t="s">
        <v>26</v>
      </c>
    </row>
    <row r="28" spans="1:31" x14ac:dyDescent="0.25">
      <c r="A28">
        <v>3</v>
      </c>
      <c r="B28" t="s">
        <v>10</v>
      </c>
      <c r="C28">
        <v>0.48317623138427729</v>
      </c>
      <c r="D28">
        <v>0.96635246276855469</v>
      </c>
      <c r="E28" t="s">
        <v>24</v>
      </c>
      <c r="F28">
        <v>1E-4</v>
      </c>
      <c r="G28">
        <v>0.2</v>
      </c>
      <c r="H28" t="s">
        <v>26</v>
      </c>
    </row>
    <row r="29" spans="1:31" x14ac:dyDescent="0.25">
      <c r="A29">
        <v>3</v>
      </c>
      <c r="B29" t="s">
        <v>7</v>
      </c>
      <c r="C29">
        <v>0.43692272901535029</v>
      </c>
      <c r="D29">
        <v>0.85066366195678711</v>
      </c>
      <c r="E29" t="s">
        <v>24</v>
      </c>
      <c r="F29">
        <v>1E-4</v>
      </c>
      <c r="G29">
        <v>0.2</v>
      </c>
      <c r="H29" t="s">
        <v>26</v>
      </c>
    </row>
    <row r="30" spans="1:31" x14ac:dyDescent="0.25">
      <c r="A30">
        <v>3</v>
      </c>
      <c r="B30" t="s">
        <v>2</v>
      </c>
      <c r="C30">
        <v>0.46632206439971918</v>
      </c>
      <c r="D30">
        <v>0.87206041812896729</v>
      </c>
      <c r="E30" t="s">
        <v>24</v>
      </c>
      <c r="F30">
        <v>1E-4</v>
      </c>
      <c r="G30">
        <v>0.2</v>
      </c>
      <c r="H30" t="s">
        <v>26</v>
      </c>
    </row>
    <row r="31" spans="1:31" x14ac:dyDescent="0.25">
      <c r="A31">
        <v>3</v>
      </c>
      <c r="B31" t="s">
        <v>9</v>
      </c>
      <c r="C31">
        <v>0.48761224746704102</v>
      </c>
      <c r="D31">
        <v>0.96774947643280029</v>
      </c>
      <c r="E31" t="s">
        <v>24</v>
      </c>
      <c r="F31">
        <v>1E-4</v>
      </c>
      <c r="G31">
        <v>0.2</v>
      </c>
      <c r="H31" t="s">
        <v>26</v>
      </c>
    </row>
    <row r="32" spans="1:31" x14ac:dyDescent="0.25">
      <c r="A32">
        <v>4</v>
      </c>
      <c r="B32" t="s">
        <v>5</v>
      </c>
      <c r="C32">
        <v>0.48745521903038019</v>
      </c>
      <c r="D32">
        <v>0.96180045604705811</v>
      </c>
      <c r="E32" t="s">
        <v>24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0.46759405732154852</v>
      </c>
      <c r="D33">
        <v>0.93518811464309692</v>
      </c>
      <c r="E33" t="s">
        <v>24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0.48924097418785101</v>
      </c>
      <c r="D34">
        <v>0.97630137205123901</v>
      </c>
      <c r="E34" t="s">
        <v>24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0.49905234575271612</v>
      </c>
      <c r="D35">
        <v>0.99810469150543213</v>
      </c>
      <c r="E35" t="s">
        <v>24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0.49364152550697332</v>
      </c>
      <c r="D36">
        <v>0.97283363342285156</v>
      </c>
      <c r="E36" t="s">
        <v>24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0.44745293259620672</v>
      </c>
      <c r="D37">
        <v>0.89357459545135498</v>
      </c>
      <c r="E37" t="s">
        <v>24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0.48317623138427729</v>
      </c>
      <c r="D38">
        <v>0.96635246276855469</v>
      </c>
      <c r="E38" t="s">
        <v>24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0.43116837739944458</v>
      </c>
      <c r="D39">
        <v>0.85768097639083862</v>
      </c>
      <c r="E39" t="s">
        <v>24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0.45427277684211731</v>
      </c>
      <c r="D40">
        <v>0.87257850170135498</v>
      </c>
      <c r="E40" t="s">
        <v>24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0.48845407366752619</v>
      </c>
      <c r="D41">
        <v>0.97648477554321289</v>
      </c>
      <c r="E41" t="s">
        <v>24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0.48366549611091608</v>
      </c>
      <c r="D42">
        <v>0.96733105182647705</v>
      </c>
      <c r="E42" t="s">
        <v>24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0.46759405732154852</v>
      </c>
      <c r="D43">
        <v>0.93518811464309692</v>
      </c>
      <c r="E43" t="s">
        <v>24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0.48860311508178711</v>
      </c>
      <c r="D44">
        <v>0.97720623016357422</v>
      </c>
      <c r="E44" t="s">
        <v>24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0.99999988079071045</v>
      </c>
      <c r="D45">
        <v>1</v>
      </c>
      <c r="E45" t="s">
        <v>24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0.48874926567077642</v>
      </c>
      <c r="D46">
        <v>0.97723615169525146</v>
      </c>
      <c r="E46" t="s">
        <v>24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0.4477766752243042</v>
      </c>
      <c r="D47">
        <v>0.89414060115814209</v>
      </c>
      <c r="E47" t="s">
        <v>24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0.48317623138427729</v>
      </c>
      <c r="D48">
        <v>0.96635246276855469</v>
      </c>
      <c r="E48" t="s">
        <v>24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0.45003855228424072</v>
      </c>
      <c r="D49">
        <v>0.85837447643280029</v>
      </c>
      <c r="E49" t="s">
        <v>24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0.45553755760192871</v>
      </c>
      <c r="D50">
        <v>0.87337768077850342</v>
      </c>
      <c r="E50" t="s">
        <v>24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0.48865294456481928</v>
      </c>
      <c r="D51">
        <v>0.97730588912963867</v>
      </c>
      <c r="E51" t="s">
        <v>24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0.48335060477256769</v>
      </c>
      <c r="D52">
        <v>0.9667012095451355</v>
      </c>
      <c r="E52" t="s">
        <v>24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0.46759405732154852</v>
      </c>
      <c r="D53">
        <v>0.93518811464309692</v>
      </c>
      <c r="E53" t="s">
        <v>24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0.48860311508178711</v>
      </c>
      <c r="D54">
        <v>0.97720623016357422</v>
      </c>
      <c r="E54" t="s">
        <v>24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0.49233654141426092</v>
      </c>
      <c r="D56">
        <v>0.97626751661300659</v>
      </c>
      <c r="E56" t="s">
        <v>24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0.44701054692268372</v>
      </c>
      <c r="D57">
        <v>0.89184075593948364</v>
      </c>
      <c r="E57" t="s">
        <v>24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0.48317623138427729</v>
      </c>
      <c r="D58">
        <v>0.96635246276855469</v>
      </c>
      <c r="E58" t="s">
        <v>24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0.43934512138366699</v>
      </c>
      <c r="D59">
        <v>0.8564453125</v>
      </c>
      <c r="E59" t="s">
        <v>24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0.45933979749679571</v>
      </c>
      <c r="D60">
        <v>0.87387990951538086</v>
      </c>
      <c r="E60" t="s">
        <v>24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0.48832708597183228</v>
      </c>
      <c r="D61">
        <v>0.97665417194366455</v>
      </c>
      <c r="E61" t="s">
        <v>24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0.48394250869750982</v>
      </c>
      <c r="D62">
        <v>0.96788501739501953</v>
      </c>
      <c r="E62" t="s">
        <v>24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0.46759405732154852</v>
      </c>
      <c r="D63">
        <v>0.93518811464309692</v>
      </c>
      <c r="E63" t="s">
        <v>24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0.48860311508178711</v>
      </c>
      <c r="D64">
        <v>0.97720623016357422</v>
      </c>
      <c r="E64" t="s">
        <v>24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0.49135273694992071</v>
      </c>
      <c r="D66">
        <v>0.97608613967895508</v>
      </c>
      <c r="E66" t="s">
        <v>24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0.44776740670204163</v>
      </c>
      <c r="D67">
        <v>0.89294683933258057</v>
      </c>
      <c r="E67" t="s">
        <v>24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0.48317623138427729</v>
      </c>
      <c r="D68">
        <v>0.96635246276855469</v>
      </c>
      <c r="E68" t="s">
        <v>24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0.46363279223442078</v>
      </c>
      <c r="D69">
        <v>0.86136007308959961</v>
      </c>
      <c r="E69" t="s">
        <v>24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0.46141815185546881</v>
      </c>
      <c r="D70">
        <v>0.87241709232330322</v>
      </c>
      <c r="E70" t="s">
        <v>24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0.48865294456481928</v>
      </c>
      <c r="D71">
        <v>0.97730588912963867</v>
      </c>
      <c r="E71" t="s">
        <v>24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0.48394250869750982</v>
      </c>
      <c r="D72">
        <v>0.96788501739501953</v>
      </c>
      <c r="E72" t="s">
        <v>24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0.47088554501533508</v>
      </c>
      <c r="D73">
        <v>0.93238401412963867</v>
      </c>
      <c r="E73" t="s">
        <v>24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0.48860311508178711</v>
      </c>
      <c r="D74">
        <v>0.97720623016357422</v>
      </c>
      <c r="E74" t="s">
        <v>24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0.48860183358192438</v>
      </c>
      <c r="D76">
        <v>0.976859450340271</v>
      </c>
      <c r="E76" t="s">
        <v>24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0.50086945295333862</v>
      </c>
      <c r="D77">
        <v>0.90148079395294189</v>
      </c>
      <c r="E77" t="s">
        <v>24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0.48317623138427729</v>
      </c>
      <c r="D78">
        <v>0.96635246276855469</v>
      </c>
      <c r="E78" t="s">
        <v>24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0.53164160251617432</v>
      </c>
      <c r="D79">
        <v>0.87103784084320068</v>
      </c>
      <c r="E79" t="s">
        <v>24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0.47059172391891479</v>
      </c>
      <c r="D80">
        <v>0.85955440998077393</v>
      </c>
      <c r="E80" t="s">
        <v>24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0.48795324563980103</v>
      </c>
      <c r="D81">
        <v>0.97542047500610352</v>
      </c>
      <c r="E81" t="s">
        <v>24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0.4869103729724884</v>
      </c>
      <c r="D82">
        <v>0.96593588590621948</v>
      </c>
      <c r="E82" t="s">
        <v>24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0.4675348699092865</v>
      </c>
      <c r="D83">
        <v>0.93476563692092896</v>
      </c>
      <c r="E83" t="s">
        <v>24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0.48818972706794739</v>
      </c>
      <c r="D84">
        <v>0.9762953519821167</v>
      </c>
      <c r="E84" t="s">
        <v>24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0.49178233742713928</v>
      </c>
      <c r="D86">
        <v>0.97227364778518677</v>
      </c>
      <c r="E86" t="s">
        <v>24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0.46393227577209473</v>
      </c>
      <c r="D87">
        <v>0.89271163940429688</v>
      </c>
      <c r="E87" t="s">
        <v>24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0.48317623138427729</v>
      </c>
      <c r="D88">
        <v>0.96635246276855469</v>
      </c>
      <c r="E88" t="s">
        <v>24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0.46975934505462652</v>
      </c>
      <c r="D89">
        <v>0.86019212007522583</v>
      </c>
      <c r="E89" t="s">
        <v>24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0.47163450717926031</v>
      </c>
      <c r="D90">
        <v>0.86708182096481323</v>
      </c>
      <c r="E90" t="s">
        <v>24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0.487984299659729</v>
      </c>
      <c r="D91">
        <v>0.97596853971481323</v>
      </c>
      <c r="E91" t="s">
        <v>24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0.48394250869750982</v>
      </c>
      <c r="D92">
        <v>0.96788501739501953</v>
      </c>
      <c r="E92" t="s">
        <v>24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0.4674651026725769</v>
      </c>
      <c r="D93">
        <v>0.93486928939819336</v>
      </c>
      <c r="E93" t="s">
        <v>24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0.48860311508178711</v>
      </c>
      <c r="D94">
        <v>0.97720623016357422</v>
      </c>
      <c r="E94" t="s">
        <v>24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0.49993622303009028</v>
      </c>
      <c r="D95">
        <v>0.99987238645553589</v>
      </c>
      <c r="E95" t="s">
        <v>24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0.48868882656097412</v>
      </c>
      <c r="D96">
        <v>0.97737759351730347</v>
      </c>
      <c r="E96" t="s">
        <v>24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0.49440237879753107</v>
      </c>
      <c r="D97">
        <v>0.90170001983642578</v>
      </c>
      <c r="E97" t="s">
        <v>24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0.48317623138427729</v>
      </c>
      <c r="D98">
        <v>0.96635246276855469</v>
      </c>
      <c r="E98" t="s">
        <v>24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0.47521132230758673</v>
      </c>
      <c r="D99">
        <v>0.86515665054321289</v>
      </c>
      <c r="E99" t="s">
        <v>24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0.47364959120750427</v>
      </c>
      <c r="D100">
        <v>0.87260448932647705</v>
      </c>
      <c r="E100" t="s">
        <v>24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0.48866501450538641</v>
      </c>
      <c r="D101">
        <v>0.9743841290473938</v>
      </c>
      <c r="E101" t="s">
        <v>24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0.48380100727081299</v>
      </c>
      <c r="D102">
        <v>0.96760207414627075</v>
      </c>
      <c r="E102" t="s">
        <v>24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0.46511358022689819</v>
      </c>
      <c r="D103">
        <v>0.92957991361618042</v>
      </c>
      <c r="E103" t="s">
        <v>24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0.49622765183448792</v>
      </c>
      <c r="D104">
        <v>0.97593271732330322</v>
      </c>
      <c r="E104" t="s">
        <v>24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0.49797612428665161</v>
      </c>
      <c r="D105">
        <v>0.99595224857330322</v>
      </c>
      <c r="E105" t="s">
        <v>24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0.48854970932006841</v>
      </c>
      <c r="D106">
        <v>0.97517740726470947</v>
      </c>
      <c r="E106" t="s">
        <v>24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0.50181323289871216</v>
      </c>
      <c r="D107">
        <v>0.90037071704864502</v>
      </c>
      <c r="E107" t="s">
        <v>24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0.48362639546394348</v>
      </c>
      <c r="D108">
        <v>0.96568882465362549</v>
      </c>
      <c r="E108" t="s">
        <v>24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0.57102221250534058</v>
      </c>
      <c r="D109">
        <v>0.88063621520996094</v>
      </c>
      <c r="E109" t="s">
        <v>24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0.47106537222862238</v>
      </c>
      <c r="D110">
        <v>0.85758334398269653</v>
      </c>
      <c r="E110" t="s">
        <v>24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0.48896726965904241</v>
      </c>
      <c r="D111">
        <v>0.96344661712646484</v>
      </c>
      <c r="E111" t="s">
        <v>24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0.48394250869750982</v>
      </c>
      <c r="D112">
        <v>0.96788501739501953</v>
      </c>
      <c r="E112" t="s">
        <v>24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0.46759405732154852</v>
      </c>
      <c r="D113">
        <v>0.93518811464309692</v>
      </c>
      <c r="E113" t="s">
        <v>24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0.48860311508178711</v>
      </c>
      <c r="D114">
        <v>0.97720623016357422</v>
      </c>
      <c r="E114" t="s">
        <v>24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0.49960938096046448</v>
      </c>
      <c r="D115">
        <v>0.99921876192092896</v>
      </c>
      <c r="E115" t="s">
        <v>24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0.48878449201583862</v>
      </c>
      <c r="D116">
        <v>0.97756892442703247</v>
      </c>
      <c r="E116" t="s">
        <v>24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0.44742506742477423</v>
      </c>
      <c r="D117">
        <v>0.89485013484954834</v>
      </c>
      <c r="E117" t="s">
        <v>24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0.48317623138427729</v>
      </c>
      <c r="D118">
        <v>0.96635246276855469</v>
      </c>
      <c r="E118" t="s">
        <v>24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0.43745779991149902</v>
      </c>
      <c r="D119">
        <v>0.85986125469207764</v>
      </c>
      <c r="E119" t="s">
        <v>24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0.45845770835876459</v>
      </c>
      <c r="D120">
        <v>0.87222778797149658</v>
      </c>
      <c r="E120" t="s">
        <v>24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0.48865294456481928</v>
      </c>
      <c r="D121">
        <v>0.97730588912963867</v>
      </c>
      <c r="E121" t="s">
        <v>24</v>
      </c>
      <c r="F121">
        <v>1E-4</v>
      </c>
      <c r="G121">
        <v>0.2</v>
      </c>
      <c r="H121" t="s">
        <v>26</v>
      </c>
    </row>
    <row r="122" spans="1:8" x14ac:dyDescent="0.25">
      <c r="A122">
        <v>13</v>
      </c>
      <c r="B122" t="s">
        <v>5</v>
      </c>
      <c r="C122">
        <v>0.48345226049423218</v>
      </c>
      <c r="D122">
        <v>0.96690452098846436</v>
      </c>
      <c r="E122" t="s">
        <v>24</v>
      </c>
      <c r="F122">
        <v>1E-4</v>
      </c>
      <c r="G122">
        <v>0.2</v>
      </c>
      <c r="H122" t="s">
        <v>26</v>
      </c>
    </row>
    <row r="123" spans="1:8" x14ac:dyDescent="0.25">
      <c r="A123">
        <v>13</v>
      </c>
      <c r="B123" t="s">
        <v>8</v>
      </c>
      <c r="C123">
        <v>0.46335431933403021</v>
      </c>
      <c r="D123">
        <v>0.92543447017669678</v>
      </c>
      <c r="E123" t="s">
        <v>24</v>
      </c>
      <c r="F123">
        <v>1E-4</v>
      </c>
      <c r="G123">
        <v>0.2</v>
      </c>
      <c r="H123" t="s">
        <v>26</v>
      </c>
    </row>
    <row r="124" spans="1:8" x14ac:dyDescent="0.25">
      <c r="A124">
        <v>13</v>
      </c>
      <c r="B124" t="s">
        <v>4</v>
      </c>
      <c r="C124">
        <v>0.51026433706283569</v>
      </c>
      <c r="D124">
        <v>0.97316443920135498</v>
      </c>
      <c r="E124" t="s">
        <v>24</v>
      </c>
      <c r="F124">
        <v>1E-4</v>
      </c>
      <c r="G124">
        <v>0.2</v>
      </c>
      <c r="H124" t="s">
        <v>26</v>
      </c>
    </row>
    <row r="125" spans="1:8" x14ac:dyDescent="0.25">
      <c r="A125">
        <v>13</v>
      </c>
      <c r="B125" t="s">
        <v>11</v>
      </c>
      <c r="C125">
        <v>0.49375200271606451</v>
      </c>
      <c r="D125">
        <v>0.98750400543212891</v>
      </c>
      <c r="E125" t="s">
        <v>24</v>
      </c>
      <c r="F125">
        <v>1E-4</v>
      </c>
      <c r="G125">
        <v>0.2</v>
      </c>
      <c r="H125" t="s">
        <v>26</v>
      </c>
    </row>
    <row r="126" spans="1:8" x14ac:dyDescent="0.25">
      <c r="A126">
        <v>13</v>
      </c>
      <c r="B126" t="s">
        <v>3</v>
      </c>
      <c r="C126">
        <v>0.48853760957717901</v>
      </c>
      <c r="D126">
        <v>0.96735298633575439</v>
      </c>
      <c r="E126" t="s">
        <v>24</v>
      </c>
      <c r="F126">
        <v>1E-4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0.52038335800170898</v>
      </c>
      <c r="D127">
        <v>0.89706629514694214</v>
      </c>
      <c r="E127" t="s">
        <v>24</v>
      </c>
      <c r="F127">
        <v>1E-4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0.48317623138427729</v>
      </c>
      <c r="D128">
        <v>0.96635246276855469</v>
      </c>
      <c r="E128" t="s">
        <v>24</v>
      </c>
      <c r="F128">
        <v>1E-4</v>
      </c>
      <c r="G128">
        <v>0.2</v>
      </c>
      <c r="H128" t="s">
        <v>26</v>
      </c>
    </row>
    <row r="129" spans="1:8" x14ac:dyDescent="0.25">
      <c r="A129">
        <v>13</v>
      </c>
      <c r="B129" t="s">
        <v>7</v>
      </c>
      <c r="C129">
        <v>0.57121217250823975</v>
      </c>
      <c r="D129">
        <v>0.86662149429321289</v>
      </c>
      <c r="E129" t="s">
        <v>24</v>
      </c>
      <c r="F129">
        <v>1E-4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0.48178228735923773</v>
      </c>
      <c r="D130">
        <v>0.850635826587677</v>
      </c>
      <c r="E130" t="s">
        <v>24</v>
      </c>
      <c r="F130">
        <v>1E-4</v>
      </c>
      <c r="G130">
        <v>0.2</v>
      </c>
      <c r="H130" t="s">
        <v>26</v>
      </c>
    </row>
    <row r="131" spans="1:8" x14ac:dyDescent="0.25">
      <c r="A131">
        <v>13</v>
      </c>
      <c r="B131" t="s">
        <v>9</v>
      </c>
      <c r="C131">
        <v>0.4908948540687561</v>
      </c>
      <c r="D131">
        <v>0.96475011110305786</v>
      </c>
      <c r="E131" t="s">
        <v>24</v>
      </c>
      <c r="F131">
        <v>1E-4</v>
      </c>
      <c r="G131">
        <v>0.2</v>
      </c>
      <c r="H131" t="s">
        <v>26</v>
      </c>
    </row>
    <row r="132" spans="1:8" x14ac:dyDescent="0.25">
      <c r="A132">
        <v>14</v>
      </c>
      <c r="B132" t="s">
        <v>5</v>
      </c>
      <c r="C132">
        <v>0.48394250869750982</v>
      </c>
      <c r="D132">
        <v>0.96788501739501953</v>
      </c>
      <c r="E132" t="s">
        <v>24</v>
      </c>
      <c r="F132">
        <v>1E-4</v>
      </c>
      <c r="G132">
        <v>0.2</v>
      </c>
      <c r="H132" t="s">
        <v>26</v>
      </c>
    </row>
    <row r="133" spans="1:8" x14ac:dyDescent="0.25">
      <c r="A133">
        <v>14</v>
      </c>
      <c r="B133" t="s">
        <v>8</v>
      </c>
      <c r="C133">
        <v>0.46735292673110962</v>
      </c>
      <c r="D133">
        <v>0.93470585346221924</v>
      </c>
      <c r="E133" t="s">
        <v>24</v>
      </c>
      <c r="F133">
        <v>1E-4</v>
      </c>
      <c r="G133">
        <v>0.2</v>
      </c>
      <c r="H133" t="s">
        <v>26</v>
      </c>
    </row>
    <row r="134" spans="1:8" x14ac:dyDescent="0.25">
      <c r="A134">
        <v>14</v>
      </c>
      <c r="B134" t="s">
        <v>4</v>
      </c>
      <c r="C134">
        <v>0.48860311508178711</v>
      </c>
      <c r="D134">
        <v>0.97720623016357422</v>
      </c>
      <c r="E134" t="s">
        <v>24</v>
      </c>
      <c r="F134">
        <v>1E-4</v>
      </c>
      <c r="G134">
        <v>0.2</v>
      </c>
      <c r="H134" t="s">
        <v>26</v>
      </c>
    </row>
    <row r="135" spans="1:8" x14ac:dyDescent="0.25">
      <c r="A135">
        <v>14</v>
      </c>
      <c r="B135" t="s">
        <v>11</v>
      </c>
      <c r="C135">
        <v>0.49819734692573547</v>
      </c>
      <c r="D135">
        <v>0.99639475345611572</v>
      </c>
      <c r="E135" t="s">
        <v>24</v>
      </c>
      <c r="F135">
        <v>1E-4</v>
      </c>
      <c r="G135">
        <v>0.2</v>
      </c>
      <c r="H135" t="s">
        <v>26</v>
      </c>
    </row>
    <row r="136" spans="1:8" x14ac:dyDescent="0.25">
      <c r="A136">
        <v>14</v>
      </c>
      <c r="B136" t="s">
        <v>3</v>
      </c>
      <c r="C136">
        <v>0.48846441507339478</v>
      </c>
      <c r="D136">
        <v>0.97554606199264526</v>
      </c>
      <c r="E136" t="s">
        <v>24</v>
      </c>
      <c r="F136">
        <v>1E-4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0.4898916482925415</v>
      </c>
      <c r="D137">
        <v>0.89905327558517456</v>
      </c>
      <c r="E137" t="s">
        <v>24</v>
      </c>
      <c r="F137">
        <v>1E-4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0.48317623138427729</v>
      </c>
      <c r="D138">
        <v>0.96635246276855469</v>
      </c>
      <c r="E138" t="s">
        <v>24</v>
      </c>
      <c r="F138">
        <v>1E-4</v>
      </c>
      <c r="G138">
        <v>0.2</v>
      </c>
      <c r="H138" t="s">
        <v>26</v>
      </c>
    </row>
    <row r="139" spans="1:8" x14ac:dyDescent="0.25">
      <c r="A139">
        <v>14</v>
      </c>
      <c r="B139" t="s">
        <v>7</v>
      </c>
      <c r="C139">
        <v>0.48471415042877197</v>
      </c>
      <c r="D139">
        <v>0.86561506986618042</v>
      </c>
      <c r="E139" t="s">
        <v>24</v>
      </c>
      <c r="F139">
        <v>1E-4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0.47848352789878851</v>
      </c>
      <c r="D140">
        <v>0.86210334300994873</v>
      </c>
      <c r="E140" t="s">
        <v>24</v>
      </c>
      <c r="F140">
        <v>1E-4</v>
      </c>
      <c r="G140">
        <v>0.2</v>
      </c>
      <c r="H140" t="s">
        <v>26</v>
      </c>
    </row>
    <row r="141" spans="1:8" x14ac:dyDescent="0.25">
      <c r="A141">
        <v>14</v>
      </c>
      <c r="B141" t="s">
        <v>9</v>
      </c>
      <c r="C141">
        <v>0.49109414219856262</v>
      </c>
      <c r="D141">
        <v>0.97555196285247803</v>
      </c>
      <c r="E141" t="s">
        <v>24</v>
      </c>
      <c r="F141">
        <v>1E-4</v>
      </c>
      <c r="G141">
        <v>0.2</v>
      </c>
      <c r="H141" t="s">
        <v>26</v>
      </c>
    </row>
    <row r="142" spans="1:8" x14ac:dyDescent="0.25">
      <c r="A142">
        <v>15</v>
      </c>
      <c r="B142" t="s">
        <v>5</v>
      </c>
      <c r="C142">
        <v>0.48394250869750982</v>
      </c>
      <c r="D142">
        <v>0.96788501739501953</v>
      </c>
      <c r="E142" t="s">
        <v>24</v>
      </c>
      <c r="F142">
        <v>1E-4</v>
      </c>
      <c r="G142">
        <v>0.2</v>
      </c>
      <c r="H142" t="s">
        <v>26</v>
      </c>
    </row>
    <row r="143" spans="1:8" x14ac:dyDescent="0.25">
      <c r="A143">
        <v>15</v>
      </c>
      <c r="B143" t="s">
        <v>8</v>
      </c>
      <c r="C143">
        <v>0.46759405732154852</v>
      </c>
      <c r="D143">
        <v>0.93518811464309692</v>
      </c>
      <c r="E143" t="s">
        <v>24</v>
      </c>
      <c r="F143">
        <v>1E-4</v>
      </c>
      <c r="G143">
        <v>0.2</v>
      </c>
      <c r="H143" t="s">
        <v>26</v>
      </c>
    </row>
    <row r="144" spans="1:8" x14ac:dyDescent="0.25">
      <c r="A144">
        <v>15</v>
      </c>
      <c r="B144" t="s">
        <v>4</v>
      </c>
      <c r="C144">
        <v>0.48860311508178711</v>
      </c>
      <c r="D144">
        <v>0.97720623016357422</v>
      </c>
      <c r="E144" t="s">
        <v>24</v>
      </c>
      <c r="F144">
        <v>1E-4</v>
      </c>
      <c r="G144">
        <v>0.2</v>
      </c>
      <c r="H144" t="s">
        <v>26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26</v>
      </c>
    </row>
    <row r="146" spans="1:8" x14ac:dyDescent="0.25">
      <c r="A146">
        <v>15</v>
      </c>
      <c r="B146" t="s">
        <v>3</v>
      </c>
      <c r="C146">
        <v>0.48878449201583862</v>
      </c>
      <c r="D146">
        <v>0.97756892442703247</v>
      </c>
      <c r="E146" t="s">
        <v>24</v>
      </c>
      <c r="F146">
        <v>1E-4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0.44742506742477423</v>
      </c>
      <c r="D147">
        <v>0.89485013484954834</v>
      </c>
      <c r="E147" t="s">
        <v>24</v>
      </c>
      <c r="F147">
        <v>1E-4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0.48317623138427729</v>
      </c>
      <c r="D148">
        <v>0.96635246276855469</v>
      </c>
      <c r="E148" t="s">
        <v>24</v>
      </c>
      <c r="F148">
        <v>1E-4</v>
      </c>
      <c r="G148">
        <v>0.2</v>
      </c>
      <c r="H148" t="s">
        <v>26</v>
      </c>
    </row>
    <row r="149" spans="1:8" x14ac:dyDescent="0.25">
      <c r="A149">
        <v>15</v>
      </c>
      <c r="B149" t="s">
        <v>7</v>
      </c>
      <c r="C149">
        <v>0.44670951366424561</v>
      </c>
      <c r="D149">
        <v>0.86256182193756104</v>
      </c>
      <c r="E149" t="s">
        <v>24</v>
      </c>
      <c r="F149">
        <v>1E-4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0.46752291917800898</v>
      </c>
      <c r="D150">
        <v>0.87209624052047729</v>
      </c>
      <c r="E150" t="s">
        <v>24</v>
      </c>
      <c r="F150">
        <v>1E-4</v>
      </c>
      <c r="G150">
        <v>0.2</v>
      </c>
      <c r="H150" t="s">
        <v>26</v>
      </c>
    </row>
    <row r="151" spans="1:8" x14ac:dyDescent="0.25">
      <c r="A151">
        <v>15</v>
      </c>
      <c r="B151" t="s">
        <v>9</v>
      </c>
      <c r="C151">
        <v>0.48865294456481928</v>
      </c>
      <c r="D151">
        <v>0.97730588912963867</v>
      </c>
      <c r="E151" t="s">
        <v>24</v>
      </c>
      <c r="F151">
        <v>1E-4</v>
      </c>
      <c r="G151">
        <v>0.2</v>
      </c>
      <c r="H151" t="s">
        <v>26</v>
      </c>
    </row>
    <row r="152" spans="1:8" x14ac:dyDescent="0.25">
      <c r="A152">
        <v>16</v>
      </c>
      <c r="B152" t="s">
        <v>5</v>
      </c>
      <c r="C152">
        <v>0.48394250869750982</v>
      </c>
      <c r="D152">
        <v>0.96788501739501953</v>
      </c>
      <c r="E152" t="s">
        <v>24</v>
      </c>
      <c r="F152">
        <v>1E-4</v>
      </c>
      <c r="G152">
        <v>0.2</v>
      </c>
      <c r="H152" t="s">
        <v>26</v>
      </c>
    </row>
    <row r="153" spans="1:8" x14ac:dyDescent="0.25">
      <c r="A153">
        <v>16</v>
      </c>
      <c r="B153" t="s">
        <v>8</v>
      </c>
      <c r="C153">
        <v>0.46487471461296082</v>
      </c>
      <c r="D153">
        <v>0.92941248416900635</v>
      </c>
      <c r="E153" t="s">
        <v>24</v>
      </c>
      <c r="F153">
        <v>1E-4</v>
      </c>
      <c r="G153">
        <v>0.2</v>
      </c>
      <c r="H153" t="s">
        <v>26</v>
      </c>
    </row>
    <row r="154" spans="1:8" x14ac:dyDescent="0.25">
      <c r="A154">
        <v>16</v>
      </c>
      <c r="B154" t="s">
        <v>4</v>
      </c>
      <c r="C154">
        <v>0.48860311508178711</v>
      </c>
      <c r="D154">
        <v>0.97720623016357422</v>
      </c>
      <c r="E154" t="s">
        <v>24</v>
      </c>
      <c r="F154">
        <v>1E-4</v>
      </c>
      <c r="G154">
        <v>0.2</v>
      </c>
      <c r="H154" t="s">
        <v>26</v>
      </c>
    </row>
    <row r="155" spans="1:8" x14ac:dyDescent="0.25">
      <c r="A155">
        <v>16</v>
      </c>
      <c r="B155" t="s">
        <v>11</v>
      </c>
      <c r="C155">
        <v>0.49916094541549683</v>
      </c>
      <c r="D155">
        <v>0.99832189083099365</v>
      </c>
      <c r="E155" t="s">
        <v>24</v>
      </c>
      <c r="F155">
        <v>1E-4</v>
      </c>
      <c r="G155">
        <v>0.2</v>
      </c>
      <c r="H155" t="s">
        <v>26</v>
      </c>
    </row>
    <row r="156" spans="1:8" x14ac:dyDescent="0.25">
      <c r="A156">
        <v>16</v>
      </c>
      <c r="B156" t="s">
        <v>3</v>
      </c>
      <c r="C156">
        <v>0.49023842811584473</v>
      </c>
      <c r="D156">
        <v>0.974312424659729</v>
      </c>
      <c r="E156" t="s">
        <v>24</v>
      </c>
      <c r="F156">
        <v>1E-4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0.48524075746536249</v>
      </c>
      <c r="D157">
        <v>0.89991426467895508</v>
      </c>
      <c r="E157" t="s">
        <v>24</v>
      </c>
      <c r="F157">
        <v>1E-4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0.48317623138427729</v>
      </c>
      <c r="D158">
        <v>0.96635246276855469</v>
      </c>
      <c r="E158" t="s">
        <v>24</v>
      </c>
      <c r="F158">
        <v>1E-4</v>
      </c>
      <c r="G158">
        <v>0.2</v>
      </c>
      <c r="H158" t="s">
        <v>26</v>
      </c>
    </row>
    <row r="159" spans="1:8" x14ac:dyDescent="0.25">
      <c r="A159">
        <v>16</v>
      </c>
      <c r="B159" t="s">
        <v>7</v>
      </c>
      <c r="C159">
        <v>0.50035727024078369</v>
      </c>
      <c r="D159">
        <v>0.86822187900543213</v>
      </c>
      <c r="E159" t="s">
        <v>24</v>
      </c>
      <c r="F159">
        <v>1E-4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0.47393158078193659</v>
      </c>
      <c r="D160">
        <v>0.86499720811843872</v>
      </c>
      <c r="E160" t="s">
        <v>24</v>
      </c>
      <c r="F160">
        <v>1E-4</v>
      </c>
      <c r="G160">
        <v>0.2</v>
      </c>
      <c r="H160" t="s">
        <v>26</v>
      </c>
    </row>
    <row r="161" spans="1:8" x14ac:dyDescent="0.25">
      <c r="A161">
        <v>16</v>
      </c>
      <c r="B161" t="s">
        <v>9</v>
      </c>
      <c r="C161">
        <v>0.49333128333091741</v>
      </c>
      <c r="D161">
        <v>0.96992987394332886</v>
      </c>
      <c r="E161" t="s">
        <v>24</v>
      </c>
      <c r="F161">
        <v>1E-4</v>
      </c>
      <c r="G161">
        <v>0.2</v>
      </c>
      <c r="H161" t="s">
        <v>26</v>
      </c>
    </row>
    <row r="162" spans="1:8" x14ac:dyDescent="0.25">
      <c r="A162">
        <v>17</v>
      </c>
      <c r="B162" t="s">
        <v>5</v>
      </c>
      <c r="C162">
        <v>0.48394250869750982</v>
      </c>
      <c r="D162">
        <v>0.96788501739501953</v>
      </c>
      <c r="E162" t="s">
        <v>24</v>
      </c>
      <c r="F162">
        <v>1E-4</v>
      </c>
      <c r="G162">
        <v>0.2</v>
      </c>
      <c r="H162" t="s">
        <v>26</v>
      </c>
    </row>
    <row r="163" spans="1:8" x14ac:dyDescent="0.25">
      <c r="A163">
        <v>17</v>
      </c>
      <c r="B163" t="s">
        <v>8</v>
      </c>
      <c r="C163">
        <v>0.46694514155387878</v>
      </c>
      <c r="D163">
        <v>0.93356192111968994</v>
      </c>
      <c r="E163" t="s">
        <v>24</v>
      </c>
      <c r="F163">
        <v>1E-4</v>
      </c>
      <c r="G163">
        <v>0.2</v>
      </c>
      <c r="H163" t="s">
        <v>26</v>
      </c>
    </row>
    <row r="164" spans="1:8" x14ac:dyDescent="0.25">
      <c r="A164">
        <v>17</v>
      </c>
      <c r="B164" t="s">
        <v>4</v>
      </c>
      <c r="C164">
        <v>0.50399380922317505</v>
      </c>
      <c r="D164">
        <v>0.97546833753585815</v>
      </c>
      <c r="E164" t="s">
        <v>24</v>
      </c>
      <c r="F164">
        <v>1E-4</v>
      </c>
      <c r="G164">
        <v>0.2</v>
      </c>
      <c r="H164" t="s">
        <v>26</v>
      </c>
    </row>
    <row r="165" spans="1:8" x14ac:dyDescent="0.25">
      <c r="A165">
        <v>17</v>
      </c>
      <c r="B165" t="s">
        <v>11</v>
      </c>
      <c r="C165">
        <v>0.4988669753074646</v>
      </c>
      <c r="D165">
        <v>0.9977339506149292</v>
      </c>
      <c r="E165" t="s">
        <v>24</v>
      </c>
      <c r="F165">
        <v>1E-4</v>
      </c>
      <c r="G165">
        <v>0.2</v>
      </c>
      <c r="H165" t="s">
        <v>26</v>
      </c>
    </row>
    <row r="166" spans="1:8" x14ac:dyDescent="0.25">
      <c r="A166">
        <v>17</v>
      </c>
      <c r="B166" t="s">
        <v>3</v>
      </c>
      <c r="C166">
        <v>0.48819753527641302</v>
      </c>
      <c r="D166">
        <v>0.9763951301574707</v>
      </c>
      <c r="E166" t="s">
        <v>24</v>
      </c>
      <c r="F166">
        <v>1E-4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0.45766016840934748</v>
      </c>
      <c r="D167">
        <v>0.89585858583450317</v>
      </c>
      <c r="E167" t="s">
        <v>24</v>
      </c>
      <c r="F167">
        <v>1E-4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0.48317623138427729</v>
      </c>
      <c r="D168">
        <v>0.96635246276855469</v>
      </c>
      <c r="E168" t="s">
        <v>24</v>
      </c>
      <c r="F168">
        <v>1E-4</v>
      </c>
      <c r="G168">
        <v>0.2</v>
      </c>
      <c r="H168" t="s">
        <v>26</v>
      </c>
    </row>
    <row r="169" spans="1:8" x14ac:dyDescent="0.25">
      <c r="A169">
        <v>17</v>
      </c>
      <c r="B169" t="s">
        <v>7</v>
      </c>
      <c r="C169">
        <v>0.48780030012130737</v>
      </c>
      <c r="D169">
        <v>0.86957108974456787</v>
      </c>
      <c r="E169" t="s">
        <v>24</v>
      </c>
      <c r="F169">
        <v>1E-4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0.46667951345443731</v>
      </c>
      <c r="D170">
        <v>0.86683273315429688</v>
      </c>
      <c r="E170" t="s">
        <v>24</v>
      </c>
      <c r="F170">
        <v>1E-4</v>
      </c>
      <c r="G170">
        <v>0.2</v>
      </c>
      <c r="H170" t="s">
        <v>26</v>
      </c>
    </row>
    <row r="171" spans="1:8" x14ac:dyDescent="0.25">
      <c r="A171">
        <v>17</v>
      </c>
      <c r="B171" t="s">
        <v>9</v>
      </c>
      <c r="C171">
        <v>0.49261119961738592</v>
      </c>
      <c r="D171">
        <v>0.96931999921798706</v>
      </c>
      <c r="E171" t="s">
        <v>24</v>
      </c>
      <c r="F171">
        <v>1E-4</v>
      </c>
      <c r="G171">
        <v>0.2</v>
      </c>
      <c r="H171" t="s">
        <v>26</v>
      </c>
    </row>
    <row r="172" spans="1:8" x14ac:dyDescent="0.25">
      <c r="A172">
        <v>18</v>
      </c>
      <c r="B172" t="s">
        <v>5</v>
      </c>
      <c r="C172">
        <v>0.48394250869750982</v>
      </c>
      <c r="D172">
        <v>0.96788501739501953</v>
      </c>
      <c r="E172" t="s">
        <v>24</v>
      </c>
      <c r="F172">
        <v>1E-4</v>
      </c>
      <c r="G172">
        <v>0.2</v>
      </c>
      <c r="H172" t="s">
        <v>26</v>
      </c>
    </row>
    <row r="173" spans="1:8" x14ac:dyDescent="0.25">
      <c r="A173">
        <v>18</v>
      </c>
      <c r="B173" t="s">
        <v>8</v>
      </c>
      <c r="C173">
        <v>0.46358281373977661</v>
      </c>
      <c r="D173">
        <v>0.92675983905792236</v>
      </c>
      <c r="E173" t="s">
        <v>24</v>
      </c>
      <c r="F173">
        <v>1E-4</v>
      </c>
      <c r="G173">
        <v>0.2</v>
      </c>
      <c r="H173" t="s">
        <v>26</v>
      </c>
    </row>
    <row r="174" spans="1:8" x14ac:dyDescent="0.25">
      <c r="A174">
        <v>18</v>
      </c>
      <c r="B174" t="s">
        <v>4</v>
      </c>
      <c r="C174">
        <v>0.50440889596939087</v>
      </c>
      <c r="D174">
        <v>0.97462731599807739</v>
      </c>
      <c r="E174" t="s">
        <v>24</v>
      </c>
      <c r="F174">
        <v>1E-4</v>
      </c>
      <c r="G174">
        <v>0.2</v>
      </c>
      <c r="H174" t="s">
        <v>26</v>
      </c>
    </row>
    <row r="175" spans="1:8" x14ac:dyDescent="0.25">
      <c r="A175">
        <v>18</v>
      </c>
      <c r="B175" t="s">
        <v>11</v>
      </c>
      <c r="C175">
        <v>0.49835678935050959</v>
      </c>
      <c r="D175">
        <v>0.99671363830566406</v>
      </c>
      <c r="E175" t="s">
        <v>24</v>
      </c>
      <c r="F175">
        <v>1E-4</v>
      </c>
      <c r="G175">
        <v>0.2</v>
      </c>
      <c r="H175" t="s">
        <v>26</v>
      </c>
    </row>
    <row r="176" spans="1:8" x14ac:dyDescent="0.25">
      <c r="A176">
        <v>18</v>
      </c>
      <c r="B176" t="s">
        <v>3</v>
      </c>
      <c r="C176">
        <v>0.48755422234535217</v>
      </c>
      <c r="D176">
        <v>0.97082674503326416</v>
      </c>
      <c r="E176" t="s">
        <v>24</v>
      </c>
      <c r="F176">
        <v>1E-4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0.47603121399879461</v>
      </c>
      <c r="D177">
        <v>0.89841955900192261</v>
      </c>
      <c r="E177" t="s">
        <v>24</v>
      </c>
      <c r="F177">
        <v>1E-4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0.50082689523696899</v>
      </c>
      <c r="D178">
        <v>0.96089762449264526</v>
      </c>
      <c r="E178" t="s">
        <v>24</v>
      </c>
      <c r="F178">
        <v>1E-4</v>
      </c>
      <c r="G178">
        <v>0.2</v>
      </c>
      <c r="H178" t="s">
        <v>26</v>
      </c>
    </row>
    <row r="179" spans="1:8" x14ac:dyDescent="0.25">
      <c r="A179">
        <v>18</v>
      </c>
      <c r="B179" t="s">
        <v>7</v>
      </c>
      <c r="C179">
        <v>0.5497206449508667</v>
      </c>
      <c r="D179">
        <v>0.87362480163574219</v>
      </c>
      <c r="E179" t="s">
        <v>24</v>
      </c>
      <c r="F179">
        <v>1E-4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0.46612921357154852</v>
      </c>
      <c r="D180">
        <v>0.86285877227783203</v>
      </c>
      <c r="E180" t="s">
        <v>24</v>
      </c>
      <c r="F180">
        <v>1E-4</v>
      </c>
      <c r="G180">
        <v>0.2</v>
      </c>
      <c r="H180" t="s">
        <v>26</v>
      </c>
    </row>
    <row r="181" spans="1:8" x14ac:dyDescent="0.25">
      <c r="A181">
        <v>18</v>
      </c>
      <c r="B181" t="s">
        <v>9</v>
      </c>
      <c r="C181">
        <v>0.48945465683937073</v>
      </c>
      <c r="D181">
        <v>0.96520054340362549</v>
      </c>
      <c r="E181" t="s">
        <v>24</v>
      </c>
      <c r="F181">
        <v>1E-4</v>
      </c>
      <c r="G181">
        <v>0.2</v>
      </c>
      <c r="H181" t="s">
        <v>26</v>
      </c>
    </row>
    <row r="182" spans="1:8" x14ac:dyDescent="0.25">
      <c r="A182">
        <v>19</v>
      </c>
      <c r="B182" t="s">
        <v>5</v>
      </c>
      <c r="C182">
        <v>0.48229333758354193</v>
      </c>
      <c r="D182">
        <v>0.96458661556243896</v>
      </c>
      <c r="E182" t="s">
        <v>24</v>
      </c>
      <c r="F182">
        <v>1E-4</v>
      </c>
      <c r="G182">
        <v>0.2</v>
      </c>
      <c r="H182" t="s">
        <v>26</v>
      </c>
    </row>
    <row r="183" spans="1:8" x14ac:dyDescent="0.25">
      <c r="A183">
        <v>19</v>
      </c>
      <c r="B183" t="s">
        <v>8</v>
      </c>
      <c r="C183">
        <v>0.46121829748153692</v>
      </c>
      <c r="D183">
        <v>0.91563498973846436</v>
      </c>
      <c r="E183" t="s">
        <v>24</v>
      </c>
      <c r="F183">
        <v>1E-4</v>
      </c>
      <c r="G183">
        <v>0.2</v>
      </c>
      <c r="H183" t="s">
        <v>26</v>
      </c>
    </row>
    <row r="184" spans="1:8" x14ac:dyDescent="0.25">
      <c r="A184">
        <v>19</v>
      </c>
      <c r="B184" t="s">
        <v>4</v>
      </c>
      <c r="C184">
        <v>0.51046031713485718</v>
      </c>
      <c r="D184">
        <v>0.96955519914627075</v>
      </c>
      <c r="E184" t="s">
        <v>24</v>
      </c>
      <c r="F184">
        <v>1E-4</v>
      </c>
      <c r="G184">
        <v>0.2</v>
      </c>
      <c r="H184" t="s">
        <v>26</v>
      </c>
    </row>
    <row r="185" spans="1:8" x14ac:dyDescent="0.25">
      <c r="A185">
        <v>19</v>
      </c>
      <c r="B185" t="s">
        <v>11</v>
      </c>
      <c r="C185">
        <v>0.49404793977737432</v>
      </c>
      <c r="D185">
        <v>0.98809587955474854</v>
      </c>
      <c r="E185" t="s">
        <v>24</v>
      </c>
      <c r="F185">
        <v>1E-4</v>
      </c>
      <c r="G185">
        <v>0.2</v>
      </c>
      <c r="H185" t="s">
        <v>26</v>
      </c>
    </row>
    <row r="186" spans="1:8" x14ac:dyDescent="0.25">
      <c r="A186">
        <v>19</v>
      </c>
      <c r="B186" t="s">
        <v>3</v>
      </c>
      <c r="C186">
        <v>0.48377788066864008</v>
      </c>
      <c r="D186">
        <v>0.95272243022918701</v>
      </c>
      <c r="E186" t="s">
        <v>24</v>
      </c>
      <c r="F186">
        <v>1E-4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0.50148040056228638</v>
      </c>
      <c r="D187">
        <v>0.88915413618087769</v>
      </c>
      <c r="E187" t="s">
        <v>24</v>
      </c>
      <c r="F187">
        <v>1E-4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0.52744656801223755</v>
      </c>
      <c r="D188">
        <v>0.95487087965011597</v>
      </c>
      <c r="E188" t="s">
        <v>24</v>
      </c>
      <c r="F188">
        <v>1E-4</v>
      </c>
      <c r="G188">
        <v>0.2</v>
      </c>
      <c r="H188" t="s">
        <v>26</v>
      </c>
    </row>
    <row r="189" spans="1:8" x14ac:dyDescent="0.25">
      <c r="A189">
        <v>19</v>
      </c>
      <c r="B189" t="s">
        <v>7</v>
      </c>
      <c r="C189">
        <v>0.57553189992904663</v>
      </c>
      <c r="D189">
        <v>0.86746251583099365</v>
      </c>
      <c r="E189" t="s">
        <v>24</v>
      </c>
      <c r="F189">
        <v>1E-4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0.47766509652137762</v>
      </c>
      <c r="D190">
        <v>0.85314494371414185</v>
      </c>
      <c r="E190" t="s">
        <v>24</v>
      </c>
      <c r="F190">
        <v>1E-4</v>
      </c>
      <c r="G190">
        <v>0.2</v>
      </c>
      <c r="H190" t="s">
        <v>26</v>
      </c>
    </row>
    <row r="191" spans="1:8" x14ac:dyDescent="0.25">
      <c r="A191">
        <v>19</v>
      </c>
      <c r="B191" t="s">
        <v>9</v>
      </c>
      <c r="C191">
        <v>0.49020543694496149</v>
      </c>
      <c r="D191">
        <v>0.95262467861175537</v>
      </c>
      <c r="E191" t="s">
        <v>24</v>
      </c>
      <c r="F191">
        <v>1E-4</v>
      </c>
      <c r="G191">
        <v>0.2</v>
      </c>
      <c r="H191" t="s">
        <v>26</v>
      </c>
    </row>
    <row r="192" spans="1:8" x14ac:dyDescent="0.25">
      <c r="A192">
        <v>20</v>
      </c>
      <c r="B192" t="s">
        <v>5</v>
      </c>
      <c r="C192">
        <v>0.48260822892189031</v>
      </c>
      <c r="D192">
        <v>0.96521645784378052</v>
      </c>
      <c r="E192" t="s">
        <v>24</v>
      </c>
      <c r="F192">
        <v>1E-4</v>
      </c>
      <c r="G192">
        <v>0.2</v>
      </c>
      <c r="H192" t="s">
        <v>26</v>
      </c>
    </row>
    <row r="193" spans="1:8" x14ac:dyDescent="0.25">
      <c r="A193">
        <v>20</v>
      </c>
      <c r="B193" t="s">
        <v>8</v>
      </c>
      <c r="C193">
        <v>0.46750539541244512</v>
      </c>
      <c r="D193">
        <v>0.93501073122024536</v>
      </c>
      <c r="E193" t="s">
        <v>24</v>
      </c>
      <c r="F193">
        <v>1E-4</v>
      </c>
      <c r="G193">
        <v>0.2</v>
      </c>
      <c r="H193" t="s">
        <v>26</v>
      </c>
    </row>
    <row r="194" spans="1:8" x14ac:dyDescent="0.25">
      <c r="A194">
        <v>20</v>
      </c>
      <c r="B194" t="s">
        <v>4</v>
      </c>
      <c r="C194">
        <v>0.48844283819198608</v>
      </c>
      <c r="D194">
        <v>0.97597455978393555</v>
      </c>
      <c r="E194" t="s">
        <v>24</v>
      </c>
      <c r="F194">
        <v>1E-4</v>
      </c>
      <c r="G194">
        <v>0.2</v>
      </c>
      <c r="H194" t="s">
        <v>26</v>
      </c>
    </row>
    <row r="195" spans="1:8" x14ac:dyDescent="0.25">
      <c r="A195">
        <v>20</v>
      </c>
      <c r="B195" t="s">
        <v>11</v>
      </c>
      <c r="C195">
        <v>0.49823522567749018</v>
      </c>
      <c r="D195">
        <v>0.99647045135498047</v>
      </c>
      <c r="E195" t="s">
        <v>24</v>
      </c>
      <c r="F195">
        <v>1E-4</v>
      </c>
      <c r="G195">
        <v>0.2</v>
      </c>
      <c r="H195" t="s">
        <v>26</v>
      </c>
    </row>
    <row r="196" spans="1:8" x14ac:dyDescent="0.25">
      <c r="A196">
        <v>20</v>
      </c>
      <c r="B196" t="s">
        <v>3</v>
      </c>
      <c r="C196">
        <v>0.48799324035644531</v>
      </c>
      <c r="D196">
        <v>0.96976840496063232</v>
      </c>
      <c r="E196" t="s">
        <v>24</v>
      </c>
      <c r="F196">
        <v>1E-4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0.48011806607246399</v>
      </c>
      <c r="D197">
        <v>0.8929208517074585</v>
      </c>
      <c r="E197" t="s">
        <v>24</v>
      </c>
      <c r="F197">
        <v>1E-4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0.48317623138427729</v>
      </c>
      <c r="D198">
        <v>0.96635246276855469</v>
      </c>
      <c r="E198" t="s">
        <v>24</v>
      </c>
      <c r="F198">
        <v>1E-4</v>
      </c>
      <c r="G198">
        <v>0.2</v>
      </c>
      <c r="H198" t="s">
        <v>26</v>
      </c>
    </row>
    <row r="199" spans="1:8" x14ac:dyDescent="0.25">
      <c r="A199">
        <v>20</v>
      </c>
      <c r="B199" t="s">
        <v>7</v>
      </c>
      <c r="C199">
        <v>0.5375971794128418</v>
      </c>
      <c r="D199">
        <v>0.86348247528076172</v>
      </c>
      <c r="E199" t="s">
        <v>24</v>
      </c>
      <c r="F199">
        <v>1E-4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0.46936804056167603</v>
      </c>
      <c r="D200">
        <v>0.85504025220870972</v>
      </c>
      <c r="E200" t="s">
        <v>24</v>
      </c>
      <c r="F200">
        <v>1E-4</v>
      </c>
      <c r="G200">
        <v>0.2</v>
      </c>
      <c r="H200" t="s">
        <v>26</v>
      </c>
    </row>
    <row r="201" spans="1:8" x14ac:dyDescent="0.25">
      <c r="A201">
        <v>20</v>
      </c>
      <c r="B201" t="s">
        <v>9</v>
      </c>
      <c r="C201">
        <v>0.49538904428482061</v>
      </c>
      <c r="D201">
        <v>0.97323417663574219</v>
      </c>
      <c r="E201" t="s">
        <v>24</v>
      </c>
      <c r="F201">
        <v>1E-4</v>
      </c>
      <c r="G201">
        <v>0.2</v>
      </c>
      <c r="H201" t="s">
        <v>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D7CD-F350-4F6F-89E5-E5707AC27E09}">
  <dimension ref="A1:H111"/>
  <sheetViews>
    <sheetView tabSelected="1" workbookViewId="0">
      <selection activeCell="D106" sqref="D106"/>
    </sheetView>
  </sheetViews>
  <sheetFormatPr defaultRowHeight="15" x14ac:dyDescent="0.25"/>
  <sheetData>
    <row r="1" spans="1:8" x14ac:dyDescent="0.25">
      <c r="A1" s="4" t="s">
        <v>16</v>
      </c>
      <c r="B1" s="4" t="s">
        <v>23</v>
      </c>
      <c r="C1" s="4" t="s">
        <v>22</v>
      </c>
      <c r="D1" s="4" t="s">
        <v>13</v>
      </c>
      <c r="E1" s="4" t="s">
        <v>21</v>
      </c>
      <c r="F1" s="4" t="s">
        <v>20</v>
      </c>
      <c r="G1" s="4" t="s">
        <v>19</v>
      </c>
      <c r="H1" s="4" t="s">
        <v>18</v>
      </c>
    </row>
    <row r="2" spans="1:8" x14ac:dyDescent="0.25">
      <c r="A2">
        <v>1</v>
      </c>
      <c r="B2" t="s">
        <v>5</v>
      </c>
      <c r="C2">
        <v>0.48394164443016052</v>
      </c>
      <c r="D2">
        <v>0.96788328886032104</v>
      </c>
      <c r="E2" t="s">
        <v>1</v>
      </c>
      <c r="F2">
        <v>1E-4</v>
      </c>
      <c r="G2">
        <v>0.2</v>
      </c>
      <c r="H2" t="s">
        <v>26</v>
      </c>
    </row>
    <row r="3" spans="1:8" x14ac:dyDescent="0.25">
      <c r="A3">
        <v>1</v>
      </c>
      <c r="B3" t="s">
        <v>8</v>
      </c>
      <c r="C3">
        <v>0.46761703491210938</v>
      </c>
      <c r="D3">
        <v>0.93523406982421875</v>
      </c>
      <c r="E3" t="s">
        <v>1</v>
      </c>
      <c r="F3">
        <v>1E-4</v>
      </c>
      <c r="G3">
        <v>0.2</v>
      </c>
      <c r="H3" t="s">
        <v>26</v>
      </c>
    </row>
    <row r="4" spans="1:8" x14ac:dyDescent="0.25">
      <c r="A4">
        <v>1</v>
      </c>
      <c r="B4" t="s">
        <v>4</v>
      </c>
      <c r="C4">
        <v>0.48865586519241327</v>
      </c>
      <c r="D4">
        <v>0.97731173038482666</v>
      </c>
      <c r="E4" t="s">
        <v>1</v>
      </c>
      <c r="F4">
        <v>1E-4</v>
      </c>
      <c r="G4">
        <v>0.2</v>
      </c>
      <c r="H4" t="s">
        <v>26</v>
      </c>
    </row>
    <row r="5" spans="1:8" x14ac:dyDescent="0.25">
      <c r="A5">
        <v>1</v>
      </c>
      <c r="B5" t="s">
        <v>11</v>
      </c>
      <c r="C5">
        <v>0.99999988079071045</v>
      </c>
      <c r="D5">
        <v>1</v>
      </c>
      <c r="E5" t="s">
        <v>1</v>
      </c>
      <c r="F5">
        <v>1E-4</v>
      </c>
      <c r="G5">
        <v>0.2</v>
      </c>
      <c r="H5" t="s">
        <v>26</v>
      </c>
    </row>
    <row r="6" spans="1:8" x14ac:dyDescent="0.25">
      <c r="A6">
        <v>1</v>
      </c>
      <c r="B6" t="s">
        <v>3</v>
      </c>
      <c r="C6">
        <v>0.48875656723976141</v>
      </c>
      <c r="D6">
        <v>0.97751313447952271</v>
      </c>
      <c r="E6" t="s">
        <v>1</v>
      </c>
      <c r="F6">
        <v>1E-4</v>
      </c>
      <c r="G6">
        <v>0.2</v>
      </c>
      <c r="H6" t="s">
        <v>26</v>
      </c>
    </row>
    <row r="7" spans="1:8" x14ac:dyDescent="0.25">
      <c r="A7">
        <v>1</v>
      </c>
      <c r="B7" t="s">
        <v>6</v>
      </c>
      <c r="C7">
        <v>0.44757002592086792</v>
      </c>
      <c r="D7">
        <v>0.89514005184173584</v>
      </c>
      <c r="E7" t="s">
        <v>1</v>
      </c>
      <c r="F7">
        <v>1E-4</v>
      </c>
      <c r="G7">
        <v>0.2</v>
      </c>
      <c r="H7" t="s">
        <v>26</v>
      </c>
    </row>
    <row r="8" spans="1:8" x14ac:dyDescent="0.25">
      <c r="A8">
        <v>1</v>
      </c>
      <c r="B8" t="s">
        <v>10</v>
      </c>
      <c r="C8">
        <v>0.48319092392921448</v>
      </c>
      <c r="D8">
        <v>0.96638184785842896</v>
      </c>
      <c r="E8" t="s">
        <v>1</v>
      </c>
      <c r="F8">
        <v>1E-4</v>
      </c>
      <c r="G8">
        <v>0.2</v>
      </c>
      <c r="H8" t="s">
        <v>26</v>
      </c>
    </row>
    <row r="9" spans="1:8" x14ac:dyDescent="0.25">
      <c r="A9">
        <v>1</v>
      </c>
      <c r="B9" t="s">
        <v>7</v>
      </c>
      <c r="C9">
        <v>0.42994308471679688</v>
      </c>
      <c r="D9">
        <v>0.85988616943359375</v>
      </c>
      <c r="E9" t="s">
        <v>1</v>
      </c>
      <c r="F9">
        <v>1E-4</v>
      </c>
      <c r="G9">
        <v>0.2</v>
      </c>
      <c r="H9" t="s">
        <v>26</v>
      </c>
    </row>
    <row r="10" spans="1:8" x14ac:dyDescent="0.25">
      <c r="A10">
        <v>1</v>
      </c>
      <c r="B10" t="s">
        <v>2</v>
      </c>
      <c r="C10">
        <v>0.43682938814163208</v>
      </c>
      <c r="D10">
        <v>0.87365877628326416</v>
      </c>
      <c r="E10" t="s">
        <v>1</v>
      </c>
      <c r="F10">
        <v>1E-4</v>
      </c>
      <c r="G10">
        <v>0.2</v>
      </c>
      <c r="H10" t="s">
        <v>26</v>
      </c>
    </row>
    <row r="11" spans="1:8" x14ac:dyDescent="0.25">
      <c r="A11">
        <v>1</v>
      </c>
      <c r="B11" t="s">
        <v>9</v>
      </c>
      <c r="C11">
        <v>0.48878020048141479</v>
      </c>
      <c r="D11">
        <v>0.97756040096282959</v>
      </c>
      <c r="E11" t="s">
        <v>1</v>
      </c>
      <c r="F11">
        <v>1E-4</v>
      </c>
      <c r="G11">
        <v>0.2</v>
      </c>
      <c r="H11" t="s">
        <v>26</v>
      </c>
    </row>
    <row r="12" spans="1:8" x14ac:dyDescent="0.25">
      <c r="A12">
        <v>2</v>
      </c>
      <c r="B12" t="s">
        <v>5</v>
      </c>
      <c r="C12">
        <v>0.48394164443016052</v>
      </c>
      <c r="D12">
        <v>0.96788328886032104</v>
      </c>
      <c r="E12" t="s">
        <v>1</v>
      </c>
      <c r="F12">
        <v>1E-4</v>
      </c>
      <c r="G12">
        <v>0.2</v>
      </c>
      <c r="H12" t="s">
        <v>26</v>
      </c>
    </row>
    <row r="13" spans="1:8" x14ac:dyDescent="0.25">
      <c r="A13">
        <v>2</v>
      </c>
      <c r="B13" t="s">
        <v>8</v>
      </c>
      <c r="C13">
        <v>0.46761703491210938</v>
      </c>
      <c r="D13">
        <v>0.93523406982421875</v>
      </c>
      <c r="E13" t="s">
        <v>1</v>
      </c>
      <c r="F13">
        <v>1E-4</v>
      </c>
      <c r="G13">
        <v>0.2</v>
      </c>
      <c r="H13" t="s">
        <v>26</v>
      </c>
    </row>
    <row r="14" spans="1:8" x14ac:dyDescent="0.25">
      <c r="A14">
        <v>2</v>
      </c>
      <c r="B14" t="s">
        <v>4</v>
      </c>
      <c r="C14">
        <v>0.48865586519241327</v>
      </c>
      <c r="D14">
        <v>0.97731173038482666</v>
      </c>
      <c r="E14" t="s">
        <v>1</v>
      </c>
      <c r="F14">
        <v>1E-4</v>
      </c>
      <c r="G14">
        <v>0.2</v>
      </c>
      <c r="H14" t="s">
        <v>26</v>
      </c>
    </row>
    <row r="15" spans="1:8" x14ac:dyDescent="0.25">
      <c r="A15">
        <v>2</v>
      </c>
      <c r="B15" t="s">
        <v>11</v>
      </c>
      <c r="C15">
        <v>0.99999988079071045</v>
      </c>
      <c r="D15">
        <v>1</v>
      </c>
      <c r="E15" t="s">
        <v>1</v>
      </c>
      <c r="F15">
        <v>1E-4</v>
      </c>
      <c r="G15">
        <v>0.2</v>
      </c>
      <c r="H15" t="s">
        <v>26</v>
      </c>
    </row>
    <row r="16" spans="1:8" x14ac:dyDescent="0.25">
      <c r="A16">
        <v>2</v>
      </c>
      <c r="B16" t="s">
        <v>3</v>
      </c>
      <c r="C16">
        <v>0.48875656723976141</v>
      </c>
      <c r="D16">
        <v>0.97751313447952271</v>
      </c>
      <c r="E16" t="s">
        <v>1</v>
      </c>
      <c r="F16">
        <v>1E-4</v>
      </c>
      <c r="G16">
        <v>0.2</v>
      </c>
      <c r="H16" t="s">
        <v>26</v>
      </c>
    </row>
    <row r="17" spans="1:8" x14ac:dyDescent="0.25">
      <c r="A17">
        <v>2</v>
      </c>
      <c r="B17" t="s">
        <v>6</v>
      </c>
      <c r="C17">
        <v>0.44757002592086792</v>
      </c>
      <c r="D17">
        <v>0.89514005184173584</v>
      </c>
      <c r="E17" t="s">
        <v>1</v>
      </c>
      <c r="F17">
        <v>1E-4</v>
      </c>
      <c r="G17">
        <v>0.2</v>
      </c>
      <c r="H17" t="s">
        <v>26</v>
      </c>
    </row>
    <row r="18" spans="1:8" x14ac:dyDescent="0.25">
      <c r="A18">
        <v>2</v>
      </c>
      <c r="B18" t="s">
        <v>10</v>
      </c>
      <c r="C18">
        <v>0.48319092392921448</v>
      </c>
      <c r="D18">
        <v>0.96638184785842896</v>
      </c>
      <c r="E18" t="s">
        <v>1</v>
      </c>
      <c r="F18">
        <v>1E-4</v>
      </c>
      <c r="G18">
        <v>0.2</v>
      </c>
      <c r="H18" t="s">
        <v>26</v>
      </c>
    </row>
    <row r="19" spans="1:8" x14ac:dyDescent="0.25">
      <c r="A19">
        <v>2</v>
      </c>
      <c r="B19" t="s">
        <v>7</v>
      </c>
      <c r="C19">
        <v>0.42994308471679688</v>
      </c>
      <c r="D19">
        <v>0.85988616943359375</v>
      </c>
      <c r="E19" t="s">
        <v>1</v>
      </c>
      <c r="F19">
        <v>1E-4</v>
      </c>
      <c r="G19">
        <v>0.2</v>
      </c>
      <c r="H19" t="s">
        <v>26</v>
      </c>
    </row>
    <row r="20" spans="1:8" x14ac:dyDescent="0.25">
      <c r="A20">
        <v>2</v>
      </c>
      <c r="B20" t="s">
        <v>2</v>
      </c>
      <c r="C20">
        <v>0.43682938814163208</v>
      </c>
      <c r="D20">
        <v>0.87365877628326416</v>
      </c>
      <c r="E20" t="s">
        <v>1</v>
      </c>
      <c r="F20">
        <v>1E-4</v>
      </c>
      <c r="G20">
        <v>0.2</v>
      </c>
      <c r="H20" t="s">
        <v>26</v>
      </c>
    </row>
    <row r="21" spans="1:8" x14ac:dyDescent="0.25">
      <c r="A21">
        <v>2</v>
      </c>
      <c r="B21" t="s">
        <v>9</v>
      </c>
      <c r="C21">
        <v>0.48878020048141479</v>
      </c>
      <c r="D21">
        <v>0.97756040096282959</v>
      </c>
      <c r="E21" t="s">
        <v>1</v>
      </c>
      <c r="F21">
        <v>1E-4</v>
      </c>
      <c r="G21">
        <v>0.2</v>
      </c>
      <c r="H21" t="s">
        <v>26</v>
      </c>
    </row>
    <row r="22" spans="1:8" x14ac:dyDescent="0.25">
      <c r="A22">
        <v>3</v>
      </c>
      <c r="B22" t="s">
        <v>5</v>
      </c>
      <c r="C22">
        <v>0.48394164443016052</v>
      </c>
      <c r="D22">
        <v>0.96788328886032104</v>
      </c>
      <c r="E22" t="s">
        <v>1</v>
      </c>
      <c r="F22">
        <v>1E-4</v>
      </c>
      <c r="G22">
        <v>0.2</v>
      </c>
      <c r="H22" t="s">
        <v>26</v>
      </c>
    </row>
    <row r="23" spans="1:8" x14ac:dyDescent="0.25">
      <c r="A23">
        <v>3</v>
      </c>
      <c r="B23" t="s">
        <v>8</v>
      </c>
      <c r="C23">
        <v>0.46761703491210938</v>
      </c>
      <c r="D23">
        <v>0.93523406982421875</v>
      </c>
      <c r="E23" t="s">
        <v>1</v>
      </c>
      <c r="F23">
        <v>1E-4</v>
      </c>
      <c r="G23">
        <v>0.2</v>
      </c>
      <c r="H23" t="s">
        <v>26</v>
      </c>
    </row>
    <row r="24" spans="1:8" x14ac:dyDescent="0.25">
      <c r="A24">
        <v>3</v>
      </c>
      <c r="B24" t="s">
        <v>4</v>
      </c>
      <c r="C24">
        <v>0.48865586519241327</v>
      </c>
      <c r="D24">
        <v>0.97731173038482666</v>
      </c>
      <c r="E24" t="s">
        <v>1</v>
      </c>
      <c r="F24">
        <v>1E-4</v>
      </c>
      <c r="G24">
        <v>0.2</v>
      </c>
      <c r="H24" t="s">
        <v>26</v>
      </c>
    </row>
    <row r="25" spans="1:8" x14ac:dyDescent="0.25">
      <c r="A25">
        <v>3</v>
      </c>
      <c r="B25" t="s">
        <v>11</v>
      </c>
      <c r="C25">
        <v>0.99999988079071045</v>
      </c>
      <c r="D25">
        <v>1</v>
      </c>
      <c r="E25" t="s">
        <v>1</v>
      </c>
      <c r="F25">
        <v>1E-4</v>
      </c>
      <c r="G25">
        <v>0.2</v>
      </c>
      <c r="H25" t="s">
        <v>26</v>
      </c>
    </row>
    <row r="26" spans="1:8" x14ac:dyDescent="0.25">
      <c r="A26">
        <v>3</v>
      </c>
      <c r="B26" t="s">
        <v>3</v>
      </c>
      <c r="C26">
        <v>0.48875656723976141</v>
      </c>
      <c r="D26">
        <v>0.97751313447952271</v>
      </c>
      <c r="E26" t="s">
        <v>1</v>
      </c>
      <c r="F26">
        <v>1E-4</v>
      </c>
      <c r="G26">
        <v>0.2</v>
      </c>
      <c r="H26" t="s">
        <v>26</v>
      </c>
    </row>
    <row r="27" spans="1:8" x14ac:dyDescent="0.25">
      <c r="A27">
        <v>3</v>
      </c>
      <c r="B27" t="s">
        <v>6</v>
      </c>
      <c r="C27">
        <v>0.44757002592086792</v>
      </c>
      <c r="D27">
        <v>0.89514005184173584</v>
      </c>
      <c r="E27" t="s">
        <v>1</v>
      </c>
      <c r="F27">
        <v>1E-4</v>
      </c>
      <c r="G27">
        <v>0.2</v>
      </c>
      <c r="H27" t="s">
        <v>26</v>
      </c>
    </row>
    <row r="28" spans="1:8" x14ac:dyDescent="0.25">
      <c r="A28">
        <v>3</v>
      </c>
      <c r="B28" t="s">
        <v>10</v>
      </c>
      <c r="C28">
        <v>0.48319092392921448</v>
      </c>
      <c r="D28">
        <v>0.96638184785842896</v>
      </c>
      <c r="E28" t="s">
        <v>1</v>
      </c>
      <c r="F28">
        <v>1E-4</v>
      </c>
      <c r="G28">
        <v>0.2</v>
      </c>
      <c r="H28" t="s">
        <v>26</v>
      </c>
    </row>
    <row r="29" spans="1:8" x14ac:dyDescent="0.25">
      <c r="A29">
        <v>3</v>
      </c>
      <c r="B29" t="s">
        <v>7</v>
      </c>
      <c r="C29">
        <v>0.42994308471679688</v>
      </c>
      <c r="D29">
        <v>0.85988616943359375</v>
      </c>
      <c r="E29" t="s">
        <v>1</v>
      </c>
      <c r="F29">
        <v>1E-4</v>
      </c>
      <c r="G29">
        <v>0.2</v>
      </c>
      <c r="H29" t="s">
        <v>26</v>
      </c>
    </row>
    <row r="30" spans="1:8" x14ac:dyDescent="0.25">
      <c r="A30">
        <v>3</v>
      </c>
      <c r="B30" t="s">
        <v>2</v>
      </c>
      <c r="C30">
        <v>0.43682938814163208</v>
      </c>
      <c r="D30">
        <v>0.87365877628326416</v>
      </c>
      <c r="E30" t="s">
        <v>1</v>
      </c>
      <c r="F30">
        <v>1E-4</v>
      </c>
      <c r="G30">
        <v>0.2</v>
      </c>
      <c r="H30" t="s">
        <v>26</v>
      </c>
    </row>
    <row r="31" spans="1:8" x14ac:dyDescent="0.25">
      <c r="A31">
        <v>3</v>
      </c>
      <c r="B31" t="s">
        <v>9</v>
      </c>
      <c r="C31">
        <v>0.48878020048141479</v>
      </c>
      <c r="D31">
        <v>0.97756040096282959</v>
      </c>
      <c r="E31" t="s">
        <v>1</v>
      </c>
      <c r="F31">
        <v>1E-4</v>
      </c>
      <c r="G31">
        <v>0.2</v>
      </c>
      <c r="H31" t="s">
        <v>26</v>
      </c>
    </row>
    <row r="32" spans="1:8" x14ac:dyDescent="0.25">
      <c r="A32">
        <v>4</v>
      </c>
      <c r="B32" t="s">
        <v>5</v>
      </c>
      <c r="C32">
        <v>0.48394164443016052</v>
      </c>
      <c r="D32">
        <v>0.96788328886032104</v>
      </c>
      <c r="E32" t="s">
        <v>1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0.46761703491210938</v>
      </c>
      <c r="D33">
        <v>0.93523406982421875</v>
      </c>
      <c r="E33" t="s">
        <v>1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0.48865586519241327</v>
      </c>
      <c r="D34">
        <v>0.97731173038482666</v>
      </c>
      <c r="E34" t="s">
        <v>1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0.99999988079071045</v>
      </c>
      <c r="D35">
        <v>1</v>
      </c>
      <c r="E35" t="s">
        <v>1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0.48875656723976141</v>
      </c>
      <c r="D36">
        <v>0.97751313447952271</v>
      </c>
      <c r="E36" t="s">
        <v>1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0.44757002592086792</v>
      </c>
      <c r="D37">
        <v>0.89514005184173584</v>
      </c>
      <c r="E37" t="s">
        <v>1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0.48319092392921448</v>
      </c>
      <c r="D38">
        <v>0.96638184785842896</v>
      </c>
      <c r="E38" t="s">
        <v>1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0.42994308471679688</v>
      </c>
      <c r="D39">
        <v>0.85988616943359375</v>
      </c>
      <c r="E39" t="s">
        <v>1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0.43682938814163208</v>
      </c>
      <c r="D40">
        <v>0.87365877628326416</v>
      </c>
      <c r="E40" t="s">
        <v>1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0.48878020048141479</v>
      </c>
      <c r="D41">
        <v>0.97756040096282959</v>
      </c>
      <c r="E41" t="s">
        <v>1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0.48394164443016052</v>
      </c>
      <c r="D42">
        <v>0.96788328886032104</v>
      </c>
      <c r="E42" t="s">
        <v>1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0.46761703491210938</v>
      </c>
      <c r="D43">
        <v>0.93523406982421875</v>
      </c>
      <c r="E43" t="s">
        <v>1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0.48865586519241327</v>
      </c>
      <c r="D44">
        <v>0.97731173038482666</v>
      </c>
      <c r="E44" t="s">
        <v>1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0.99999988079071045</v>
      </c>
      <c r="D45">
        <v>1</v>
      </c>
      <c r="E45" t="s">
        <v>1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0.48875656723976141</v>
      </c>
      <c r="D46">
        <v>0.97751313447952271</v>
      </c>
      <c r="E46" t="s">
        <v>1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0.44757002592086792</v>
      </c>
      <c r="D47">
        <v>0.89514005184173584</v>
      </c>
      <c r="E47" t="s">
        <v>1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0.48319092392921448</v>
      </c>
      <c r="D48">
        <v>0.96638184785842896</v>
      </c>
      <c r="E48" t="s">
        <v>1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0.42994308471679688</v>
      </c>
      <c r="D49">
        <v>0.85988616943359375</v>
      </c>
      <c r="E49" t="s">
        <v>1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0.43682938814163208</v>
      </c>
      <c r="D50">
        <v>0.87365877628326416</v>
      </c>
      <c r="E50" t="s">
        <v>1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0.48878020048141479</v>
      </c>
      <c r="D51">
        <v>0.97756040096282959</v>
      </c>
      <c r="E51" t="s">
        <v>1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0.48394164443016052</v>
      </c>
      <c r="D52">
        <v>0.96788328886032104</v>
      </c>
      <c r="E52" t="s">
        <v>1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0.46761703491210938</v>
      </c>
      <c r="D53">
        <v>0.93523406982421875</v>
      </c>
      <c r="E53" t="s">
        <v>1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0.48865586519241327</v>
      </c>
      <c r="D54">
        <v>0.97731173038482666</v>
      </c>
      <c r="E54" t="s">
        <v>1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1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0.48875656723976141</v>
      </c>
      <c r="D56">
        <v>0.97751313447952271</v>
      </c>
      <c r="E56" t="s">
        <v>1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0.44757002592086792</v>
      </c>
      <c r="D57">
        <v>0.89514005184173584</v>
      </c>
      <c r="E57" t="s">
        <v>1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0.48319092392921448</v>
      </c>
      <c r="D58">
        <v>0.96638184785842896</v>
      </c>
      <c r="E58" t="s">
        <v>1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0.42994308471679688</v>
      </c>
      <c r="D59">
        <v>0.85988616943359375</v>
      </c>
      <c r="E59" t="s">
        <v>1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0.43682938814163208</v>
      </c>
      <c r="D60">
        <v>0.87365877628326416</v>
      </c>
      <c r="E60" t="s">
        <v>1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0.48878020048141479</v>
      </c>
      <c r="D61">
        <v>0.97756040096282959</v>
      </c>
      <c r="E61" t="s">
        <v>1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0.48394164443016052</v>
      </c>
      <c r="D62">
        <v>0.96788328886032104</v>
      </c>
      <c r="E62" t="s">
        <v>1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0.46761703491210938</v>
      </c>
      <c r="D63">
        <v>0.93523406982421875</v>
      </c>
      <c r="E63" t="s">
        <v>1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0.48865586519241327</v>
      </c>
      <c r="D64">
        <v>0.97731173038482666</v>
      </c>
      <c r="E64" t="s">
        <v>1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1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0.48875656723976141</v>
      </c>
      <c r="D66">
        <v>0.97751313447952271</v>
      </c>
      <c r="E66" t="s">
        <v>1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0.44757002592086792</v>
      </c>
      <c r="D67">
        <v>0.89514005184173584</v>
      </c>
      <c r="E67" t="s">
        <v>1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0.48319092392921448</v>
      </c>
      <c r="D68">
        <v>0.96638184785842896</v>
      </c>
      <c r="E68" t="s">
        <v>1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0.42994308471679688</v>
      </c>
      <c r="D69">
        <v>0.85988616943359375</v>
      </c>
      <c r="E69" t="s">
        <v>1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0.43682938814163208</v>
      </c>
      <c r="D70">
        <v>0.87365877628326416</v>
      </c>
      <c r="E70" t="s">
        <v>1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0.48878020048141479</v>
      </c>
      <c r="D71">
        <v>0.97756040096282959</v>
      </c>
      <c r="E71" t="s">
        <v>1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0.48394164443016052</v>
      </c>
      <c r="D72">
        <v>0.96788328886032104</v>
      </c>
      <c r="E72" t="s">
        <v>1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0.46761703491210938</v>
      </c>
      <c r="D73">
        <v>0.93523406982421875</v>
      </c>
      <c r="E73" t="s">
        <v>1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0.48865586519241327</v>
      </c>
      <c r="D74">
        <v>0.97731173038482666</v>
      </c>
      <c r="E74" t="s">
        <v>1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1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0.48875656723976141</v>
      </c>
      <c r="D76">
        <v>0.97751313447952271</v>
      </c>
      <c r="E76" t="s">
        <v>1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0.44757002592086792</v>
      </c>
      <c r="D77">
        <v>0.89514005184173584</v>
      </c>
      <c r="E77" t="s">
        <v>1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0.48319092392921448</v>
      </c>
      <c r="D78">
        <v>0.96638184785842896</v>
      </c>
      <c r="E78" t="s">
        <v>1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0.42994308471679688</v>
      </c>
      <c r="D79">
        <v>0.85988616943359375</v>
      </c>
      <c r="E79" t="s">
        <v>1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0.43682938814163208</v>
      </c>
      <c r="D80">
        <v>0.87365877628326416</v>
      </c>
      <c r="E80" t="s">
        <v>1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0.48878020048141479</v>
      </c>
      <c r="D81">
        <v>0.97756040096282959</v>
      </c>
      <c r="E81" t="s">
        <v>1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0.48394164443016052</v>
      </c>
      <c r="D82">
        <v>0.96788328886032104</v>
      </c>
      <c r="E82" t="s">
        <v>1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0.46761703491210938</v>
      </c>
      <c r="D83">
        <v>0.93523406982421875</v>
      </c>
      <c r="E83" t="s">
        <v>1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0.48865586519241327</v>
      </c>
      <c r="D84">
        <v>0.97731173038482666</v>
      </c>
      <c r="E84" t="s">
        <v>1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1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0.48875656723976141</v>
      </c>
      <c r="D86">
        <v>0.97751313447952271</v>
      </c>
      <c r="E86" t="s">
        <v>1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0.44757002592086792</v>
      </c>
      <c r="D87">
        <v>0.89514005184173584</v>
      </c>
      <c r="E87" t="s">
        <v>1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0.48319092392921448</v>
      </c>
      <c r="D88">
        <v>0.96638184785842896</v>
      </c>
      <c r="E88" t="s">
        <v>1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0.42994308471679688</v>
      </c>
      <c r="D89">
        <v>0.85988616943359375</v>
      </c>
      <c r="E89" t="s">
        <v>1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0.43682938814163208</v>
      </c>
      <c r="D90">
        <v>0.87365877628326416</v>
      </c>
      <c r="E90" t="s">
        <v>1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0.48878020048141479</v>
      </c>
      <c r="D91">
        <v>0.97756040096282959</v>
      </c>
      <c r="E91" t="s">
        <v>1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0.48394164443016052</v>
      </c>
      <c r="D92">
        <v>0.96788328886032104</v>
      </c>
      <c r="E92" t="s">
        <v>1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0.46761703491210938</v>
      </c>
      <c r="D93">
        <v>0.93523406982421875</v>
      </c>
      <c r="E93" t="s">
        <v>1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0.48865586519241327</v>
      </c>
      <c r="D94">
        <v>0.97731173038482666</v>
      </c>
      <c r="E94" t="s">
        <v>1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1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0.48875656723976141</v>
      </c>
      <c r="D96">
        <v>0.97751313447952271</v>
      </c>
      <c r="E96" t="s">
        <v>1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0.44757002592086792</v>
      </c>
      <c r="D97">
        <v>0.89514005184173584</v>
      </c>
      <c r="E97" t="s">
        <v>1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0.48319092392921448</v>
      </c>
      <c r="D98">
        <v>0.96638184785842896</v>
      </c>
      <c r="E98" t="s">
        <v>1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0.42994308471679688</v>
      </c>
      <c r="D99">
        <v>0.85988616943359375</v>
      </c>
      <c r="E99" t="s">
        <v>1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0.43682938814163208</v>
      </c>
      <c r="D100">
        <v>0.87365877628326416</v>
      </c>
      <c r="E100" t="s">
        <v>1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0.48878020048141479</v>
      </c>
      <c r="D101">
        <v>0.97756040096282959</v>
      </c>
      <c r="E101" t="s">
        <v>1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0.48394164443016052</v>
      </c>
      <c r="D102">
        <v>0.96788328886032104</v>
      </c>
      <c r="E102" t="s">
        <v>1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0.46761703491210938</v>
      </c>
      <c r="D103">
        <v>0.93523406982421875</v>
      </c>
      <c r="E103" t="s">
        <v>1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0.48865586519241327</v>
      </c>
      <c r="D104">
        <v>0.97731173038482666</v>
      </c>
      <c r="E104" t="s">
        <v>1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1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0.48875656723976141</v>
      </c>
      <c r="D106">
        <v>0.97751313447952271</v>
      </c>
      <c r="E106" t="s">
        <v>1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0.44757002592086792</v>
      </c>
      <c r="D107">
        <v>0.89514005184173584</v>
      </c>
      <c r="E107" t="s">
        <v>1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0.48319092392921448</v>
      </c>
      <c r="D108">
        <v>0.96638184785842896</v>
      </c>
      <c r="E108" t="s">
        <v>1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0.42994308471679688</v>
      </c>
      <c r="D109">
        <v>0.85988616943359375</v>
      </c>
      <c r="E109" t="s">
        <v>1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0.43682938814163208</v>
      </c>
      <c r="D110">
        <v>0.87365877628326416</v>
      </c>
      <c r="E110" t="s">
        <v>1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0.48878020048141479</v>
      </c>
      <c r="D111">
        <v>0.97756040096282959</v>
      </c>
      <c r="E111" t="s">
        <v>1</v>
      </c>
      <c r="F111">
        <v>1E-4</v>
      </c>
      <c r="G111">
        <v>0.2</v>
      </c>
      <c r="H111" t="s">
        <v>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6474-0323-4453-BD3E-EA852E06D2A9}">
  <dimension ref="A1:R71"/>
  <sheetViews>
    <sheetView workbookViewId="0">
      <selection activeCell="L22" sqref="L22:R22"/>
    </sheetView>
  </sheetViews>
  <sheetFormatPr defaultRowHeight="15" x14ac:dyDescent="0.25"/>
  <cols>
    <col min="2" max="2" width="27" customWidth="1"/>
    <col min="11" max="11" width="31" customWidth="1"/>
  </cols>
  <sheetData>
    <row r="1" spans="1:18" x14ac:dyDescent="0.25">
      <c r="A1" s="4" t="s">
        <v>16</v>
      </c>
      <c r="B1" s="4" t="s">
        <v>23</v>
      </c>
      <c r="C1" s="4" t="s">
        <v>22</v>
      </c>
      <c r="D1" s="4" t="s">
        <v>13</v>
      </c>
      <c r="E1" s="4" t="s">
        <v>21</v>
      </c>
      <c r="F1" s="4" t="s">
        <v>20</v>
      </c>
      <c r="G1" s="4" t="s">
        <v>19</v>
      </c>
      <c r="H1" s="4" t="s">
        <v>18</v>
      </c>
    </row>
    <row r="2" spans="1:18" x14ac:dyDescent="0.25">
      <c r="A2">
        <v>1</v>
      </c>
      <c r="B2" t="s">
        <v>5</v>
      </c>
      <c r="C2">
        <v>0.15433578193187711</v>
      </c>
      <c r="D2">
        <v>0.30776455998420721</v>
      </c>
      <c r="E2" t="s">
        <v>25</v>
      </c>
      <c r="F2">
        <v>1E-4</v>
      </c>
      <c r="G2">
        <v>0.2</v>
      </c>
      <c r="H2" t="s">
        <v>17</v>
      </c>
      <c r="K2" t="s">
        <v>5</v>
      </c>
      <c r="L2">
        <v>0.15433578193187711</v>
      </c>
      <c r="M2">
        <v>0.2150889188051224</v>
      </c>
      <c r="N2">
        <v>0.15433578193187711</v>
      </c>
      <c r="O2">
        <v>0.16180539131164551</v>
      </c>
      <c r="P2">
        <v>3.6847081035375602E-2</v>
      </c>
      <c r="Q2">
        <v>3.3117391169071198E-2</v>
      </c>
      <c r="R2">
        <v>3.4147050231695182E-2</v>
      </c>
    </row>
    <row r="3" spans="1:18" x14ac:dyDescent="0.25">
      <c r="A3">
        <v>1</v>
      </c>
      <c r="B3" t="s">
        <v>8</v>
      </c>
      <c r="C3">
        <v>0.14716419577598569</v>
      </c>
      <c r="D3">
        <v>0.29428282380104059</v>
      </c>
      <c r="E3" t="s">
        <v>25</v>
      </c>
      <c r="F3">
        <v>1E-4</v>
      </c>
      <c r="G3">
        <v>0.2</v>
      </c>
      <c r="H3" t="s">
        <v>17</v>
      </c>
      <c r="K3" t="s">
        <v>8</v>
      </c>
      <c r="L3">
        <v>0.14716419577598569</v>
      </c>
      <c r="M3">
        <v>0.19039848446846011</v>
      </c>
      <c r="N3">
        <v>0.14716419577598569</v>
      </c>
      <c r="O3">
        <v>0.15373069047927859</v>
      </c>
      <c r="P3">
        <v>5.1710881292819977E-2</v>
      </c>
      <c r="Q3">
        <v>4.2487863451242447E-2</v>
      </c>
      <c r="R3">
        <v>4.5185033231973648E-2</v>
      </c>
    </row>
    <row r="4" spans="1:18" x14ac:dyDescent="0.25">
      <c r="A4">
        <v>1</v>
      </c>
      <c r="B4" t="s">
        <v>4</v>
      </c>
      <c r="C4">
        <v>0.15366426110267639</v>
      </c>
      <c r="D4">
        <v>0.30704650282859802</v>
      </c>
      <c r="E4" t="s">
        <v>25</v>
      </c>
      <c r="F4">
        <v>1E-4</v>
      </c>
      <c r="G4">
        <v>0.2</v>
      </c>
      <c r="H4" t="s">
        <v>17</v>
      </c>
      <c r="K4" t="s">
        <v>4</v>
      </c>
      <c r="L4">
        <v>0.15366426110267639</v>
      </c>
      <c r="M4">
        <v>0.1985146552324295</v>
      </c>
      <c r="N4">
        <v>0.15366426110267639</v>
      </c>
      <c r="O4">
        <v>0.15955427289009089</v>
      </c>
      <c r="P4">
        <v>2.603631280362606E-2</v>
      </c>
      <c r="Q4">
        <v>2.4246169254183769E-2</v>
      </c>
      <c r="R4">
        <v>2.5057869032025341E-2</v>
      </c>
    </row>
    <row r="5" spans="1:18" x14ac:dyDescent="0.25">
      <c r="A5">
        <v>1</v>
      </c>
      <c r="B5" t="s">
        <v>11</v>
      </c>
      <c r="C5">
        <v>0.18763220310211179</v>
      </c>
      <c r="D5">
        <v>0.37526440620422358</v>
      </c>
      <c r="E5" t="s">
        <v>25</v>
      </c>
      <c r="F5">
        <v>1E-4</v>
      </c>
      <c r="G5">
        <v>0.2</v>
      </c>
      <c r="H5" t="s">
        <v>17</v>
      </c>
      <c r="K5" t="s">
        <v>11</v>
      </c>
      <c r="L5">
        <v>0.18763220310211179</v>
      </c>
      <c r="M5">
        <v>0.2602272629737854</v>
      </c>
      <c r="N5">
        <v>0.18763220310211179</v>
      </c>
      <c r="O5">
        <v>0.196334108710289</v>
      </c>
      <c r="P5">
        <v>2.3278153967112298E-3</v>
      </c>
      <c r="Q5">
        <v>0</v>
      </c>
      <c r="R5">
        <v>4.2403305997140711E-4</v>
      </c>
    </row>
    <row r="6" spans="1:18" x14ac:dyDescent="0.25">
      <c r="A6">
        <v>1</v>
      </c>
      <c r="B6" t="s">
        <v>3</v>
      </c>
      <c r="C6">
        <v>0.2065678536891937</v>
      </c>
      <c r="D6">
        <v>0.41252890229225159</v>
      </c>
      <c r="E6" t="s">
        <v>25</v>
      </c>
      <c r="F6">
        <v>1E-4</v>
      </c>
      <c r="G6">
        <v>0.2</v>
      </c>
      <c r="H6" t="s">
        <v>17</v>
      </c>
      <c r="K6" t="s">
        <v>3</v>
      </c>
      <c r="L6">
        <v>0.2065678536891937</v>
      </c>
      <c r="M6">
        <v>0.24686591327190399</v>
      </c>
      <c r="N6">
        <v>0.2065678536891937</v>
      </c>
      <c r="O6">
        <v>0.21094885468482971</v>
      </c>
      <c r="P6">
        <v>1.7851784825325009E-2</v>
      </c>
      <c r="Q6">
        <v>9.3055162578821182E-3</v>
      </c>
      <c r="R6">
        <v>1.149536576122046E-2</v>
      </c>
    </row>
    <row r="7" spans="1:18" x14ac:dyDescent="0.25">
      <c r="A7">
        <v>1</v>
      </c>
      <c r="B7" t="s">
        <v>6</v>
      </c>
      <c r="C7">
        <v>0.17759007215499881</v>
      </c>
      <c r="D7">
        <v>0.35369014739990229</v>
      </c>
      <c r="E7" t="s">
        <v>25</v>
      </c>
      <c r="F7">
        <v>1E-4</v>
      </c>
      <c r="G7">
        <v>0.2</v>
      </c>
      <c r="H7" t="s">
        <v>17</v>
      </c>
      <c r="K7" t="s">
        <v>6</v>
      </c>
      <c r="L7">
        <v>0.17759007215499881</v>
      </c>
      <c r="M7">
        <v>0.21823862195014951</v>
      </c>
      <c r="N7">
        <v>0.17759007215499881</v>
      </c>
      <c r="O7">
        <v>0.18199989199638369</v>
      </c>
      <c r="P7">
        <v>6.020788848400116E-2</v>
      </c>
      <c r="Q7">
        <v>5.4691251367330551E-2</v>
      </c>
      <c r="R7">
        <v>5.6011546403169632E-2</v>
      </c>
    </row>
    <row r="8" spans="1:18" x14ac:dyDescent="0.25">
      <c r="A8">
        <v>1</v>
      </c>
      <c r="B8" t="s">
        <v>10</v>
      </c>
      <c r="C8">
        <v>0.111645869910717</v>
      </c>
      <c r="D8">
        <v>0.2232917249202728</v>
      </c>
      <c r="E8" t="s">
        <v>25</v>
      </c>
      <c r="F8">
        <v>1E-4</v>
      </c>
      <c r="G8">
        <v>0.2</v>
      </c>
      <c r="H8" t="s">
        <v>17</v>
      </c>
      <c r="K8" t="s">
        <v>10</v>
      </c>
      <c r="L8">
        <v>0.111645869910717</v>
      </c>
      <c r="M8">
        <v>0.1627219617366791</v>
      </c>
      <c r="N8">
        <v>0.111645869910717</v>
      </c>
      <c r="O8">
        <v>0.1188447251915932</v>
      </c>
      <c r="P8">
        <v>2.0497903227806091E-2</v>
      </c>
      <c r="Q8">
        <v>2.009839192032814E-2</v>
      </c>
      <c r="R8">
        <v>2.009839192032814E-2</v>
      </c>
    </row>
    <row r="9" spans="1:18" x14ac:dyDescent="0.25">
      <c r="A9">
        <v>1</v>
      </c>
      <c r="B9" t="s">
        <v>7</v>
      </c>
      <c r="C9">
        <v>0.19500112533569339</v>
      </c>
      <c r="D9">
        <v>0.38853850960731512</v>
      </c>
      <c r="E9" t="s">
        <v>25</v>
      </c>
      <c r="F9">
        <v>1E-4</v>
      </c>
      <c r="G9">
        <v>0.2</v>
      </c>
      <c r="H9" t="s">
        <v>17</v>
      </c>
      <c r="K9" t="s">
        <v>7</v>
      </c>
      <c r="L9">
        <v>0.19500112533569339</v>
      </c>
      <c r="M9">
        <v>0.25264847278594971</v>
      </c>
      <c r="N9">
        <v>0.19500112533569339</v>
      </c>
      <c r="O9">
        <v>0.20202971994876859</v>
      </c>
      <c r="P9">
        <v>6.1675030738115311E-2</v>
      </c>
      <c r="Q9">
        <v>4.6456273645162582E-2</v>
      </c>
      <c r="R9">
        <v>4.8475727438926697E-2</v>
      </c>
    </row>
    <row r="10" spans="1:18" x14ac:dyDescent="0.25">
      <c r="A10">
        <v>1</v>
      </c>
      <c r="B10" t="s">
        <v>2</v>
      </c>
      <c r="C10">
        <v>0.1265479773283005</v>
      </c>
      <c r="D10">
        <v>0.25290223956108088</v>
      </c>
      <c r="E10" t="s">
        <v>25</v>
      </c>
      <c r="F10">
        <v>1E-4</v>
      </c>
      <c r="G10">
        <v>0.2</v>
      </c>
      <c r="H10" t="s">
        <v>17</v>
      </c>
      <c r="K10" t="s">
        <v>2</v>
      </c>
      <c r="L10">
        <v>0.1265479773283005</v>
      </c>
      <c r="M10">
        <v>0.18008959293365481</v>
      </c>
      <c r="N10">
        <v>0.1265479773283005</v>
      </c>
      <c r="O10">
        <v>0.13307362794876099</v>
      </c>
      <c r="P10">
        <v>8.9533999562263489E-2</v>
      </c>
      <c r="Q10">
        <v>8.7616629898548126E-2</v>
      </c>
      <c r="R10">
        <v>8.8733449578285217E-2</v>
      </c>
    </row>
    <row r="11" spans="1:18" x14ac:dyDescent="0.25">
      <c r="A11">
        <v>1</v>
      </c>
      <c r="B11" t="s">
        <v>9</v>
      </c>
      <c r="C11">
        <v>0.2041786462068558</v>
      </c>
      <c r="D11">
        <v>0.40704649686813349</v>
      </c>
      <c r="E11" t="s">
        <v>25</v>
      </c>
      <c r="F11">
        <v>1E-4</v>
      </c>
      <c r="G11">
        <v>0.2</v>
      </c>
      <c r="H11" t="s">
        <v>17</v>
      </c>
      <c r="K11" t="s">
        <v>9</v>
      </c>
      <c r="L11">
        <v>0.2041786462068558</v>
      </c>
      <c r="M11">
        <v>0.24296033382415769</v>
      </c>
      <c r="N11">
        <v>0.2041786462068558</v>
      </c>
      <c r="O11">
        <v>0.20997521281242371</v>
      </c>
      <c r="P11">
        <v>4.1955649852752692E-2</v>
      </c>
      <c r="Q11">
        <v>3.210083395242691E-2</v>
      </c>
      <c r="R11">
        <v>3.4166689962148673E-2</v>
      </c>
    </row>
    <row r="12" spans="1:18" x14ac:dyDescent="0.25">
      <c r="A12">
        <v>2</v>
      </c>
      <c r="B12" t="s">
        <v>5</v>
      </c>
      <c r="C12">
        <v>0.2150889188051224</v>
      </c>
      <c r="D12">
        <v>0.42876631021499628</v>
      </c>
      <c r="E12" t="s">
        <v>25</v>
      </c>
      <c r="F12">
        <v>1E-4</v>
      </c>
      <c r="G12">
        <v>0.2</v>
      </c>
      <c r="H12" t="s">
        <v>17</v>
      </c>
    </row>
    <row r="13" spans="1:18" x14ac:dyDescent="0.25">
      <c r="A13">
        <v>2</v>
      </c>
      <c r="B13" t="s">
        <v>8</v>
      </c>
      <c r="C13">
        <v>0.19039848446846011</v>
      </c>
      <c r="D13">
        <v>0.3807428777217865</v>
      </c>
      <c r="E13" t="s">
        <v>25</v>
      </c>
      <c r="F13">
        <v>1E-4</v>
      </c>
      <c r="G13">
        <v>0.2</v>
      </c>
      <c r="H13" t="s">
        <v>17</v>
      </c>
      <c r="K13" t="s">
        <v>5</v>
      </c>
      <c r="L13">
        <v>0.30776455998420721</v>
      </c>
      <c r="M13">
        <v>0.42876631021499628</v>
      </c>
      <c r="N13">
        <v>0.30776455998420721</v>
      </c>
      <c r="O13">
        <v>0.32264742255210882</v>
      </c>
      <c r="P13">
        <v>7.261347770690918E-2</v>
      </c>
      <c r="Q13">
        <v>6.6203497350215912E-2</v>
      </c>
      <c r="R13">
        <v>6.7983075976371765E-2</v>
      </c>
    </row>
    <row r="14" spans="1:18" x14ac:dyDescent="0.25">
      <c r="A14">
        <v>2</v>
      </c>
      <c r="B14" t="s">
        <v>4</v>
      </c>
      <c r="C14">
        <v>0.1985146552324295</v>
      </c>
      <c r="D14">
        <v>0.39663296937942499</v>
      </c>
      <c r="E14" t="s">
        <v>25</v>
      </c>
      <c r="F14">
        <v>1E-4</v>
      </c>
      <c r="G14">
        <v>0.2</v>
      </c>
      <c r="H14" t="s">
        <v>17</v>
      </c>
      <c r="K14" t="s">
        <v>8</v>
      </c>
      <c r="L14">
        <v>0.29428282380104059</v>
      </c>
      <c r="M14">
        <v>0.3807428777217865</v>
      </c>
      <c r="N14">
        <v>0.29428282380104059</v>
      </c>
      <c r="O14">
        <v>0.30741328001022339</v>
      </c>
      <c r="P14">
        <v>9.9935963749885559E-2</v>
      </c>
      <c r="Q14">
        <v>8.4585383534431458E-2</v>
      </c>
      <c r="R14">
        <v>8.9035294950008392E-2</v>
      </c>
    </row>
    <row r="15" spans="1:18" x14ac:dyDescent="0.25">
      <c r="A15">
        <v>2</v>
      </c>
      <c r="B15" t="s">
        <v>11</v>
      </c>
      <c r="C15">
        <v>0.2602272629737854</v>
      </c>
      <c r="D15">
        <v>0.5204545259475708</v>
      </c>
      <c r="E15" t="s">
        <v>25</v>
      </c>
      <c r="F15">
        <v>1E-4</v>
      </c>
      <c r="G15">
        <v>0.2</v>
      </c>
      <c r="H15" t="s">
        <v>17</v>
      </c>
      <c r="K15" t="s">
        <v>4</v>
      </c>
      <c r="L15">
        <v>0.30704650282859802</v>
      </c>
      <c r="M15">
        <v>0.39663296937942499</v>
      </c>
      <c r="N15">
        <v>0.30704650282859802</v>
      </c>
      <c r="O15">
        <v>0.31881272792816162</v>
      </c>
      <c r="P15">
        <v>5.1691282540559769E-2</v>
      </c>
      <c r="Q15">
        <v>4.8454269766807563E-2</v>
      </c>
      <c r="R15">
        <v>4.992334172129631E-2</v>
      </c>
    </row>
    <row r="16" spans="1:18" x14ac:dyDescent="0.25">
      <c r="A16">
        <v>2</v>
      </c>
      <c r="B16" t="s">
        <v>3</v>
      </c>
      <c r="C16">
        <v>0.24686591327190399</v>
      </c>
      <c r="D16">
        <v>0.49297094345092768</v>
      </c>
      <c r="E16" t="s">
        <v>25</v>
      </c>
      <c r="F16">
        <v>1E-4</v>
      </c>
      <c r="G16">
        <v>0.2</v>
      </c>
      <c r="H16" t="s">
        <v>17</v>
      </c>
      <c r="K16" t="s">
        <v>11</v>
      </c>
      <c r="L16">
        <v>0.37526440620422358</v>
      </c>
      <c r="M16">
        <v>0.5204545259475708</v>
      </c>
      <c r="N16">
        <v>0.37526440620422358</v>
      </c>
      <c r="O16">
        <v>0.39266818761825562</v>
      </c>
      <c r="P16">
        <v>4.6556307934224614E-3</v>
      </c>
      <c r="Q16">
        <v>0</v>
      </c>
      <c r="R16">
        <v>8.4806617815047503E-4</v>
      </c>
    </row>
    <row r="17" spans="1:18" x14ac:dyDescent="0.25">
      <c r="A17">
        <v>2</v>
      </c>
      <c r="B17" t="s">
        <v>6</v>
      </c>
      <c r="C17">
        <v>0.21823862195014951</v>
      </c>
      <c r="D17">
        <v>0.43448930978775019</v>
      </c>
      <c r="E17" t="s">
        <v>25</v>
      </c>
      <c r="F17">
        <v>1E-4</v>
      </c>
      <c r="G17">
        <v>0.2</v>
      </c>
      <c r="H17" t="s">
        <v>17</v>
      </c>
      <c r="K17" t="s">
        <v>3</v>
      </c>
      <c r="L17">
        <v>0.41252890229225159</v>
      </c>
      <c r="M17">
        <v>0.49297094345092768</v>
      </c>
      <c r="N17">
        <v>0.41252890229225159</v>
      </c>
      <c r="O17">
        <v>0.42128315567970281</v>
      </c>
      <c r="P17">
        <v>3.5083156079053879E-2</v>
      </c>
      <c r="Q17">
        <v>1.855266094207764E-2</v>
      </c>
      <c r="R17">
        <v>2.2783286869525909E-2</v>
      </c>
    </row>
    <row r="18" spans="1:18" x14ac:dyDescent="0.25">
      <c r="A18">
        <v>2</v>
      </c>
      <c r="B18" t="s">
        <v>10</v>
      </c>
      <c r="C18">
        <v>0.1627219617366791</v>
      </c>
      <c r="D18">
        <v>0.32544392347335821</v>
      </c>
      <c r="E18" t="s">
        <v>25</v>
      </c>
      <c r="F18">
        <v>1E-4</v>
      </c>
      <c r="G18">
        <v>0.2</v>
      </c>
      <c r="H18" t="s">
        <v>17</v>
      </c>
      <c r="K18" t="s">
        <v>6</v>
      </c>
      <c r="L18">
        <v>0.35369014739990229</v>
      </c>
      <c r="M18">
        <v>0.43448930978775019</v>
      </c>
      <c r="N18">
        <v>0.35369014739990229</v>
      </c>
      <c r="O18">
        <v>0.36245995759963989</v>
      </c>
      <c r="P18">
        <v>0.1171321049332619</v>
      </c>
      <c r="Q18">
        <v>0.10930931568145751</v>
      </c>
      <c r="R18">
        <v>0.11105396598577499</v>
      </c>
    </row>
    <row r="19" spans="1:18" x14ac:dyDescent="0.25">
      <c r="A19">
        <v>2</v>
      </c>
      <c r="B19" t="s">
        <v>7</v>
      </c>
      <c r="C19">
        <v>0.25264847278594971</v>
      </c>
      <c r="D19">
        <v>0.50319623947143555</v>
      </c>
      <c r="E19" t="s">
        <v>25</v>
      </c>
      <c r="F19">
        <v>1E-4</v>
      </c>
      <c r="G19">
        <v>0.2</v>
      </c>
      <c r="H19" t="s">
        <v>17</v>
      </c>
      <c r="K19" t="s">
        <v>10</v>
      </c>
      <c r="L19">
        <v>0.2232917249202728</v>
      </c>
      <c r="M19">
        <v>0.32544392347335821</v>
      </c>
      <c r="N19">
        <v>0.2232917249202728</v>
      </c>
      <c r="O19">
        <v>0.23768946528434751</v>
      </c>
      <c r="P19">
        <v>4.0932290256023407E-2</v>
      </c>
      <c r="Q19">
        <v>4.0196783840656281E-2</v>
      </c>
      <c r="R19">
        <v>4.0196783840656281E-2</v>
      </c>
    </row>
    <row r="20" spans="1:18" x14ac:dyDescent="0.25">
      <c r="A20">
        <v>2</v>
      </c>
      <c r="B20" t="s">
        <v>2</v>
      </c>
      <c r="C20">
        <v>0.18008959293365481</v>
      </c>
      <c r="D20">
        <v>0.35987892746925348</v>
      </c>
      <c r="E20" t="s">
        <v>25</v>
      </c>
      <c r="F20">
        <v>1E-4</v>
      </c>
      <c r="G20">
        <v>0.2</v>
      </c>
      <c r="H20" t="s">
        <v>17</v>
      </c>
      <c r="K20" t="s">
        <v>7</v>
      </c>
      <c r="L20">
        <v>0.38853850960731512</v>
      </c>
      <c r="M20">
        <v>0.50319623947143555</v>
      </c>
      <c r="N20">
        <v>0.38853850960731512</v>
      </c>
      <c r="O20">
        <v>0.40252095460891718</v>
      </c>
      <c r="P20">
        <v>0.11750276386737819</v>
      </c>
      <c r="Q20">
        <v>9.2664323747158051E-2</v>
      </c>
      <c r="R20">
        <v>9.5959559082984924E-2</v>
      </c>
    </row>
    <row r="21" spans="1:18" x14ac:dyDescent="0.25">
      <c r="A21">
        <v>2</v>
      </c>
      <c r="B21" t="s">
        <v>9</v>
      </c>
      <c r="C21">
        <v>0.24296033382415769</v>
      </c>
      <c r="D21">
        <v>0.48422831296920782</v>
      </c>
      <c r="E21" t="s">
        <v>25</v>
      </c>
      <c r="F21">
        <v>1E-4</v>
      </c>
      <c r="G21">
        <v>0.2</v>
      </c>
      <c r="H21" t="s">
        <v>17</v>
      </c>
      <c r="K21" t="s">
        <v>2</v>
      </c>
      <c r="L21">
        <v>0.25290223956108088</v>
      </c>
      <c r="M21">
        <v>0.35987892746925348</v>
      </c>
      <c r="N21">
        <v>0.25290223956108088</v>
      </c>
      <c r="O21">
        <v>0.26594153046607971</v>
      </c>
      <c r="P21">
        <v>0.17650642991065979</v>
      </c>
      <c r="Q21">
        <v>0.1752061992883682</v>
      </c>
      <c r="R21">
        <v>0.17656658589839941</v>
      </c>
    </row>
    <row r="22" spans="1:18" x14ac:dyDescent="0.25">
      <c r="A22">
        <v>3</v>
      </c>
      <c r="B22" t="s">
        <v>5</v>
      </c>
      <c r="C22">
        <v>0.15433578193187711</v>
      </c>
      <c r="D22">
        <v>0.30776455998420721</v>
      </c>
      <c r="E22" t="s">
        <v>25</v>
      </c>
      <c r="F22">
        <v>1E-4</v>
      </c>
      <c r="G22">
        <v>0.2</v>
      </c>
      <c r="H22" t="s">
        <v>17</v>
      </c>
      <c r="K22" t="s">
        <v>9</v>
      </c>
      <c r="L22">
        <v>0.40704649686813349</v>
      </c>
      <c r="M22">
        <v>0.48422831296920782</v>
      </c>
      <c r="N22">
        <v>0.40704649686813349</v>
      </c>
      <c r="O22">
        <v>0.41858568787574768</v>
      </c>
      <c r="P22">
        <v>8.1274621188640594E-2</v>
      </c>
      <c r="Q22">
        <v>6.412893533706665E-2</v>
      </c>
      <c r="R22">
        <v>6.7709438502788544E-2</v>
      </c>
    </row>
    <row r="23" spans="1:18" x14ac:dyDescent="0.25">
      <c r="A23">
        <v>3</v>
      </c>
      <c r="B23" t="s">
        <v>8</v>
      </c>
      <c r="C23">
        <v>0.14716419577598569</v>
      </c>
      <c r="D23">
        <v>0.29428282380104059</v>
      </c>
      <c r="E23" t="s">
        <v>25</v>
      </c>
      <c r="F23">
        <v>1E-4</v>
      </c>
      <c r="G23">
        <v>0.2</v>
      </c>
      <c r="H23" t="s">
        <v>17</v>
      </c>
    </row>
    <row r="24" spans="1:18" x14ac:dyDescent="0.25">
      <c r="A24">
        <v>3</v>
      </c>
      <c r="B24" t="s">
        <v>4</v>
      </c>
      <c r="C24">
        <v>0.15366426110267639</v>
      </c>
      <c r="D24">
        <v>0.30704650282859802</v>
      </c>
      <c r="E24" t="s">
        <v>25</v>
      </c>
      <c r="F24">
        <v>1E-4</v>
      </c>
      <c r="G24">
        <v>0.2</v>
      </c>
      <c r="H24" t="s">
        <v>17</v>
      </c>
    </row>
    <row r="25" spans="1:18" x14ac:dyDescent="0.25">
      <c r="A25">
        <v>3</v>
      </c>
      <c r="B25" t="s">
        <v>11</v>
      </c>
      <c r="C25">
        <v>0.18763220310211179</v>
      </c>
      <c r="D25">
        <v>0.37526440620422358</v>
      </c>
      <c r="E25" t="s">
        <v>25</v>
      </c>
      <c r="F25">
        <v>1E-4</v>
      </c>
      <c r="G25">
        <v>0.2</v>
      </c>
      <c r="H25" t="s">
        <v>17</v>
      </c>
    </row>
    <row r="26" spans="1:18" x14ac:dyDescent="0.25">
      <c r="A26">
        <v>3</v>
      </c>
      <c r="B26" t="s">
        <v>3</v>
      </c>
      <c r="C26">
        <v>0.2065678536891937</v>
      </c>
      <c r="D26">
        <v>0.41252890229225159</v>
      </c>
      <c r="E26" t="s">
        <v>25</v>
      </c>
      <c r="F26">
        <v>1E-4</v>
      </c>
      <c r="G26">
        <v>0.2</v>
      </c>
      <c r="H26" t="s">
        <v>17</v>
      </c>
    </row>
    <row r="27" spans="1:18" x14ac:dyDescent="0.25">
      <c r="A27">
        <v>3</v>
      </c>
      <c r="B27" t="s">
        <v>6</v>
      </c>
      <c r="C27">
        <v>0.17759007215499881</v>
      </c>
      <c r="D27">
        <v>0.35369014739990229</v>
      </c>
      <c r="E27" t="s">
        <v>25</v>
      </c>
      <c r="F27">
        <v>1E-4</v>
      </c>
      <c r="G27">
        <v>0.2</v>
      </c>
      <c r="H27" t="s">
        <v>17</v>
      </c>
    </row>
    <row r="28" spans="1:18" x14ac:dyDescent="0.25">
      <c r="A28">
        <v>3</v>
      </c>
      <c r="B28" t="s">
        <v>10</v>
      </c>
      <c r="C28">
        <v>0.111645869910717</v>
      </c>
      <c r="D28">
        <v>0.2232917249202728</v>
      </c>
      <c r="E28" t="s">
        <v>25</v>
      </c>
      <c r="F28">
        <v>1E-4</v>
      </c>
      <c r="G28">
        <v>0.2</v>
      </c>
      <c r="H28" t="s">
        <v>17</v>
      </c>
    </row>
    <row r="29" spans="1:18" x14ac:dyDescent="0.25">
      <c r="A29">
        <v>3</v>
      </c>
      <c r="B29" t="s">
        <v>7</v>
      </c>
      <c r="C29">
        <v>0.19500112533569339</v>
      </c>
      <c r="D29">
        <v>0.38853850960731512</v>
      </c>
      <c r="E29" t="s">
        <v>25</v>
      </c>
      <c r="F29">
        <v>1E-4</v>
      </c>
      <c r="G29">
        <v>0.2</v>
      </c>
      <c r="H29" t="s">
        <v>17</v>
      </c>
    </row>
    <row r="30" spans="1:18" x14ac:dyDescent="0.25">
      <c r="A30">
        <v>3</v>
      </c>
      <c r="B30" t="s">
        <v>2</v>
      </c>
      <c r="C30">
        <v>0.1265479773283005</v>
      </c>
      <c r="D30">
        <v>0.25290223956108088</v>
      </c>
      <c r="E30" t="s">
        <v>25</v>
      </c>
      <c r="F30">
        <v>1E-4</v>
      </c>
      <c r="G30">
        <v>0.2</v>
      </c>
      <c r="H30" t="s">
        <v>17</v>
      </c>
    </row>
    <row r="31" spans="1:18" x14ac:dyDescent="0.25">
      <c r="A31">
        <v>3</v>
      </c>
      <c r="B31" t="s">
        <v>9</v>
      </c>
      <c r="C31">
        <v>0.2041786462068558</v>
      </c>
      <c r="D31">
        <v>0.40704649686813349</v>
      </c>
      <c r="E31" t="s">
        <v>25</v>
      </c>
      <c r="F31">
        <v>1E-4</v>
      </c>
      <c r="G31">
        <v>0.2</v>
      </c>
      <c r="H31" t="s">
        <v>17</v>
      </c>
    </row>
    <row r="32" spans="1:18" x14ac:dyDescent="0.25">
      <c r="A32">
        <v>4</v>
      </c>
      <c r="B32" t="s">
        <v>5</v>
      </c>
      <c r="C32">
        <v>0.16180539131164551</v>
      </c>
      <c r="D32">
        <v>0.32264742255210882</v>
      </c>
      <c r="E32" t="s">
        <v>25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0.15373069047927859</v>
      </c>
      <c r="D33">
        <v>0.30741328001022339</v>
      </c>
      <c r="E33" t="s">
        <v>25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0.15955427289009089</v>
      </c>
      <c r="D34">
        <v>0.31881272792816162</v>
      </c>
      <c r="E34" t="s">
        <v>25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0.196334108710289</v>
      </c>
      <c r="D35">
        <v>0.39266818761825562</v>
      </c>
      <c r="E35" t="s">
        <v>25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0.21094885468482971</v>
      </c>
      <c r="D36">
        <v>0.42128315567970281</v>
      </c>
      <c r="E36" t="s">
        <v>25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0.18199989199638369</v>
      </c>
      <c r="D37">
        <v>0.36245995759963989</v>
      </c>
      <c r="E37" t="s">
        <v>25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0.1188447251915932</v>
      </c>
      <c r="D38">
        <v>0.23768946528434751</v>
      </c>
      <c r="E38" t="s">
        <v>25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0.20202971994876859</v>
      </c>
      <c r="D39">
        <v>0.40252095460891718</v>
      </c>
      <c r="E39" t="s">
        <v>25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0.13307362794876099</v>
      </c>
      <c r="D40">
        <v>0.26594153046607971</v>
      </c>
      <c r="E40" t="s">
        <v>25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0.20997521281242371</v>
      </c>
      <c r="D41">
        <v>0.41858568787574768</v>
      </c>
      <c r="E41" t="s">
        <v>25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3.6847081035375602E-2</v>
      </c>
      <c r="D42">
        <v>7.261347770690918E-2</v>
      </c>
      <c r="E42" t="s">
        <v>25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5.1710881292819977E-2</v>
      </c>
      <c r="D43">
        <v>9.9935963749885559E-2</v>
      </c>
      <c r="E43" t="s">
        <v>25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2.603631280362606E-2</v>
      </c>
      <c r="D44">
        <v>5.1691282540559769E-2</v>
      </c>
      <c r="E44" t="s">
        <v>25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2.3278153967112298E-3</v>
      </c>
      <c r="D45">
        <v>4.6556307934224614E-3</v>
      </c>
      <c r="E45" t="s">
        <v>25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1.7851784825325009E-2</v>
      </c>
      <c r="D46">
        <v>3.5083156079053879E-2</v>
      </c>
      <c r="E46" t="s">
        <v>25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6.020788848400116E-2</v>
      </c>
      <c r="D47">
        <v>0.1171321049332619</v>
      </c>
      <c r="E47" t="s">
        <v>25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2.0497903227806091E-2</v>
      </c>
      <c r="D48">
        <v>4.0932290256023407E-2</v>
      </c>
      <c r="E48" t="s">
        <v>25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6.1675030738115311E-2</v>
      </c>
      <c r="D49">
        <v>0.11750276386737819</v>
      </c>
      <c r="E49" t="s">
        <v>25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8.9533999562263489E-2</v>
      </c>
      <c r="D50">
        <v>0.17650642991065979</v>
      </c>
      <c r="E50" t="s">
        <v>25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4.1955649852752692E-2</v>
      </c>
      <c r="D51">
        <v>8.1274621188640594E-2</v>
      </c>
      <c r="E51" t="s">
        <v>25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3.3117391169071198E-2</v>
      </c>
      <c r="D52">
        <v>6.6203497350215912E-2</v>
      </c>
      <c r="E52" t="s">
        <v>25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4.2487863451242447E-2</v>
      </c>
      <c r="D53">
        <v>8.4585383534431458E-2</v>
      </c>
      <c r="E53" t="s">
        <v>25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2.4246169254183769E-2</v>
      </c>
      <c r="D54">
        <v>4.8454269766807563E-2</v>
      </c>
      <c r="E54" t="s">
        <v>25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</v>
      </c>
      <c r="D55">
        <v>0</v>
      </c>
      <c r="E55" t="s">
        <v>25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9.3055162578821182E-3</v>
      </c>
      <c r="D56">
        <v>1.855266094207764E-2</v>
      </c>
      <c r="E56" t="s">
        <v>25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5.4691251367330551E-2</v>
      </c>
      <c r="D57">
        <v>0.10930931568145751</v>
      </c>
      <c r="E57" t="s">
        <v>25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2.009839192032814E-2</v>
      </c>
      <c r="D58">
        <v>4.0196783840656281E-2</v>
      </c>
      <c r="E58" t="s">
        <v>25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4.6456273645162582E-2</v>
      </c>
      <c r="D59">
        <v>9.2664323747158051E-2</v>
      </c>
      <c r="E59" t="s">
        <v>25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8.7616629898548126E-2</v>
      </c>
      <c r="D60">
        <v>0.1752061992883682</v>
      </c>
      <c r="E60" t="s">
        <v>25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3.210083395242691E-2</v>
      </c>
      <c r="D61">
        <v>6.412893533706665E-2</v>
      </c>
      <c r="E61" t="s">
        <v>25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3.4147050231695182E-2</v>
      </c>
      <c r="D62">
        <v>6.7983075976371765E-2</v>
      </c>
      <c r="E62" t="s">
        <v>25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4.5185033231973648E-2</v>
      </c>
      <c r="D63">
        <v>8.9035294950008392E-2</v>
      </c>
      <c r="E63" t="s">
        <v>25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2.5057869032025341E-2</v>
      </c>
      <c r="D64">
        <v>4.992334172129631E-2</v>
      </c>
      <c r="E64" t="s">
        <v>25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4.2403305997140711E-4</v>
      </c>
      <c r="D65">
        <v>8.4806617815047503E-4</v>
      </c>
      <c r="E65" t="s">
        <v>25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1.149536576122046E-2</v>
      </c>
      <c r="D66">
        <v>2.2783286869525909E-2</v>
      </c>
      <c r="E66" t="s">
        <v>25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5.6011546403169632E-2</v>
      </c>
      <c r="D67">
        <v>0.11105396598577499</v>
      </c>
      <c r="E67" t="s">
        <v>25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2.009839192032814E-2</v>
      </c>
      <c r="D68">
        <v>4.0196783840656281E-2</v>
      </c>
      <c r="E68" t="s">
        <v>25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4.8475727438926697E-2</v>
      </c>
      <c r="D69">
        <v>9.5959559082984924E-2</v>
      </c>
      <c r="E69" t="s">
        <v>25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8.8733449578285217E-2</v>
      </c>
      <c r="D70">
        <v>0.17656658589839941</v>
      </c>
      <c r="E70" t="s">
        <v>25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3.4166689962148673E-2</v>
      </c>
      <c r="D71">
        <v>6.7709438502788544E-2</v>
      </c>
      <c r="E71" t="s">
        <v>25</v>
      </c>
      <c r="F71">
        <v>1E-4</v>
      </c>
      <c r="G71">
        <v>0.2</v>
      </c>
      <c r="H71" t="s">
        <v>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04A3-603A-43EF-A994-687A6DE19A9A}">
  <dimension ref="A1:AU361"/>
  <sheetViews>
    <sheetView topLeftCell="AG1" workbookViewId="0">
      <selection activeCell="AU22" sqref="L22:AU22"/>
    </sheetView>
  </sheetViews>
  <sheetFormatPr defaultRowHeight="15" x14ac:dyDescent="0.25"/>
  <cols>
    <col min="2" max="2" width="24.140625" customWidth="1"/>
    <col min="11" max="11" width="32.28515625" customWidth="1"/>
  </cols>
  <sheetData>
    <row r="1" spans="1:47" x14ac:dyDescent="0.25">
      <c r="A1" s="4" t="s">
        <v>16</v>
      </c>
      <c r="B1" s="4" t="s">
        <v>23</v>
      </c>
      <c r="C1" s="4" t="s">
        <v>22</v>
      </c>
      <c r="D1" s="4" t="s">
        <v>13</v>
      </c>
      <c r="E1" s="4" t="s">
        <v>21</v>
      </c>
      <c r="F1" s="4" t="s">
        <v>20</v>
      </c>
      <c r="G1" s="4" t="s">
        <v>19</v>
      </c>
      <c r="H1" s="4" t="s">
        <v>18</v>
      </c>
      <c r="K1" s="6" t="s">
        <v>30</v>
      </c>
    </row>
    <row r="2" spans="1:47" x14ac:dyDescent="0.25">
      <c r="A2">
        <v>1</v>
      </c>
      <c r="B2" t="s">
        <v>5</v>
      </c>
      <c r="C2">
        <v>0.42980554699897772</v>
      </c>
      <c r="D2">
        <v>0.85784244537353516</v>
      </c>
      <c r="E2" t="s">
        <v>24</v>
      </c>
      <c r="F2">
        <v>1E-4</v>
      </c>
      <c r="G2">
        <v>0.2</v>
      </c>
      <c r="H2" t="s">
        <v>17</v>
      </c>
      <c r="K2" t="s">
        <v>5</v>
      </c>
      <c r="L2">
        <v>0.42980554699897772</v>
      </c>
      <c r="M2">
        <v>0.46580338478088379</v>
      </c>
      <c r="N2">
        <v>0.46239838004112238</v>
      </c>
      <c r="O2">
        <v>0.46650177240371699</v>
      </c>
      <c r="P2">
        <v>0.46521130204200739</v>
      </c>
      <c r="Q2">
        <v>0.46653077006340032</v>
      </c>
      <c r="R2">
        <v>0.46697324514389038</v>
      </c>
      <c r="S2">
        <v>0.46697324514388999</v>
      </c>
      <c r="T2">
        <v>0.46682673692703253</v>
      </c>
      <c r="U2">
        <v>0.46697324514389038</v>
      </c>
      <c r="V2">
        <v>0.46697324514389038</v>
      </c>
      <c r="W2">
        <v>0.46697324514389038</v>
      </c>
      <c r="X2">
        <v>0.46697324514389038</v>
      </c>
      <c r="Y2">
        <v>0.46697324514389038</v>
      </c>
      <c r="Z2">
        <v>0.46697324514389038</v>
      </c>
      <c r="AA2">
        <v>0.46781504154205322</v>
      </c>
      <c r="AB2">
        <v>0.46659857034683228</v>
      </c>
      <c r="AC2">
        <v>0.46697324514389038</v>
      </c>
      <c r="AD2">
        <v>0.46697324514389038</v>
      </c>
      <c r="AE2">
        <v>0.46697324514389038</v>
      </c>
      <c r="AF2">
        <v>0.46697324514389038</v>
      </c>
      <c r="AG2">
        <v>0.46690946817398071</v>
      </c>
      <c r="AH2">
        <v>0.46697324514389038</v>
      </c>
      <c r="AI2">
        <v>0.46697324514389038</v>
      </c>
      <c r="AJ2">
        <v>0.46697324514389038</v>
      </c>
      <c r="AK2">
        <v>0.46697324514389038</v>
      </c>
      <c r="AL2">
        <v>0.46697324514389038</v>
      </c>
      <c r="AM2">
        <v>0.46697324514389038</v>
      </c>
      <c r="AN2">
        <v>0.46697324514389038</v>
      </c>
      <c r="AO2">
        <v>0.46690946817398071</v>
      </c>
      <c r="AP2">
        <v>0.46697324514389038</v>
      </c>
      <c r="AQ2">
        <v>0.46678891777992249</v>
      </c>
      <c r="AR2">
        <v>0.46697324514389038</v>
      </c>
      <c r="AS2">
        <v>0.46659988164901728</v>
      </c>
      <c r="AT2">
        <v>0.46628621220588679</v>
      </c>
      <c r="AU2">
        <v>0.4671289324760437</v>
      </c>
    </row>
    <row r="3" spans="1:47" x14ac:dyDescent="0.25">
      <c r="A3">
        <v>1</v>
      </c>
      <c r="B3" t="s">
        <v>8</v>
      </c>
      <c r="C3">
        <v>0.4219764769077301</v>
      </c>
      <c r="D3">
        <v>0.84292697906494141</v>
      </c>
      <c r="E3" t="s">
        <v>24</v>
      </c>
      <c r="F3">
        <v>1E-4</v>
      </c>
      <c r="G3">
        <v>0.2</v>
      </c>
      <c r="H3" t="s">
        <v>17</v>
      </c>
      <c r="K3" t="s">
        <v>8</v>
      </c>
      <c r="L3">
        <v>0.4219764769077301</v>
      </c>
      <c r="M3">
        <v>0.45819416642189031</v>
      </c>
      <c r="N3">
        <v>0.46070513129234308</v>
      </c>
      <c r="O3">
        <v>0.45886379480361938</v>
      </c>
      <c r="P3">
        <v>0.46727141737937927</v>
      </c>
      <c r="Q3">
        <v>0.46222913265228271</v>
      </c>
      <c r="R3">
        <v>0.45886379480361938</v>
      </c>
      <c r="S3">
        <v>0.45886379480361938</v>
      </c>
      <c r="T3">
        <v>0.45851346850395203</v>
      </c>
      <c r="U3">
        <v>0.45886379480361938</v>
      </c>
      <c r="V3">
        <v>0.45886379480361938</v>
      </c>
      <c r="W3">
        <v>0.45859843492507929</v>
      </c>
      <c r="X3">
        <v>0.45854747295379639</v>
      </c>
      <c r="Y3">
        <v>0.45886379480361938</v>
      </c>
      <c r="Z3">
        <v>0.45822665095329279</v>
      </c>
      <c r="AA3">
        <v>0.45852947235107422</v>
      </c>
      <c r="AB3">
        <v>0.46098238229751592</v>
      </c>
      <c r="AC3">
        <v>0.4582657516002655</v>
      </c>
      <c r="AD3">
        <v>0.45848861336708069</v>
      </c>
      <c r="AE3">
        <v>0.45979335904121399</v>
      </c>
      <c r="AF3">
        <v>0.45825189352035522</v>
      </c>
      <c r="AG3">
        <v>0.45877301692962652</v>
      </c>
      <c r="AH3">
        <v>0.45848926901817322</v>
      </c>
      <c r="AI3">
        <v>0.45853111147880549</v>
      </c>
      <c r="AJ3">
        <v>0.45863279700279241</v>
      </c>
      <c r="AK3">
        <v>0.45858669281005859</v>
      </c>
      <c r="AL3">
        <v>0.45878705382347112</v>
      </c>
      <c r="AM3">
        <v>0.45868682861328119</v>
      </c>
      <c r="AN3">
        <v>0.45886412262916559</v>
      </c>
      <c r="AO3">
        <v>0.46118184924125671</v>
      </c>
      <c r="AP3">
        <v>0.45837947726249689</v>
      </c>
      <c r="AQ3">
        <v>0.46393349766731262</v>
      </c>
      <c r="AR3">
        <v>0.460124671459198</v>
      </c>
      <c r="AS3">
        <v>0.46355316042900091</v>
      </c>
      <c r="AT3">
        <v>0.46453651785850519</v>
      </c>
      <c r="AU3">
        <v>0.46337825059890753</v>
      </c>
    </row>
    <row r="4" spans="1:47" x14ac:dyDescent="0.25">
      <c r="A4">
        <v>1</v>
      </c>
      <c r="B4" t="s">
        <v>4</v>
      </c>
      <c r="C4">
        <v>0.44237744808197021</v>
      </c>
      <c r="D4">
        <v>0.88264906406402588</v>
      </c>
      <c r="E4" t="s">
        <v>24</v>
      </c>
      <c r="F4">
        <v>1E-4</v>
      </c>
      <c r="G4">
        <v>0.2</v>
      </c>
      <c r="H4" t="s">
        <v>17</v>
      </c>
      <c r="K4" t="s">
        <v>4</v>
      </c>
      <c r="L4">
        <v>0.44237744808197021</v>
      </c>
      <c r="M4">
        <v>0.47786292433738708</v>
      </c>
      <c r="N4">
        <v>0.47818875312805181</v>
      </c>
      <c r="O4">
        <v>0.47864416241645807</v>
      </c>
      <c r="P4">
        <v>0.47908580303192139</v>
      </c>
      <c r="Q4">
        <v>0.47942417860031128</v>
      </c>
      <c r="R4">
        <v>0.47928717732429499</v>
      </c>
      <c r="S4">
        <v>0.47864416241645807</v>
      </c>
      <c r="T4">
        <v>0.47864416241645807</v>
      </c>
      <c r="U4">
        <v>0.47945833206176758</v>
      </c>
      <c r="V4">
        <v>0.47864416241645807</v>
      </c>
      <c r="W4">
        <v>0.47864416241645807</v>
      </c>
      <c r="X4">
        <v>0.47864416241645807</v>
      </c>
      <c r="Y4">
        <v>0.47864416241645807</v>
      </c>
      <c r="Z4">
        <v>0.47864416241645807</v>
      </c>
      <c r="AA4">
        <v>0.47815120220184332</v>
      </c>
      <c r="AB4">
        <v>0.47864416241645807</v>
      </c>
      <c r="AC4">
        <v>0.47864416241645807</v>
      </c>
      <c r="AD4">
        <v>0.47864416241645807</v>
      </c>
      <c r="AE4">
        <v>0.47864416241645807</v>
      </c>
      <c r="AF4">
        <v>0.47864416241645807</v>
      </c>
      <c r="AG4">
        <v>0.47864416241645807</v>
      </c>
      <c r="AH4">
        <v>0.47864416241645807</v>
      </c>
      <c r="AI4">
        <v>0.47864416241645807</v>
      </c>
      <c r="AJ4">
        <v>0.47864416241645807</v>
      </c>
      <c r="AK4">
        <v>0.47901016473770142</v>
      </c>
      <c r="AL4">
        <v>0.47913971543312073</v>
      </c>
      <c r="AM4">
        <v>0.47864416241645807</v>
      </c>
      <c r="AN4">
        <v>0.47940096259117132</v>
      </c>
      <c r="AO4">
        <v>0.47973823547363281</v>
      </c>
      <c r="AP4">
        <v>0.47898983955383301</v>
      </c>
      <c r="AQ4">
        <v>0.48046287894248962</v>
      </c>
      <c r="AR4">
        <v>0.48157972097396851</v>
      </c>
      <c r="AS4">
        <v>0.47989606857299799</v>
      </c>
      <c r="AT4">
        <v>0.48146462440490723</v>
      </c>
      <c r="AU4">
        <v>0.48210519552230829</v>
      </c>
    </row>
    <row r="5" spans="1:47" x14ac:dyDescent="0.25">
      <c r="A5">
        <v>1</v>
      </c>
      <c r="B5" t="s">
        <v>11</v>
      </c>
      <c r="C5">
        <v>0.46529415249824518</v>
      </c>
      <c r="D5">
        <v>0.93058836460113525</v>
      </c>
      <c r="E5" t="s">
        <v>24</v>
      </c>
      <c r="F5">
        <v>1E-4</v>
      </c>
      <c r="G5">
        <v>0.2</v>
      </c>
      <c r="H5" t="s">
        <v>17</v>
      </c>
      <c r="K5" t="s">
        <v>11</v>
      </c>
      <c r="L5">
        <v>0.46529415249824518</v>
      </c>
      <c r="M5">
        <v>0.49833285808563199</v>
      </c>
      <c r="N5">
        <v>0.486483573913574</v>
      </c>
      <c r="O5">
        <v>0.99999988079071045</v>
      </c>
      <c r="P5">
        <v>0.499723970890045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0.99999988079071045</v>
      </c>
      <c r="V5">
        <v>0.99999988079071045</v>
      </c>
      <c r="W5">
        <v>0.99999988079071045</v>
      </c>
      <c r="X5">
        <v>0.99999988079071045</v>
      </c>
      <c r="Y5">
        <v>0.99999988079071045</v>
      </c>
      <c r="Z5">
        <v>0.99999988079071045</v>
      </c>
      <c r="AA5">
        <v>0.99999988079071045</v>
      </c>
      <c r="AB5">
        <v>0.99999988079071045</v>
      </c>
      <c r="AC5">
        <v>0.99999988079071045</v>
      </c>
      <c r="AD5">
        <v>0.99999988079071045</v>
      </c>
      <c r="AE5">
        <v>0.99999988079071045</v>
      </c>
      <c r="AF5">
        <v>0.99999988079071045</v>
      </c>
      <c r="AG5">
        <v>0.99999988079071045</v>
      </c>
      <c r="AH5">
        <v>0.99999988079071045</v>
      </c>
      <c r="AI5">
        <v>0.99999988079071045</v>
      </c>
      <c r="AJ5">
        <v>0.99999988079071045</v>
      </c>
      <c r="AK5">
        <v>0.99999988079071045</v>
      </c>
      <c r="AL5">
        <v>0.99999988079071045</v>
      </c>
      <c r="AM5">
        <v>0.99999988079071045</v>
      </c>
      <c r="AN5">
        <v>0.99999988079071045</v>
      </c>
      <c r="AO5">
        <v>0.99999988079071045</v>
      </c>
      <c r="AP5">
        <v>0.99999988079071045</v>
      </c>
      <c r="AQ5">
        <v>0.99999988079071045</v>
      </c>
      <c r="AR5">
        <v>0.99999988079071045</v>
      </c>
      <c r="AS5">
        <v>0.99999988079071045</v>
      </c>
      <c r="AT5">
        <v>0.99999988079071045</v>
      </c>
      <c r="AU5">
        <v>0.99999988079071045</v>
      </c>
    </row>
    <row r="6" spans="1:47" x14ac:dyDescent="0.25">
      <c r="A6">
        <v>1</v>
      </c>
      <c r="B6" t="s">
        <v>3</v>
      </c>
      <c r="C6">
        <v>0.45253294706344599</v>
      </c>
      <c r="D6">
        <v>0.89886397123336792</v>
      </c>
      <c r="E6" t="s">
        <v>24</v>
      </c>
      <c r="F6">
        <v>1E-4</v>
      </c>
      <c r="G6">
        <v>0.2</v>
      </c>
      <c r="H6" t="s">
        <v>17</v>
      </c>
      <c r="K6" t="s">
        <v>3</v>
      </c>
      <c r="L6">
        <v>0.45253294706344599</v>
      </c>
      <c r="M6">
        <v>0.48347592353820801</v>
      </c>
      <c r="N6">
        <v>0.49086311459541321</v>
      </c>
      <c r="O6">
        <v>0.4913693368434906</v>
      </c>
      <c r="P6">
        <v>0.50828373432159424</v>
      </c>
      <c r="Q6">
        <v>0.51405149698257446</v>
      </c>
      <c r="R6">
        <v>0.49178150296211243</v>
      </c>
      <c r="S6">
        <v>0.49804052710533142</v>
      </c>
      <c r="T6">
        <v>0.49322319030761719</v>
      </c>
      <c r="U6">
        <v>0.4947478175163269</v>
      </c>
      <c r="V6">
        <v>0.49796238541603088</v>
      </c>
      <c r="W6">
        <v>0.50084435939788818</v>
      </c>
      <c r="X6">
        <v>0.4929828941822052</v>
      </c>
      <c r="Y6">
        <v>0.48579141497612</v>
      </c>
      <c r="Z6">
        <v>0.50186777114868164</v>
      </c>
      <c r="AA6">
        <v>0.50708889961242676</v>
      </c>
      <c r="AB6">
        <v>0.51566797494888306</v>
      </c>
      <c r="AC6">
        <v>0.49429190158843989</v>
      </c>
      <c r="AD6">
        <v>0.48643630743026728</v>
      </c>
      <c r="AE6">
        <v>0.50946140289306641</v>
      </c>
      <c r="AF6">
        <v>0.4989280104637146</v>
      </c>
      <c r="AG6">
        <v>0.50086855888366699</v>
      </c>
      <c r="AH6">
        <v>0.49968186020851141</v>
      </c>
      <c r="AI6">
        <v>0.50293922424316406</v>
      </c>
      <c r="AJ6">
        <v>0.50291937589645386</v>
      </c>
      <c r="AK6">
        <v>0.50404000282287598</v>
      </c>
      <c r="AL6">
        <v>0.50280088186264038</v>
      </c>
      <c r="AM6">
        <v>0.50033646821975708</v>
      </c>
      <c r="AN6">
        <v>0.50231367349624634</v>
      </c>
      <c r="AO6">
        <v>0.50821608304977417</v>
      </c>
      <c r="AP6">
        <v>0.49757227301597601</v>
      </c>
      <c r="AQ6">
        <v>0.50563400983810425</v>
      </c>
      <c r="AR6">
        <v>0.50657850503921509</v>
      </c>
      <c r="AS6">
        <v>0.51054322719573975</v>
      </c>
      <c r="AT6">
        <v>0.50610840320587158</v>
      </c>
      <c r="AU6">
        <v>0.50676846504211426</v>
      </c>
    </row>
    <row r="7" spans="1:47" x14ac:dyDescent="0.25">
      <c r="A7">
        <v>1</v>
      </c>
      <c r="B7" t="s">
        <v>6</v>
      </c>
      <c r="C7">
        <v>0.37010771036148071</v>
      </c>
      <c r="D7">
        <v>0.73826926946640015</v>
      </c>
      <c r="E7" t="s">
        <v>24</v>
      </c>
      <c r="F7">
        <v>1E-4</v>
      </c>
      <c r="G7">
        <v>0.2</v>
      </c>
      <c r="H7" t="s">
        <v>17</v>
      </c>
      <c r="K7" t="s">
        <v>6</v>
      </c>
      <c r="L7">
        <v>0.37010771036148071</v>
      </c>
      <c r="M7">
        <v>0.39693963527679438</v>
      </c>
      <c r="N7">
        <v>0.39792275428771973</v>
      </c>
      <c r="O7">
        <v>0.42161336541175842</v>
      </c>
      <c r="P7">
        <v>0.4387868344783783</v>
      </c>
      <c r="Q7">
        <v>0.42560142278671259</v>
      </c>
      <c r="R7">
        <v>0.42599904537200928</v>
      </c>
      <c r="S7">
        <v>0.40006884932518011</v>
      </c>
      <c r="T7">
        <v>0.42648494243621832</v>
      </c>
      <c r="U7">
        <v>0.40437901020050049</v>
      </c>
      <c r="V7">
        <v>0.40075075626373291</v>
      </c>
      <c r="W7">
        <v>0.41206651926040649</v>
      </c>
      <c r="X7">
        <v>0.41573309898376459</v>
      </c>
      <c r="Y7">
        <v>0.40069365501403809</v>
      </c>
      <c r="Z7">
        <v>0.41314578056335449</v>
      </c>
      <c r="AA7">
        <v>0.45674771070480352</v>
      </c>
      <c r="AB7">
        <v>0.42873045802116388</v>
      </c>
      <c r="AC7">
        <v>0.41196349263191218</v>
      </c>
      <c r="AD7">
        <v>0.40700316429138178</v>
      </c>
      <c r="AE7">
        <v>0.42420181632041931</v>
      </c>
      <c r="AF7">
        <v>0.41621473431587219</v>
      </c>
      <c r="AG7">
        <v>0.42599821090698242</v>
      </c>
      <c r="AH7">
        <v>0.41934254765510559</v>
      </c>
      <c r="AI7">
        <v>0.42387872934341431</v>
      </c>
      <c r="AJ7">
        <v>0.42034521698951721</v>
      </c>
      <c r="AK7">
        <v>0.42328706383705139</v>
      </c>
      <c r="AL7">
        <v>0.42322054505348211</v>
      </c>
      <c r="AM7">
        <v>0.41980057954788208</v>
      </c>
      <c r="AN7">
        <v>0.4200114905834198</v>
      </c>
      <c r="AO7">
        <v>0.42784965038299561</v>
      </c>
      <c r="AP7">
        <v>0.41564121842384338</v>
      </c>
      <c r="AQ7">
        <v>0.4304167628288269</v>
      </c>
      <c r="AR7">
        <v>0.41827389597892761</v>
      </c>
      <c r="AS7">
        <v>0.43412554264068598</v>
      </c>
      <c r="AT7">
        <v>0.43926170468330378</v>
      </c>
      <c r="AU7">
        <v>0.43288460373878479</v>
      </c>
    </row>
    <row r="8" spans="1:47" x14ac:dyDescent="0.25">
      <c r="A8">
        <v>1</v>
      </c>
      <c r="B8" t="s">
        <v>10</v>
      </c>
      <c r="C8">
        <v>0.4385453462600708</v>
      </c>
      <c r="D8">
        <v>0.8770747184753418</v>
      </c>
      <c r="E8" t="s">
        <v>24</v>
      </c>
      <c r="F8">
        <v>1E-4</v>
      </c>
      <c r="G8">
        <v>0.2</v>
      </c>
      <c r="H8" t="s">
        <v>17</v>
      </c>
      <c r="K8" t="s">
        <v>10</v>
      </c>
      <c r="L8">
        <v>0.4385453462600708</v>
      </c>
      <c r="M8">
        <v>0.47667509317398071</v>
      </c>
      <c r="N8">
        <v>0.47827357053756708</v>
      </c>
      <c r="O8">
        <v>0.48143336176872248</v>
      </c>
      <c r="P8">
        <v>0.48143336176872248</v>
      </c>
      <c r="Q8">
        <v>0.48143336176872248</v>
      </c>
      <c r="R8">
        <v>0.48143336176872248</v>
      </c>
      <c r="S8">
        <v>0.48143336176872248</v>
      </c>
      <c r="T8">
        <v>0.48143336176872248</v>
      </c>
      <c r="U8">
        <v>0.48143336176872248</v>
      </c>
      <c r="V8">
        <v>0.48143336176872248</v>
      </c>
      <c r="W8">
        <v>0.48143336176872248</v>
      </c>
      <c r="X8">
        <v>0.48143336176872248</v>
      </c>
      <c r="Y8">
        <v>0.48143336176872248</v>
      </c>
      <c r="Z8">
        <v>0.48143336176872248</v>
      </c>
      <c r="AA8">
        <v>0.48143336176872248</v>
      </c>
      <c r="AB8">
        <v>0.48143336176872248</v>
      </c>
      <c r="AC8">
        <v>0.48143336176872248</v>
      </c>
      <c r="AD8">
        <v>0.48143336176872248</v>
      </c>
      <c r="AE8">
        <v>0.48143336176872248</v>
      </c>
      <c r="AF8">
        <v>0.48143336176872248</v>
      </c>
      <c r="AG8">
        <v>0.48143336176872248</v>
      </c>
      <c r="AH8">
        <v>0.48143336176872248</v>
      </c>
      <c r="AI8">
        <v>0.48143336176872248</v>
      </c>
      <c r="AJ8">
        <v>0.48143336176872248</v>
      </c>
      <c r="AK8">
        <v>0.48143336176872248</v>
      </c>
      <c r="AL8">
        <v>0.48143336176872248</v>
      </c>
      <c r="AM8">
        <v>0.48143336176872248</v>
      </c>
      <c r="AN8">
        <v>0.48143336176872248</v>
      </c>
      <c r="AO8">
        <v>0.48143336176872248</v>
      </c>
      <c r="AP8">
        <v>0.48143336176872248</v>
      </c>
      <c r="AQ8">
        <v>0.48143336176872248</v>
      </c>
      <c r="AR8">
        <v>0.48143336176872248</v>
      </c>
      <c r="AS8">
        <v>0.48143336176872248</v>
      </c>
      <c r="AT8">
        <v>0.48133769631385798</v>
      </c>
      <c r="AU8">
        <v>0.48591667413711548</v>
      </c>
    </row>
    <row r="9" spans="1:47" x14ac:dyDescent="0.25">
      <c r="A9">
        <v>1</v>
      </c>
      <c r="B9" t="s">
        <v>7</v>
      </c>
      <c r="C9">
        <v>0.42880153656005859</v>
      </c>
      <c r="D9">
        <v>0.84915697574615479</v>
      </c>
      <c r="E9" t="s">
        <v>24</v>
      </c>
      <c r="F9">
        <v>1E-4</v>
      </c>
      <c r="G9">
        <v>0.2</v>
      </c>
      <c r="H9" t="s">
        <v>17</v>
      </c>
      <c r="K9" t="s">
        <v>7</v>
      </c>
      <c r="L9">
        <v>0.42880153656005859</v>
      </c>
      <c r="M9">
        <v>0.46517857909202581</v>
      </c>
      <c r="N9">
        <v>0.4861798882484436</v>
      </c>
      <c r="O9">
        <v>0.46531248092651373</v>
      </c>
      <c r="P9">
        <v>0.46149852871894842</v>
      </c>
      <c r="Q9">
        <v>0.46387085318565369</v>
      </c>
      <c r="R9">
        <v>0.46441924571990972</v>
      </c>
      <c r="S9">
        <v>0.4654197096824646</v>
      </c>
      <c r="T9">
        <v>0.46436044573783869</v>
      </c>
      <c r="U9">
        <v>0.4654197096824646</v>
      </c>
      <c r="V9">
        <v>0.4654197096824646</v>
      </c>
      <c r="W9">
        <v>0.4654197096824646</v>
      </c>
      <c r="X9">
        <v>0.4654197096824646</v>
      </c>
      <c r="Y9">
        <v>0.4654197096824646</v>
      </c>
      <c r="Z9">
        <v>0.4654197096824646</v>
      </c>
      <c r="AA9">
        <v>0.46692764759063721</v>
      </c>
      <c r="AB9">
        <v>0.46499022841453552</v>
      </c>
      <c r="AC9">
        <v>0.47154504060745239</v>
      </c>
      <c r="AD9">
        <v>0.4654197096824646</v>
      </c>
      <c r="AE9">
        <v>0.46691125631332397</v>
      </c>
      <c r="AF9">
        <v>0.4654197096824646</v>
      </c>
      <c r="AG9">
        <v>0.46757149696350098</v>
      </c>
      <c r="AH9">
        <v>0.46584627032279968</v>
      </c>
      <c r="AI9">
        <v>0.46828854084014893</v>
      </c>
      <c r="AJ9">
        <v>0.46948117017745972</v>
      </c>
      <c r="AK9">
        <v>0.47139927744865417</v>
      </c>
      <c r="AL9">
        <v>0.47114896774291992</v>
      </c>
      <c r="AM9">
        <v>0.47039109468460077</v>
      </c>
      <c r="AN9">
        <v>0.47058740258216858</v>
      </c>
      <c r="AO9">
        <v>0.47526076436042791</v>
      </c>
      <c r="AP9">
        <v>0.46847659349441528</v>
      </c>
      <c r="AQ9">
        <v>0.48148387670516968</v>
      </c>
      <c r="AR9">
        <v>0.48772931098937988</v>
      </c>
      <c r="AS9">
        <v>0.4926077127456665</v>
      </c>
      <c r="AT9">
        <v>0.49597567319870001</v>
      </c>
      <c r="AU9">
        <v>0.49556812644004822</v>
      </c>
    </row>
    <row r="10" spans="1:47" x14ac:dyDescent="0.25">
      <c r="A10">
        <v>1</v>
      </c>
      <c r="B10" t="s">
        <v>2</v>
      </c>
      <c r="C10">
        <v>0.37359696626663208</v>
      </c>
      <c r="D10">
        <v>0.74291491508483887</v>
      </c>
      <c r="E10" t="s">
        <v>24</v>
      </c>
      <c r="F10">
        <v>1E-4</v>
      </c>
      <c r="G10">
        <v>0.2</v>
      </c>
      <c r="H10" t="s">
        <v>17</v>
      </c>
      <c r="K10" t="s">
        <v>2</v>
      </c>
      <c r="L10">
        <v>0.37359696626663208</v>
      </c>
      <c r="M10">
        <v>0.40823966264724731</v>
      </c>
      <c r="N10">
        <v>0.41177558898925781</v>
      </c>
      <c r="O10">
        <v>0.41497930884361273</v>
      </c>
      <c r="P10">
        <v>0.42821237444877619</v>
      </c>
      <c r="Q10">
        <v>0.41960778832435608</v>
      </c>
      <c r="R10">
        <v>0.41612151265144348</v>
      </c>
      <c r="S10">
        <v>0.41003865003585821</v>
      </c>
      <c r="T10">
        <v>0.41219997406005859</v>
      </c>
      <c r="U10">
        <v>0.41639846563339228</v>
      </c>
      <c r="V10">
        <v>0.41003865003585821</v>
      </c>
      <c r="W10">
        <v>0.41171732544898992</v>
      </c>
      <c r="X10">
        <v>0.41082042455673218</v>
      </c>
      <c r="Y10">
        <v>0.40975719690322882</v>
      </c>
      <c r="Z10">
        <v>0.41578748822212219</v>
      </c>
      <c r="AA10">
        <v>0.42991659045219421</v>
      </c>
      <c r="AB10">
        <v>0.41826605796813959</v>
      </c>
      <c r="AC10">
        <v>0.41279920935630798</v>
      </c>
      <c r="AD10">
        <v>0.41003865003585821</v>
      </c>
      <c r="AE10">
        <v>0.43217504024505621</v>
      </c>
      <c r="AF10">
        <v>0.41638952493667603</v>
      </c>
      <c r="AG10">
        <v>0.42152410745620728</v>
      </c>
      <c r="AH10">
        <v>0.41933673620223999</v>
      </c>
      <c r="AI10">
        <v>0.42551383376121521</v>
      </c>
      <c r="AJ10">
        <v>0.42647254467010498</v>
      </c>
      <c r="AK10">
        <v>0.42889571189880371</v>
      </c>
      <c r="AL10">
        <v>0.43029788136482239</v>
      </c>
      <c r="AM10">
        <v>0.42863854765892029</v>
      </c>
      <c r="AN10">
        <v>0.42921921610832209</v>
      </c>
      <c r="AO10">
        <v>0.44015428423881531</v>
      </c>
      <c r="AP10">
        <v>0.42573362588882452</v>
      </c>
      <c r="AQ10">
        <v>0.44444161653518682</v>
      </c>
      <c r="AR10">
        <v>0.43425858020782471</v>
      </c>
      <c r="AS10">
        <v>0.44829627871513372</v>
      </c>
      <c r="AT10">
        <v>0.45162972807884222</v>
      </c>
      <c r="AU10">
        <v>0.44863295555114752</v>
      </c>
    </row>
    <row r="11" spans="1:47" x14ac:dyDescent="0.25">
      <c r="A11">
        <v>1</v>
      </c>
      <c r="B11" t="s">
        <v>9</v>
      </c>
      <c r="C11">
        <v>0.45254972577095032</v>
      </c>
      <c r="D11">
        <v>0.90226000547409058</v>
      </c>
      <c r="E11" t="s">
        <v>24</v>
      </c>
      <c r="F11">
        <v>1E-4</v>
      </c>
      <c r="G11">
        <v>0.2</v>
      </c>
      <c r="H11" t="s">
        <v>17</v>
      </c>
      <c r="K11" t="s">
        <v>9</v>
      </c>
      <c r="L11">
        <v>0.45254972577095032</v>
      </c>
      <c r="M11">
        <v>0.48535838723182678</v>
      </c>
      <c r="N11">
        <v>0.48147222399711609</v>
      </c>
      <c r="O11">
        <v>0.4831824004650116</v>
      </c>
      <c r="P11">
        <v>0.48203703761100769</v>
      </c>
      <c r="Q11">
        <v>0.48384785652160639</v>
      </c>
      <c r="R11">
        <v>0.48368144035339361</v>
      </c>
      <c r="S11">
        <v>0.48384785652160639</v>
      </c>
      <c r="T11">
        <v>0.48327070474624628</v>
      </c>
      <c r="U11">
        <v>0.48384785652160639</v>
      </c>
      <c r="V11">
        <v>0.48384785652160639</v>
      </c>
      <c r="W11">
        <v>0.48384785652160639</v>
      </c>
      <c r="X11">
        <v>0.48384785652160639</v>
      </c>
      <c r="Y11">
        <v>0.48384785652160639</v>
      </c>
      <c r="Z11">
        <v>0.48384144902229309</v>
      </c>
      <c r="AA11">
        <v>0.48703867197036738</v>
      </c>
      <c r="AB11">
        <v>0.48378407955169678</v>
      </c>
      <c r="AC11">
        <v>0.48384785652160639</v>
      </c>
      <c r="AD11">
        <v>0.48384785652160639</v>
      </c>
      <c r="AE11">
        <v>0.48662802577018738</v>
      </c>
      <c r="AF11">
        <v>0.48384785652160639</v>
      </c>
      <c r="AG11">
        <v>0.48539695143699652</v>
      </c>
      <c r="AH11">
        <v>0.48384785652160639</v>
      </c>
      <c r="AI11">
        <v>0.485160231590271</v>
      </c>
      <c r="AJ11">
        <v>0.48613029718399048</v>
      </c>
      <c r="AK11">
        <v>0.48622775077819819</v>
      </c>
      <c r="AL11">
        <v>0.48596870899200439</v>
      </c>
      <c r="AM11">
        <v>0.48452556133270258</v>
      </c>
      <c r="AN11">
        <v>0.48461353778839111</v>
      </c>
      <c r="AO11">
        <v>0.48805320262908941</v>
      </c>
      <c r="AP11">
        <v>0.48460948467254639</v>
      </c>
      <c r="AQ11">
        <v>0.48914524912834167</v>
      </c>
      <c r="AR11">
        <v>0.4855172336101532</v>
      </c>
      <c r="AS11">
        <v>0.49322029948234558</v>
      </c>
      <c r="AT11">
        <v>0.49174275994300842</v>
      </c>
      <c r="AU11">
        <v>0.49435079097747803</v>
      </c>
    </row>
    <row r="12" spans="1:47" x14ac:dyDescent="0.25">
      <c r="A12">
        <v>2</v>
      </c>
      <c r="B12" t="s">
        <v>5</v>
      </c>
      <c r="C12">
        <v>0.46580338478088379</v>
      </c>
      <c r="D12">
        <v>0.93160676956176758</v>
      </c>
      <c r="E12" t="s">
        <v>24</v>
      </c>
      <c r="F12">
        <v>1E-4</v>
      </c>
      <c r="G12">
        <v>0.2</v>
      </c>
      <c r="H12" t="s">
        <v>17</v>
      </c>
      <c r="K12" s="7" t="s">
        <v>13</v>
      </c>
    </row>
    <row r="13" spans="1:47" x14ac:dyDescent="0.25">
      <c r="A13">
        <v>2</v>
      </c>
      <c r="B13" t="s">
        <v>8</v>
      </c>
      <c r="C13">
        <v>0.45819416642189031</v>
      </c>
      <c r="D13">
        <v>0.91638833284378052</v>
      </c>
      <c r="E13" t="s">
        <v>24</v>
      </c>
      <c r="F13">
        <v>1E-4</v>
      </c>
      <c r="G13">
        <v>0.2</v>
      </c>
      <c r="H13" t="s">
        <v>17</v>
      </c>
      <c r="K13" t="s">
        <v>5</v>
      </c>
      <c r="L13">
        <v>0.85784244537353516</v>
      </c>
      <c r="M13">
        <v>0.93160676956176758</v>
      </c>
      <c r="N13">
        <v>0.91457462310791016</v>
      </c>
      <c r="O13">
        <v>0.93049871921539307</v>
      </c>
      <c r="P13">
        <v>0.92599648237228394</v>
      </c>
      <c r="Q13">
        <v>0.93218469619750977</v>
      </c>
      <c r="R13">
        <v>0.93394649028778076</v>
      </c>
      <c r="S13">
        <v>0.93394649028778076</v>
      </c>
      <c r="T13">
        <v>0.93271082639694214</v>
      </c>
      <c r="U13">
        <v>0.93394649028778076</v>
      </c>
      <c r="V13">
        <v>0.93394649028778076</v>
      </c>
      <c r="W13">
        <v>0.93394649028778076</v>
      </c>
      <c r="X13">
        <v>0.93394649028778076</v>
      </c>
      <c r="Y13">
        <v>0.93394649028778076</v>
      </c>
      <c r="Z13">
        <v>0.93394649028778076</v>
      </c>
      <c r="AA13">
        <v>0.93322908878326416</v>
      </c>
      <c r="AB13">
        <v>0.93319714069366455</v>
      </c>
      <c r="AC13">
        <v>0.93394649028778076</v>
      </c>
      <c r="AD13">
        <v>0.93394649028778076</v>
      </c>
      <c r="AE13">
        <v>0.93394649028778076</v>
      </c>
      <c r="AF13">
        <v>0.93394649028778076</v>
      </c>
      <c r="AG13">
        <v>0.9338189959526062</v>
      </c>
      <c r="AH13">
        <v>0.93394649028778076</v>
      </c>
      <c r="AI13">
        <v>0.93394649028778076</v>
      </c>
      <c r="AJ13">
        <v>0.93394649028778076</v>
      </c>
      <c r="AK13">
        <v>0.93394649028778076</v>
      </c>
      <c r="AL13">
        <v>0.93394649028778076</v>
      </c>
      <c r="AM13">
        <v>0.93394649028778076</v>
      </c>
      <c r="AN13">
        <v>0.93394649028778076</v>
      </c>
      <c r="AO13">
        <v>0.9338189959526062</v>
      </c>
      <c r="AP13">
        <v>0.93394649028778076</v>
      </c>
      <c r="AQ13">
        <v>0.93357783555984497</v>
      </c>
      <c r="AR13">
        <v>0.93394649028778076</v>
      </c>
      <c r="AS13">
        <v>0.93290412425994873</v>
      </c>
      <c r="AT13">
        <v>0.93164461851119995</v>
      </c>
      <c r="AU13">
        <v>0.93330681324005127</v>
      </c>
    </row>
    <row r="14" spans="1:47" x14ac:dyDescent="0.25">
      <c r="A14">
        <v>2</v>
      </c>
      <c r="B14" t="s">
        <v>4</v>
      </c>
      <c r="C14">
        <v>0.47786292433738708</v>
      </c>
      <c r="D14">
        <v>0.95572584867477417</v>
      </c>
      <c r="E14" t="s">
        <v>24</v>
      </c>
      <c r="F14">
        <v>1E-4</v>
      </c>
      <c r="G14">
        <v>0.2</v>
      </c>
      <c r="H14" t="s">
        <v>17</v>
      </c>
      <c r="K14" t="s">
        <v>8</v>
      </c>
      <c r="L14">
        <v>0.84292697906494141</v>
      </c>
      <c r="M14">
        <v>0.91638833284378052</v>
      </c>
      <c r="N14">
        <v>0.90823698043823242</v>
      </c>
      <c r="O14">
        <v>0.91772764921188354</v>
      </c>
      <c r="P14">
        <v>0.90575569868087769</v>
      </c>
      <c r="Q14">
        <v>0.91593992710113525</v>
      </c>
      <c r="R14">
        <v>0.91772764921188354</v>
      </c>
      <c r="S14">
        <v>0.91772764921188354</v>
      </c>
      <c r="T14">
        <v>0.91681289672851563</v>
      </c>
      <c r="U14">
        <v>0.91772764921188354</v>
      </c>
      <c r="V14">
        <v>0.91772764921188354</v>
      </c>
      <c r="W14">
        <v>0.91662752628326416</v>
      </c>
      <c r="X14">
        <v>0.91669118404388428</v>
      </c>
      <c r="Y14">
        <v>0.91772764921188354</v>
      </c>
      <c r="Z14">
        <v>0.9157027006149292</v>
      </c>
      <c r="AA14">
        <v>0.91503703594207764</v>
      </c>
      <c r="AB14">
        <v>0.91500723361968994</v>
      </c>
      <c r="AC14">
        <v>0.9159199595451355</v>
      </c>
      <c r="AD14">
        <v>0.91636240482330322</v>
      </c>
      <c r="AE14">
        <v>0.91469419002532959</v>
      </c>
      <c r="AF14">
        <v>0.91556721925735474</v>
      </c>
      <c r="AG14">
        <v>0.91542166471481323</v>
      </c>
      <c r="AH14">
        <v>0.91536790132522583</v>
      </c>
      <c r="AI14">
        <v>0.91529017686843872</v>
      </c>
      <c r="AJ14">
        <v>0.91544359922409058</v>
      </c>
      <c r="AK14">
        <v>0.91546756029129028</v>
      </c>
      <c r="AL14">
        <v>0.91522234678268433</v>
      </c>
      <c r="AM14">
        <v>0.91527622938156128</v>
      </c>
      <c r="AN14">
        <v>0.91514664888381958</v>
      </c>
      <c r="AO14">
        <v>0.91453284025192261</v>
      </c>
      <c r="AP14">
        <v>0.91556519269943237</v>
      </c>
      <c r="AQ14">
        <v>0.9140087366104126</v>
      </c>
      <c r="AR14">
        <v>0.91505897045135498</v>
      </c>
      <c r="AS14">
        <v>0.91335296630859375</v>
      </c>
      <c r="AT14">
        <v>0.91314375400543213</v>
      </c>
      <c r="AU14">
        <v>0.91343468427658081</v>
      </c>
    </row>
    <row r="15" spans="1:47" x14ac:dyDescent="0.25">
      <c r="A15">
        <v>2</v>
      </c>
      <c r="B15" t="s">
        <v>11</v>
      </c>
      <c r="C15">
        <v>0.49833285808563199</v>
      </c>
      <c r="D15">
        <v>0.99666577577590942</v>
      </c>
      <c r="E15" t="s">
        <v>24</v>
      </c>
      <c r="F15">
        <v>1E-4</v>
      </c>
      <c r="G15">
        <v>0.2</v>
      </c>
      <c r="H15" t="s">
        <v>17</v>
      </c>
      <c r="K15" t="s">
        <v>4</v>
      </c>
      <c r="L15">
        <v>0.88264906406402588</v>
      </c>
      <c r="M15">
        <v>0.95572584867477417</v>
      </c>
      <c r="N15">
        <v>0.9464564323425293</v>
      </c>
      <c r="O15">
        <v>0.95728838443756104</v>
      </c>
      <c r="P15">
        <v>0.95648318529129028</v>
      </c>
      <c r="Q15">
        <v>0.95717871189117432</v>
      </c>
      <c r="R15">
        <v>0.95727241039276123</v>
      </c>
      <c r="S15">
        <v>0.95728838443756104</v>
      </c>
      <c r="T15">
        <v>0.95728838443756104</v>
      </c>
      <c r="U15">
        <v>0.95711100101470947</v>
      </c>
      <c r="V15">
        <v>0.95728838443756104</v>
      </c>
      <c r="W15">
        <v>0.95728838443756104</v>
      </c>
      <c r="X15">
        <v>0.95728838443756104</v>
      </c>
      <c r="Y15">
        <v>0.95728838443756104</v>
      </c>
      <c r="Z15">
        <v>0.95728838443756104</v>
      </c>
      <c r="AA15">
        <v>0.95616626739501953</v>
      </c>
      <c r="AB15">
        <v>0.95728838443756104</v>
      </c>
      <c r="AC15">
        <v>0.95728838443756104</v>
      </c>
      <c r="AD15">
        <v>0.95728838443756104</v>
      </c>
      <c r="AE15">
        <v>0.95728838443756104</v>
      </c>
      <c r="AF15">
        <v>0.95728838443756104</v>
      </c>
      <c r="AG15">
        <v>0.95728838443756104</v>
      </c>
      <c r="AH15">
        <v>0.95728838443756104</v>
      </c>
      <c r="AI15">
        <v>0.95728838443756104</v>
      </c>
      <c r="AJ15">
        <v>0.95728838443756104</v>
      </c>
      <c r="AK15">
        <v>0.95718467235565186</v>
      </c>
      <c r="AL15">
        <v>0.95712089538574219</v>
      </c>
      <c r="AM15">
        <v>0.95728838443756104</v>
      </c>
      <c r="AN15">
        <v>0.95704519748687744</v>
      </c>
      <c r="AO15">
        <v>0.95698535442352295</v>
      </c>
      <c r="AP15">
        <v>0.95714485645294189</v>
      </c>
      <c r="AQ15">
        <v>0.95663261413574219</v>
      </c>
      <c r="AR15">
        <v>0.9563676118850708</v>
      </c>
      <c r="AS15">
        <v>0.95617425441741943</v>
      </c>
      <c r="AT15">
        <v>0.95582151412963867</v>
      </c>
      <c r="AU15">
        <v>0.95537501573562622</v>
      </c>
    </row>
    <row r="16" spans="1:47" x14ac:dyDescent="0.25">
      <c r="A16">
        <v>2</v>
      </c>
      <c r="B16" t="s">
        <v>3</v>
      </c>
      <c r="C16">
        <v>0.48347592353820801</v>
      </c>
      <c r="D16">
        <v>0.96618711948394775</v>
      </c>
      <c r="E16" t="s">
        <v>24</v>
      </c>
      <c r="F16">
        <v>1E-4</v>
      </c>
      <c r="G16">
        <v>0.2</v>
      </c>
      <c r="H16" t="s">
        <v>17</v>
      </c>
      <c r="K16" t="s">
        <v>11</v>
      </c>
      <c r="L16">
        <v>0.93058836460113525</v>
      </c>
      <c r="M16">
        <v>0.99666577577590942</v>
      </c>
      <c r="N16">
        <v>0.97296714782714844</v>
      </c>
      <c r="O16">
        <v>1</v>
      </c>
      <c r="P16">
        <v>0.99944794178009033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</row>
    <row r="17" spans="1:47" x14ac:dyDescent="0.25">
      <c r="A17">
        <v>2</v>
      </c>
      <c r="B17" t="s">
        <v>6</v>
      </c>
      <c r="C17">
        <v>0.39693963527679438</v>
      </c>
      <c r="D17">
        <v>0.79318797588348389</v>
      </c>
      <c r="E17" t="s">
        <v>24</v>
      </c>
      <c r="F17">
        <v>1E-4</v>
      </c>
      <c r="G17">
        <v>0.2</v>
      </c>
      <c r="H17" t="s">
        <v>17</v>
      </c>
      <c r="K17" t="s">
        <v>3</v>
      </c>
      <c r="L17">
        <v>0.89886397123336792</v>
      </c>
      <c r="M17">
        <v>0.96618711948394775</v>
      </c>
      <c r="N17">
        <v>0.94412672519683838</v>
      </c>
      <c r="O17">
        <v>0.96194803714752197</v>
      </c>
      <c r="P17">
        <v>0.95285195112228394</v>
      </c>
      <c r="Q17">
        <v>0.95804768800735474</v>
      </c>
      <c r="R17">
        <v>0.96186625957489014</v>
      </c>
      <c r="S17">
        <v>0.96401470899581909</v>
      </c>
      <c r="T17">
        <v>0.96637439727783203</v>
      </c>
      <c r="U17">
        <v>0.96324139833450317</v>
      </c>
      <c r="V17">
        <v>0.96267735958099365</v>
      </c>
      <c r="W17">
        <v>0.96107900142669678</v>
      </c>
      <c r="X17">
        <v>0.96546953916549683</v>
      </c>
      <c r="Y17">
        <v>0.96624487638473511</v>
      </c>
      <c r="Z17">
        <v>0.96208745241165161</v>
      </c>
      <c r="AA17">
        <v>0.96176260709762573</v>
      </c>
      <c r="AB17">
        <v>0.96257179975509644</v>
      </c>
      <c r="AC17">
        <v>0.96288269758224487</v>
      </c>
      <c r="AD17">
        <v>0.96539384126663208</v>
      </c>
      <c r="AE17">
        <v>0.96014630794525146</v>
      </c>
      <c r="AF17">
        <v>0.96246612071990967</v>
      </c>
      <c r="AG17">
        <v>0.96280896663665771</v>
      </c>
      <c r="AH17">
        <v>0.96296441555023193</v>
      </c>
      <c r="AI17">
        <v>0.96237450838088989</v>
      </c>
      <c r="AJ17">
        <v>0.96258574724197388</v>
      </c>
      <c r="AK17">
        <v>0.96207749843597412</v>
      </c>
      <c r="AL17">
        <v>0.96194601058959961</v>
      </c>
      <c r="AM17">
        <v>0.96225088834762573</v>
      </c>
      <c r="AN17">
        <v>0.96168488264083862</v>
      </c>
      <c r="AO17">
        <v>0.95953845977783203</v>
      </c>
      <c r="AP17">
        <v>0.96244418621063232</v>
      </c>
      <c r="AQ17">
        <v>0.95844632387161255</v>
      </c>
      <c r="AR17">
        <v>0.95865756273269653</v>
      </c>
      <c r="AS17">
        <v>0.95577561855316162</v>
      </c>
      <c r="AT17">
        <v>0.95587140321731567</v>
      </c>
      <c r="AU17">
        <v>0.95569199323654175</v>
      </c>
    </row>
    <row r="18" spans="1:47" x14ac:dyDescent="0.25">
      <c r="A18">
        <v>2</v>
      </c>
      <c r="B18" t="s">
        <v>10</v>
      </c>
      <c r="C18">
        <v>0.47667509317398071</v>
      </c>
      <c r="D18">
        <v>0.95335018634796143</v>
      </c>
      <c r="E18" t="s">
        <v>24</v>
      </c>
      <c r="F18">
        <v>1E-4</v>
      </c>
      <c r="G18">
        <v>0.2</v>
      </c>
      <c r="H18" t="s">
        <v>17</v>
      </c>
      <c r="K18" t="s">
        <v>6</v>
      </c>
      <c r="L18">
        <v>0.73826926946640015</v>
      </c>
      <c r="M18">
        <v>0.79318797588348389</v>
      </c>
      <c r="N18">
        <v>0.7672114372253418</v>
      </c>
      <c r="O18">
        <v>0.79706227779388428</v>
      </c>
      <c r="P18">
        <v>0.78924387693405151</v>
      </c>
      <c r="Q18">
        <v>0.80155646800994873</v>
      </c>
      <c r="R18">
        <v>0.80327242612838745</v>
      </c>
      <c r="S18">
        <v>0.79895961284637451</v>
      </c>
      <c r="T18">
        <v>0.80552065372467041</v>
      </c>
      <c r="U18">
        <v>0.80039864778518677</v>
      </c>
      <c r="V18">
        <v>0.79919278621673584</v>
      </c>
      <c r="W18">
        <v>0.8014448881149292</v>
      </c>
      <c r="X18">
        <v>0.80293166637420654</v>
      </c>
      <c r="Y18">
        <v>0.79924857616424561</v>
      </c>
      <c r="Z18">
        <v>0.80297356843948364</v>
      </c>
      <c r="AA18">
        <v>0.81489551067352295</v>
      </c>
      <c r="AB18">
        <v>0.80747765302658081</v>
      </c>
      <c r="AC18">
        <v>0.80282008647918701</v>
      </c>
      <c r="AD18">
        <v>0.8007274866104126</v>
      </c>
      <c r="AE18">
        <v>0.80583155155181885</v>
      </c>
      <c r="AF18">
        <v>0.80428493022918701</v>
      </c>
      <c r="AG18">
        <v>0.80620211362838745</v>
      </c>
      <c r="AH18">
        <v>0.80513781309127808</v>
      </c>
      <c r="AI18">
        <v>0.80642926692962646</v>
      </c>
      <c r="AJ18">
        <v>0.80580556392669678</v>
      </c>
      <c r="AK18">
        <v>0.80654299259185791</v>
      </c>
      <c r="AL18">
        <v>0.80626189708709717</v>
      </c>
      <c r="AM18">
        <v>0.80528748035430908</v>
      </c>
      <c r="AN18">
        <v>0.80556643009185791</v>
      </c>
      <c r="AO18">
        <v>0.80657684803009033</v>
      </c>
      <c r="AP18">
        <v>0.80372685194015503</v>
      </c>
      <c r="AQ18">
        <v>0.80696946382522583</v>
      </c>
      <c r="AR18">
        <v>0.80502432584762573</v>
      </c>
      <c r="AS18">
        <v>0.80734813213348389</v>
      </c>
      <c r="AT18">
        <v>0.80808556079864502</v>
      </c>
      <c r="AU18">
        <v>0.80698144435882568</v>
      </c>
    </row>
    <row r="19" spans="1:47" x14ac:dyDescent="0.25">
      <c r="A19">
        <v>2</v>
      </c>
      <c r="B19" t="s">
        <v>7</v>
      </c>
      <c r="C19">
        <v>0.46517857909202581</v>
      </c>
      <c r="D19">
        <v>0.93035715818405151</v>
      </c>
      <c r="E19" t="s">
        <v>24</v>
      </c>
      <c r="F19">
        <v>1E-4</v>
      </c>
      <c r="G19">
        <v>0.2</v>
      </c>
      <c r="H19" t="s">
        <v>17</v>
      </c>
      <c r="K19" t="s">
        <v>10</v>
      </c>
      <c r="L19">
        <v>0.8770747184753418</v>
      </c>
      <c r="M19">
        <v>0.95335018634796143</v>
      </c>
      <c r="N19">
        <v>0.95130741596221924</v>
      </c>
      <c r="O19">
        <v>0.96286666393280029</v>
      </c>
      <c r="P19">
        <v>0.96286666393280029</v>
      </c>
      <c r="Q19">
        <v>0.96286666393280029</v>
      </c>
      <c r="R19">
        <v>0.96286666393280029</v>
      </c>
      <c r="S19">
        <v>0.96286666393280029</v>
      </c>
      <c r="T19">
        <v>0.96286666393280029</v>
      </c>
      <c r="U19">
        <v>0.96286666393280029</v>
      </c>
      <c r="V19">
        <v>0.96286666393280029</v>
      </c>
      <c r="W19">
        <v>0.96286666393280029</v>
      </c>
      <c r="X19">
        <v>0.96286666393280029</v>
      </c>
      <c r="Y19">
        <v>0.96286666393280029</v>
      </c>
      <c r="Z19">
        <v>0.96286666393280029</v>
      </c>
      <c r="AA19">
        <v>0.96286666393280029</v>
      </c>
      <c r="AB19">
        <v>0.96286666393280029</v>
      </c>
      <c r="AC19">
        <v>0.96286666393280029</v>
      </c>
      <c r="AD19">
        <v>0.96286666393280029</v>
      </c>
      <c r="AE19">
        <v>0.96286666393280029</v>
      </c>
      <c r="AF19">
        <v>0.96286666393280029</v>
      </c>
      <c r="AG19">
        <v>0.96286666393280029</v>
      </c>
      <c r="AH19">
        <v>0.96286666393280029</v>
      </c>
      <c r="AI19">
        <v>0.96286666393280029</v>
      </c>
      <c r="AJ19">
        <v>0.96286666393280029</v>
      </c>
      <c r="AK19">
        <v>0.96286666393280029</v>
      </c>
      <c r="AL19">
        <v>0.96286666393280029</v>
      </c>
      <c r="AM19">
        <v>0.96286666393280029</v>
      </c>
      <c r="AN19">
        <v>0.96286666393280029</v>
      </c>
      <c r="AO19">
        <v>0.96286666393280029</v>
      </c>
      <c r="AP19">
        <v>0.96286666393280029</v>
      </c>
      <c r="AQ19">
        <v>0.96286666393280029</v>
      </c>
      <c r="AR19">
        <v>0.96286666393280029</v>
      </c>
      <c r="AS19">
        <v>0.96286666393280029</v>
      </c>
      <c r="AT19">
        <v>0.96267539262771606</v>
      </c>
      <c r="AU19">
        <v>0.96256369352340698</v>
      </c>
    </row>
    <row r="20" spans="1:47" x14ac:dyDescent="0.25">
      <c r="A20">
        <v>2</v>
      </c>
      <c r="B20" t="s">
        <v>2</v>
      </c>
      <c r="C20">
        <v>0.40823966264724731</v>
      </c>
      <c r="D20">
        <v>0.81589412689208984</v>
      </c>
      <c r="E20" t="s">
        <v>24</v>
      </c>
      <c r="F20">
        <v>1E-4</v>
      </c>
      <c r="G20">
        <v>0.2</v>
      </c>
      <c r="H20" t="s">
        <v>17</v>
      </c>
      <c r="K20" t="s">
        <v>7</v>
      </c>
      <c r="L20">
        <v>0.84915697574615479</v>
      </c>
      <c r="M20">
        <v>0.93035715818405151</v>
      </c>
      <c r="N20">
        <v>0.92032641172409058</v>
      </c>
      <c r="O20">
        <v>0.91090166568756104</v>
      </c>
      <c r="P20">
        <v>0.89755457639694214</v>
      </c>
      <c r="Q20">
        <v>0.92378032207489014</v>
      </c>
      <c r="R20">
        <v>0.92883843183517456</v>
      </c>
      <c r="S20">
        <v>0.9308394193649292</v>
      </c>
      <c r="T20">
        <v>0.92872083187103271</v>
      </c>
      <c r="U20">
        <v>0.9308394193649292</v>
      </c>
      <c r="V20">
        <v>0.9308394193649292</v>
      </c>
      <c r="W20">
        <v>0.9308394193649292</v>
      </c>
      <c r="X20">
        <v>0.9308394193649292</v>
      </c>
      <c r="Y20">
        <v>0.9308394193649292</v>
      </c>
      <c r="Z20">
        <v>0.9308394193649292</v>
      </c>
      <c r="AA20">
        <v>0.92967158555984497</v>
      </c>
      <c r="AB20">
        <v>0.92998045682907104</v>
      </c>
      <c r="AC20">
        <v>0.9304966926574707</v>
      </c>
      <c r="AD20">
        <v>0.9308394193649292</v>
      </c>
      <c r="AE20">
        <v>0.93033325672149658</v>
      </c>
      <c r="AF20">
        <v>0.9308394193649292</v>
      </c>
      <c r="AG20">
        <v>0.93043291568756104</v>
      </c>
      <c r="AH20">
        <v>0.93069201707839966</v>
      </c>
      <c r="AI20">
        <v>0.93014591932296753</v>
      </c>
      <c r="AJ20">
        <v>0.93015384674072266</v>
      </c>
      <c r="AK20">
        <v>0.92989873886108398</v>
      </c>
      <c r="AL20">
        <v>0.93015384674072266</v>
      </c>
      <c r="AM20">
        <v>0.93072187900543213</v>
      </c>
      <c r="AN20">
        <v>0.92999839782714844</v>
      </c>
      <c r="AO20">
        <v>0.92850363254547119</v>
      </c>
      <c r="AP20">
        <v>0.93098294734954834</v>
      </c>
      <c r="AQ20">
        <v>0.92786788940429688</v>
      </c>
      <c r="AR20">
        <v>0.92922514677047729</v>
      </c>
      <c r="AS20">
        <v>0.92793571949005127</v>
      </c>
      <c r="AT20">
        <v>0.92738759517669678</v>
      </c>
      <c r="AU20">
        <v>0.92822664976119995</v>
      </c>
    </row>
    <row r="21" spans="1:47" x14ac:dyDescent="0.25">
      <c r="A21">
        <v>2</v>
      </c>
      <c r="B21" t="s">
        <v>9</v>
      </c>
      <c r="C21">
        <v>0.48535838723182678</v>
      </c>
      <c r="D21">
        <v>0.96683073043823242</v>
      </c>
      <c r="E21" t="s">
        <v>24</v>
      </c>
      <c r="F21">
        <v>1E-4</v>
      </c>
      <c r="G21">
        <v>0.2</v>
      </c>
      <c r="H21" t="s">
        <v>17</v>
      </c>
      <c r="K21" t="s">
        <v>2</v>
      </c>
      <c r="L21">
        <v>0.74291491508483887</v>
      </c>
      <c r="M21">
        <v>0.81589412689208984</v>
      </c>
      <c r="N21">
        <v>0.79408478736877441</v>
      </c>
      <c r="O21">
        <v>0.81943356990814209</v>
      </c>
      <c r="P21">
        <v>0.81111085414886475</v>
      </c>
      <c r="Q21">
        <v>0.82144051790237427</v>
      </c>
      <c r="R21">
        <v>0.82030260562896729</v>
      </c>
      <c r="S21">
        <v>0.82007730007171631</v>
      </c>
      <c r="T21">
        <v>0.82043206691741943</v>
      </c>
      <c r="U21">
        <v>0.8199237585067749</v>
      </c>
      <c r="V21">
        <v>0.82007730007171631</v>
      </c>
      <c r="W21">
        <v>0.82003945112228394</v>
      </c>
      <c r="X21">
        <v>0.82029056549072266</v>
      </c>
      <c r="Y21">
        <v>0.81940776109695435</v>
      </c>
      <c r="Z21">
        <v>0.8213428258895874</v>
      </c>
      <c r="AA21">
        <v>0.82196271419525146</v>
      </c>
      <c r="AB21">
        <v>0.82198655605316162</v>
      </c>
      <c r="AC21">
        <v>0.82085257768630981</v>
      </c>
      <c r="AD21">
        <v>0.82007730007171631</v>
      </c>
      <c r="AE21">
        <v>0.826171875</v>
      </c>
      <c r="AF21">
        <v>0.82193869352340698</v>
      </c>
      <c r="AG21">
        <v>0.82308876514434814</v>
      </c>
      <c r="AH21">
        <v>0.82267820835113525</v>
      </c>
      <c r="AI21">
        <v>0.82430046796798706</v>
      </c>
      <c r="AJ21">
        <v>0.82473689317703247</v>
      </c>
      <c r="AK21">
        <v>0.82510769367218018</v>
      </c>
      <c r="AL21">
        <v>0.82551020383834839</v>
      </c>
      <c r="AM21">
        <v>0.82495224475860596</v>
      </c>
      <c r="AN21">
        <v>0.82527905702590942</v>
      </c>
      <c r="AO21">
        <v>0.82773035764694214</v>
      </c>
      <c r="AP21">
        <v>0.82452774047851563</v>
      </c>
      <c r="AQ21">
        <v>0.82837808132171631</v>
      </c>
      <c r="AR21">
        <v>0.8264428973197937</v>
      </c>
      <c r="AS21">
        <v>0.82942646741867065</v>
      </c>
      <c r="AT21">
        <v>0.82953202724456787</v>
      </c>
      <c r="AU21">
        <v>0.828910231590271</v>
      </c>
    </row>
    <row r="22" spans="1:47" x14ac:dyDescent="0.25">
      <c r="A22">
        <v>3</v>
      </c>
      <c r="B22" t="s">
        <v>5</v>
      </c>
      <c r="C22">
        <v>0.46239838004112238</v>
      </c>
      <c r="D22">
        <v>0.91457462310791016</v>
      </c>
      <c r="E22" t="s">
        <v>24</v>
      </c>
      <c r="F22">
        <v>1E-4</v>
      </c>
      <c r="G22">
        <v>0.2</v>
      </c>
      <c r="H22" t="s">
        <v>17</v>
      </c>
      <c r="K22" t="s">
        <v>9</v>
      </c>
      <c r="L22">
        <v>0.90226000547409058</v>
      </c>
      <c r="M22">
        <v>0.96683073043823242</v>
      </c>
      <c r="N22">
        <v>0.94823026657104492</v>
      </c>
      <c r="O22">
        <v>0.96589803695678711</v>
      </c>
      <c r="P22">
        <v>0.95676612854003906</v>
      </c>
      <c r="Q22">
        <v>0.96769571304321289</v>
      </c>
      <c r="R22">
        <v>0.96736288070678711</v>
      </c>
      <c r="S22">
        <v>0.96769571304321289</v>
      </c>
      <c r="T22">
        <v>0.96489953994750977</v>
      </c>
      <c r="U22">
        <v>0.96769571304321289</v>
      </c>
      <c r="V22">
        <v>0.96769571304321289</v>
      </c>
      <c r="W22">
        <v>0.96769571304321289</v>
      </c>
      <c r="X22">
        <v>0.96769571304321289</v>
      </c>
      <c r="Y22">
        <v>0.96769571304321289</v>
      </c>
      <c r="Z22">
        <v>0.96756017208099365</v>
      </c>
      <c r="AA22">
        <v>0.96409046649932861</v>
      </c>
      <c r="AB22">
        <v>0.96756821870803833</v>
      </c>
      <c r="AC22">
        <v>0.96769571304321289</v>
      </c>
      <c r="AD22">
        <v>0.96769571304321289</v>
      </c>
      <c r="AE22">
        <v>0.9665716290473938</v>
      </c>
      <c r="AF22">
        <v>0.96769571304321289</v>
      </c>
      <c r="AG22">
        <v>0.9677196741104126</v>
      </c>
      <c r="AH22">
        <v>0.96769571304321289</v>
      </c>
      <c r="AI22">
        <v>0.96773558855056763</v>
      </c>
      <c r="AJ22">
        <v>0.96713769435882568</v>
      </c>
      <c r="AK22">
        <v>0.96741068363189697</v>
      </c>
      <c r="AL22">
        <v>0.9673808217048645</v>
      </c>
      <c r="AM22">
        <v>0.96740472316741943</v>
      </c>
      <c r="AN22">
        <v>0.96734094619750977</v>
      </c>
      <c r="AO22">
        <v>0.96570873260498047</v>
      </c>
      <c r="AP22">
        <v>0.96739083528518677</v>
      </c>
      <c r="AQ22">
        <v>0.9651147723197937</v>
      </c>
      <c r="AR22">
        <v>0.9667431116104126</v>
      </c>
      <c r="AS22">
        <v>0.96259963512420654</v>
      </c>
      <c r="AT22">
        <v>0.96204155683517456</v>
      </c>
      <c r="AU22">
        <v>0.96292257308959961</v>
      </c>
    </row>
    <row r="23" spans="1:47" x14ac:dyDescent="0.25">
      <c r="A23">
        <v>3</v>
      </c>
      <c r="B23" t="s">
        <v>8</v>
      </c>
      <c r="C23">
        <v>0.46070513129234308</v>
      </c>
      <c r="D23">
        <v>0.90823698043823242</v>
      </c>
      <c r="E23" t="s">
        <v>24</v>
      </c>
      <c r="F23">
        <v>1E-4</v>
      </c>
      <c r="G23">
        <v>0.2</v>
      </c>
      <c r="H23" t="s">
        <v>17</v>
      </c>
    </row>
    <row r="24" spans="1:47" x14ac:dyDescent="0.25">
      <c r="A24">
        <v>3</v>
      </c>
      <c r="B24" t="s">
        <v>4</v>
      </c>
      <c r="C24">
        <v>0.47818875312805181</v>
      </c>
      <c r="D24">
        <v>0.9464564323425293</v>
      </c>
      <c r="E24" t="s">
        <v>24</v>
      </c>
      <c r="F24">
        <v>1E-4</v>
      </c>
      <c r="G24">
        <v>0.2</v>
      </c>
      <c r="H24" t="s">
        <v>17</v>
      </c>
    </row>
    <row r="25" spans="1:47" x14ac:dyDescent="0.25">
      <c r="A25">
        <v>3</v>
      </c>
      <c r="B25" t="s">
        <v>11</v>
      </c>
      <c r="C25">
        <v>0.486483573913574</v>
      </c>
      <c r="D25">
        <v>0.97296714782714844</v>
      </c>
      <c r="E25" t="s">
        <v>24</v>
      </c>
      <c r="F25">
        <v>1E-4</v>
      </c>
      <c r="G25">
        <v>0.2</v>
      </c>
      <c r="H25" t="s">
        <v>17</v>
      </c>
    </row>
    <row r="26" spans="1:47" x14ac:dyDescent="0.25">
      <c r="A26">
        <v>3</v>
      </c>
      <c r="B26" t="s">
        <v>3</v>
      </c>
      <c r="C26">
        <v>0.49086311459541321</v>
      </c>
      <c r="D26">
        <v>0.94412672519683838</v>
      </c>
      <c r="E26" t="s">
        <v>24</v>
      </c>
      <c r="F26">
        <v>1E-4</v>
      </c>
      <c r="G26">
        <v>0.2</v>
      </c>
      <c r="H26" t="s">
        <v>17</v>
      </c>
    </row>
    <row r="27" spans="1:47" x14ac:dyDescent="0.25">
      <c r="A27">
        <v>3</v>
      </c>
      <c r="B27" t="s">
        <v>6</v>
      </c>
      <c r="C27">
        <v>0.39792275428771973</v>
      </c>
      <c r="D27">
        <v>0.7672114372253418</v>
      </c>
      <c r="E27" t="s">
        <v>24</v>
      </c>
      <c r="F27">
        <v>1E-4</v>
      </c>
      <c r="G27">
        <v>0.2</v>
      </c>
      <c r="H27" t="s">
        <v>17</v>
      </c>
    </row>
    <row r="28" spans="1:47" x14ac:dyDescent="0.25">
      <c r="A28">
        <v>3</v>
      </c>
      <c r="B28" t="s">
        <v>10</v>
      </c>
      <c r="C28">
        <v>0.47827357053756708</v>
      </c>
      <c r="D28">
        <v>0.95130741596221924</v>
      </c>
      <c r="E28" t="s">
        <v>24</v>
      </c>
      <c r="F28">
        <v>1E-4</v>
      </c>
      <c r="G28">
        <v>0.2</v>
      </c>
      <c r="H28" t="s">
        <v>17</v>
      </c>
    </row>
    <row r="29" spans="1:47" x14ac:dyDescent="0.25">
      <c r="A29">
        <v>3</v>
      </c>
      <c r="B29" t="s">
        <v>7</v>
      </c>
      <c r="C29">
        <v>0.4861798882484436</v>
      </c>
      <c r="D29">
        <v>0.92032641172409058</v>
      </c>
      <c r="E29" t="s">
        <v>24</v>
      </c>
      <c r="F29">
        <v>1E-4</v>
      </c>
      <c r="G29">
        <v>0.2</v>
      </c>
      <c r="H29" t="s">
        <v>17</v>
      </c>
    </row>
    <row r="30" spans="1:47" x14ac:dyDescent="0.25">
      <c r="A30">
        <v>3</v>
      </c>
      <c r="B30" t="s">
        <v>2</v>
      </c>
      <c r="C30">
        <v>0.41177558898925781</v>
      </c>
      <c r="D30">
        <v>0.79408478736877441</v>
      </c>
      <c r="E30" t="s">
        <v>24</v>
      </c>
      <c r="F30">
        <v>1E-4</v>
      </c>
      <c r="G30">
        <v>0.2</v>
      </c>
      <c r="H30" t="s">
        <v>17</v>
      </c>
    </row>
    <row r="31" spans="1:47" x14ac:dyDescent="0.25">
      <c r="A31">
        <v>3</v>
      </c>
      <c r="B31" t="s">
        <v>9</v>
      </c>
      <c r="C31">
        <v>0.48147222399711609</v>
      </c>
      <c r="D31">
        <v>0.94823026657104492</v>
      </c>
      <c r="E31" t="s">
        <v>24</v>
      </c>
      <c r="F31">
        <v>1E-4</v>
      </c>
      <c r="G31">
        <v>0.2</v>
      </c>
      <c r="H31" t="s">
        <v>17</v>
      </c>
    </row>
    <row r="32" spans="1:47" x14ac:dyDescent="0.25">
      <c r="A32">
        <v>4</v>
      </c>
      <c r="B32" t="s">
        <v>5</v>
      </c>
      <c r="C32">
        <v>0.46650177240371699</v>
      </c>
      <c r="D32">
        <v>0.93049871921539307</v>
      </c>
      <c r="E32" t="s">
        <v>24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0.45886379480361938</v>
      </c>
      <c r="D33">
        <v>0.91772764921188354</v>
      </c>
      <c r="E33" t="s">
        <v>24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0.47864416241645807</v>
      </c>
      <c r="D34">
        <v>0.95728838443756104</v>
      </c>
      <c r="E34" t="s">
        <v>24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0.99999988079071045</v>
      </c>
      <c r="D35">
        <v>1</v>
      </c>
      <c r="E35" t="s">
        <v>24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0.4913693368434906</v>
      </c>
      <c r="D36">
        <v>0.96194803714752197</v>
      </c>
      <c r="E36" t="s">
        <v>24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0.42161336541175842</v>
      </c>
      <c r="D37">
        <v>0.79706227779388428</v>
      </c>
      <c r="E37" t="s">
        <v>24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0.48143336176872248</v>
      </c>
      <c r="D38">
        <v>0.96286666393280029</v>
      </c>
      <c r="E38" t="s">
        <v>24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0.46531248092651373</v>
      </c>
      <c r="D39">
        <v>0.91090166568756104</v>
      </c>
      <c r="E39" t="s">
        <v>24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0.41497930884361273</v>
      </c>
      <c r="D40">
        <v>0.81943356990814209</v>
      </c>
      <c r="E40" t="s">
        <v>24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0.4831824004650116</v>
      </c>
      <c r="D41">
        <v>0.96589803695678711</v>
      </c>
      <c r="E41" t="s">
        <v>24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0.46521130204200739</v>
      </c>
      <c r="D42">
        <v>0.92599648237228394</v>
      </c>
      <c r="E42" t="s">
        <v>24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0.46727141737937927</v>
      </c>
      <c r="D43">
        <v>0.90575569868087769</v>
      </c>
      <c r="E43" t="s">
        <v>24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0.47908580303192139</v>
      </c>
      <c r="D44">
        <v>0.95648318529129028</v>
      </c>
      <c r="E44" t="s">
        <v>24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0.499723970890045</v>
      </c>
      <c r="D45">
        <v>0.99944794178009033</v>
      </c>
      <c r="E45" t="s">
        <v>24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0.50828373432159424</v>
      </c>
      <c r="D46">
        <v>0.95285195112228394</v>
      </c>
      <c r="E46" t="s">
        <v>24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0.4387868344783783</v>
      </c>
      <c r="D47">
        <v>0.78924387693405151</v>
      </c>
      <c r="E47" t="s">
        <v>24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0.48143336176872248</v>
      </c>
      <c r="D48">
        <v>0.96286666393280029</v>
      </c>
      <c r="E48" t="s">
        <v>24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0.46149852871894842</v>
      </c>
      <c r="D49">
        <v>0.89755457639694214</v>
      </c>
      <c r="E49" t="s">
        <v>24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0.42821237444877619</v>
      </c>
      <c r="D50">
        <v>0.81111085414886475</v>
      </c>
      <c r="E50" t="s">
        <v>24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0.48203703761100769</v>
      </c>
      <c r="D51">
        <v>0.95676612854003906</v>
      </c>
      <c r="E51" t="s">
        <v>24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0.46653077006340032</v>
      </c>
      <c r="D52">
        <v>0.93218469619750977</v>
      </c>
      <c r="E52" t="s">
        <v>24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0.46222913265228271</v>
      </c>
      <c r="D53">
        <v>0.91593992710113525</v>
      </c>
      <c r="E53" t="s">
        <v>24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0.47942417860031128</v>
      </c>
      <c r="D54">
        <v>0.95717871189117432</v>
      </c>
      <c r="E54" t="s">
        <v>24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0.51405149698257446</v>
      </c>
      <c r="D56">
        <v>0.95804768800735474</v>
      </c>
      <c r="E56" t="s">
        <v>24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0.42560142278671259</v>
      </c>
      <c r="D57">
        <v>0.80155646800994873</v>
      </c>
      <c r="E57" t="s">
        <v>24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0.48143336176872248</v>
      </c>
      <c r="D58">
        <v>0.96286666393280029</v>
      </c>
      <c r="E58" t="s">
        <v>24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0.46387085318565369</v>
      </c>
      <c r="D59">
        <v>0.92378032207489014</v>
      </c>
      <c r="E59" t="s">
        <v>24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0.41960778832435608</v>
      </c>
      <c r="D60">
        <v>0.82144051790237427</v>
      </c>
      <c r="E60" t="s">
        <v>24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0.48384785652160639</v>
      </c>
      <c r="D61">
        <v>0.96769571304321289</v>
      </c>
      <c r="E61" t="s">
        <v>24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0.46697324514389038</v>
      </c>
      <c r="D62">
        <v>0.93394649028778076</v>
      </c>
      <c r="E62" t="s">
        <v>24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0.45886379480361938</v>
      </c>
      <c r="D63">
        <v>0.91772764921188354</v>
      </c>
      <c r="E63" t="s">
        <v>24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0.47928717732429499</v>
      </c>
      <c r="D64">
        <v>0.95727241039276123</v>
      </c>
      <c r="E64" t="s">
        <v>24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0.49178150296211243</v>
      </c>
      <c r="D66">
        <v>0.96186625957489014</v>
      </c>
      <c r="E66" t="s">
        <v>24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0.42599904537200928</v>
      </c>
      <c r="D67">
        <v>0.80327242612838745</v>
      </c>
      <c r="E67" t="s">
        <v>24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0.48143336176872248</v>
      </c>
      <c r="D68">
        <v>0.96286666393280029</v>
      </c>
      <c r="E68" t="s">
        <v>24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0.46441924571990972</v>
      </c>
      <c r="D69">
        <v>0.92883843183517456</v>
      </c>
      <c r="E69" t="s">
        <v>24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0.41612151265144348</v>
      </c>
      <c r="D70">
        <v>0.82030260562896729</v>
      </c>
      <c r="E70" t="s">
        <v>24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0.48368144035339361</v>
      </c>
      <c r="D71">
        <v>0.96736288070678711</v>
      </c>
      <c r="E71" t="s">
        <v>24</v>
      </c>
      <c r="F71">
        <v>1E-4</v>
      </c>
      <c r="G71">
        <v>0.2</v>
      </c>
      <c r="H71" t="s">
        <v>17</v>
      </c>
    </row>
    <row r="72" spans="1:8" x14ac:dyDescent="0.25">
      <c r="A72">
        <v>8</v>
      </c>
      <c r="B72" t="s">
        <v>5</v>
      </c>
      <c r="C72">
        <v>0.46697324514389038</v>
      </c>
      <c r="D72">
        <v>0.93394649028778076</v>
      </c>
      <c r="E72" t="s">
        <v>24</v>
      </c>
      <c r="F72">
        <v>1E-4</v>
      </c>
      <c r="G72">
        <v>0.2</v>
      </c>
      <c r="H72" t="s">
        <v>17</v>
      </c>
    </row>
    <row r="73" spans="1:8" x14ac:dyDescent="0.25">
      <c r="A73">
        <v>8</v>
      </c>
      <c r="B73" t="s">
        <v>8</v>
      </c>
      <c r="C73">
        <v>0.45886379480361938</v>
      </c>
      <c r="D73">
        <v>0.91772764921188354</v>
      </c>
      <c r="E73" t="s">
        <v>24</v>
      </c>
      <c r="F73">
        <v>1E-4</v>
      </c>
      <c r="G73">
        <v>0.2</v>
      </c>
      <c r="H73" t="s">
        <v>17</v>
      </c>
    </row>
    <row r="74" spans="1:8" x14ac:dyDescent="0.25">
      <c r="A74">
        <v>8</v>
      </c>
      <c r="B74" t="s">
        <v>4</v>
      </c>
      <c r="C74">
        <v>0.47864416241645807</v>
      </c>
      <c r="D74">
        <v>0.95728838443756104</v>
      </c>
      <c r="E74" t="s">
        <v>24</v>
      </c>
      <c r="F74">
        <v>1E-4</v>
      </c>
      <c r="G74">
        <v>0.2</v>
      </c>
      <c r="H74" t="s">
        <v>17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17</v>
      </c>
    </row>
    <row r="76" spans="1:8" x14ac:dyDescent="0.25">
      <c r="A76">
        <v>8</v>
      </c>
      <c r="B76" t="s">
        <v>3</v>
      </c>
      <c r="C76">
        <v>0.49804052710533142</v>
      </c>
      <c r="D76">
        <v>0.96401470899581909</v>
      </c>
      <c r="E76" t="s">
        <v>24</v>
      </c>
      <c r="F76">
        <v>1E-4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0.40006884932518011</v>
      </c>
      <c r="D77">
        <v>0.79895961284637451</v>
      </c>
      <c r="E77" t="s">
        <v>24</v>
      </c>
      <c r="F77">
        <v>1E-4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0.48143336176872248</v>
      </c>
      <c r="D78">
        <v>0.96286666393280029</v>
      </c>
      <c r="E78" t="s">
        <v>24</v>
      </c>
      <c r="F78">
        <v>1E-4</v>
      </c>
      <c r="G78">
        <v>0.2</v>
      </c>
      <c r="H78" t="s">
        <v>17</v>
      </c>
    </row>
    <row r="79" spans="1:8" x14ac:dyDescent="0.25">
      <c r="A79">
        <v>8</v>
      </c>
      <c r="B79" t="s">
        <v>7</v>
      </c>
      <c r="C79">
        <v>0.4654197096824646</v>
      </c>
      <c r="D79">
        <v>0.9308394193649292</v>
      </c>
      <c r="E79" t="s">
        <v>24</v>
      </c>
      <c r="F79">
        <v>1E-4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0.41003865003585821</v>
      </c>
      <c r="D80">
        <v>0.82007730007171631</v>
      </c>
      <c r="E80" t="s">
        <v>24</v>
      </c>
      <c r="F80">
        <v>1E-4</v>
      </c>
      <c r="G80">
        <v>0.2</v>
      </c>
      <c r="H80" t="s">
        <v>17</v>
      </c>
    </row>
    <row r="81" spans="1:8" x14ac:dyDescent="0.25">
      <c r="A81">
        <v>8</v>
      </c>
      <c r="B81" t="s">
        <v>9</v>
      </c>
      <c r="C81">
        <v>0.48384785652160639</v>
      </c>
      <c r="D81">
        <v>0.96769571304321289</v>
      </c>
      <c r="E81" t="s">
        <v>24</v>
      </c>
      <c r="F81">
        <v>1E-4</v>
      </c>
      <c r="G81">
        <v>0.2</v>
      </c>
      <c r="H81" t="s">
        <v>17</v>
      </c>
    </row>
    <row r="82" spans="1:8" x14ac:dyDescent="0.25">
      <c r="A82">
        <v>9</v>
      </c>
      <c r="B82" t="s">
        <v>5</v>
      </c>
      <c r="C82">
        <v>0.46682673692703253</v>
      </c>
      <c r="D82">
        <v>0.93271082639694214</v>
      </c>
      <c r="E82" t="s">
        <v>24</v>
      </c>
      <c r="F82">
        <v>1E-4</v>
      </c>
      <c r="G82">
        <v>0.2</v>
      </c>
      <c r="H82" t="s">
        <v>17</v>
      </c>
    </row>
    <row r="83" spans="1:8" x14ac:dyDescent="0.25">
      <c r="A83">
        <v>9</v>
      </c>
      <c r="B83" t="s">
        <v>8</v>
      </c>
      <c r="C83">
        <v>0.45851346850395203</v>
      </c>
      <c r="D83">
        <v>0.91681289672851563</v>
      </c>
      <c r="E83" t="s">
        <v>24</v>
      </c>
      <c r="F83">
        <v>1E-4</v>
      </c>
      <c r="G83">
        <v>0.2</v>
      </c>
      <c r="H83" t="s">
        <v>17</v>
      </c>
    </row>
    <row r="84" spans="1:8" x14ac:dyDescent="0.25">
      <c r="A84">
        <v>9</v>
      </c>
      <c r="B84" t="s">
        <v>4</v>
      </c>
      <c r="C84">
        <v>0.47864416241645807</v>
      </c>
      <c r="D84">
        <v>0.95728838443756104</v>
      </c>
      <c r="E84" t="s">
        <v>24</v>
      </c>
      <c r="F84">
        <v>1E-4</v>
      </c>
      <c r="G84">
        <v>0.2</v>
      </c>
      <c r="H84" t="s">
        <v>17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17</v>
      </c>
    </row>
    <row r="86" spans="1:8" x14ac:dyDescent="0.25">
      <c r="A86">
        <v>9</v>
      </c>
      <c r="B86" t="s">
        <v>3</v>
      </c>
      <c r="C86">
        <v>0.49322319030761719</v>
      </c>
      <c r="D86">
        <v>0.96637439727783203</v>
      </c>
      <c r="E86" t="s">
        <v>24</v>
      </c>
      <c r="F86">
        <v>1E-4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0.42648494243621832</v>
      </c>
      <c r="D87">
        <v>0.80552065372467041</v>
      </c>
      <c r="E87" t="s">
        <v>24</v>
      </c>
      <c r="F87">
        <v>1E-4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0.48143336176872248</v>
      </c>
      <c r="D88">
        <v>0.96286666393280029</v>
      </c>
      <c r="E88" t="s">
        <v>24</v>
      </c>
      <c r="F88">
        <v>1E-4</v>
      </c>
      <c r="G88">
        <v>0.2</v>
      </c>
      <c r="H88" t="s">
        <v>17</v>
      </c>
    </row>
    <row r="89" spans="1:8" x14ac:dyDescent="0.25">
      <c r="A89">
        <v>9</v>
      </c>
      <c r="B89" t="s">
        <v>7</v>
      </c>
      <c r="C89">
        <v>0.46436044573783869</v>
      </c>
      <c r="D89">
        <v>0.92872083187103271</v>
      </c>
      <c r="E89" t="s">
        <v>24</v>
      </c>
      <c r="F89">
        <v>1E-4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0.41219997406005859</v>
      </c>
      <c r="D90">
        <v>0.82043206691741943</v>
      </c>
      <c r="E90" t="s">
        <v>24</v>
      </c>
      <c r="F90">
        <v>1E-4</v>
      </c>
      <c r="G90">
        <v>0.2</v>
      </c>
      <c r="H90" t="s">
        <v>17</v>
      </c>
    </row>
    <row r="91" spans="1:8" x14ac:dyDescent="0.25">
      <c r="A91">
        <v>9</v>
      </c>
      <c r="B91" t="s">
        <v>9</v>
      </c>
      <c r="C91">
        <v>0.48327070474624628</v>
      </c>
      <c r="D91">
        <v>0.96489953994750977</v>
      </c>
      <c r="E91" t="s">
        <v>24</v>
      </c>
      <c r="F91">
        <v>1E-4</v>
      </c>
      <c r="G91">
        <v>0.2</v>
      </c>
      <c r="H91" t="s">
        <v>17</v>
      </c>
    </row>
    <row r="92" spans="1:8" x14ac:dyDescent="0.25">
      <c r="A92">
        <v>10</v>
      </c>
      <c r="B92" t="s">
        <v>5</v>
      </c>
      <c r="C92">
        <v>0.46697324514389038</v>
      </c>
      <c r="D92">
        <v>0.93394649028778076</v>
      </c>
      <c r="E92" t="s">
        <v>24</v>
      </c>
      <c r="F92">
        <v>1E-4</v>
      </c>
      <c r="G92">
        <v>0.2</v>
      </c>
      <c r="H92" t="s">
        <v>17</v>
      </c>
    </row>
    <row r="93" spans="1:8" x14ac:dyDescent="0.25">
      <c r="A93">
        <v>10</v>
      </c>
      <c r="B93" t="s">
        <v>8</v>
      </c>
      <c r="C93">
        <v>0.45886379480361938</v>
      </c>
      <c r="D93">
        <v>0.91772764921188354</v>
      </c>
      <c r="E93" t="s">
        <v>24</v>
      </c>
      <c r="F93">
        <v>1E-4</v>
      </c>
      <c r="G93">
        <v>0.2</v>
      </c>
      <c r="H93" t="s">
        <v>17</v>
      </c>
    </row>
    <row r="94" spans="1:8" x14ac:dyDescent="0.25">
      <c r="A94">
        <v>10</v>
      </c>
      <c r="B94" t="s">
        <v>4</v>
      </c>
      <c r="C94">
        <v>0.47945833206176758</v>
      </c>
      <c r="D94">
        <v>0.95711100101470947</v>
      </c>
      <c r="E94" t="s">
        <v>24</v>
      </c>
      <c r="F94">
        <v>1E-4</v>
      </c>
      <c r="G94">
        <v>0.2</v>
      </c>
      <c r="H94" t="s">
        <v>17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24</v>
      </c>
      <c r="F95">
        <v>1E-4</v>
      </c>
      <c r="G95">
        <v>0.2</v>
      </c>
      <c r="H95" t="s">
        <v>17</v>
      </c>
    </row>
    <row r="96" spans="1:8" x14ac:dyDescent="0.25">
      <c r="A96">
        <v>10</v>
      </c>
      <c r="B96" t="s">
        <v>3</v>
      </c>
      <c r="C96">
        <v>0.4947478175163269</v>
      </c>
      <c r="D96">
        <v>0.96324139833450317</v>
      </c>
      <c r="E96" t="s">
        <v>24</v>
      </c>
      <c r="F96">
        <v>1E-4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0.40437901020050049</v>
      </c>
      <c r="D97">
        <v>0.80039864778518677</v>
      </c>
      <c r="E97" t="s">
        <v>24</v>
      </c>
      <c r="F97">
        <v>1E-4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0.48143336176872248</v>
      </c>
      <c r="D98">
        <v>0.96286666393280029</v>
      </c>
      <c r="E98" t="s">
        <v>24</v>
      </c>
      <c r="F98">
        <v>1E-4</v>
      </c>
      <c r="G98">
        <v>0.2</v>
      </c>
      <c r="H98" t="s">
        <v>17</v>
      </c>
    </row>
    <row r="99" spans="1:8" x14ac:dyDescent="0.25">
      <c r="A99">
        <v>10</v>
      </c>
      <c r="B99" t="s">
        <v>7</v>
      </c>
      <c r="C99">
        <v>0.4654197096824646</v>
      </c>
      <c r="D99">
        <v>0.9308394193649292</v>
      </c>
      <c r="E99" t="s">
        <v>24</v>
      </c>
      <c r="F99">
        <v>1E-4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0.41639846563339228</v>
      </c>
      <c r="D100">
        <v>0.8199237585067749</v>
      </c>
      <c r="E100" t="s">
        <v>24</v>
      </c>
      <c r="F100">
        <v>1E-4</v>
      </c>
      <c r="G100">
        <v>0.2</v>
      </c>
      <c r="H100" t="s">
        <v>17</v>
      </c>
    </row>
    <row r="101" spans="1:8" x14ac:dyDescent="0.25">
      <c r="A101">
        <v>10</v>
      </c>
      <c r="B101" t="s">
        <v>9</v>
      </c>
      <c r="C101">
        <v>0.48384785652160639</v>
      </c>
      <c r="D101">
        <v>0.96769571304321289</v>
      </c>
      <c r="E101" t="s">
        <v>24</v>
      </c>
      <c r="F101">
        <v>1E-4</v>
      </c>
      <c r="G101">
        <v>0.2</v>
      </c>
      <c r="H101" t="s">
        <v>17</v>
      </c>
    </row>
    <row r="102" spans="1:8" x14ac:dyDescent="0.25">
      <c r="A102">
        <v>11</v>
      </c>
      <c r="B102" t="s">
        <v>5</v>
      </c>
      <c r="C102">
        <v>0.46697324514389038</v>
      </c>
      <c r="D102">
        <v>0.93394649028778076</v>
      </c>
      <c r="E102" t="s">
        <v>24</v>
      </c>
      <c r="F102">
        <v>1E-4</v>
      </c>
      <c r="G102">
        <v>0.2</v>
      </c>
      <c r="H102" t="s">
        <v>17</v>
      </c>
    </row>
    <row r="103" spans="1:8" x14ac:dyDescent="0.25">
      <c r="A103">
        <v>11</v>
      </c>
      <c r="B103" t="s">
        <v>8</v>
      </c>
      <c r="C103">
        <v>0.45886379480361938</v>
      </c>
      <c r="D103">
        <v>0.91772764921188354</v>
      </c>
      <c r="E103" t="s">
        <v>24</v>
      </c>
      <c r="F103">
        <v>1E-4</v>
      </c>
      <c r="G103">
        <v>0.2</v>
      </c>
      <c r="H103" t="s">
        <v>17</v>
      </c>
    </row>
    <row r="104" spans="1:8" x14ac:dyDescent="0.25">
      <c r="A104">
        <v>11</v>
      </c>
      <c r="B104" t="s">
        <v>4</v>
      </c>
      <c r="C104">
        <v>0.47864416241645807</v>
      </c>
      <c r="D104">
        <v>0.95728838443756104</v>
      </c>
      <c r="E104" t="s">
        <v>24</v>
      </c>
      <c r="F104">
        <v>1E-4</v>
      </c>
      <c r="G104">
        <v>0.2</v>
      </c>
      <c r="H104" t="s">
        <v>17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24</v>
      </c>
      <c r="F105">
        <v>1E-4</v>
      </c>
      <c r="G105">
        <v>0.2</v>
      </c>
      <c r="H105" t="s">
        <v>17</v>
      </c>
    </row>
    <row r="106" spans="1:8" x14ac:dyDescent="0.25">
      <c r="A106">
        <v>11</v>
      </c>
      <c r="B106" t="s">
        <v>3</v>
      </c>
      <c r="C106">
        <v>0.49796238541603088</v>
      </c>
      <c r="D106">
        <v>0.96267735958099365</v>
      </c>
      <c r="E106" t="s">
        <v>24</v>
      </c>
      <c r="F106">
        <v>1E-4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0.40075075626373291</v>
      </c>
      <c r="D107">
        <v>0.79919278621673584</v>
      </c>
      <c r="E107" t="s">
        <v>24</v>
      </c>
      <c r="F107">
        <v>1E-4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0.48143336176872248</v>
      </c>
      <c r="D108">
        <v>0.96286666393280029</v>
      </c>
      <c r="E108" t="s">
        <v>24</v>
      </c>
      <c r="F108">
        <v>1E-4</v>
      </c>
      <c r="G108">
        <v>0.2</v>
      </c>
      <c r="H108" t="s">
        <v>17</v>
      </c>
    </row>
    <row r="109" spans="1:8" x14ac:dyDescent="0.25">
      <c r="A109">
        <v>11</v>
      </c>
      <c r="B109" t="s">
        <v>7</v>
      </c>
      <c r="C109">
        <v>0.4654197096824646</v>
      </c>
      <c r="D109">
        <v>0.9308394193649292</v>
      </c>
      <c r="E109" t="s">
        <v>24</v>
      </c>
      <c r="F109">
        <v>1E-4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0.41003865003585821</v>
      </c>
      <c r="D110">
        <v>0.82007730007171631</v>
      </c>
      <c r="E110" t="s">
        <v>24</v>
      </c>
      <c r="F110">
        <v>1E-4</v>
      </c>
      <c r="G110">
        <v>0.2</v>
      </c>
      <c r="H110" t="s">
        <v>17</v>
      </c>
    </row>
    <row r="111" spans="1:8" x14ac:dyDescent="0.25">
      <c r="A111">
        <v>11</v>
      </c>
      <c r="B111" t="s">
        <v>9</v>
      </c>
      <c r="C111">
        <v>0.48384785652160639</v>
      </c>
      <c r="D111">
        <v>0.96769571304321289</v>
      </c>
      <c r="E111" t="s">
        <v>24</v>
      </c>
      <c r="F111">
        <v>1E-4</v>
      </c>
      <c r="G111">
        <v>0.2</v>
      </c>
      <c r="H111" t="s">
        <v>17</v>
      </c>
    </row>
    <row r="112" spans="1:8" x14ac:dyDescent="0.25">
      <c r="A112">
        <v>12</v>
      </c>
      <c r="B112" t="s">
        <v>5</v>
      </c>
      <c r="C112">
        <v>0.46697324514389038</v>
      </c>
      <c r="D112">
        <v>0.93394649028778076</v>
      </c>
      <c r="E112" t="s">
        <v>24</v>
      </c>
      <c r="F112">
        <v>1E-4</v>
      </c>
      <c r="G112">
        <v>0.2</v>
      </c>
      <c r="H112" t="s">
        <v>17</v>
      </c>
    </row>
    <row r="113" spans="1:8" x14ac:dyDescent="0.25">
      <c r="A113">
        <v>12</v>
      </c>
      <c r="B113" t="s">
        <v>8</v>
      </c>
      <c r="C113">
        <v>0.45859843492507929</v>
      </c>
      <c r="D113">
        <v>0.91662752628326416</v>
      </c>
      <c r="E113" t="s">
        <v>24</v>
      </c>
      <c r="F113">
        <v>1E-4</v>
      </c>
      <c r="G113">
        <v>0.2</v>
      </c>
      <c r="H113" t="s">
        <v>17</v>
      </c>
    </row>
    <row r="114" spans="1:8" x14ac:dyDescent="0.25">
      <c r="A114">
        <v>12</v>
      </c>
      <c r="B114" t="s">
        <v>4</v>
      </c>
      <c r="C114">
        <v>0.47864416241645807</v>
      </c>
      <c r="D114">
        <v>0.95728838443756104</v>
      </c>
      <c r="E114" t="s">
        <v>24</v>
      </c>
      <c r="F114">
        <v>1E-4</v>
      </c>
      <c r="G114">
        <v>0.2</v>
      </c>
      <c r="H114" t="s">
        <v>17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24</v>
      </c>
      <c r="F115">
        <v>1E-4</v>
      </c>
      <c r="G115">
        <v>0.2</v>
      </c>
      <c r="H115" t="s">
        <v>17</v>
      </c>
    </row>
    <row r="116" spans="1:8" x14ac:dyDescent="0.25">
      <c r="A116">
        <v>12</v>
      </c>
      <c r="B116" t="s">
        <v>3</v>
      </c>
      <c r="C116">
        <v>0.50084435939788818</v>
      </c>
      <c r="D116">
        <v>0.96107900142669678</v>
      </c>
      <c r="E116" t="s">
        <v>24</v>
      </c>
      <c r="F116">
        <v>1E-4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0.41206651926040649</v>
      </c>
      <c r="D117">
        <v>0.8014448881149292</v>
      </c>
      <c r="E117" t="s">
        <v>24</v>
      </c>
      <c r="F117">
        <v>1E-4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0.48143336176872248</v>
      </c>
      <c r="D118">
        <v>0.96286666393280029</v>
      </c>
      <c r="E118" t="s">
        <v>24</v>
      </c>
      <c r="F118">
        <v>1E-4</v>
      </c>
      <c r="G118">
        <v>0.2</v>
      </c>
      <c r="H118" t="s">
        <v>17</v>
      </c>
    </row>
    <row r="119" spans="1:8" x14ac:dyDescent="0.25">
      <c r="A119">
        <v>12</v>
      </c>
      <c r="B119" t="s">
        <v>7</v>
      </c>
      <c r="C119">
        <v>0.4654197096824646</v>
      </c>
      <c r="D119">
        <v>0.9308394193649292</v>
      </c>
      <c r="E119" t="s">
        <v>24</v>
      </c>
      <c r="F119">
        <v>1E-4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0.41171732544898992</v>
      </c>
      <c r="D120">
        <v>0.82003945112228394</v>
      </c>
      <c r="E120" t="s">
        <v>24</v>
      </c>
      <c r="F120">
        <v>1E-4</v>
      </c>
      <c r="G120">
        <v>0.2</v>
      </c>
      <c r="H120" t="s">
        <v>17</v>
      </c>
    </row>
    <row r="121" spans="1:8" x14ac:dyDescent="0.25">
      <c r="A121">
        <v>12</v>
      </c>
      <c r="B121" t="s">
        <v>9</v>
      </c>
      <c r="C121">
        <v>0.48384785652160639</v>
      </c>
      <c r="D121">
        <v>0.96769571304321289</v>
      </c>
      <c r="E121" t="s">
        <v>24</v>
      </c>
      <c r="F121">
        <v>1E-4</v>
      </c>
      <c r="G121">
        <v>0.2</v>
      </c>
      <c r="H121" t="s">
        <v>17</v>
      </c>
    </row>
    <row r="122" spans="1:8" x14ac:dyDescent="0.25">
      <c r="A122">
        <v>13</v>
      </c>
      <c r="B122" t="s">
        <v>5</v>
      </c>
      <c r="C122">
        <v>0.46697324514389038</v>
      </c>
      <c r="D122">
        <v>0.93394649028778076</v>
      </c>
      <c r="E122" t="s">
        <v>24</v>
      </c>
      <c r="F122">
        <v>1E-4</v>
      </c>
      <c r="G122">
        <v>0.2</v>
      </c>
      <c r="H122" t="s">
        <v>17</v>
      </c>
    </row>
    <row r="123" spans="1:8" x14ac:dyDescent="0.25">
      <c r="A123">
        <v>13</v>
      </c>
      <c r="B123" t="s">
        <v>8</v>
      </c>
      <c r="C123">
        <v>0.45854747295379639</v>
      </c>
      <c r="D123">
        <v>0.91669118404388428</v>
      </c>
      <c r="E123" t="s">
        <v>24</v>
      </c>
      <c r="F123">
        <v>1E-4</v>
      </c>
      <c r="G123">
        <v>0.2</v>
      </c>
      <c r="H123" t="s">
        <v>17</v>
      </c>
    </row>
    <row r="124" spans="1:8" x14ac:dyDescent="0.25">
      <c r="A124">
        <v>13</v>
      </c>
      <c r="B124" t="s">
        <v>4</v>
      </c>
      <c r="C124">
        <v>0.47864416241645807</v>
      </c>
      <c r="D124">
        <v>0.95728838443756104</v>
      </c>
      <c r="E124" t="s">
        <v>24</v>
      </c>
      <c r="F124">
        <v>1E-4</v>
      </c>
      <c r="G124">
        <v>0.2</v>
      </c>
      <c r="H124" t="s">
        <v>17</v>
      </c>
    </row>
    <row r="125" spans="1:8" x14ac:dyDescent="0.25">
      <c r="A125">
        <v>13</v>
      </c>
      <c r="B125" t="s">
        <v>11</v>
      </c>
      <c r="C125">
        <v>0.99999988079071045</v>
      </c>
      <c r="D125">
        <v>1</v>
      </c>
      <c r="E125" t="s">
        <v>24</v>
      </c>
      <c r="F125">
        <v>1E-4</v>
      </c>
      <c r="G125">
        <v>0.2</v>
      </c>
      <c r="H125" t="s">
        <v>17</v>
      </c>
    </row>
    <row r="126" spans="1:8" x14ac:dyDescent="0.25">
      <c r="A126">
        <v>13</v>
      </c>
      <c r="B126" t="s">
        <v>3</v>
      </c>
      <c r="C126">
        <v>0.4929828941822052</v>
      </c>
      <c r="D126">
        <v>0.96546953916549683</v>
      </c>
      <c r="E126" t="s">
        <v>24</v>
      </c>
      <c r="F126">
        <v>1E-4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0.41573309898376459</v>
      </c>
      <c r="D127">
        <v>0.80293166637420654</v>
      </c>
      <c r="E127" t="s">
        <v>24</v>
      </c>
      <c r="F127">
        <v>1E-4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0.48143336176872248</v>
      </c>
      <c r="D128">
        <v>0.96286666393280029</v>
      </c>
      <c r="E128" t="s">
        <v>24</v>
      </c>
      <c r="F128">
        <v>1E-4</v>
      </c>
      <c r="G128">
        <v>0.2</v>
      </c>
      <c r="H128" t="s">
        <v>17</v>
      </c>
    </row>
    <row r="129" spans="1:8" x14ac:dyDescent="0.25">
      <c r="A129">
        <v>13</v>
      </c>
      <c r="B129" t="s">
        <v>7</v>
      </c>
      <c r="C129">
        <v>0.4654197096824646</v>
      </c>
      <c r="D129">
        <v>0.9308394193649292</v>
      </c>
      <c r="E129" t="s">
        <v>24</v>
      </c>
      <c r="F129">
        <v>1E-4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0.41082042455673218</v>
      </c>
      <c r="D130">
        <v>0.82029056549072266</v>
      </c>
      <c r="E130" t="s">
        <v>24</v>
      </c>
      <c r="F130">
        <v>1E-4</v>
      </c>
      <c r="G130">
        <v>0.2</v>
      </c>
      <c r="H130" t="s">
        <v>17</v>
      </c>
    </row>
    <row r="131" spans="1:8" x14ac:dyDescent="0.25">
      <c r="A131">
        <v>13</v>
      </c>
      <c r="B131" t="s">
        <v>9</v>
      </c>
      <c r="C131">
        <v>0.48384785652160639</v>
      </c>
      <c r="D131">
        <v>0.96769571304321289</v>
      </c>
      <c r="E131" t="s">
        <v>24</v>
      </c>
      <c r="F131">
        <v>1E-4</v>
      </c>
      <c r="G131">
        <v>0.2</v>
      </c>
      <c r="H131" t="s">
        <v>17</v>
      </c>
    </row>
    <row r="132" spans="1:8" x14ac:dyDescent="0.25">
      <c r="A132">
        <v>14</v>
      </c>
      <c r="B132" t="s">
        <v>5</v>
      </c>
      <c r="C132">
        <v>0.46697324514389038</v>
      </c>
      <c r="D132">
        <v>0.93394649028778076</v>
      </c>
      <c r="E132" t="s">
        <v>24</v>
      </c>
      <c r="F132">
        <v>1E-4</v>
      </c>
      <c r="G132">
        <v>0.2</v>
      </c>
      <c r="H132" t="s">
        <v>17</v>
      </c>
    </row>
    <row r="133" spans="1:8" x14ac:dyDescent="0.25">
      <c r="A133">
        <v>14</v>
      </c>
      <c r="B133" t="s">
        <v>8</v>
      </c>
      <c r="C133">
        <v>0.45886379480361938</v>
      </c>
      <c r="D133">
        <v>0.91772764921188354</v>
      </c>
      <c r="E133" t="s">
        <v>24</v>
      </c>
      <c r="F133">
        <v>1E-4</v>
      </c>
      <c r="G133">
        <v>0.2</v>
      </c>
      <c r="H133" t="s">
        <v>17</v>
      </c>
    </row>
    <row r="134" spans="1:8" x14ac:dyDescent="0.25">
      <c r="A134">
        <v>14</v>
      </c>
      <c r="B134" t="s">
        <v>4</v>
      </c>
      <c r="C134">
        <v>0.47864416241645807</v>
      </c>
      <c r="D134">
        <v>0.95728838443756104</v>
      </c>
      <c r="E134" t="s">
        <v>24</v>
      </c>
      <c r="F134">
        <v>1E-4</v>
      </c>
      <c r="G134">
        <v>0.2</v>
      </c>
      <c r="H134" t="s">
        <v>17</v>
      </c>
    </row>
    <row r="135" spans="1:8" x14ac:dyDescent="0.25">
      <c r="A135">
        <v>14</v>
      </c>
      <c r="B135" t="s">
        <v>11</v>
      </c>
      <c r="C135">
        <v>0.99999988079071045</v>
      </c>
      <c r="D135">
        <v>1</v>
      </c>
      <c r="E135" t="s">
        <v>24</v>
      </c>
      <c r="F135">
        <v>1E-4</v>
      </c>
      <c r="G135">
        <v>0.2</v>
      </c>
      <c r="H135" t="s">
        <v>17</v>
      </c>
    </row>
    <row r="136" spans="1:8" x14ac:dyDescent="0.25">
      <c r="A136">
        <v>14</v>
      </c>
      <c r="B136" t="s">
        <v>3</v>
      </c>
      <c r="C136">
        <v>0.48579141497612</v>
      </c>
      <c r="D136">
        <v>0.96624487638473511</v>
      </c>
      <c r="E136" t="s">
        <v>24</v>
      </c>
      <c r="F136">
        <v>1E-4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0.40069365501403809</v>
      </c>
      <c r="D137">
        <v>0.79924857616424561</v>
      </c>
      <c r="E137" t="s">
        <v>24</v>
      </c>
      <c r="F137">
        <v>1E-4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0.48143336176872248</v>
      </c>
      <c r="D138">
        <v>0.96286666393280029</v>
      </c>
      <c r="E138" t="s">
        <v>24</v>
      </c>
      <c r="F138">
        <v>1E-4</v>
      </c>
      <c r="G138">
        <v>0.2</v>
      </c>
      <c r="H138" t="s">
        <v>17</v>
      </c>
    </row>
    <row r="139" spans="1:8" x14ac:dyDescent="0.25">
      <c r="A139">
        <v>14</v>
      </c>
      <c r="B139" t="s">
        <v>7</v>
      </c>
      <c r="C139">
        <v>0.4654197096824646</v>
      </c>
      <c r="D139">
        <v>0.9308394193649292</v>
      </c>
      <c r="E139" t="s">
        <v>24</v>
      </c>
      <c r="F139">
        <v>1E-4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0.40975719690322882</v>
      </c>
      <c r="D140">
        <v>0.81940776109695435</v>
      </c>
      <c r="E140" t="s">
        <v>24</v>
      </c>
      <c r="F140">
        <v>1E-4</v>
      </c>
      <c r="G140">
        <v>0.2</v>
      </c>
      <c r="H140" t="s">
        <v>17</v>
      </c>
    </row>
    <row r="141" spans="1:8" x14ac:dyDescent="0.25">
      <c r="A141">
        <v>14</v>
      </c>
      <c r="B141" t="s">
        <v>9</v>
      </c>
      <c r="C141">
        <v>0.48384785652160639</v>
      </c>
      <c r="D141">
        <v>0.96769571304321289</v>
      </c>
      <c r="E141" t="s">
        <v>24</v>
      </c>
      <c r="F141">
        <v>1E-4</v>
      </c>
      <c r="G141">
        <v>0.2</v>
      </c>
      <c r="H141" t="s">
        <v>17</v>
      </c>
    </row>
    <row r="142" spans="1:8" x14ac:dyDescent="0.25">
      <c r="A142">
        <v>15</v>
      </c>
      <c r="B142" t="s">
        <v>5</v>
      </c>
      <c r="C142">
        <v>0.46697324514389038</v>
      </c>
      <c r="D142">
        <v>0.93394649028778076</v>
      </c>
      <c r="E142" t="s">
        <v>24</v>
      </c>
      <c r="F142">
        <v>1E-4</v>
      </c>
      <c r="G142">
        <v>0.2</v>
      </c>
      <c r="H142" t="s">
        <v>17</v>
      </c>
    </row>
    <row r="143" spans="1:8" x14ac:dyDescent="0.25">
      <c r="A143">
        <v>15</v>
      </c>
      <c r="B143" t="s">
        <v>8</v>
      </c>
      <c r="C143">
        <v>0.45822665095329279</v>
      </c>
      <c r="D143">
        <v>0.9157027006149292</v>
      </c>
      <c r="E143" t="s">
        <v>24</v>
      </c>
      <c r="F143">
        <v>1E-4</v>
      </c>
      <c r="G143">
        <v>0.2</v>
      </c>
      <c r="H143" t="s">
        <v>17</v>
      </c>
    </row>
    <row r="144" spans="1:8" x14ac:dyDescent="0.25">
      <c r="A144">
        <v>15</v>
      </c>
      <c r="B144" t="s">
        <v>4</v>
      </c>
      <c r="C144">
        <v>0.47864416241645807</v>
      </c>
      <c r="D144">
        <v>0.95728838443756104</v>
      </c>
      <c r="E144" t="s">
        <v>24</v>
      </c>
      <c r="F144">
        <v>1E-4</v>
      </c>
      <c r="G144">
        <v>0.2</v>
      </c>
      <c r="H144" t="s">
        <v>17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17</v>
      </c>
    </row>
    <row r="146" spans="1:8" x14ac:dyDescent="0.25">
      <c r="A146">
        <v>15</v>
      </c>
      <c r="B146" t="s">
        <v>3</v>
      </c>
      <c r="C146">
        <v>0.50186777114868164</v>
      </c>
      <c r="D146">
        <v>0.96208745241165161</v>
      </c>
      <c r="E146" t="s">
        <v>24</v>
      </c>
      <c r="F146">
        <v>1E-4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0.41314578056335449</v>
      </c>
      <c r="D147">
        <v>0.80297356843948364</v>
      </c>
      <c r="E147" t="s">
        <v>24</v>
      </c>
      <c r="F147">
        <v>1E-4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0.48143336176872248</v>
      </c>
      <c r="D148">
        <v>0.96286666393280029</v>
      </c>
      <c r="E148" t="s">
        <v>24</v>
      </c>
      <c r="F148">
        <v>1E-4</v>
      </c>
      <c r="G148">
        <v>0.2</v>
      </c>
      <c r="H148" t="s">
        <v>17</v>
      </c>
    </row>
    <row r="149" spans="1:8" x14ac:dyDescent="0.25">
      <c r="A149">
        <v>15</v>
      </c>
      <c r="B149" t="s">
        <v>7</v>
      </c>
      <c r="C149">
        <v>0.4654197096824646</v>
      </c>
      <c r="D149">
        <v>0.9308394193649292</v>
      </c>
      <c r="E149" t="s">
        <v>24</v>
      </c>
      <c r="F149">
        <v>1E-4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0.41578748822212219</v>
      </c>
      <c r="D150">
        <v>0.8213428258895874</v>
      </c>
      <c r="E150" t="s">
        <v>24</v>
      </c>
      <c r="F150">
        <v>1E-4</v>
      </c>
      <c r="G150">
        <v>0.2</v>
      </c>
      <c r="H150" t="s">
        <v>17</v>
      </c>
    </row>
    <row r="151" spans="1:8" x14ac:dyDescent="0.25">
      <c r="A151">
        <v>15</v>
      </c>
      <c r="B151" t="s">
        <v>9</v>
      </c>
      <c r="C151">
        <v>0.48384144902229309</v>
      </c>
      <c r="D151">
        <v>0.96756017208099365</v>
      </c>
      <c r="E151" t="s">
        <v>24</v>
      </c>
      <c r="F151">
        <v>1E-4</v>
      </c>
      <c r="G151">
        <v>0.2</v>
      </c>
      <c r="H151" t="s">
        <v>17</v>
      </c>
    </row>
    <row r="152" spans="1:8" x14ac:dyDescent="0.25">
      <c r="A152">
        <v>16</v>
      </c>
      <c r="B152" t="s">
        <v>5</v>
      </c>
      <c r="C152">
        <v>0.46781504154205322</v>
      </c>
      <c r="D152">
        <v>0.93322908878326416</v>
      </c>
      <c r="E152" t="s">
        <v>24</v>
      </c>
      <c r="F152">
        <v>1E-4</v>
      </c>
      <c r="G152">
        <v>0.2</v>
      </c>
      <c r="H152" t="s">
        <v>17</v>
      </c>
    </row>
    <row r="153" spans="1:8" x14ac:dyDescent="0.25">
      <c r="A153">
        <v>16</v>
      </c>
      <c r="B153" t="s">
        <v>8</v>
      </c>
      <c r="C153">
        <v>0.45852947235107422</v>
      </c>
      <c r="D153">
        <v>0.91503703594207764</v>
      </c>
      <c r="E153" t="s">
        <v>24</v>
      </c>
      <c r="F153">
        <v>1E-4</v>
      </c>
      <c r="G153">
        <v>0.2</v>
      </c>
      <c r="H153" t="s">
        <v>17</v>
      </c>
    </row>
    <row r="154" spans="1:8" x14ac:dyDescent="0.25">
      <c r="A154">
        <v>16</v>
      </c>
      <c r="B154" t="s">
        <v>4</v>
      </c>
      <c r="C154">
        <v>0.47815120220184332</v>
      </c>
      <c r="D154">
        <v>0.95616626739501953</v>
      </c>
      <c r="E154" t="s">
        <v>24</v>
      </c>
      <c r="F154">
        <v>1E-4</v>
      </c>
      <c r="G154">
        <v>0.2</v>
      </c>
      <c r="H154" t="s">
        <v>17</v>
      </c>
    </row>
    <row r="155" spans="1:8" x14ac:dyDescent="0.25">
      <c r="A155">
        <v>16</v>
      </c>
      <c r="B155" t="s">
        <v>11</v>
      </c>
      <c r="C155">
        <v>0.99999988079071045</v>
      </c>
      <c r="D155">
        <v>1</v>
      </c>
      <c r="E155" t="s">
        <v>24</v>
      </c>
      <c r="F155">
        <v>1E-4</v>
      </c>
      <c r="G155">
        <v>0.2</v>
      </c>
      <c r="H155" t="s">
        <v>17</v>
      </c>
    </row>
    <row r="156" spans="1:8" x14ac:dyDescent="0.25">
      <c r="A156">
        <v>16</v>
      </c>
      <c r="B156" t="s">
        <v>3</v>
      </c>
      <c r="C156">
        <v>0.50708889961242676</v>
      </c>
      <c r="D156">
        <v>0.96176260709762573</v>
      </c>
      <c r="E156" t="s">
        <v>24</v>
      </c>
      <c r="F156">
        <v>1E-4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0.45674771070480352</v>
      </c>
      <c r="D157">
        <v>0.81489551067352295</v>
      </c>
      <c r="E157" t="s">
        <v>24</v>
      </c>
      <c r="F157">
        <v>1E-4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0.48143336176872248</v>
      </c>
      <c r="D158">
        <v>0.96286666393280029</v>
      </c>
      <c r="E158" t="s">
        <v>24</v>
      </c>
      <c r="F158">
        <v>1E-4</v>
      </c>
      <c r="G158">
        <v>0.2</v>
      </c>
      <c r="H158" t="s">
        <v>17</v>
      </c>
    </row>
    <row r="159" spans="1:8" x14ac:dyDescent="0.25">
      <c r="A159">
        <v>16</v>
      </c>
      <c r="B159" t="s">
        <v>7</v>
      </c>
      <c r="C159">
        <v>0.46692764759063721</v>
      </c>
      <c r="D159">
        <v>0.92967158555984497</v>
      </c>
      <c r="E159" t="s">
        <v>24</v>
      </c>
      <c r="F159">
        <v>1E-4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0.42991659045219421</v>
      </c>
      <c r="D160">
        <v>0.82196271419525146</v>
      </c>
      <c r="E160" t="s">
        <v>24</v>
      </c>
      <c r="F160">
        <v>1E-4</v>
      </c>
      <c r="G160">
        <v>0.2</v>
      </c>
      <c r="H160" t="s">
        <v>17</v>
      </c>
    </row>
    <row r="161" spans="1:8" x14ac:dyDescent="0.25">
      <c r="A161">
        <v>16</v>
      </c>
      <c r="B161" t="s">
        <v>9</v>
      </c>
      <c r="C161">
        <v>0.48703867197036738</v>
      </c>
      <c r="D161">
        <v>0.96409046649932861</v>
      </c>
      <c r="E161" t="s">
        <v>24</v>
      </c>
      <c r="F161">
        <v>1E-4</v>
      </c>
      <c r="G161">
        <v>0.2</v>
      </c>
      <c r="H161" t="s">
        <v>17</v>
      </c>
    </row>
    <row r="162" spans="1:8" x14ac:dyDescent="0.25">
      <c r="A162">
        <v>17</v>
      </c>
      <c r="B162" t="s">
        <v>5</v>
      </c>
      <c r="C162">
        <v>0.46659857034683228</v>
      </c>
      <c r="D162">
        <v>0.93319714069366455</v>
      </c>
      <c r="E162" t="s">
        <v>24</v>
      </c>
      <c r="F162">
        <v>1E-4</v>
      </c>
      <c r="G162">
        <v>0.2</v>
      </c>
      <c r="H162" t="s">
        <v>17</v>
      </c>
    </row>
    <row r="163" spans="1:8" x14ac:dyDescent="0.25">
      <c r="A163">
        <v>17</v>
      </c>
      <c r="B163" t="s">
        <v>8</v>
      </c>
      <c r="C163">
        <v>0.46098238229751592</v>
      </c>
      <c r="D163">
        <v>0.91500723361968994</v>
      </c>
      <c r="E163" t="s">
        <v>24</v>
      </c>
      <c r="F163">
        <v>1E-4</v>
      </c>
      <c r="G163">
        <v>0.2</v>
      </c>
      <c r="H163" t="s">
        <v>17</v>
      </c>
    </row>
    <row r="164" spans="1:8" x14ac:dyDescent="0.25">
      <c r="A164">
        <v>17</v>
      </c>
      <c r="B164" t="s">
        <v>4</v>
      </c>
      <c r="C164">
        <v>0.47864416241645807</v>
      </c>
      <c r="D164">
        <v>0.95728838443756104</v>
      </c>
      <c r="E164" t="s">
        <v>24</v>
      </c>
      <c r="F164">
        <v>1E-4</v>
      </c>
      <c r="G164">
        <v>0.2</v>
      </c>
      <c r="H164" t="s">
        <v>17</v>
      </c>
    </row>
    <row r="165" spans="1:8" x14ac:dyDescent="0.25">
      <c r="A165">
        <v>17</v>
      </c>
      <c r="B165" t="s">
        <v>11</v>
      </c>
      <c r="C165">
        <v>0.99999988079071045</v>
      </c>
      <c r="D165">
        <v>1</v>
      </c>
      <c r="E165" t="s">
        <v>24</v>
      </c>
      <c r="F165">
        <v>1E-4</v>
      </c>
      <c r="G165">
        <v>0.2</v>
      </c>
      <c r="H165" t="s">
        <v>17</v>
      </c>
    </row>
    <row r="166" spans="1:8" x14ac:dyDescent="0.25">
      <c r="A166">
        <v>17</v>
      </c>
      <c r="B166" t="s">
        <v>3</v>
      </c>
      <c r="C166">
        <v>0.51566797494888306</v>
      </c>
      <c r="D166">
        <v>0.96257179975509644</v>
      </c>
      <c r="E166" t="s">
        <v>24</v>
      </c>
      <c r="F166">
        <v>1E-4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0.42873045802116388</v>
      </c>
      <c r="D167">
        <v>0.80747765302658081</v>
      </c>
      <c r="E167" t="s">
        <v>24</v>
      </c>
      <c r="F167">
        <v>1E-4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0.48143336176872248</v>
      </c>
      <c r="D168">
        <v>0.96286666393280029</v>
      </c>
      <c r="E168" t="s">
        <v>24</v>
      </c>
      <c r="F168">
        <v>1E-4</v>
      </c>
      <c r="G168">
        <v>0.2</v>
      </c>
      <c r="H168" t="s">
        <v>17</v>
      </c>
    </row>
    <row r="169" spans="1:8" x14ac:dyDescent="0.25">
      <c r="A169">
        <v>17</v>
      </c>
      <c r="B169" t="s">
        <v>7</v>
      </c>
      <c r="C169">
        <v>0.46499022841453552</v>
      </c>
      <c r="D169">
        <v>0.92998045682907104</v>
      </c>
      <c r="E169" t="s">
        <v>24</v>
      </c>
      <c r="F169">
        <v>1E-4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0.41826605796813959</v>
      </c>
      <c r="D170">
        <v>0.82198655605316162</v>
      </c>
      <c r="E170" t="s">
        <v>24</v>
      </c>
      <c r="F170">
        <v>1E-4</v>
      </c>
      <c r="G170">
        <v>0.2</v>
      </c>
      <c r="H170" t="s">
        <v>17</v>
      </c>
    </row>
    <row r="171" spans="1:8" x14ac:dyDescent="0.25">
      <c r="A171">
        <v>17</v>
      </c>
      <c r="B171" t="s">
        <v>9</v>
      </c>
      <c r="C171">
        <v>0.48378407955169678</v>
      </c>
      <c r="D171">
        <v>0.96756821870803833</v>
      </c>
      <c r="E171" t="s">
        <v>24</v>
      </c>
      <c r="F171">
        <v>1E-4</v>
      </c>
      <c r="G171">
        <v>0.2</v>
      </c>
      <c r="H171" t="s">
        <v>17</v>
      </c>
    </row>
    <row r="172" spans="1:8" x14ac:dyDescent="0.25">
      <c r="A172">
        <v>18</v>
      </c>
      <c r="B172" t="s">
        <v>5</v>
      </c>
      <c r="C172">
        <v>0.46697324514389038</v>
      </c>
      <c r="D172">
        <v>0.93394649028778076</v>
      </c>
      <c r="E172" t="s">
        <v>24</v>
      </c>
      <c r="F172">
        <v>1E-4</v>
      </c>
      <c r="G172">
        <v>0.2</v>
      </c>
      <c r="H172" t="s">
        <v>17</v>
      </c>
    </row>
    <row r="173" spans="1:8" x14ac:dyDescent="0.25">
      <c r="A173">
        <v>18</v>
      </c>
      <c r="B173" t="s">
        <v>8</v>
      </c>
      <c r="C173">
        <v>0.4582657516002655</v>
      </c>
      <c r="D173">
        <v>0.9159199595451355</v>
      </c>
      <c r="E173" t="s">
        <v>24</v>
      </c>
      <c r="F173">
        <v>1E-4</v>
      </c>
      <c r="G173">
        <v>0.2</v>
      </c>
      <c r="H173" t="s">
        <v>17</v>
      </c>
    </row>
    <row r="174" spans="1:8" x14ac:dyDescent="0.25">
      <c r="A174">
        <v>18</v>
      </c>
      <c r="B174" t="s">
        <v>4</v>
      </c>
      <c r="C174">
        <v>0.47864416241645807</v>
      </c>
      <c r="D174">
        <v>0.95728838443756104</v>
      </c>
      <c r="E174" t="s">
        <v>24</v>
      </c>
      <c r="F174">
        <v>1E-4</v>
      </c>
      <c r="G174">
        <v>0.2</v>
      </c>
      <c r="H174" t="s">
        <v>17</v>
      </c>
    </row>
    <row r="175" spans="1:8" x14ac:dyDescent="0.25">
      <c r="A175">
        <v>18</v>
      </c>
      <c r="B175" t="s">
        <v>11</v>
      </c>
      <c r="C175">
        <v>0.99999988079071045</v>
      </c>
      <c r="D175">
        <v>1</v>
      </c>
      <c r="E175" t="s">
        <v>24</v>
      </c>
      <c r="F175">
        <v>1E-4</v>
      </c>
      <c r="G175">
        <v>0.2</v>
      </c>
      <c r="H175" t="s">
        <v>17</v>
      </c>
    </row>
    <row r="176" spans="1:8" x14ac:dyDescent="0.25">
      <c r="A176">
        <v>18</v>
      </c>
      <c r="B176" t="s">
        <v>3</v>
      </c>
      <c r="C176">
        <v>0.49429190158843989</v>
      </c>
      <c r="D176">
        <v>0.96288269758224487</v>
      </c>
      <c r="E176" t="s">
        <v>24</v>
      </c>
      <c r="F176">
        <v>1E-4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0.41196349263191218</v>
      </c>
      <c r="D177">
        <v>0.80282008647918701</v>
      </c>
      <c r="E177" t="s">
        <v>24</v>
      </c>
      <c r="F177">
        <v>1E-4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0.48143336176872248</v>
      </c>
      <c r="D178">
        <v>0.96286666393280029</v>
      </c>
      <c r="E178" t="s">
        <v>24</v>
      </c>
      <c r="F178">
        <v>1E-4</v>
      </c>
      <c r="G178">
        <v>0.2</v>
      </c>
      <c r="H178" t="s">
        <v>17</v>
      </c>
    </row>
    <row r="179" spans="1:8" x14ac:dyDescent="0.25">
      <c r="A179">
        <v>18</v>
      </c>
      <c r="B179" t="s">
        <v>7</v>
      </c>
      <c r="C179">
        <v>0.47154504060745239</v>
      </c>
      <c r="D179">
        <v>0.9304966926574707</v>
      </c>
      <c r="E179" t="s">
        <v>24</v>
      </c>
      <c r="F179">
        <v>1E-4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0.41279920935630798</v>
      </c>
      <c r="D180">
        <v>0.82085257768630981</v>
      </c>
      <c r="E180" t="s">
        <v>24</v>
      </c>
      <c r="F180">
        <v>1E-4</v>
      </c>
      <c r="G180">
        <v>0.2</v>
      </c>
      <c r="H180" t="s">
        <v>17</v>
      </c>
    </row>
    <row r="181" spans="1:8" x14ac:dyDescent="0.25">
      <c r="A181">
        <v>18</v>
      </c>
      <c r="B181" t="s">
        <v>9</v>
      </c>
      <c r="C181">
        <v>0.48384785652160639</v>
      </c>
      <c r="D181">
        <v>0.96769571304321289</v>
      </c>
      <c r="E181" t="s">
        <v>24</v>
      </c>
      <c r="F181">
        <v>1E-4</v>
      </c>
      <c r="G181">
        <v>0.2</v>
      </c>
      <c r="H181" t="s">
        <v>17</v>
      </c>
    </row>
    <row r="182" spans="1:8" x14ac:dyDescent="0.25">
      <c r="A182">
        <v>19</v>
      </c>
      <c r="B182" t="s">
        <v>5</v>
      </c>
      <c r="C182">
        <v>0.46697324514389038</v>
      </c>
      <c r="D182">
        <v>0.93394649028778076</v>
      </c>
      <c r="E182" t="s">
        <v>24</v>
      </c>
      <c r="F182">
        <v>1E-4</v>
      </c>
      <c r="G182">
        <v>0.2</v>
      </c>
      <c r="H182" t="s">
        <v>17</v>
      </c>
    </row>
    <row r="183" spans="1:8" x14ac:dyDescent="0.25">
      <c r="A183">
        <v>19</v>
      </c>
      <c r="B183" t="s">
        <v>8</v>
      </c>
      <c r="C183">
        <v>0.45848861336708069</v>
      </c>
      <c r="D183">
        <v>0.91636240482330322</v>
      </c>
      <c r="E183" t="s">
        <v>24</v>
      </c>
      <c r="F183">
        <v>1E-4</v>
      </c>
      <c r="G183">
        <v>0.2</v>
      </c>
      <c r="H183" t="s">
        <v>17</v>
      </c>
    </row>
    <row r="184" spans="1:8" x14ac:dyDescent="0.25">
      <c r="A184">
        <v>19</v>
      </c>
      <c r="B184" t="s">
        <v>4</v>
      </c>
      <c r="C184">
        <v>0.47864416241645807</v>
      </c>
      <c r="D184">
        <v>0.95728838443756104</v>
      </c>
      <c r="E184" t="s">
        <v>24</v>
      </c>
      <c r="F184">
        <v>1E-4</v>
      </c>
      <c r="G184">
        <v>0.2</v>
      </c>
      <c r="H184" t="s">
        <v>17</v>
      </c>
    </row>
    <row r="185" spans="1:8" x14ac:dyDescent="0.25">
      <c r="A185">
        <v>19</v>
      </c>
      <c r="B185" t="s">
        <v>11</v>
      </c>
      <c r="C185">
        <v>0.99999988079071045</v>
      </c>
      <c r="D185">
        <v>1</v>
      </c>
      <c r="E185" t="s">
        <v>24</v>
      </c>
      <c r="F185">
        <v>1E-4</v>
      </c>
      <c r="G185">
        <v>0.2</v>
      </c>
      <c r="H185" t="s">
        <v>17</v>
      </c>
    </row>
    <row r="186" spans="1:8" x14ac:dyDescent="0.25">
      <c r="A186">
        <v>19</v>
      </c>
      <c r="B186" t="s">
        <v>3</v>
      </c>
      <c r="C186">
        <v>0.48643630743026728</v>
      </c>
      <c r="D186">
        <v>0.96539384126663208</v>
      </c>
      <c r="E186" t="s">
        <v>24</v>
      </c>
      <c r="F186">
        <v>1E-4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0.40700316429138178</v>
      </c>
      <c r="D187">
        <v>0.8007274866104126</v>
      </c>
      <c r="E187" t="s">
        <v>24</v>
      </c>
      <c r="F187">
        <v>1E-4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0.48143336176872248</v>
      </c>
      <c r="D188">
        <v>0.96286666393280029</v>
      </c>
      <c r="E188" t="s">
        <v>24</v>
      </c>
      <c r="F188">
        <v>1E-4</v>
      </c>
      <c r="G188">
        <v>0.2</v>
      </c>
      <c r="H188" t="s">
        <v>17</v>
      </c>
    </row>
    <row r="189" spans="1:8" x14ac:dyDescent="0.25">
      <c r="A189">
        <v>19</v>
      </c>
      <c r="B189" t="s">
        <v>7</v>
      </c>
      <c r="C189">
        <v>0.4654197096824646</v>
      </c>
      <c r="D189">
        <v>0.9308394193649292</v>
      </c>
      <c r="E189" t="s">
        <v>24</v>
      </c>
      <c r="F189">
        <v>1E-4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0.41003865003585821</v>
      </c>
      <c r="D190">
        <v>0.82007730007171631</v>
      </c>
      <c r="E190" t="s">
        <v>24</v>
      </c>
      <c r="F190">
        <v>1E-4</v>
      </c>
      <c r="G190">
        <v>0.2</v>
      </c>
      <c r="H190" t="s">
        <v>17</v>
      </c>
    </row>
    <row r="191" spans="1:8" x14ac:dyDescent="0.25">
      <c r="A191">
        <v>19</v>
      </c>
      <c r="B191" t="s">
        <v>9</v>
      </c>
      <c r="C191">
        <v>0.48384785652160639</v>
      </c>
      <c r="D191">
        <v>0.96769571304321289</v>
      </c>
      <c r="E191" t="s">
        <v>24</v>
      </c>
      <c r="F191">
        <v>1E-4</v>
      </c>
      <c r="G191">
        <v>0.2</v>
      </c>
      <c r="H191" t="s">
        <v>17</v>
      </c>
    </row>
    <row r="192" spans="1:8" x14ac:dyDescent="0.25">
      <c r="A192">
        <v>20</v>
      </c>
      <c r="B192" t="s">
        <v>5</v>
      </c>
      <c r="C192">
        <v>0.46697324514389038</v>
      </c>
      <c r="D192">
        <v>0.93394649028778076</v>
      </c>
      <c r="E192" t="s">
        <v>24</v>
      </c>
      <c r="F192">
        <v>1E-4</v>
      </c>
      <c r="G192">
        <v>0.2</v>
      </c>
      <c r="H192" t="s">
        <v>17</v>
      </c>
    </row>
    <row r="193" spans="1:8" x14ac:dyDescent="0.25">
      <c r="A193">
        <v>20</v>
      </c>
      <c r="B193" t="s">
        <v>8</v>
      </c>
      <c r="C193">
        <v>0.45979335904121399</v>
      </c>
      <c r="D193">
        <v>0.91469419002532959</v>
      </c>
      <c r="E193" t="s">
        <v>24</v>
      </c>
      <c r="F193">
        <v>1E-4</v>
      </c>
      <c r="G193">
        <v>0.2</v>
      </c>
      <c r="H193" t="s">
        <v>17</v>
      </c>
    </row>
    <row r="194" spans="1:8" x14ac:dyDescent="0.25">
      <c r="A194">
        <v>20</v>
      </c>
      <c r="B194" t="s">
        <v>4</v>
      </c>
      <c r="C194">
        <v>0.47864416241645807</v>
      </c>
      <c r="D194">
        <v>0.95728838443756104</v>
      </c>
      <c r="E194" t="s">
        <v>24</v>
      </c>
      <c r="F194">
        <v>1E-4</v>
      </c>
      <c r="G194">
        <v>0.2</v>
      </c>
      <c r="H194" t="s">
        <v>17</v>
      </c>
    </row>
    <row r="195" spans="1:8" x14ac:dyDescent="0.25">
      <c r="A195">
        <v>20</v>
      </c>
      <c r="B195" t="s">
        <v>11</v>
      </c>
      <c r="C195">
        <v>0.99999988079071045</v>
      </c>
      <c r="D195">
        <v>1</v>
      </c>
      <c r="E195" t="s">
        <v>24</v>
      </c>
      <c r="F195">
        <v>1E-4</v>
      </c>
      <c r="G195">
        <v>0.2</v>
      </c>
      <c r="H195" t="s">
        <v>17</v>
      </c>
    </row>
    <row r="196" spans="1:8" x14ac:dyDescent="0.25">
      <c r="A196">
        <v>20</v>
      </c>
      <c r="B196" t="s">
        <v>3</v>
      </c>
      <c r="C196">
        <v>0.50946140289306641</v>
      </c>
      <c r="D196">
        <v>0.96014630794525146</v>
      </c>
      <c r="E196" t="s">
        <v>24</v>
      </c>
      <c r="F196">
        <v>1E-4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0.42420181632041931</v>
      </c>
      <c r="D197">
        <v>0.80583155155181885</v>
      </c>
      <c r="E197" t="s">
        <v>24</v>
      </c>
      <c r="F197">
        <v>1E-4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0.48143336176872248</v>
      </c>
      <c r="D198">
        <v>0.96286666393280029</v>
      </c>
      <c r="E198" t="s">
        <v>24</v>
      </c>
      <c r="F198">
        <v>1E-4</v>
      </c>
      <c r="G198">
        <v>0.2</v>
      </c>
      <c r="H198" t="s">
        <v>17</v>
      </c>
    </row>
    <row r="199" spans="1:8" x14ac:dyDescent="0.25">
      <c r="A199">
        <v>20</v>
      </c>
      <c r="B199" t="s">
        <v>7</v>
      </c>
      <c r="C199">
        <v>0.46691125631332397</v>
      </c>
      <c r="D199">
        <v>0.93033325672149658</v>
      </c>
      <c r="E199" t="s">
        <v>24</v>
      </c>
      <c r="F199">
        <v>1E-4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0.43217504024505621</v>
      </c>
      <c r="D200">
        <v>0.826171875</v>
      </c>
      <c r="E200" t="s">
        <v>24</v>
      </c>
      <c r="F200">
        <v>1E-4</v>
      </c>
      <c r="G200">
        <v>0.2</v>
      </c>
      <c r="H200" t="s">
        <v>17</v>
      </c>
    </row>
    <row r="201" spans="1:8" x14ac:dyDescent="0.25">
      <c r="A201">
        <v>20</v>
      </c>
      <c r="B201" t="s">
        <v>9</v>
      </c>
      <c r="C201">
        <v>0.48662802577018738</v>
      </c>
      <c r="D201">
        <v>0.9665716290473938</v>
      </c>
      <c r="E201" t="s">
        <v>24</v>
      </c>
      <c r="F201">
        <v>1E-4</v>
      </c>
      <c r="G201">
        <v>0.2</v>
      </c>
      <c r="H201" t="s">
        <v>17</v>
      </c>
    </row>
    <row r="202" spans="1:8" x14ac:dyDescent="0.25">
      <c r="A202">
        <v>21</v>
      </c>
      <c r="B202" t="s">
        <v>5</v>
      </c>
      <c r="C202">
        <v>0.46697324514389038</v>
      </c>
      <c r="D202">
        <v>0.93394649028778076</v>
      </c>
      <c r="E202" t="s">
        <v>24</v>
      </c>
      <c r="F202">
        <v>1E-4</v>
      </c>
      <c r="G202">
        <v>0.2</v>
      </c>
      <c r="H202" t="s">
        <v>17</v>
      </c>
    </row>
    <row r="203" spans="1:8" x14ac:dyDescent="0.25">
      <c r="A203">
        <v>21</v>
      </c>
      <c r="B203" t="s">
        <v>8</v>
      </c>
      <c r="C203">
        <v>0.45825189352035522</v>
      </c>
      <c r="D203">
        <v>0.91556721925735474</v>
      </c>
      <c r="E203" t="s">
        <v>24</v>
      </c>
      <c r="F203">
        <v>1E-4</v>
      </c>
      <c r="G203">
        <v>0.2</v>
      </c>
      <c r="H203" t="s">
        <v>17</v>
      </c>
    </row>
    <row r="204" spans="1:8" x14ac:dyDescent="0.25">
      <c r="A204">
        <v>21</v>
      </c>
      <c r="B204" t="s">
        <v>4</v>
      </c>
      <c r="C204">
        <v>0.47864416241645807</v>
      </c>
      <c r="D204">
        <v>0.95728838443756104</v>
      </c>
      <c r="E204" t="s">
        <v>24</v>
      </c>
      <c r="F204">
        <v>1E-4</v>
      </c>
      <c r="G204">
        <v>0.2</v>
      </c>
      <c r="H204" t="s">
        <v>17</v>
      </c>
    </row>
    <row r="205" spans="1:8" x14ac:dyDescent="0.25">
      <c r="A205">
        <v>21</v>
      </c>
      <c r="B205" t="s">
        <v>11</v>
      </c>
      <c r="C205">
        <v>0.99999988079071045</v>
      </c>
      <c r="D205">
        <v>1</v>
      </c>
      <c r="E205" t="s">
        <v>24</v>
      </c>
      <c r="F205">
        <v>1E-4</v>
      </c>
      <c r="G205">
        <v>0.2</v>
      </c>
      <c r="H205" t="s">
        <v>17</v>
      </c>
    </row>
    <row r="206" spans="1:8" x14ac:dyDescent="0.25">
      <c r="A206">
        <v>21</v>
      </c>
      <c r="B206" t="s">
        <v>3</v>
      </c>
      <c r="C206">
        <v>0.4989280104637146</v>
      </c>
      <c r="D206">
        <v>0.96246612071990967</v>
      </c>
      <c r="E206" t="s">
        <v>24</v>
      </c>
      <c r="F206">
        <v>1E-4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0.41621473431587219</v>
      </c>
      <c r="D207">
        <v>0.80428493022918701</v>
      </c>
      <c r="E207" t="s">
        <v>24</v>
      </c>
      <c r="F207">
        <v>1E-4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0.48143336176872248</v>
      </c>
      <c r="D208">
        <v>0.96286666393280029</v>
      </c>
      <c r="E208" t="s">
        <v>24</v>
      </c>
      <c r="F208">
        <v>1E-4</v>
      </c>
      <c r="G208">
        <v>0.2</v>
      </c>
      <c r="H208" t="s">
        <v>17</v>
      </c>
    </row>
    <row r="209" spans="1:8" x14ac:dyDescent="0.25">
      <c r="A209">
        <v>21</v>
      </c>
      <c r="B209" t="s">
        <v>7</v>
      </c>
      <c r="C209">
        <v>0.4654197096824646</v>
      </c>
      <c r="D209">
        <v>0.9308394193649292</v>
      </c>
      <c r="E209" t="s">
        <v>24</v>
      </c>
      <c r="F209">
        <v>1E-4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0.41638952493667603</v>
      </c>
      <c r="D210">
        <v>0.82193869352340698</v>
      </c>
      <c r="E210" t="s">
        <v>24</v>
      </c>
      <c r="F210">
        <v>1E-4</v>
      </c>
      <c r="G210">
        <v>0.2</v>
      </c>
      <c r="H210" t="s">
        <v>17</v>
      </c>
    </row>
    <row r="211" spans="1:8" x14ac:dyDescent="0.25">
      <c r="A211">
        <v>21</v>
      </c>
      <c r="B211" t="s">
        <v>9</v>
      </c>
      <c r="C211">
        <v>0.48384785652160639</v>
      </c>
      <c r="D211">
        <v>0.96769571304321289</v>
      </c>
      <c r="E211" t="s">
        <v>24</v>
      </c>
      <c r="F211">
        <v>1E-4</v>
      </c>
      <c r="G211">
        <v>0.2</v>
      </c>
      <c r="H211" t="s">
        <v>17</v>
      </c>
    </row>
    <row r="212" spans="1:8" x14ac:dyDescent="0.25">
      <c r="A212">
        <v>22</v>
      </c>
      <c r="B212" t="s">
        <v>5</v>
      </c>
      <c r="C212">
        <v>0.46690946817398071</v>
      </c>
      <c r="D212">
        <v>0.9338189959526062</v>
      </c>
      <c r="E212" t="s">
        <v>24</v>
      </c>
      <c r="F212">
        <v>1E-4</v>
      </c>
      <c r="G212">
        <v>0.2</v>
      </c>
      <c r="H212" t="s">
        <v>17</v>
      </c>
    </row>
    <row r="213" spans="1:8" x14ac:dyDescent="0.25">
      <c r="A213">
        <v>22</v>
      </c>
      <c r="B213" t="s">
        <v>8</v>
      </c>
      <c r="C213">
        <v>0.45877301692962652</v>
      </c>
      <c r="D213">
        <v>0.91542166471481323</v>
      </c>
      <c r="E213" t="s">
        <v>24</v>
      </c>
      <c r="F213">
        <v>1E-4</v>
      </c>
      <c r="G213">
        <v>0.2</v>
      </c>
      <c r="H213" t="s">
        <v>17</v>
      </c>
    </row>
    <row r="214" spans="1:8" x14ac:dyDescent="0.25">
      <c r="A214">
        <v>22</v>
      </c>
      <c r="B214" t="s">
        <v>4</v>
      </c>
      <c r="C214">
        <v>0.47864416241645807</v>
      </c>
      <c r="D214">
        <v>0.95728838443756104</v>
      </c>
      <c r="E214" t="s">
        <v>24</v>
      </c>
      <c r="F214">
        <v>1E-4</v>
      </c>
      <c r="G214">
        <v>0.2</v>
      </c>
      <c r="H214" t="s">
        <v>17</v>
      </c>
    </row>
    <row r="215" spans="1:8" x14ac:dyDescent="0.25">
      <c r="A215">
        <v>22</v>
      </c>
      <c r="B215" t="s">
        <v>11</v>
      </c>
      <c r="C215">
        <v>0.99999988079071045</v>
      </c>
      <c r="D215">
        <v>1</v>
      </c>
      <c r="E215" t="s">
        <v>24</v>
      </c>
      <c r="F215">
        <v>1E-4</v>
      </c>
      <c r="G215">
        <v>0.2</v>
      </c>
      <c r="H215" t="s">
        <v>17</v>
      </c>
    </row>
    <row r="216" spans="1:8" x14ac:dyDescent="0.25">
      <c r="A216">
        <v>22</v>
      </c>
      <c r="B216" t="s">
        <v>3</v>
      </c>
      <c r="C216">
        <v>0.50086855888366699</v>
      </c>
      <c r="D216">
        <v>0.96280896663665771</v>
      </c>
      <c r="E216" t="s">
        <v>24</v>
      </c>
      <c r="F216">
        <v>1E-4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0.42599821090698242</v>
      </c>
      <c r="D217">
        <v>0.80620211362838745</v>
      </c>
      <c r="E217" t="s">
        <v>24</v>
      </c>
      <c r="F217">
        <v>1E-4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0.48143336176872248</v>
      </c>
      <c r="D218">
        <v>0.96286666393280029</v>
      </c>
      <c r="E218" t="s">
        <v>24</v>
      </c>
      <c r="F218">
        <v>1E-4</v>
      </c>
      <c r="G218">
        <v>0.2</v>
      </c>
      <c r="H218" t="s">
        <v>17</v>
      </c>
    </row>
    <row r="219" spans="1:8" x14ac:dyDescent="0.25">
      <c r="A219">
        <v>22</v>
      </c>
      <c r="B219" t="s">
        <v>7</v>
      </c>
      <c r="C219">
        <v>0.46757149696350098</v>
      </c>
      <c r="D219">
        <v>0.93043291568756104</v>
      </c>
      <c r="E219" t="s">
        <v>24</v>
      </c>
      <c r="F219">
        <v>1E-4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0.42152410745620728</v>
      </c>
      <c r="D220">
        <v>0.82308876514434814</v>
      </c>
      <c r="E220" t="s">
        <v>24</v>
      </c>
      <c r="F220">
        <v>1E-4</v>
      </c>
      <c r="G220">
        <v>0.2</v>
      </c>
      <c r="H220" t="s">
        <v>17</v>
      </c>
    </row>
    <row r="221" spans="1:8" x14ac:dyDescent="0.25">
      <c r="A221">
        <v>22</v>
      </c>
      <c r="B221" t="s">
        <v>9</v>
      </c>
      <c r="C221">
        <v>0.48539695143699652</v>
      </c>
      <c r="D221">
        <v>0.9677196741104126</v>
      </c>
      <c r="E221" t="s">
        <v>24</v>
      </c>
      <c r="F221">
        <v>1E-4</v>
      </c>
      <c r="G221">
        <v>0.2</v>
      </c>
      <c r="H221" t="s">
        <v>17</v>
      </c>
    </row>
    <row r="222" spans="1:8" x14ac:dyDescent="0.25">
      <c r="A222">
        <v>23</v>
      </c>
      <c r="B222" t="s">
        <v>5</v>
      </c>
      <c r="C222">
        <v>0.46697324514389038</v>
      </c>
      <c r="D222">
        <v>0.93394649028778076</v>
      </c>
      <c r="E222" t="s">
        <v>24</v>
      </c>
      <c r="F222">
        <v>1E-4</v>
      </c>
      <c r="G222">
        <v>0.2</v>
      </c>
      <c r="H222" t="s">
        <v>17</v>
      </c>
    </row>
    <row r="223" spans="1:8" x14ac:dyDescent="0.25">
      <c r="A223">
        <v>23</v>
      </c>
      <c r="B223" t="s">
        <v>8</v>
      </c>
      <c r="C223">
        <v>0.45848926901817322</v>
      </c>
      <c r="D223">
        <v>0.91536790132522583</v>
      </c>
      <c r="E223" t="s">
        <v>24</v>
      </c>
      <c r="F223">
        <v>1E-4</v>
      </c>
      <c r="G223">
        <v>0.2</v>
      </c>
      <c r="H223" t="s">
        <v>17</v>
      </c>
    </row>
    <row r="224" spans="1:8" x14ac:dyDescent="0.25">
      <c r="A224">
        <v>23</v>
      </c>
      <c r="B224" t="s">
        <v>4</v>
      </c>
      <c r="C224">
        <v>0.47864416241645807</v>
      </c>
      <c r="D224">
        <v>0.95728838443756104</v>
      </c>
      <c r="E224" t="s">
        <v>24</v>
      </c>
      <c r="F224">
        <v>1E-4</v>
      </c>
      <c r="G224">
        <v>0.2</v>
      </c>
      <c r="H224" t="s">
        <v>17</v>
      </c>
    </row>
    <row r="225" spans="1:8" x14ac:dyDescent="0.25">
      <c r="A225">
        <v>23</v>
      </c>
      <c r="B225" t="s">
        <v>11</v>
      </c>
      <c r="C225">
        <v>0.99999988079071045</v>
      </c>
      <c r="D225">
        <v>1</v>
      </c>
      <c r="E225" t="s">
        <v>24</v>
      </c>
      <c r="F225">
        <v>1E-4</v>
      </c>
      <c r="G225">
        <v>0.2</v>
      </c>
      <c r="H225" t="s">
        <v>17</v>
      </c>
    </row>
    <row r="226" spans="1:8" x14ac:dyDescent="0.25">
      <c r="A226">
        <v>23</v>
      </c>
      <c r="B226" t="s">
        <v>3</v>
      </c>
      <c r="C226">
        <v>0.49968186020851141</v>
      </c>
      <c r="D226">
        <v>0.96296441555023193</v>
      </c>
      <c r="E226" t="s">
        <v>24</v>
      </c>
      <c r="F226">
        <v>1E-4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0.41934254765510559</v>
      </c>
      <c r="D227">
        <v>0.80513781309127808</v>
      </c>
      <c r="E227" t="s">
        <v>24</v>
      </c>
      <c r="F227">
        <v>1E-4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0.48143336176872248</v>
      </c>
      <c r="D228">
        <v>0.96286666393280029</v>
      </c>
      <c r="E228" t="s">
        <v>24</v>
      </c>
      <c r="F228">
        <v>1E-4</v>
      </c>
      <c r="G228">
        <v>0.2</v>
      </c>
      <c r="H228" t="s">
        <v>17</v>
      </c>
    </row>
    <row r="229" spans="1:8" x14ac:dyDescent="0.25">
      <c r="A229">
        <v>23</v>
      </c>
      <c r="B229" t="s">
        <v>7</v>
      </c>
      <c r="C229">
        <v>0.46584627032279968</v>
      </c>
      <c r="D229">
        <v>0.93069201707839966</v>
      </c>
      <c r="E229" t="s">
        <v>24</v>
      </c>
      <c r="F229">
        <v>1E-4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0.41933673620223999</v>
      </c>
      <c r="D230">
        <v>0.82267820835113525</v>
      </c>
      <c r="E230" t="s">
        <v>24</v>
      </c>
      <c r="F230">
        <v>1E-4</v>
      </c>
      <c r="G230">
        <v>0.2</v>
      </c>
      <c r="H230" t="s">
        <v>17</v>
      </c>
    </row>
    <row r="231" spans="1:8" x14ac:dyDescent="0.25">
      <c r="A231">
        <v>23</v>
      </c>
      <c r="B231" t="s">
        <v>9</v>
      </c>
      <c r="C231">
        <v>0.48384785652160639</v>
      </c>
      <c r="D231">
        <v>0.96769571304321289</v>
      </c>
      <c r="E231" t="s">
        <v>24</v>
      </c>
      <c r="F231">
        <v>1E-4</v>
      </c>
      <c r="G231">
        <v>0.2</v>
      </c>
      <c r="H231" t="s">
        <v>17</v>
      </c>
    </row>
    <row r="232" spans="1:8" x14ac:dyDescent="0.25">
      <c r="A232">
        <v>24</v>
      </c>
      <c r="B232" t="s">
        <v>5</v>
      </c>
      <c r="C232">
        <v>0.46697324514389038</v>
      </c>
      <c r="D232">
        <v>0.93394649028778076</v>
      </c>
      <c r="E232" t="s">
        <v>24</v>
      </c>
      <c r="F232">
        <v>1E-4</v>
      </c>
      <c r="G232">
        <v>0.2</v>
      </c>
      <c r="H232" t="s">
        <v>17</v>
      </c>
    </row>
    <row r="233" spans="1:8" x14ac:dyDescent="0.25">
      <c r="A233">
        <v>24</v>
      </c>
      <c r="B233" t="s">
        <v>8</v>
      </c>
      <c r="C233">
        <v>0.45853111147880549</v>
      </c>
      <c r="D233">
        <v>0.91529017686843872</v>
      </c>
      <c r="E233" t="s">
        <v>24</v>
      </c>
      <c r="F233">
        <v>1E-4</v>
      </c>
      <c r="G233">
        <v>0.2</v>
      </c>
      <c r="H233" t="s">
        <v>17</v>
      </c>
    </row>
    <row r="234" spans="1:8" x14ac:dyDescent="0.25">
      <c r="A234">
        <v>24</v>
      </c>
      <c r="B234" t="s">
        <v>4</v>
      </c>
      <c r="C234">
        <v>0.47864416241645807</v>
      </c>
      <c r="D234">
        <v>0.95728838443756104</v>
      </c>
      <c r="E234" t="s">
        <v>24</v>
      </c>
      <c r="F234">
        <v>1E-4</v>
      </c>
      <c r="G234">
        <v>0.2</v>
      </c>
      <c r="H234" t="s">
        <v>17</v>
      </c>
    </row>
    <row r="235" spans="1:8" x14ac:dyDescent="0.25">
      <c r="A235">
        <v>24</v>
      </c>
      <c r="B235" t="s">
        <v>11</v>
      </c>
      <c r="C235">
        <v>0.99999988079071045</v>
      </c>
      <c r="D235">
        <v>1</v>
      </c>
      <c r="E235" t="s">
        <v>24</v>
      </c>
      <c r="F235">
        <v>1E-4</v>
      </c>
      <c r="G235">
        <v>0.2</v>
      </c>
      <c r="H235" t="s">
        <v>17</v>
      </c>
    </row>
    <row r="236" spans="1:8" x14ac:dyDescent="0.25">
      <c r="A236">
        <v>24</v>
      </c>
      <c r="B236" t="s">
        <v>3</v>
      </c>
      <c r="C236">
        <v>0.50293922424316406</v>
      </c>
      <c r="D236">
        <v>0.96237450838088989</v>
      </c>
      <c r="E236" t="s">
        <v>24</v>
      </c>
      <c r="F236">
        <v>1E-4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0.42387872934341431</v>
      </c>
      <c r="D237">
        <v>0.80642926692962646</v>
      </c>
      <c r="E237" t="s">
        <v>24</v>
      </c>
      <c r="F237">
        <v>1E-4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0.48143336176872248</v>
      </c>
      <c r="D238">
        <v>0.96286666393280029</v>
      </c>
      <c r="E238" t="s">
        <v>24</v>
      </c>
      <c r="F238">
        <v>1E-4</v>
      </c>
      <c r="G238">
        <v>0.2</v>
      </c>
      <c r="H238" t="s">
        <v>17</v>
      </c>
    </row>
    <row r="239" spans="1:8" x14ac:dyDescent="0.25">
      <c r="A239">
        <v>24</v>
      </c>
      <c r="B239" t="s">
        <v>7</v>
      </c>
      <c r="C239">
        <v>0.46828854084014893</v>
      </c>
      <c r="D239">
        <v>0.93014591932296753</v>
      </c>
      <c r="E239" t="s">
        <v>24</v>
      </c>
      <c r="F239">
        <v>1E-4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0.42551383376121521</v>
      </c>
      <c r="D240">
        <v>0.82430046796798706</v>
      </c>
      <c r="E240" t="s">
        <v>24</v>
      </c>
      <c r="F240">
        <v>1E-4</v>
      </c>
      <c r="G240">
        <v>0.2</v>
      </c>
      <c r="H240" t="s">
        <v>17</v>
      </c>
    </row>
    <row r="241" spans="1:8" x14ac:dyDescent="0.25">
      <c r="A241">
        <v>24</v>
      </c>
      <c r="B241" t="s">
        <v>9</v>
      </c>
      <c r="C241">
        <v>0.485160231590271</v>
      </c>
      <c r="D241">
        <v>0.96773558855056763</v>
      </c>
      <c r="E241" t="s">
        <v>24</v>
      </c>
      <c r="F241">
        <v>1E-4</v>
      </c>
      <c r="G241">
        <v>0.2</v>
      </c>
      <c r="H241" t="s">
        <v>17</v>
      </c>
    </row>
    <row r="242" spans="1:8" x14ac:dyDescent="0.25">
      <c r="A242">
        <v>25</v>
      </c>
      <c r="B242" t="s">
        <v>5</v>
      </c>
      <c r="C242">
        <v>0.46697324514389038</v>
      </c>
      <c r="D242">
        <v>0.93394649028778076</v>
      </c>
      <c r="E242" t="s">
        <v>24</v>
      </c>
      <c r="F242">
        <v>1E-4</v>
      </c>
      <c r="G242">
        <v>0.2</v>
      </c>
      <c r="H242" t="s">
        <v>17</v>
      </c>
    </row>
    <row r="243" spans="1:8" x14ac:dyDescent="0.25">
      <c r="A243">
        <v>25</v>
      </c>
      <c r="B243" t="s">
        <v>8</v>
      </c>
      <c r="C243">
        <v>0.45863279700279241</v>
      </c>
      <c r="D243">
        <v>0.91544359922409058</v>
      </c>
      <c r="E243" t="s">
        <v>24</v>
      </c>
      <c r="F243">
        <v>1E-4</v>
      </c>
      <c r="G243">
        <v>0.2</v>
      </c>
      <c r="H243" t="s">
        <v>17</v>
      </c>
    </row>
    <row r="244" spans="1:8" x14ac:dyDescent="0.25">
      <c r="A244">
        <v>25</v>
      </c>
      <c r="B244" t="s">
        <v>4</v>
      </c>
      <c r="C244">
        <v>0.47864416241645807</v>
      </c>
      <c r="D244">
        <v>0.95728838443756104</v>
      </c>
      <c r="E244" t="s">
        <v>24</v>
      </c>
      <c r="F244">
        <v>1E-4</v>
      </c>
      <c r="G244">
        <v>0.2</v>
      </c>
      <c r="H244" t="s">
        <v>17</v>
      </c>
    </row>
    <row r="245" spans="1:8" x14ac:dyDescent="0.25">
      <c r="A245">
        <v>25</v>
      </c>
      <c r="B245" t="s">
        <v>11</v>
      </c>
      <c r="C245">
        <v>0.99999988079071045</v>
      </c>
      <c r="D245">
        <v>1</v>
      </c>
      <c r="E245" t="s">
        <v>24</v>
      </c>
      <c r="F245">
        <v>1E-4</v>
      </c>
      <c r="G245">
        <v>0.2</v>
      </c>
      <c r="H245" t="s">
        <v>17</v>
      </c>
    </row>
    <row r="246" spans="1:8" x14ac:dyDescent="0.25">
      <c r="A246">
        <v>25</v>
      </c>
      <c r="B246" t="s">
        <v>3</v>
      </c>
      <c r="C246">
        <v>0.50291937589645386</v>
      </c>
      <c r="D246">
        <v>0.96258574724197388</v>
      </c>
      <c r="E246" t="s">
        <v>24</v>
      </c>
      <c r="F246">
        <v>1E-4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0.42034521698951721</v>
      </c>
      <c r="D247">
        <v>0.80580556392669678</v>
      </c>
      <c r="E247" t="s">
        <v>24</v>
      </c>
      <c r="F247">
        <v>1E-4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0.48143336176872248</v>
      </c>
      <c r="D248">
        <v>0.96286666393280029</v>
      </c>
      <c r="E248" t="s">
        <v>24</v>
      </c>
      <c r="F248">
        <v>1E-4</v>
      </c>
      <c r="G248">
        <v>0.2</v>
      </c>
      <c r="H248" t="s">
        <v>17</v>
      </c>
    </row>
    <row r="249" spans="1:8" x14ac:dyDescent="0.25">
      <c r="A249">
        <v>25</v>
      </c>
      <c r="B249" t="s">
        <v>7</v>
      </c>
      <c r="C249">
        <v>0.46948117017745972</v>
      </c>
      <c r="D249">
        <v>0.93015384674072266</v>
      </c>
      <c r="E249" t="s">
        <v>24</v>
      </c>
      <c r="F249">
        <v>1E-4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0.42647254467010498</v>
      </c>
      <c r="D250">
        <v>0.82473689317703247</v>
      </c>
      <c r="E250" t="s">
        <v>24</v>
      </c>
      <c r="F250">
        <v>1E-4</v>
      </c>
      <c r="G250">
        <v>0.2</v>
      </c>
      <c r="H250" t="s">
        <v>17</v>
      </c>
    </row>
    <row r="251" spans="1:8" x14ac:dyDescent="0.25">
      <c r="A251">
        <v>25</v>
      </c>
      <c r="B251" t="s">
        <v>9</v>
      </c>
      <c r="C251">
        <v>0.48613029718399048</v>
      </c>
      <c r="D251">
        <v>0.96713769435882568</v>
      </c>
      <c r="E251" t="s">
        <v>24</v>
      </c>
      <c r="F251">
        <v>1E-4</v>
      </c>
      <c r="G251">
        <v>0.2</v>
      </c>
      <c r="H251" t="s">
        <v>17</v>
      </c>
    </row>
    <row r="252" spans="1:8" x14ac:dyDescent="0.25">
      <c r="A252">
        <v>26</v>
      </c>
      <c r="B252" t="s">
        <v>5</v>
      </c>
      <c r="C252">
        <v>0.46697324514389038</v>
      </c>
      <c r="D252">
        <v>0.93394649028778076</v>
      </c>
      <c r="E252" t="s">
        <v>24</v>
      </c>
      <c r="F252">
        <v>1E-4</v>
      </c>
      <c r="G252">
        <v>0.2</v>
      </c>
      <c r="H252" t="s">
        <v>17</v>
      </c>
    </row>
    <row r="253" spans="1:8" x14ac:dyDescent="0.25">
      <c r="A253">
        <v>26</v>
      </c>
      <c r="B253" t="s">
        <v>8</v>
      </c>
      <c r="C253">
        <v>0.45858669281005859</v>
      </c>
      <c r="D253">
        <v>0.91546756029129028</v>
      </c>
      <c r="E253" t="s">
        <v>24</v>
      </c>
      <c r="F253">
        <v>1E-4</v>
      </c>
      <c r="G253">
        <v>0.2</v>
      </c>
      <c r="H253" t="s">
        <v>17</v>
      </c>
    </row>
    <row r="254" spans="1:8" x14ac:dyDescent="0.25">
      <c r="A254">
        <v>26</v>
      </c>
      <c r="B254" t="s">
        <v>4</v>
      </c>
      <c r="C254">
        <v>0.47901016473770142</v>
      </c>
      <c r="D254">
        <v>0.95718467235565186</v>
      </c>
      <c r="E254" t="s">
        <v>24</v>
      </c>
      <c r="F254">
        <v>1E-4</v>
      </c>
      <c r="G254">
        <v>0.2</v>
      </c>
      <c r="H254" t="s">
        <v>17</v>
      </c>
    </row>
    <row r="255" spans="1:8" x14ac:dyDescent="0.25">
      <c r="A255">
        <v>26</v>
      </c>
      <c r="B255" t="s">
        <v>11</v>
      </c>
      <c r="C255">
        <v>0.99999988079071045</v>
      </c>
      <c r="D255">
        <v>1</v>
      </c>
      <c r="E255" t="s">
        <v>24</v>
      </c>
      <c r="F255">
        <v>1E-4</v>
      </c>
      <c r="G255">
        <v>0.2</v>
      </c>
      <c r="H255" t="s">
        <v>17</v>
      </c>
    </row>
    <row r="256" spans="1:8" x14ac:dyDescent="0.25">
      <c r="A256">
        <v>26</v>
      </c>
      <c r="B256" t="s">
        <v>3</v>
      </c>
      <c r="C256">
        <v>0.50404000282287598</v>
      </c>
      <c r="D256">
        <v>0.96207749843597412</v>
      </c>
      <c r="E256" t="s">
        <v>24</v>
      </c>
      <c r="F256">
        <v>1E-4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0.42328706383705139</v>
      </c>
      <c r="D257">
        <v>0.80654299259185791</v>
      </c>
      <c r="E257" t="s">
        <v>24</v>
      </c>
      <c r="F257">
        <v>1E-4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0.48143336176872248</v>
      </c>
      <c r="D258">
        <v>0.96286666393280029</v>
      </c>
      <c r="E258" t="s">
        <v>24</v>
      </c>
      <c r="F258">
        <v>1E-4</v>
      </c>
      <c r="G258">
        <v>0.2</v>
      </c>
      <c r="H258" t="s">
        <v>17</v>
      </c>
    </row>
    <row r="259" spans="1:8" x14ac:dyDescent="0.25">
      <c r="A259">
        <v>26</v>
      </c>
      <c r="B259" t="s">
        <v>7</v>
      </c>
      <c r="C259">
        <v>0.47139927744865417</v>
      </c>
      <c r="D259">
        <v>0.92989873886108398</v>
      </c>
      <c r="E259" t="s">
        <v>24</v>
      </c>
      <c r="F259">
        <v>1E-4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0.42889571189880371</v>
      </c>
      <c r="D260">
        <v>0.82510769367218018</v>
      </c>
      <c r="E260" t="s">
        <v>24</v>
      </c>
      <c r="F260">
        <v>1E-4</v>
      </c>
      <c r="G260">
        <v>0.2</v>
      </c>
      <c r="H260" t="s">
        <v>17</v>
      </c>
    </row>
    <row r="261" spans="1:8" x14ac:dyDescent="0.25">
      <c r="A261">
        <v>26</v>
      </c>
      <c r="B261" t="s">
        <v>9</v>
      </c>
      <c r="C261">
        <v>0.48622775077819819</v>
      </c>
      <c r="D261">
        <v>0.96741068363189697</v>
      </c>
      <c r="E261" t="s">
        <v>24</v>
      </c>
      <c r="F261">
        <v>1E-4</v>
      </c>
      <c r="G261">
        <v>0.2</v>
      </c>
      <c r="H261" t="s">
        <v>17</v>
      </c>
    </row>
    <row r="262" spans="1:8" x14ac:dyDescent="0.25">
      <c r="A262">
        <v>27</v>
      </c>
      <c r="B262" t="s">
        <v>5</v>
      </c>
      <c r="C262">
        <v>0.46697324514389038</v>
      </c>
      <c r="D262">
        <v>0.93394649028778076</v>
      </c>
      <c r="E262" t="s">
        <v>24</v>
      </c>
      <c r="F262">
        <v>1E-4</v>
      </c>
      <c r="G262">
        <v>0.2</v>
      </c>
      <c r="H262" t="s">
        <v>17</v>
      </c>
    </row>
    <row r="263" spans="1:8" x14ac:dyDescent="0.25">
      <c r="A263">
        <v>27</v>
      </c>
      <c r="B263" t="s">
        <v>8</v>
      </c>
      <c r="C263">
        <v>0.45878705382347112</v>
      </c>
      <c r="D263">
        <v>0.91522234678268433</v>
      </c>
      <c r="E263" t="s">
        <v>24</v>
      </c>
      <c r="F263">
        <v>1E-4</v>
      </c>
      <c r="G263">
        <v>0.2</v>
      </c>
      <c r="H263" t="s">
        <v>17</v>
      </c>
    </row>
    <row r="264" spans="1:8" x14ac:dyDescent="0.25">
      <c r="A264">
        <v>27</v>
      </c>
      <c r="B264" t="s">
        <v>4</v>
      </c>
      <c r="C264">
        <v>0.47913971543312073</v>
      </c>
      <c r="D264">
        <v>0.95712089538574219</v>
      </c>
      <c r="E264" t="s">
        <v>24</v>
      </c>
      <c r="F264">
        <v>1E-4</v>
      </c>
      <c r="G264">
        <v>0.2</v>
      </c>
      <c r="H264" t="s">
        <v>17</v>
      </c>
    </row>
    <row r="265" spans="1:8" x14ac:dyDescent="0.25">
      <c r="A265">
        <v>27</v>
      </c>
      <c r="B265" t="s">
        <v>11</v>
      </c>
      <c r="C265">
        <v>0.99999988079071045</v>
      </c>
      <c r="D265">
        <v>1</v>
      </c>
      <c r="E265" t="s">
        <v>24</v>
      </c>
      <c r="F265">
        <v>1E-4</v>
      </c>
      <c r="G265">
        <v>0.2</v>
      </c>
      <c r="H265" t="s">
        <v>17</v>
      </c>
    </row>
    <row r="266" spans="1:8" x14ac:dyDescent="0.25">
      <c r="A266">
        <v>27</v>
      </c>
      <c r="B266" t="s">
        <v>3</v>
      </c>
      <c r="C266">
        <v>0.50280088186264038</v>
      </c>
      <c r="D266">
        <v>0.96194601058959961</v>
      </c>
      <c r="E266" t="s">
        <v>24</v>
      </c>
      <c r="F266">
        <v>1E-4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0.42322054505348211</v>
      </c>
      <c r="D267">
        <v>0.80626189708709717</v>
      </c>
      <c r="E267" t="s">
        <v>24</v>
      </c>
      <c r="F267">
        <v>1E-4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0.48143336176872248</v>
      </c>
      <c r="D268">
        <v>0.96286666393280029</v>
      </c>
      <c r="E268" t="s">
        <v>24</v>
      </c>
      <c r="F268">
        <v>1E-4</v>
      </c>
      <c r="G268">
        <v>0.2</v>
      </c>
      <c r="H268" t="s">
        <v>17</v>
      </c>
    </row>
    <row r="269" spans="1:8" x14ac:dyDescent="0.25">
      <c r="A269">
        <v>27</v>
      </c>
      <c r="B269" t="s">
        <v>7</v>
      </c>
      <c r="C269">
        <v>0.47114896774291992</v>
      </c>
      <c r="D269">
        <v>0.93015384674072266</v>
      </c>
      <c r="E269" t="s">
        <v>24</v>
      </c>
      <c r="F269">
        <v>1E-4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0.43029788136482239</v>
      </c>
      <c r="D270">
        <v>0.82551020383834839</v>
      </c>
      <c r="E270" t="s">
        <v>24</v>
      </c>
      <c r="F270">
        <v>1E-4</v>
      </c>
      <c r="G270">
        <v>0.2</v>
      </c>
      <c r="H270" t="s">
        <v>17</v>
      </c>
    </row>
    <row r="271" spans="1:8" x14ac:dyDescent="0.25">
      <c r="A271">
        <v>27</v>
      </c>
      <c r="B271" t="s">
        <v>9</v>
      </c>
      <c r="C271">
        <v>0.48596870899200439</v>
      </c>
      <c r="D271">
        <v>0.9673808217048645</v>
      </c>
      <c r="E271" t="s">
        <v>24</v>
      </c>
      <c r="F271">
        <v>1E-4</v>
      </c>
      <c r="G271">
        <v>0.2</v>
      </c>
      <c r="H271" t="s">
        <v>17</v>
      </c>
    </row>
    <row r="272" spans="1:8" x14ac:dyDescent="0.25">
      <c r="A272">
        <v>28</v>
      </c>
      <c r="B272" t="s">
        <v>5</v>
      </c>
      <c r="C272">
        <v>0.46697324514389038</v>
      </c>
      <c r="D272">
        <v>0.93394649028778076</v>
      </c>
      <c r="E272" t="s">
        <v>24</v>
      </c>
      <c r="F272">
        <v>1E-4</v>
      </c>
      <c r="G272">
        <v>0.2</v>
      </c>
      <c r="H272" t="s">
        <v>17</v>
      </c>
    </row>
    <row r="273" spans="1:8" x14ac:dyDescent="0.25">
      <c r="A273">
        <v>28</v>
      </c>
      <c r="B273" t="s">
        <v>8</v>
      </c>
      <c r="C273">
        <v>0.45868682861328119</v>
      </c>
      <c r="D273">
        <v>0.91527622938156128</v>
      </c>
      <c r="E273" t="s">
        <v>24</v>
      </c>
      <c r="F273">
        <v>1E-4</v>
      </c>
      <c r="G273">
        <v>0.2</v>
      </c>
      <c r="H273" t="s">
        <v>17</v>
      </c>
    </row>
    <row r="274" spans="1:8" x14ac:dyDescent="0.25">
      <c r="A274">
        <v>28</v>
      </c>
      <c r="B274" t="s">
        <v>4</v>
      </c>
      <c r="C274">
        <v>0.47864416241645807</v>
      </c>
      <c r="D274">
        <v>0.95728838443756104</v>
      </c>
      <c r="E274" t="s">
        <v>24</v>
      </c>
      <c r="F274">
        <v>1E-4</v>
      </c>
      <c r="G274">
        <v>0.2</v>
      </c>
      <c r="H274" t="s">
        <v>17</v>
      </c>
    </row>
    <row r="275" spans="1:8" x14ac:dyDescent="0.25">
      <c r="A275">
        <v>28</v>
      </c>
      <c r="B275" t="s">
        <v>11</v>
      </c>
      <c r="C275">
        <v>0.99999988079071045</v>
      </c>
      <c r="D275">
        <v>1</v>
      </c>
      <c r="E275" t="s">
        <v>24</v>
      </c>
      <c r="F275">
        <v>1E-4</v>
      </c>
      <c r="G275">
        <v>0.2</v>
      </c>
      <c r="H275" t="s">
        <v>17</v>
      </c>
    </row>
    <row r="276" spans="1:8" x14ac:dyDescent="0.25">
      <c r="A276">
        <v>28</v>
      </c>
      <c r="B276" t="s">
        <v>3</v>
      </c>
      <c r="C276">
        <v>0.50033646821975708</v>
      </c>
      <c r="D276">
        <v>0.96225088834762573</v>
      </c>
      <c r="E276" t="s">
        <v>24</v>
      </c>
      <c r="F276">
        <v>1E-4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0.41980057954788208</v>
      </c>
      <c r="D277">
        <v>0.80528748035430908</v>
      </c>
      <c r="E277" t="s">
        <v>24</v>
      </c>
      <c r="F277">
        <v>1E-4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0.48143336176872248</v>
      </c>
      <c r="D278">
        <v>0.96286666393280029</v>
      </c>
      <c r="E278" t="s">
        <v>24</v>
      </c>
      <c r="F278">
        <v>1E-4</v>
      </c>
      <c r="G278">
        <v>0.2</v>
      </c>
      <c r="H278" t="s">
        <v>17</v>
      </c>
    </row>
    <row r="279" spans="1:8" x14ac:dyDescent="0.25">
      <c r="A279">
        <v>28</v>
      </c>
      <c r="B279" t="s">
        <v>7</v>
      </c>
      <c r="C279">
        <v>0.47039109468460077</v>
      </c>
      <c r="D279">
        <v>0.93072187900543213</v>
      </c>
      <c r="E279" t="s">
        <v>24</v>
      </c>
      <c r="F279">
        <v>1E-4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0.42863854765892029</v>
      </c>
      <c r="D280">
        <v>0.82495224475860596</v>
      </c>
      <c r="E280" t="s">
        <v>24</v>
      </c>
      <c r="F280">
        <v>1E-4</v>
      </c>
      <c r="G280">
        <v>0.2</v>
      </c>
      <c r="H280" t="s">
        <v>17</v>
      </c>
    </row>
    <row r="281" spans="1:8" x14ac:dyDescent="0.25">
      <c r="A281">
        <v>28</v>
      </c>
      <c r="B281" t="s">
        <v>9</v>
      </c>
      <c r="C281">
        <v>0.48452556133270258</v>
      </c>
      <c r="D281">
        <v>0.96740472316741943</v>
      </c>
      <c r="E281" t="s">
        <v>24</v>
      </c>
      <c r="F281">
        <v>1E-4</v>
      </c>
      <c r="G281">
        <v>0.2</v>
      </c>
      <c r="H281" t="s">
        <v>17</v>
      </c>
    </row>
    <row r="282" spans="1:8" x14ac:dyDescent="0.25">
      <c r="A282">
        <v>29</v>
      </c>
      <c r="B282" t="s">
        <v>5</v>
      </c>
      <c r="C282">
        <v>0.46697324514389038</v>
      </c>
      <c r="D282">
        <v>0.93394649028778076</v>
      </c>
      <c r="E282" t="s">
        <v>24</v>
      </c>
      <c r="F282">
        <v>1E-4</v>
      </c>
      <c r="G282">
        <v>0.2</v>
      </c>
      <c r="H282" t="s">
        <v>17</v>
      </c>
    </row>
    <row r="283" spans="1:8" x14ac:dyDescent="0.25">
      <c r="A283">
        <v>29</v>
      </c>
      <c r="B283" t="s">
        <v>8</v>
      </c>
      <c r="C283">
        <v>0.45886412262916559</v>
      </c>
      <c r="D283">
        <v>0.91514664888381958</v>
      </c>
      <c r="E283" t="s">
        <v>24</v>
      </c>
      <c r="F283">
        <v>1E-4</v>
      </c>
      <c r="G283">
        <v>0.2</v>
      </c>
      <c r="H283" t="s">
        <v>17</v>
      </c>
    </row>
    <row r="284" spans="1:8" x14ac:dyDescent="0.25">
      <c r="A284">
        <v>29</v>
      </c>
      <c r="B284" t="s">
        <v>4</v>
      </c>
      <c r="C284">
        <v>0.47940096259117132</v>
      </c>
      <c r="D284">
        <v>0.95704519748687744</v>
      </c>
      <c r="E284" t="s">
        <v>24</v>
      </c>
      <c r="F284">
        <v>1E-4</v>
      </c>
      <c r="G284">
        <v>0.2</v>
      </c>
      <c r="H284" t="s">
        <v>17</v>
      </c>
    </row>
    <row r="285" spans="1:8" x14ac:dyDescent="0.25">
      <c r="A285">
        <v>29</v>
      </c>
      <c r="B285" t="s">
        <v>11</v>
      </c>
      <c r="C285">
        <v>0.99999988079071045</v>
      </c>
      <c r="D285">
        <v>1</v>
      </c>
      <c r="E285" t="s">
        <v>24</v>
      </c>
      <c r="F285">
        <v>1E-4</v>
      </c>
      <c r="G285">
        <v>0.2</v>
      </c>
      <c r="H285" t="s">
        <v>17</v>
      </c>
    </row>
    <row r="286" spans="1:8" x14ac:dyDescent="0.25">
      <c r="A286">
        <v>29</v>
      </c>
      <c r="B286" t="s">
        <v>3</v>
      </c>
      <c r="C286">
        <v>0.50231367349624634</v>
      </c>
      <c r="D286">
        <v>0.96168488264083862</v>
      </c>
      <c r="E286" t="s">
        <v>24</v>
      </c>
      <c r="F286">
        <v>1E-4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0.4200114905834198</v>
      </c>
      <c r="D287">
        <v>0.80556643009185791</v>
      </c>
      <c r="E287" t="s">
        <v>24</v>
      </c>
      <c r="F287">
        <v>1E-4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0.48143336176872248</v>
      </c>
      <c r="D288">
        <v>0.96286666393280029</v>
      </c>
      <c r="E288" t="s">
        <v>24</v>
      </c>
      <c r="F288">
        <v>1E-4</v>
      </c>
      <c r="G288">
        <v>0.2</v>
      </c>
      <c r="H288" t="s">
        <v>17</v>
      </c>
    </row>
    <row r="289" spans="1:8" x14ac:dyDescent="0.25">
      <c r="A289">
        <v>29</v>
      </c>
      <c r="B289" t="s">
        <v>7</v>
      </c>
      <c r="C289">
        <v>0.47058740258216858</v>
      </c>
      <c r="D289">
        <v>0.92999839782714844</v>
      </c>
      <c r="E289" t="s">
        <v>24</v>
      </c>
      <c r="F289">
        <v>1E-4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0.42921921610832209</v>
      </c>
      <c r="D290">
        <v>0.82527905702590942</v>
      </c>
      <c r="E290" t="s">
        <v>24</v>
      </c>
      <c r="F290">
        <v>1E-4</v>
      </c>
      <c r="G290">
        <v>0.2</v>
      </c>
      <c r="H290" t="s">
        <v>17</v>
      </c>
    </row>
    <row r="291" spans="1:8" x14ac:dyDescent="0.25">
      <c r="A291">
        <v>29</v>
      </c>
      <c r="B291" t="s">
        <v>9</v>
      </c>
      <c r="C291">
        <v>0.48461353778839111</v>
      </c>
      <c r="D291">
        <v>0.96734094619750977</v>
      </c>
      <c r="E291" t="s">
        <v>24</v>
      </c>
      <c r="F291">
        <v>1E-4</v>
      </c>
      <c r="G291">
        <v>0.2</v>
      </c>
      <c r="H291" t="s">
        <v>17</v>
      </c>
    </row>
    <row r="292" spans="1:8" x14ac:dyDescent="0.25">
      <c r="A292">
        <v>30</v>
      </c>
      <c r="B292" t="s">
        <v>5</v>
      </c>
      <c r="C292">
        <v>0.46690946817398071</v>
      </c>
      <c r="D292">
        <v>0.9338189959526062</v>
      </c>
      <c r="E292" t="s">
        <v>24</v>
      </c>
      <c r="F292">
        <v>1E-4</v>
      </c>
      <c r="G292">
        <v>0.2</v>
      </c>
      <c r="H292" t="s">
        <v>17</v>
      </c>
    </row>
    <row r="293" spans="1:8" x14ac:dyDescent="0.25">
      <c r="A293">
        <v>30</v>
      </c>
      <c r="B293" t="s">
        <v>8</v>
      </c>
      <c r="C293">
        <v>0.46118184924125671</v>
      </c>
      <c r="D293">
        <v>0.91453284025192261</v>
      </c>
      <c r="E293" t="s">
        <v>24</v>
      </c>
      <c r="F293">
        <v>1E-4</v>
      </c>
      <c r="G293">
        <v>0.2</v>
      </c>
      <c r="H293" t="s">
        <v>17</v>
      </c>
    </row>
    <row r="294" spans="1:8" x14ac:dyDescent="0.25">
      <c r="A294">
        <v>30</v>
      </c>
      <c r="B294" t="s">
        <v>4</v>
      </c>
      <c r="C294">
        <v>0.47973823547363281</v>
      </c>
      <c r="D294">
        <v>0.95698535442352295</v>
      </c>
      <c r="E294" t="s">
        <v>24</v>
      </c>
      <c r="F294">
        <v>1E-4</v>
      </c>
      <c r="G294">
        <v>0.2</v>
      </c>
      <c r="H294" t="s">
        <v>17</v>
      </c>
    </row>
    <row r="295" spans="1:8" x14ac:dyDescent="0.25">
      <c r="A295">
        <v>30</v>
      </c>
      <c r="B295" t="s">
        <v>11</v>
      </c>
      <c r="C295">
        <v>0.99999988079071045</v>
      </c>
      <c r="D295">
        <v>1</v>
      </c>
      <c r="E295" t="s">
        <v>24</v>
      </c>
      <c r="F295">
        <v>1E-4</v>
      </c>
      <c r="G295">
        <v>0.2</v>
      </c>
      <c r="H295" t="s">
        <v>17</v>
      </c>
    </row>
    <row r="296" spans="1:8" x14ac:dyDescent="0.25">
      <c r="A296">
        <v>30</v>
      </c>
      <c r="B296" t="s">
        <v>3</v>
      </c>
      <c r="C296">
        <v>0.50821608304977417</v>
      </c>
      <c r="D296">
        <v>0.95953845977783203</v>
      </c>
      <c r="E296" t="s">
        <v>24</v>
      </c>
      <c r="F296">
        <v>1E-4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0.42784965038299561</v>
      </c>
      <c r="D297">
        <v>0.80657684803009033</v>
      </c>
      <c r="E297" t="s">
        <v>24</v>
      </c>
      <c r="F297">
        <v>1E-4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0.48143336176872248</v>
      </c>
      <c r="D298">
        <v>0.96286666393280029</v>
      </c>
      <c r="E298" t="s">
        <v>24</v>
      </c>
      <c r="F298">
        <v>1E-4</v>
      </c>
      <c r="G298">
        <v>0.2</v>
      </c>
      <c r="H298" t="s">
        <v>17</v>
      </c>
    </row>
    <row r="299" spans="1:8" x14ac:dyDescent="0.25">
      <c r="A299">
        <v>30</v>
      </c>
      <c r="B299" t="s">
        <v>7</v>
      </c>
      <c r="C299">
        <v>0.47526076436042791</v>
      </c>
      <c r="D299">
        <v>0.92850363254547119</v>
      </c>
      <c r="E299" t="s">
        <v>24</v>
      </c>
      <c r="F299">
        <v>1E-4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0.44015428423881531</v>
      </c>
      <c r="D300">
        <v>0.82773035764694214</v>
      </c>
      <c r="E300" t="s">
        <v>24</v>
      </c>
      <c r="F300">
        <v>1E-4</v>
      </c>
      <c r="G300">
        <v>0.2</v>
      </c>
      <c r="H300" t="s">
        <v>17</v>
      </c>
    </row>
    <row r="301" spans="1:8" x14ac:dyDescent="0.25">
      <c r="A301">
        <v>30</v>
      </c>
      <c r="B301" t="s">
        <v>9</v>
      </c>
      <c r="C301">
        <v>0.48805320262908941</v>
      </c>
      <c r="D301">
        <v>0.96570873260498047</v>
      </c>
      <c r="E301" t="s">
        <v>24</v>
      </c>
      <c r="F301">
        <v>1E-4</v>
      </c>
      <c r="G301">
        <v>0.2</v>
      </c>
      <c r="H301" t="s">
        <v>17</v>
      </c>
    </row>
    <row r="302" spans="1:8" x14ac:dyDescent="0.25">
      <c r="A302">
        <v>31</v>
      </c>
      <c r="B302" t="s">
        <v>5</v>
      </c>
      <c r="C302">
        <v>0.46697324514389038</v>
      </c>
      <c r="D302">
        <v>0.93394649028778076</v>
      </c>
      <c r="E302" t="s">
        <v>24</v>
      </c>
      <c r="F302">
        <v>1E-4</v>
      </c>
      <c r="G302">
        <v>0.2</v>
      </c>
      <c r="H302" t="s">
        <v>17</v>
      </c>
    </row>
    <row r="303" spans="1:8" x14ac:dyDescent="0.25">
      <c r="A303">
        <v>31</v>
      </c>
      <c r="B303" t="s">
        <v>8</v>
      </c>
      <c r="C303">
        <v>0.45837947726249689</v>
      </c>
      <c r="D303">
        <v>0.91556519269943237</v>
      </c>
      <c r="E303" t="s">
        <v>24</v>
      </c>
      <c r="F303">
        <v>1E-4</v>
      </c>
      <c r="G303">
        <v>0.2</v>
      </c>
      <c r="H303" t="s">
        <v>17</v>
      </c>
    </row>
    <row r="304" spans="1:8" x14ac:dyDescent="0.25">
      <c r="A304">
        <v>31</v>
      </c>
      <c r="B304" t="s">
        <v>4</v>
      </c>
      <c r="C304">
        <v>0.47898983955383301</v>
      </c>
      <c r="D304">
        <v>0.95714485645294189</v>
      </c>
      <c r="E304" t="s">
        <v>24</v>
      </c>
      <c r="F304">
        <v>1E-4</v>
      </c>
      <c r="G304">
        <v>0.2</v>
      </c>
      <c r="H304" t="s">
        <v>17</v>
      </c>
    </row>
    <row r="305" spans="1:8" x14ac:dyDescent="0.25">
      <c r="A305">
        <v>31</v>
      </c>
      <c r="B305" t="s">
        <v>11</v>
      </c>
      <c r="C305">
        <v>0.99999988079071045</v>
      </c>
      <c r="D305">
        <v>1</v>
      </c>
      <c r="E305" t="s">
        <v>24</v>
      </c>
      <c r="F305">
        <v>1E-4</v>
      </c>
      <c r="G305">
        <v>0.2</v>
      </c>
      <c r="H305" t="s">
        <v>17</v>
      </c>
    </row>
    <row r="306" spans="1:8" x14ac:dyDescent="0.25">
      <c r="A306">
        <v>31</v>
      </c>
      <c r="B306" t="s">
        <v>3</v>
      </c>
      <c r="C306">
        <v>0.49757227301597601</v>
      </c>
      <c r="D306">
        <v>0.96244418621063232</v>
      </c>
      <c r="E306" t="s">
        <v>24</v>
      </c>
      <c r="F306">
        <v>1E-4</v>
      </c>
      <c r="G306">
        <v>0.2</v>
      </c>
      <c r="H306" t="s">
        <v>17</v>
      </c>
    </row>
    <row r="307" spans="1:8" x14ac:dyDescent="0.25">
      <c r="A307">
        <v>31</v>
      </c>
      <c r="B307" t="s">
        <v>6</v>
      </c>
      <c r="C307">
        <v>0.41564121842384338</v>
      </c>
      <c r="D307">
        <v>0.80372685194015503</v>
      </c>
      <c r="E307" t="s">
        <v>24</v>
      </c>
      <c r="F307">
        <v>1E-4</v>
      </c>
      <c r="G307">
        <v>0.2</v>
      </c>
      <c r="H307" t="s">
        <v>17</v>
      </c>
    </row>
    <row r="308" spans="1:8" x14ac:dyDescent="0.25">
      <c r="A308">
        <v>31</v>
      </c>
      <c r="B308" t="s">
        <v>10</v>
      </c>
      <c r="C308">
        <v>0.48143336176872248</v>
      </c>
      <c r="D308">
        <v>0.96286666393280029</v>
      </c>
      <c r="E308" t="s">
        <v>24</v>
      </c>
      <c r="F308">
        <v>1E-4</v>
      </c>
      <c r="G308">
        <v>0.2</v>
      </c>
      <c r="H308" t="s">
        <v>17</v>
      </c>
    </row>
    <row r="309" spans="1:8" x14ac:dyDescent="0.25">
      <c r="A309">
        <v>31</v>
      </c>
      <c r="B309" t="s">
        <v>7</v>
      </c>
      <c r="C309">
        <v>0.46847659349441528</v>
      </c>
      <c r="D309">
        <v>0.93098294734954834</v>
      </c>
      <c r="E309" t="s">
        <v>24</v>
      </c>
      <c r="F309">
        <v>1E-4</v>
      </c>
      <c r="G309">
        <v>0.2</v>
      </c>
      <c r="H309" t="s">
        <v>17</v>
      </c>
    </row>
    <row r="310" spans="1:8" x14ac:dyDescent="0.25">
      <c r="A310">
        <v>31</v>
      </c>
      <c r="B310" t="s">
        <v>2</v>
      </c>
      <c r="C310">
        <v>0.42573362588882452</v>
      </c>
      <c r="D310">
        <v>0.82452774047851563</v>
      </c>
      <c r="E310" t="s">
        <v>24</v>
      </c>
      <c r="F310">
        <v>1E-4</v>
      </c>
      <c r="G310">
        <v>0.2</v>
      </c>
      <c r="H310" t="s">
        <v>17</v>
      </c>
    </row>
    <row r="311" spans="1:8" x14ac:dyDescent="0.25">
      <c r="A311">
        <v>31</v>
      </c>
      <c r="B311" t="s">
        <v>9</v>
      </c>
      <c r="C311">
        <v>0.48460948467254639</v>
      </c>
      <c r="D311">
        <v>0.96739083528518677</v>
      </c>
      <c r="E311" t="s">
        <v>24</v>
      </c>
      <c r="F311">
        <v>1E-4</v>
      </c>
      <c r="G311">
        <v>0.2</v>
      </c>
      <c r="H311" t="s">
        <v>17</v>
      </c>
    </row>
    <row r="312" spans="1:8" x14ac:dyDescent="0.25">
      <c r="A312">
        <v>32</v>
      </c>
      <c r="B312" t="s">
        <v>5</v>
      </c>
      <c r="C312">
        <v>0.46678891777992249</v>
      </c>
      <c r="D312">
        <v>0.93357783555984497</v>
      </c>
      <c r="E312" t="s">
        <v>24</v>
      </c>
      <c r="F312">
        <v>1E-4</v>
      </c>
      <c r="G312">
        <v>0.2</v>
      </c>
      <c r="H312" t="s">
        <v>17</v>
      </c>
    </row>
    <row r="313" spans="1:8" x14ac:dyDescent="0.25">
      <c r="A313">
        <v>32</v>
      </c>
      <c r="B313" t="s">
        <v>8</v>
      </c>
      <c r="C313">
        <v>0.46393349766731262</v>
      </c>
      <c r="D313">
        <v>0.9140087366104126</v>
      </c>
      <c r="E313" t="s">
        <v>24</v>
      </c>
      <c r="F313">
        <v>1E-4</v>
      </c>
      <c r="G313">
        <v>0.2</v>
      </c>
      <c r="H313" t="s">
        <v>17</v>
      </c>
    </row>
    <row r="314" spans="1:8" x14ac:dyDescent="0.25">
      <c r="A314">
        <v>32</v>
      </c>
      <c r="B314" t="s">
        <v>4</v>
      </c>
      <c r="C314">
        <v>0.48046287894248962</v>
      </c>
      <c r="D314">
        <v>0.95663261413574219</v>
      </c>
      <c r="E314" t="s">
        <v>24</v>
      </c>
      <c r="F314">
        <v>1E-4</v>
      </c>
      <c r="G314">
        <v>0.2</v>
      </c>
      <c r="H314" t="s">
        <v>17</v>
      </c>
    </row>
    <row r="315" spans="1:8" x14ac:dyDescent="0.25">
      <c r="A315">
        <v>32</v>
      </c>
      <c r="B315" t="s">
        <v>11</v>
      </c>
      <c r="C315">
        <v>0.99999988079071045</v>
      </c>
      <c r="D315">
        <v>1</v>
      </c>
      <c r="E315" t="s">
        <v>24</v>
      </c>
      <c r="F315">
        <v>1E-4</v>
      </c>
      <c r="G315">
        <v>0.2</v>
      </c>
      <c r="H315" t="s">
        <v>17</v>
      </c>
    </row>
    <row r="316" spans="1:8" x14ac:dyDescent="0.25">
      <c r="A316">
        <v>32</v>
      </c>
      <c r="B316" t="s">
        <v>3</v>
      </c>
      <c r="C316">
        <v>0.50563400983810425</v>
      </c>
      <c r="D316">
        <v>0.95844632387161255</v>
      </c>
      <c r="E316" t="s">
        <v>24</v>
      </c>
      <c r="F316">
        <v>1E-4</v>
      </c>
      <c r="G316">
        <v>0.2</v>
      </c>
      <c r="H316" t="s">
        <v>17</v>
      </c>
    </row>
    <row r="317" spans="1:8" x14ac:dyDescent="0.25">
      <c r="A317">
        <v>32</v>
      </c>
      <c r="B317" t="s">
        <v>6</v>
      </c>
      <c r="C317">
        <v>0.4304167628288269</v>
      </c>
      <c r="D317">
        <v>0.80696946382522583</v>
      </c>
      <c r="E317" t="s">
        <v>24</v>
      </c>
      <c r="F317">
        <v>1E-4</v>
      </c>
      <c r="G317">
        <v>0.2</v>
      </c>
      <c r="H317" t="s">
        <v>17</v>
      </c>
    </row>
    <row r="318" spans="1:8" x14ac:dyDescent="0.25">
      <c r="A318">
        <v>32</v>
      </c>
      <c r="B318" t="s">
        <v>10</v>
      </c>
      <c r="C318">
        <v>0.48143336176872248</v>
      </c>
      <c r="D318">
        <v>0.96286666393280029</v>
      </c>
      <c r="E318" t="s">
        <v>24</v>
      </c>
      <c r="F318">
        <v>1E-4</v>
      </c>
      <c r="G318">
        <v>0.2</v>
      </c>
      <c r="H318" t="s">
        <v>17</v>
      </c>
    </row>
    <row r="319" spans="1:8" x14ac:dyDescent="0.25">
      <c r="A319">
        <v>32</v>
      </c>
      <c r="B319" t="s">
        <v>7</v>
      </c>
      <c r="C319">
        <v>0.48148387670516968</v>
      </c>
      <c r="D319">
        <v>0.92786788940429688</v>
      </c>
      <c r="E319" t="s">
        <v>24</v>
      </c>
      <c r="F319">
        <v>1E-4</v>
      </c>
      <c r="G319">
        <v>0.2</v>
      </c>
      <c r="H319" t="s">
        <v>17</v>
      </c>
    </row>
    <row r="320" spans="1:8" x14ac:dyDescent="0.25">
      <c r="A320">
        <v>32</v>
      </c>
      <c r="B320" t="s">
        <v>2</v>
      </c>
      <c r="C320">
        <v>0.44444161653518682</v>
      </c>
      <c r="D320">
        <v>0.82837808132171631</v>
      </c>
      <c r="E320" t="s">
        <v>24</v>
      </c>
      <c r="F320">
        <v>1E-4</v>
      </c>
      <c r="G320">
        <v>0.2</v>
      </c>
      <c r="H320" t="s">
        <v>17</v>
      </c>
    </row>
    <row r="321" spans="1:8" x14ac:dyDescent="0.25">
      <c r="A321">
        <v>32</v>
      </c>
      <c r="B321" t="s">
        <v>9</v>
      </c>
      <c r="C321">
        <v>0.48914524912834167</v>
      </c>
      <c r="D321">
        <v>0.9651147723197937</v>
      </c>
      <c r="E321" t="s">
        <v>24</v>
      </c>
      <c r="F321">
        <v>1E-4</v>
      </c>
      <c r="G321">
        <v>0.2</v>
      </c>
      <c r="H321" t="s">
        <v>17</v>
      </c>
    </row>
    <row r="322" spans="1:8" x14ac:dyDescent="0.25">
      <c r="A322">
        <v>33</v>
      </c>
      <c r="B322" t="s">
        <v>5</v>
      </c>
      <c r="C322">
        <v>0.46697324514389038</v>
      </c>
      <c r="D322">
        <v>0.93394649028778076</v>
      </c>
      <c r="E322" t="s">
        <v>24</v>
      </c>
      <c r="F322">
        <v>1E-4</v>
      </c>
      <c r="G322">
        <v>0.2</v>
      </c>
      <c r="H322" t="s">
        <v>17</v>
      </c>
    </row>
    <row r="323" spans="1:8" x14ac:dyDescent="0.25">
      <c r="A323">
        <v>33</v>
      </c>
      <c r="B323" t="s">
        <v>8</v>
      </c>
      <c r="C323">
        <v>0.460124671459198</v>
      </c>
      <c r="D323">
        <v>0.91505897045135498</v>
      </c>
      <c r="E323" t="s">
        <v>24</v>
      </c>
      <c r="F323">
        <v>1E-4</v>
      </c>
      <c r="G323">
        <v>0.2</v>
      </c>
      <c r="H323" t="s">
        <v>17</v>
      </c>
    </row>
    <row r="324" spans="1:8" x14ac:dyDescent="0.25">
      <c r="A324">
        <v>33</v>
      </c>
      <c r="B324" t="s">
        <v>4</v>
      </c>
      <c r="C324">
        <v>0.48157972097396851</v>
      </c>
      <c r="D324">
        <v>0.9563676118850708</v>
      </c>
      <c r="E324" t="s">
        <v>24</v>
      </c>
      <c r="F324">
        <v>1E-4</v>
      </c>
      <c r="G324">
        <v>0.2</v>
      </c>
      <c r="H324" t="s">
        <v>17</v>
      </c>
    </row>
    <row r="325" spans="1:8" x14ac:dyDescent="0.25">
      <c r="A325">
        <v>33</v>
      </c>
      <c r="B325" t="s">
        <v>11</v>
      </c>
      <c r="C325">
        <v>0.99999988079071045</v>
      </c>
      <c r="D325">
        <v>1</v>
      </c>
      <c r="E325" t="s">
        <v>24</v>
      </c>
      <c r="F325">
        <v>1E-4</v>
      </c>
      <c r="G325">
        <v>0.2</v>
      </c>
      <c r="H325" t="s">
        <v>17</v>
      </c>
    </row>
    <row r="326" spans="1:8" x14ac:dyDescent="0.25">
      <c r="A326">
        <v>33</v>
      </c>
      <c r="B326" t="s">
        <v>3</v>
      </c>
      <c r="C326">
        <v>0.50657850503921509</v>
      </c>
      <c r="D326">
        <v>0.95865756273269653</v>
      </c>
      <c r="E326" t="s">
        <v>24</v>
      </c>
      <c r="F326">
        <v>1E-4</v>
      </c>
      <c r="G326">
        <v>0.2</v>
      </c>
      <c r="H326" t="s">
        <v>17</v>
      </c>
    </row>
    <row r="327" spans="1:8" x14ac:dyDescent="0.25">
      <c r="A327">
        <v>33</v>
      </c>
      <c r="B327" t="s">
        <v>6</v>
      </c>
      <c r="C327">
        <v>0.41827389597892761</v>
      </c>
      <c r="D327">
        <v>0.80502432584762573</v>
      </c>
      <c r="E327" t="s">
        <v>24</v>
      </c>
      <c r="F327">
        <v>1E-4</v>
      </c>
      <c r="G327">
        <v>0.2</v>
      </c>
      <c r="H327" t="s">
        <v>17</v>
      </c>
    </row>
    <row r="328" spans="1:8" x14ac:dyDescent="0.25">
      <c r="A328">
        <v>33</v>
      </c>
      <c r="B328" t="s">
        <v>10</v>
      </c>
      <c r="C328">
        <v>0.48143336176872248</v>
      </c>
      <c r="D328">
        <v>0.96286666393280029</v>
      </c>
      <c r="E328" t="s">
        <v>24</v>
      </c>
      <c r="F328">
        <v>1E-4</v>
      </c>
      <c r="G328">
        <v>0.2</v>
      </c>
      <c r="H328" t="s">
        <v>17</v>
      </c>
    </row>
    <row r="329" spans="1:8" x14ac:dyDescent="0.25">
      <c r="A329">
        <v>33</v>
      </c>
      <c r="B329" t="s">
        <v>7</v>
      </c>
      <c r="C329">
        <v>0.48772931098937988</v>
      </c>
      <c r="D329">
        <v>0.92922514677047729</v>
      </c>
      <c r="E329" t="s">
        <v>24</v>
      </c>
      <c r="F329">
        <v>1E-4</v>
      </c>
      <c r="G329">
        <v>0.2</v>
      </c>
      <c r="H329" t="s">
        <v>17</v>
      </c>
    </row>
    <row r="330" spans="1:8" x14ac:dyDescent="0.25">
      <c r="A330">
        <v>33</v>
      </c>
      <c r="B330" t="s">
        <v>2</v>
      </c>
      <c r="C330">
        <v>0.43425858020782471</v>
      </c>
      <c r="D330">
        <v>0.8264428973197937</v>
      </c>
      <c r="E330" t="s">
        <v>24</v>
      </c>
      <c r="F330">
        <v>1E-4</v>
      </c>
      <c r="G330">
        <v>0.2</v>
      </c>
      <c r="H330" t="s">
        <v>17</v>
      </c>
    </row>
    <row r="331" spans="1:8" x14ac:dyDescent="0.25">
      <c r="A331">
        <v>33</v>
      </c>
      <c r="B331" t="s">
        <v>9</v>
      </c>
      <c r="C331">
        <v>0.4855172336101532</v>
      </c>
      <c r="D331">
        <v>0.9667431116104126</v>
      </c>
      <c r="E331" t="s">
        <v>24</v>
      </c>
      <c r="F331">
        <v>1E-4</v>
      </c>
      <c r="G331">
        <v>0.2</v>
      </c>
      <c r="H331" t="s">
        <v>17</v>
      </c>
    </row>
    <row r="332" spans="1:8" x14ac:dyDescent="0.25">
      <c r="A332">
        <v>34</v>
      </c>
      <c r="B332" t="s">
        <v>5</v>
      </c>
      <c r="C332">
        <v>0.46659988164901728</v>
      </c>
      <c r="D332">
        <v>0.93290412425994873</v>
      </c>
      <c r="E332" t="s">
        <v>24</v>
      </c>
      <c r="F332">
        <v>1E-4</v>
      </c>
      <c r="G332">
        <v>0.2</v>
      </c>
      <c r="H332" t="s">
        <v>17</v>
      </c>
    </row>
    <row r="333" spans="1:8" x14ac:dyDescent="0.25">
      <c r="A333">
        <v>34</v>
      </c>
      <c r="B333" t="s">
        <v>8</v>
      </c>
      <c r="C333">
        <v>0.46355316042900091</v>
      </c>
      <c r="D333">
        <v>0.91335296630859375</v>
      </c>
      <c r="E333" t="s">
        <v>24</v>
      </c>
      <c r="F333">
        <v>1E-4</v>
      </c>
      <c r="G333">
        <v>0.2</v>
      </c>
      <c r="H333" t="s">
        <v>17</v>
      </c>
    </row>
    <row r="334" spans="1:8" x14ac:dyDescent="0.25">
      <c r="A334">
        <v>34</v>
      </c>
      <c r="B334" t="s">
        <v>4</v>
      </c>
      <c r="C334">
        <v>0.47989606857299799</v>
      </c>
      <c r="D334">
        <v>0.95617425441741943</v>
      </c>
      <c r="E334" t="s">
        <v>24</v>
      </c>
      <c r="F334">
        <v>1E-4</v>
      </c>
      <c r="G334">
        <v>0.2</v>
      </c>
      <c r="H334" t="s">
        <v>17</v>
      </c>
    </row>
    <row r="335" spans="1:8" x14ac:dyDescent="0.25">
      <c r="A335">
        <v>34</v>
      </c>
      <c r="B335" t="s">
        <v>11</v>
      </c>
      <c r="C335">
        <v>0.99999988079071045</v>
      </c>
      <c r="D335">
        <v>1</v>
      </c>
      <c r="E335" t="s">
        <v>24</v>
      </c>
      <c r="F335">
        <v>1E-4</v>
      </c>
      <c r="G335">
        <v>0.2</v>
      </c>
      <c r="H335" t="s">
        <v>17</v>
      </c>
    </row>
    <row r="336" spans="1:8" x14ac:dyDescent="0.25">
      <c r="A336">
        <v>34</v>
      </c>
      <c r="B336" t="s">
        <v>3</v>
      </c>
      <c r="C336">
        <v>0.51054322719573975</v>
      </c>
      <c r="D336">
        <v>0.95577561855316162</v>
      </c>
      <c r="E336" t="s">
        <v>24</v>
      </c>
      <c r="F336">
        <v>1E-4</v>
      </c>
      <c r="G336">
        <v>0.2</v>
      </c>
      <c r="H336" t="s">
        <v>17</v>
      </c>
    </row>
    <row r="337" spans="1:8" x14ac:dyDescent="0.25">
      <c r="A337">
        <v>34</v>
      </c>
      <c r="B337" t="s">
        <v>6</v>
      </c>
      <c r="C337">
        <v>0.43412554264068598</v>
      </c>
      <c r="D337">
        <v>0.80734813213348389</v>
      </c>
      <c r="E337" t="s">
        <v>24</v>
      </c>
      <c r="F337">
        <v>1E-4</v>
      </c>
      <c r="G337">
        <v>0.2</v>
      </c>
      <c r="H337" t="s">
        <v>17</v>
      </c>
    </row>
    <row r="338" spans="1:8" x14ac:dyDescent="0.25">
      <c r="A338">
        <v>34</v>
      </c>
      <c r="B338" t="s">
        <v>10</v>
      </c>
      <c r="C338">
        <v>0.48143336176872248</v>
      </c>
      <c r="D338">
        <v>0.96286666393280029</v>
      </c>
      <c r="E338" t="s">
        <v>24</v>
      </c>
      <c r="F338">
        <v>1E-4</v>
      </c>
      <c r="G338">
        <v>0.2</v>
      </c>
      <c r="H338" t="s">
        <v>17</v>
      </c>
    </row>
    <row r="339" spans="1:8" x14ac:dyDescent="0.25">
      <c r="A339">
        <v>34</v>
      </c>
      <c r="B339" t="s">
        <v>7</v>
      </c>
      <c r="C339">
        <v>0.4926077127456665</v>
      </c>
      <c r="D339">
        <v>0.92793571949005127</v>
      </c>
      <c r="E339" t="s">
        <v>24</v>
      </c>
      <c r="F339">
        <v>1E-4</v>
      </c>
      <c r="G339">
        <v>0.2</v>
      </c>
      <c r="H339" t="s">
        <v>17</v>
      </c>
    </row>
    <row r="340" spans="1:8" x14ac:dyDescent="0.25">
      <c r="A340">
        <v>34</v>
      </c>
      <c r="B340" t="s">
        <v>2</v>
      </c>
      <c r="C340">
        <v>0.44829627871513372</v>
      </c>
      <c r="D340">
        <v>0.82942646741867065</v>
      </c>
      <c r="E340" t="s">
        <v>24</v>
      </c>
      <c r="F340">
        <v>1E-4</v>
      </c>
      <c r="G340">
        <v>0.2</v>
      </c>
      <c r="H340" t="s">
        <v>17</v>
      </c>
    </row>
    <row r="341" spans="1:8" x14ac:dyDescent="0.25">
      <c r="A341">
        <v>34</v>
      </c>
      <c r="B341" t="s">
        <v>9</v>
      </c>
      <c r="C341">
        <v>0.49322029948234558</v>
      </c>
      <c r="D341">
        <v>0.96259963512420654</v>
      </c>
      <c r="E341" t="s">
        <v>24</v>
      </c>
      <c r="F341">
        <v>1E-4</v>
      </c>
      <c r="G341">
        <v>0.2</v>
      </c>
      <c r="H341" t="s">
        <v>17</v>
      </c>
    </row>
    <row r="342" spans="1:8" x14ac:dyDescent="0.25">
      <c r="A342">
        <v>35</v>
      </c>
      <c r="B342" t="s">
        <v>5</v>
      </c>
      <c r="C342">
        <v>0.46628621220588679</v>
      </c>
      <c r="D342">
        <v>0.93164461851119995</v>
      </c>
      <c r="E342" t="s">
        <v>24</v>
      </c>
      <c r="F342">
        <v>1E-4</v>
      </c>
      <c r="G342">
        <v>0.2</v>
      </c>
      <c r="H342" t="s">
        <v>17</v>
      </c>
    </row>
    <row r="343" spans="1:8" x14ac:dyDescent="0.25">
      <c r="A343">
        <v>35</v>
      </c>
      <c r="B343" t="s">
        <v>8</v>
      </c>
      <c r="C343">
        <v>0.46453651785850519</v>
      </c>
      <c r="D343">
        <v>0.91314375400543213</v>
      </c>
      <c r="E343" t="s">
        <v>24</v>
      </c>
      <c r="F343">
        <v>1E-4</v>
      </c>
      <c r="G343">
        <v>0.2</v>
      </c>
      <c r="H343" t="s">
        <v>17</v>
      </c>
    </row>
    <row r="344" spans="1:8" x14ac:dyDescent="0.25">
      <c r="A344">
        <v>35</v>
      </c>
      <c r="B344" t="s">
        <v>4</v>
      </c>
      <c r="C344">
        <v>0.48146462440490723</v>
      </c>
      <c r="D344">
        <v>0.95582151412963867</v>
      </c>
      <c r="E344" t="s">
        <v>24</v>
      </c>
      <c r="F344">
        <v>1E-4</v>
      </c>
      <c r="G344">
        <v>0.2</v>
      </c>
      <c r="H344" t="s">
        <v>17</v>
      </c>
    </row>
    <row r="345" spans="1:8" x14ac:dyDescent="0.25">
      <c r="A345">
        <v>35</v>
      </c>
      <c r="B345" t="s">
        <v>11</v>
      </c>
      <c r="C345">
        <v>0.99999988079071045</v>
      </c>
      <c r="D345">
        <v>1</v>
      </c>
      <c r="E345" t="s">
        <v>24</v>
      </c>
      <c r="F345">
        <v>1E-4</v>
      </c>
      <c r="G345">
        <v>0.2</v>
      </c>
      <c r="H345" t="s">
        <v>17</v>
      </c>
    </row>
    <row r="346" spans="1:8" x14ac:dyDescent="0.25">
      <c r="A346">
        <v>35</v>
      </c>
      <c r="B346" t="s">
        <v>3</v>
      </c>
      <c r="C346">
        <v>0.50610840320587158</v>
      </c>
      <c r="D346">
        <v>0.95587140321731567</v>
      </c>
      <c r="E346" t="s">
        <v>24</v>
      </c>
      <c r="F346">
        <v>1E-4</v>
      </c>
      <c r="G346">
        <v>0.2</v>
      </c>
      <c r="H346" t="s">
        <v>17</v>
      </c>
    </row>
    <row r="347" spans="1:8" x14ac:dyDescent="0.25">
      <c r="A347">
        <v>35</v>
      </c>
      <c r="B347" t="s">
        <v>6</v>
      </c>
      <c r="C347">
        <v>0.43926170468330378</v>
      </c>
      <c r="D347">
        <v>0.80808556079864502</v>
      </c>
      <c r="E347" t="s">
        <v>24</v>
      </c>
      <c r="F347">
        <v>1E-4</v>
      </c>
      <c r="G347">
        <v>0.2</v>
      </c>
      <c r="H347" t="s">
        <v>17</v>
      </c>
    </row>
    <row r="348" spans="1:8" x14ac:dyDescent="0.25">
      <c r="A348">
        <v>35</v>
      </c>
      <c r="B348" t="s">
        <v>10</v>
      </c>
      <c r="C348">
        <v>0.48133769631385798</v>
      </c>
      <c r="D348">
        <v>0.96267539262771606</v>
      </c>
      <c r="E348" t="s">
        <v>24</v>
      </c>
      <c r="F348">
        <v>1E-4</v>
      </c>
      <c r="G348">
        <v>0.2</v>
      </c>
      <c r="H348" t="s">
        <v>17</v>
      </c>
    </row>
    <row r="349" spans="1:8" x14ac:dyDescent="0.25">
      <c r="A349">
        <v>35</v>
      </c>
      <c r="B349" t="s">
        <v>7</v>
      </c>
      <c r="C349">
        <v>0.49597567319870001</v>
      </c>
      <c r="D349">
        <v>0.92738759517669678</v>
      </c>
      <c r="E349" t="s">
        <v>24</v>
      </c>
      <c r="F349">
        <v>1E-4</v>
      </c>
      <c r="G349">
        <v>0.2</v>
      </c>
      <c r="H349" t="s">
        <v>17</v>
      </c>
    </row>
    <row r="350" spans="1:8" x14ac:dyDescent="0.25">
      <c r="A350">
        <v>35</v>
      </c>
      <c r="B350" t="s">
        <v>2</v>
      </c>
      <c r="C350">
        <v>0.45162972807884222</v>
      </c>
      <c r="D350">
        <v>0.82953202724456787</v>
      </c>
      <c r="E350" t="s">
        <v>24</v>
      </c>
      <c r="F350">
        <v>1E-4</v>
      </c>
      <c r="G350">
        <v>0.2</v>
      </c>
      <c r="H350" t="s">
        <v>17</v>
      </c>
    </row>
    <row r="351" spans="1:8" x14ac:dyDescent="0.25">
      <c r="A351">
        <v>35</v>
      </c>
      <c r="B351" t="s">
        <v>9</v>
      </c>
      <c r="C351">
        <v>0.49174275994300842</v>
      </c>
      <c r="D351">
        <v>0.96204155683517456</v>
      </c>
      <c r="E351" t="s">
        <v>24</v>
      </c>
      <c r="F351">
        <v>1E-4</v>
      </c>
      <c r="G351">
        <v>0.2</v>
      </c>
      <c r="H351" t="s">
        <v>17</v>
      </c>
    </row>
    <row r="352" spans="1:8" x14ac:dyDescent="0.25">
      <c r="A352">
        <v>36</v>
      </c>
      <c r="B352" t="s">
        <v>5</v>
      </c>
      <c r="C352">
        <v>0.4671289324760437</v>
      </c>
      <c r="D352">
        <v>0.93330681324005127</v>
      </c>
      <c r="E352" t="s">
        <v>24</v>
      </c>
      <c r="F352">
        <v>1E-4</v>
      </c>
      <c r="G352">
        <v>0.2</v>
      </c>
      <c r="H352" t="s">
        <v>17</v>
      </c>
    </row>
    <row r="353" spans="1:8" x14ac:dyDescent="0.25">
      <c r="A353">
        <v>36</v>
      </c>
      <c r="B353" t="s">
        <v>8</v>
      </c>
      <c r="C353">
        <v>0.46337825059890753</v>
      </c>
      <c r="D353">
        <v>0.91343468427658081</v>
      </c>
      <c r="E353" t="s">
        <v>24</v>
      </c>
      <c r="F353">
        <v>1E-4</v>
      </c>
      <c r="G353">
        <v>0.2</v>
      </c>
      <c r="H353" t="s">
        <v>17</v>
      </c>
    </row>
    <row r="354" spans="1:8" x14ac:dyDescent="0.25">
      <c r="A354">
        <v>36</v>
      </c>
      <c r="B354" t="s">
        <v>4</v>
      </c>
      <c r="C354">
        <v>0.48210519552230829</v>
      </c>
      <c r="D354">
        <v>0.95537501573562622</v>
      </c>
      <c r="E354" t="s">
        <v>24</v>
      </c>
      <c r="F354">
        <v>1E-4</v>
      </c>
      <c r="G354">
        <v>0.2</v>
      </c>
      <c r="H354" t="s">
        <v>17</v>
      </c>
    </row>
    <row r="355" spans="1:8" x14ac:dyDescent="0.25">
      <c r="A355">
        <v>36</v>
      </c>
      <c r="B355" t="s">
        <v>11</v>
      </c>
      <c r="C355">
        <v>0.99999988079071045</v>
      </c>
      <c r="D355">
        <v>1</v>
      </c>
      <c r="E355" t="s">
        <v>24</v>
      </c>
      <c r="F355">
        <v>1E-4</v>
      </c>
      <c r="G355">
        <v>0.2</v>
      </c>
      <c r="H355" t="s">
        <v>17</v>
      </c>
    </row>
    <row r="356" spans="1:8" x14ac:dyDescent="0.25">
      <c r="A356">
        <v>36</v>
      </c>
      <c r="B356" t="s">
        <v>3</v>
      </c>
      <c r="C356">
        <v>0.50676846504211426</v>
      </c>
      <c r="D356">
        <v>0.95569199323654175</v>
      </c>
      <c r="E356" t="s">
        <v>24</v>
      </c>
      <c r="F356">
        <v>1E-4</v>
      </c>
      <c r="G356">
        <v>0.2</v>
      </c>
      <c r="H356" t="s">
        <v>17</v>
      </c>
    </row>
    <row r="357" spans="1:8" x14ac:dyDescent="0.25">
      <c r="A357">
        <v>36</v>
      </c>
      <c r="B357" t="s">
        <v>6</v>
      </c>
      <c r="C357">
        <v>0.43288460373878479</v>
      </c>
      <c r="D357">
        <v>0.80698144435882568</v>
      </c>
      <c r="E357" t="s">
        <v>24</v>
      </c>
      <c r="F357">
        <v>1E-4</v>
      </c>
      <c r="G357">
        <v>0.2</v>
      </c>
      <c r="H357" t="s">
        <v>17</v>
      </c>
    </row>
    <row r="358" spans="1:8" x14ac:dyDescent="0.25">
      <c r="A358">
        <v>36</v>
      </c>
      <c r="B358" t="s">
        <v>10</v>
      </c>
      <c r="C358">
        <v>0.48591667413711548</v>
      </c>
      <c r="D358">
        <v>0.96256369352340698</v>
      </c>
      <c r="E358" t="s">
        <v>24</v>
      </c>
      <c r="F358">
        <v>1E-4</v>
      </c>
      <c r="G358">
        <v>0.2</v>
      </c>
      <c r="H358" t="s">
        <v>17</v>
      </c>
    </row>
    <row r="359" spans="1:8" x14ac:dyDescent="0.25">
      <c r="A359">
        <v>36</v>
      </c>
      <c r="B359" t="s">
        <v>7</v>
      </c>
      <c r="C359">
        <v>0.49556812644004822</v>
      </c>
      <c r="D359">
        <v>0.92822664976119995</v>
      </c>
      <c r="E359" t="s">
        <v>24</v>
      </c>
      <c r="F359">
        <v>1E-4</v>
      </c>
      <c r="G359">
        <v>0.2</v>
      </c>
      <c r="H359" t="s">
        <v>17</v>
      </c>
    </row>
    <row r="360" spans="1:8" x14ac:dyDescent="0.25">
      <c r="A360">
        <v>36</v>
      </c>
      <c r="B360" t="s">
        <v>2</v>
      </c>
      <c r="C360">
        <v>0.44863295555114752</v>
      </c>
      <c r="D360">
        <v>0.828910231590271</v>
      </c>
      <c r="E360" t="s">
        <v>24</v>
      </c>
      <c r="F360">
        <v>1E-4</v>
      </c>
      <c r="G360">
        <v>0.2</v>
      </c>
      <c r="H360" t="s">
        <v>17</v>
      </c>
    </row>
    <row r="361" spans="1:8" x14ac:dyDescent="0.25">
      <c r="A361">
        <v>36</v>
      </c>
      <c r="B361" t="s">
        <v>9</v>
      </c>
      <c r="C361">
        <v>0.49435079097747803</v>
      </c>
      <c r="D361">
        <v>0.96292257308959961</v>
      </c>
      <c r="E361" t="s">
        <v>24</v>
      </c>
      <c r="F361">
        <v>1E-4</v>
      </c>
      <c r="G361">
        <v>0.2</v>
      </c>
      <c r="H36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114</vt:i4>
      </vt:variant>
    </vt:vector>
  </HeadingPairs>
  <TitlesOfParts>
    <vt:vector size="124" baseType="lpstr">
      <vt:lpstr>Sheet1</vt:lpstr>
      <vt:lpstr>ResNet50_Rice_Leaves</vt:lpstr>
      <vt:lpstr>InceptionResNetV2_Rice_Leaves</vt:lpstr>
      <vt:lpstr>AlexNet_Rice_Leaves</vt:lpstr>
      <vt:lpstr>AlexNet_lowlight_tomato</vt:lpstr>
      <vt:lpstr>ResNet50_lowlight_tomato</vt:lpstr>
      <vt:lpstr>InceptionResNetV2_lowlight_toma</vt:lpstr>
      <vt:lpstr>AlexNet_highlight_tomato</vt:lpstr>
      <vt:lpstr>ResNet50_highlight_tomato</vt:lpstr>
      <vt:lpstr>InceptionResNetV2_highlight_tom</vt:lpstr>
      <vt:lpstr>Bacterial_Leaf_Blight_ResNet50_RiceLeaves_Accuracy</vt:lpstr>
      <vt:lpstr>Bacterial_Leaf_Blight_ResNet50_RiceLeaves_IOU</vt:lpstr>
      <vt:lpstr>Bacterial_Leaf_Blight_RiceLeaves_AlexNet_Accuracy</vt:lpstr>
      <vt:lpstr>Bacterial_Leaf_Blight_RiceLeaves_AlexNet_IOU</vt:lpstr>
      <vt:lpstr>Bacterial_ResNet_Lowlight_Accuracy</vt:lpstr>
      <vt:lpstr>Bacterial_ResNet_Lowlight_IOU</vt:lpstr>
      <vt:lpstr>Brown_Spot_ResNet50_RiceLeaves_Accuracy</vt:lpstr>
      <vt:lpstr>Brown_Spot_ResNet50_RiceLeaves_IOU</vt:lpstr>
      <vt:lpstr>Brown_Spot_RiceLeaves_AlexNet_Accuracy</vt:lpstr>
      <vt:lpstr>Brown_Spot_RiceLeaves_AlexNet_IOU</vt:lpstr>
      <vt:lpstr>Early_ResNet_Lowlight_IOU</vt:lpstr>
      <vt:lpstr>Healthy_ResNet_Highlight_IOU</vt:lpstr>
      <vt:lpstr>Healthy_ResNet_Lowlight_IOU</vt:lpstr>
      <vt:lpstr>Late__ResNet_Lowlight_IOU</vt:lpstr>
      <vt:lpstr>Leaf_Smut_ResNet50_RiceLeaves_Accuracy</vt:lpstr>
      <vt:lpstr>Leaf_Smut_ResNet50_RiceLeaves_IOU</vt:lpstr>
      <vt:lpstr>Leaf_Smut_RiceLeaves_AlexNet_Accuracy</vt:lpstr>
      <vt:lpstr>Leaf_Smut_RiceLeaves_AlexNet_IOU</vt:lpstr>
      <vt:lpstr>Mold_ResNet_Lowlight_Accuracy</vt:lpstr>
      <vt:lpstr>Mold_ResNet_Lowlight_IOU</vt:lpstr>
      <vt:lpstr>Mosaic_ResNet_Lowlight_IOU</vt:lpstr>
      <vt:lpstr>Septoria_ResNet_Lowlight_IOU</vt:lpstr>
      <vt:lpstr>Spider_ResNet_Lowlight_IOU</vt:lpstr>
      <vt:lpstr>Target_ResNet_Lowlight_IOU</vt:lpstr>
      <vt:lpstr>Tomato_Bacterial_Spot_Accuracy_Highlight_AlexNet_Vals</vt:lpstr>
      <vt:lpstr>Tomato_Bacterial_Spot_Accuracy_Lowlight_AlexNet_Vals</vt:lpstr>
      <vt:lpstr>Tomato_Bacterial_Spot_Accuracy_ResNet_Highlight_Vals</vt:lpstr>
      <vt:lpstr>Tomato_Bacterial_Spot_ALEXNET_Highlight_IOU</vt:lpstr>
      <vt:lpstr>Tomato_Bacterial_Spot_Highlight_IOU</vt:lpstr>
      <vt:lpstr>Tomato_Bacterial_Spot_IOU_Highlight_AlexNet_Vals</vt:lpstr>
      <vt:lpstr>Tomato_Bacterial_Spot_IOU_Lowlight_AlexNet_Vals</vt:lpstr>
      <vt:lpstr>Tomato_Bacterial_Spot_IOU_ResNet_Highlight_Vals</vt:lpstr>
      <vt:lpstr>Tomato_Bacterial_Spot_Vals_IOU_Lowlight</vt:lpstr>
      <vt:lpstr>Tomato_Early_Blight_Accuracy_Highlight_AlexNet_Vals</vt:lpstr>
      <vt:lpstr>Tomato_Early_Blight_Accuracy_Lowlight_AlexNet_Vals</vt:lpstr>
      <vt:lpstr>Tomato_Early_Blight_Accuracy_ResNet_Highlight_Vals</vt:lpstr>
      <vt:lpstr>Tomato_Early_Blight_Highlight_IOU</vt:lpstr>
      <vt:lpstr>Tomato_Early_Blight_IOU_Highlight_AlexNet_Vals</vt:lpstr>
      <vt:lpstr>Tomato_Early_Blight_IOU_Lowlight_AlexNet_Vals</vt:lpstr>
      <vt:lpstr>Tomato_Early_Blight_IOU_ResNet_Highlight_Vals</vt:lpstr>
      <vt:lpstr>Tomato_Early_Blight_ResNet_Lowlight_Accuracy</vt:lpstr>
      <vt:lpstr>Tomato_Early_Blight_Vals_IOU_Lowlight</vt:lpstr>
      <vt:lpstr>Tomato_Healthy_Accuracy_Highlight_AlexNet_Vals</vt:lpstr>
      <vt:lpstr>Tomato_Healthy_Accuracy_Lowlight_AlexNet_Vals</vt:lpstr>
      <vt:lpstr>Tomato_Healthy_Accuracy_ResNet_Highlight_Vals</vt:lpstr>
      <vt:lpstr>Tomato_Healthy_Highlight_IOU</vt:lpstr>
      <vt:lpstr>Tomato_Healthy_IOU_Highlight_AlexNet_Vals</vt:lpstr>
      <vt:lpstr>Tomato_Healthy_IOU_Lowlight_AlexNet_Vals</vt:lpstr>
      <vt:lpstr>Tomato_Healthy_IOU_ResNet_Highlight_Vals</vt:lpstr>
      <vt:lpstr>Tomato_Healthy_ResNet_Lowlight_Accuracy</vt:lpstr>
      <vt:lpstr>Tomato_Healthy_Vals_IOU_Lowlight</vt:lpstr>
      <vt:lpstr>Tomato_Late_Blight_Accuracy_Highlight_AlexNet_Vals</vt:lpstr>
      <vt:lpstr>Tomato_Late_Blight_Accuracy_Lowlight_AlexNet_Vals</vt:lpstr>
      <vt:lpstr>Tomato_Late_Blight_Accuracy_ResNet_Highlight_Vals</vt:lpstr>
      <vt:lpstr>Tomato_Late_Blight_Highlight_IOU</vt:lpstr>
      <vt:lpstr>Tomato_Late_Blight_IOU_Highlight_AlexNet_Vals</vt:lpstr>
      <vt:lpstr>Tomato_Late_Blight_IOU_Lowlight_AlexNet_Vals</vt:lpstr>
      <vt:lpstr>Tomato_Late_Blight_IOU_ResNet_Highlight_Vals</vt:lpstr>
      <vt:lpstr>Tomato_Late_Blight_ResNet_Lowlight_Accuracy</vt:lpstr>
      <vt:lpstr>Tomato_Late_Blight_Vals_IOU_Lowlight</vt:lpstr>
      <vt:lpstr>Tomato_Leaf_Mold_Accuracy_Highlight_AlexNet_Vals</vt:lpstr>
      <vt:lpstr>Tomato_Leaf_Mold_Accuracy_Lowlight_AlexNet_Vals</vt:lpstr>
      <vt:lpstr>Tomato_Leaf_Mold_Accuracy_ResNet_Highlight_Vals</vt:lpstr>
      <vt:lpstr>Tomato_Leaf_Mold_Highlight_IOU</vt:lpstr>
      <vt:lpstr>Tomato_Leaf_Mold_IOU_Highlight_AlexNet_Vals</vt:lpstr>
      <vt:lpstr>Tomato_Leaf_Mold_IOU_Lowlight_AlexNet_Vals</vt:lpstr>
      <vt:lpstr>Tomato_Leaf_Mold_IOU_ResNet_Highlight_Vals</vt:lpstr>
      <vt:lpstr>Tomato_Leaf_Mold_Vals_IOU_Lowlight</vt:lpstr>
      <vt:lpstr>Tomato_Mosaic_Virus_Accuracy_Highlight_AlexNet_Vals</vt:lpstr>
      <vt:lpstr>Tomato_Mosaic_Virus_Accuracy_Lowlight_AlexNet_Vals</vt:lpstr>
      <vt:lpstr>Tomato_Mosaic_Virus_Accuracy_ResNet_Highlight_Vals</vt:lpstr>
      <vt:lpstr>Tomato_Mosaic_Virus_Highlight_IOU</vt:lpstr>
      <vt:lpstr>Tomato_Mosaic_Virus_IOU_Highlight_AlexNet_Vals</vt:lpstr>
      <vt:lpstr>Tomato_Mosaic_Virus_IOU_Lowlight_AlexNet_Vals</vt:lpstr>
      <vt:lpstr>Tomato_Mosaic_Virus_IOU_ResNet_Highlight_Vals</vt:lpstr>
      <vt:lpstr>Tomato_Mosaic_Virus_ResNet_Lowlight_Accuracy</vt:lpstr>
      <vt:lpstr>Tomato_Mosaic_Virus_Vals_IOU_Lowlight</vt:lpstr>
      <vt:lpstr>Tomato_Septoria_Leaf_Spot_Accuracy_Highlight_AlexNet_Vals</vt:lpstr>
      <vt:lpstr>Tomato_Septoria_Leaf_Spot_Accuracy_Lowlight_AlexNet_Vals</vt:lpstr>
      <vt:lpstr>Tomato_Septoria_Leaf_Spot_Accuracy_ResNet_Highlight_Vals</vt:lpstr>
      <vt:lpstr>Tomato_Septoria_Leaf_Spot_Highlight_IOU</vt:lpstr>
      <vt:lpstr>Tomato_Septoria_Leaf_Spot_IOU_Highlight_AlexNet_Vals</vt:lpstr>
      <vt:lpstr>Tomato_Septoria_Leaf_Spot_IOU_Lowlight_AlexNet_Vals</vt:lpstr>
      <vt:lpstr>Tomato_Septoria_Leaf_Spot_IOU_ResNet_Highlight_Vals</vt:lpstr>
      <vt:lpstr>Tomato_Septoria_Leaf_Spot_ResNet_Lowlight_Accuracy</vt:lpstr>
      <vt:lpstr>Tomato_Septoria_Leaf_Spot_Vals_IOU_Lowlight</vt:lpstr>
      <vt:lpstr>Tomato_Spider_Mites_Accuracy_Highlight_AlexNet_Vals</vt:lpstr>
      <vt:lpstr>Tomato_Spider_Mites_Accuracy_Lowlight_AlexNet_Vals</vt:lpstr>
      <vt:lpstr>Tomato_Spider_Mites_Accuracy_ResNet_Highlight_Vals</vt:lpstr>
      <vt:lpstr>Tomato_Spider_Mites_Highlight_IOU</vt:lpstr>
      <vt:lpstr>Tomato_Spider_Mites_IOU_Highlight_AlexNet_Vals</vt:lpstr>
      <vt:lpstr>Tomato_Spider_Mites_IOU_Lowlight_AlexNet_Vals</vt:lpstr>
      <vt:lpstr>Tomato_Spider_Mites_IOU_ResNet_Highlight_Vals</vt:lpstr>
      <vt:lpstr>Tomato_Spider_Mites_ResNet_Lowlight_Accuracy</vt:lpstr>
      <vt:lpstr>Tomato_Spider_Mites_Vals_IOU_Lowlight</vt:lpstr>
      <vt:lpstr>Tomato_Target_Spot_Accuracy_Highlight_AlexNet_Vals</vt:lpstr>
      <vt:lpstr>Tomato_Target_Spot_Accuracy_Lowlight_AlexNet_Vals</vt:lpstr>
      <vt:lpstr>Tomato_Target_Spot_Accuracy_ResNet_Highlight_Vals</vt:lpstr>
      <vt:lpstr>Tomato_Target_Spot_Highlight_IOU</vt:lpstr>
      <vt:lpstr>Tomato_Target_Spot_IOU_Highlight_AlexNet_Vals</vt:lpstr>
      <vt:lpstr>Tomato_Target_Spot_IOU_Lowlight_AlexNet_Vals</vt:lpstr>
      <vt:lpstr>Tomato_Target_Spot_IOU_ResNet_Highlight_Vals</vt:lpstr>
      <vt:lpstr>Tomato_Target_Spot_ResNet_Lowlight_Accuracy</vt:lpstr>
      <vt:lpstr>Tomato_Target_Spot_Vals_IOU_Lowlight</vt:lpstr>
      <vt:lpstr>Tomato_Yellow_Leaf_Curl_Virus_Accuracy_Highlight_AlexNet_Vals</vt:lpstr>
      <vt:lpstr>Tomato_Yellow_Leaf_Curl_Virus_Accuracy_Lowlight_AlexNet_Vals</vt:lpstr>
      <vt:lpstr>Tomato_Yellow_Leaf_Curl_Virus_Accuracy_ResNet_Highlight_Vals</vt:lpstr>
      <vt:lpstr>Tomato_Yellow_Leaf_Curl_Virus_HighLight_IOU</vt:lpstr>
      <vt:lpstr>Tomato_Yellow_Leaf_Curl_Virus_IOU_Highlight_AlexNet_Vals</vt:lpstr>
      <vt:lpstr>Tomato_Yellow_Leaf_Curl_Virus_IOU_Lowlight_AlexNet_Vals</vt:lpstr>
      <vt:lpstr>Tomato_Yellow_Leaf_Curl_Virus_IOU_ResNet_Highlight_Vals</vt:lpstr>
      <vt:lpstr>Tomato_Yellow_Leaf_Curl_Virus_ResNet_Lowlight_Accuracy</vt:lpstr>
      <vt:lpstr>Tomato_Yellow_Leaf_Curl_Virus_Vals_IOU_Lowlight</vt:lpstr>
      <vt:lpstr>Yellow__ResNet_Lowlight_IOU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Haenel</dc:creator>
  <cp:lastModifiedBy>Haenel, Joseph</cp:lastModifiedBy>
  <dcterms:created xsi:type="dcterms:W3CDTF">2015-06-05T18:17:20Z</dcterms:created>
  <dcterms:modified xsi:type="dcterms:W3CDTF">2024-02-16T20:35:45Z</dcterms:modified>
</cp:coreProperties>
</file>