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cuments\Chart of Nuclides\"/>
    </mc:Choice>
  </mc:AlternateContent>
  <bookViews>
    <workbookView xWindow="0" yWindow="0" windowWidth="23040" windowHeight="9084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55" i="1" l="1"/>
  <c r="E153" i="1"/>
  <c r="E151" i="1"/>
  <c r="E149" i="1"/>
  <c r="E145" i="1"/>
  <c r="E143" i="1"/>
  <c r="B144" i="1"/>
  <c r="B145" i="1" s="1"/>
  <c r="B146" i="1" s="1"/>
  <c r="B147" i="1" s="1"/>
  <c r="B148" i="1" s="1"/>
  <c r="B149" i="1" s="1"/>
  <c r="B150" i="1" s="1"/>
  <c r="B151" i="1" s="1"/>
  <c r="B143" i="1"/>
  <c r="E141" i="1"/>
  <c r="E139" i="1"/>
  <c r="E137" i="1"/>
  <c r="E135" i="1"/>
  <c r="E133" i="1" l="1"/>
  <c r="E129" i="1"/>
  <c r="E127" i="1"/>
  <c r="E125" i="1"/>
  <c r="E123" i="1"/>
  <c r="E119" i="1"/>
  <c r="E117" i="1"/>
  <c r="E115" i="1"/>
  <c r="E113" i="1"/>
  <c r="E109" i="1"/>
  <c r="E107" i="1"/>
  <c r="E105" i="1"/>
  <c r="E101" i="1"/>
  <c r="E99" i="1"/>
  <c r="E89" i="1"/>
  <c r="E97" i="1"/>
  <c r="E93" i="1"/>
  <c r="E91" i="1"/>
  <c r="E88" i="1"/>
  <c r="E84" i="1"/>
  <c r="E82" i="1"/>
  <c r="E76" i="1"/>
  <c r="E74" i="1"/>
  <c r="E72" i="1"/>
  <c r="E70" i="1"/>
  <c r="E66" i="1"/>
  <c r="E64" i="1"/>
  <c r="E60" i="1"/>
  <c r="E58" i="1"/>
  <c r="E56" i="1"/>
  <c r="E54" i="1"/>
  <c r="E52" i="1"/>
  <c r="E50" i="1"/>
  <c r="E48" i="1"/>
  <c r="E44" i="1"/>
  <c r="E42" i="1"/>
  <c r="E38" i="1"/>
  <c r="E36" i="1"/>
  <c r="E32" i="1"/>
  <c r="E17" i="1"/>
  <c r="E11" i="1"/>
  <c r="E4" i="1"/>
</calcChain>
</file>

<file path=xl/sharedStrings.xml><?xml version="1.0" encoding="utf-8"?>
<sst xmlns="http://schemas.openxmlformats.org/spreadsheetml/2006/main" count="221" uniqueCount="47">
  <si>
    <t>A</t>
  </si>
  <si>
    <t>Z</t>
  </si>
  <si>
    <t>symbol</t>
  </si>
  <si>
    <t>mode</t>
  </si>
  <si>
    <t>H</t>
  </si>
  <si>
    <t>B-</t>
  </si>
  <si>
    <t>He</t>
  </si>
  <si>
    <t>Li</t>
  </si>
  <si>
    <t>avg gamma intensity</t>
  </si>
  <si>
    <t>B</t>
  </si>
  <si>
    <t>Be</t>
  </si>
  <si>
    <t>thermal n cross section</t>
  </si>
  <si>
    <t>res integral</t>
  </si>
  <si>
    <t>C</t>
  </si>
  <si>
    <t>N</t>
  </si>
  <si>
    <t>O</t>
  </si>
  <si>
    <t>t1/2 (s)</t>
  </si>
  <si>
    <t>F</t>
  </si>
  <si>
    <t>Ne</t>
  </si>
  <si>
    <t>Na</t>
  </si>
  <si>
    <t>Mg</t>
  </si>
  <si>
    <t>Al</t>
  </si>
  <si>
    <t>Si</t>
  </si>
  <si>
    <t>P</t>
  </si>
  <si>
    <t>ABUNDANCE</t>
  </si>
  <si>
    <t>Cl</t>
  </si>
  <si>
    <t>Ar</t>
  </si>
  <si>
    <t>E</t>
  </si>
  <si>
    <t>K</t>
  </si>
  <si>
    <t>Ca</t>
  </si>
  <si>
    <t>Sc</t>
  </si>
  <si>
    <t>Ti</t>
  </si>
  <si>
    <t>V</t>
  </si>
  <si>
    <t>Cr</t>
  </si>
  <si>
    <t>Mn</t>
  </si>
  <si>
    <t>Fe</t>
  </si>
  <si>
    <t>Co</t>
  </si>
  <si>
    <t>Ni</t>
  </si>
  <si>
    <t>Cu</t>
  </si>
  <si>
    <t>Zn</t>
  </si>
  <si>
    <t>Ga</t>
  </si>
  <si>
    <t>Ge</t>
  </si>
  <si>
    <t>As</t>
  </si>
  <si>
    <t>Se</t>
  </si>
  <si>
    <t>Br</t>
  </si>
  <si>
    <t>Kr</t>
  </si>
  <si>
    <t>Rb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</si>
</sst>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5"/>
  <sheetViews>
    <sheetView tabSelected="1" topLeftCell="A132" workbookViewId="0">
      <selection activeCell="A156" sqref="A156"/>
    </sheetView>
  </sheetViews>
  <sheetFormatPr defaultRowHeight="14.4" x14ac:dyDescent="0.3"/>
  <cols>
    <col min="1" max="2" width="3" bestFit="1" customWidth="1"/>
    <col min="3" max="3" width="6.77734375" bestFit="1" customWidth="1"/>
    <col min="4" max="4" width="6.77734375" customWidth="1"/>
    <col min="5" max="5" width="12" bestFit="1" customWidth="1"/>
    <col min="6" max="6" width="5.6640625" bestFit="1" customWidth="1"/>
    <col min="7" max="7" width="17.77734375" bestFit="1" customWidth="1"/>
    <col min="8" max="8" width="20" bestFit="1" customWidth="1"/>
    <col min="9" max="9" width="10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24</v>
      </c>
      <c r="E1" t="s">
        <v>16</v>
      </c>
      <c r="F1" t="s">
        <v>3</v>
      </c>
      <c r="G1" t="s">
        <v>8</v>
      </c>
      <c r="H1" t="s">
        <v>11</v>
      </c>
      <c r="I1" t="s">
        <v>12</v>
      </c>
    </row>
    <row r="2" spans="1:9" x14ac:dyDescent="0.3">
      <c r="A2">
        <v>1</v>
      </c>
      <c r="B2">
        <v>1</v>
      </c>
      <c r="C2" t="s">
        <v>4</v>
      </c>
      <c r="D2">
        <v>99.988500000000002</v>
      </c>
    </row>
    <row r="3" spans="1:9" x14ac:dyDescent="0.3">
      <c r="A3">
        <v>1</v>
      </c>
      <c r="B3">
        <v>2</v>
      </c>
      <c r="C3" t="s">
        <v>4</v>
      </c>
      <c r="D3">
        <v>1.15E-2</v>
      </c>
    </row>
    <row r="4" spans="1:9" x14ac:dyDescent="0.3">
      <c r="A4">
        <v>1</v>
      </c>
      <c r="B4">
        <v>3</v>
      </c>
      <c r="C4" t="s">
        <v>4</v>
      </c>
      <c r="D4">
        <v>0</v>
      </c>
      <c r="E4">
        <f>12.32*365.25*24*3600</f>
        <v>388789632</v>
      </c>
      <c r="F4" t="s">
        <v>5</v>
      </c>
    </row>
    <row r="5" spans="1:9" x14ac:dyDescent="0.3">
      <c r="A5">
        <v>2</v>
      </c>
      <c r="B5">
        <v>3</v>
      </c>
      <c r="C5" t="s">
        <v>6</v>
      </c>
      <c r="D5">
        <v>1.34E-4</v>
      </c>
    </row>
    <row r="6" spans="1:9" x14ac:dyDescent="0.3">
      <c r="A6">
        <v>2</v>
      </c>
      <c r="B6">
        <v>4</v>
      </c>
      <c r="C6" t="s">
        <v>6</v>
      </c>
      <c r="D6">
        <v>99.999865999999997</v>
      </c>
    </row>
    <row r="7" spans="1:9" x14ac:dyDescent="0.3">
      <c r="A7">
        <v>3</v>
      </c>
      <c r="B7">
        <v>6</v>
      </c>
      <c r="C7" t="s">
        <v>7</v>
      </c>
      <c r="D7">
        <v>7.59</v>
      </c>
    </row>
    <row r="8" spans="1:9" x14ac:dyDescent="0.3">
      <c r="A8">
        <v>3</v>
      </c>
      <c r="B8">
        <v>7</v>
      </c>
      <c r="C8" t="s">
        <v>7</v>
      </c>
      <c r="D8">
        <v>92.41</v>
      </c>
    </row>
    <row r="9" spans="1:9" x14ac:dyDescent="0.3">
      <c r="A9">
        <v>3</v>
      </c>
      <c r="B9">
        <v>8</v>
      </c>
      <c r="C9" t="s">
        <v>7</v>
      </c>
      <c r="D9">
        <v>0</v>
      </c>
      <c r="E9">
        <v>0.84</v>
      </c>
      <c r="F9" t="s">
        <v>0</v>
      </c>
    </row>
    <row r="10" spans="1:9" x14ac:dyDescent="0.3">
      <c r="A10">
        <v>4</v>
      </c>
      <c r="B10">
        <v>9</v>
      </c>
      <c r="C10" t="s">
        <v>10</v>
      </c>
      <c r="D10">
        <v>100</v>
      </c>
    </row>
    <row r="11" spans="1:9" x14ac:dyDescent="0.3">
      <c r="A11">
        <v>4</v>
      </c>
      <c r="B11">
        <v>10</v>
      </c>
      <c r="C11" t="s">
        <v>10</v>
      </c>
      <c r="D11">
        <v>0</v>
      </c>
      <c r="E11">
        <f>1500000*362.25*24*3600</f>
        <v>46947600000000</v>
      </c>
      <c r="F11" t="s">
        <v>5</v>
      </c>
    </row>
    <row r="12" spans="1:9" x14ac:dyDescent="0.3">
      <c r="A12">
        <v>5</v>
      </c>
      <c r="B12">
        <v>10</v>
      </c>
      <c r="C12" t="s">
        <v>9</v>
      </c>
      <c r="D12">
        <v>19.899999999999999</v>
      </c>
    </row>
    <row r="13" spans="1:9" x14ac:dyDescent="0.3">
      <c r="A13">
        <v>5</v>
      </c>
      <c r="B13">
        <v>11</v>
      </c>
      <c r="C13" t="s">
        <v>9</v>
      </c>
      <c r="D13">
        <v>80.099999999999994</v>
      </c>
    </row>
    <row r="14" spans="1:9" x14ac:dyDescent="0.3">
      <c r="A14">
        <v>5</v>
      </c>
      <c r="B14">
        <v>12</v>
      </c>
      <c r="C14" t="s">
        <v>9</v>
      </c>
      <c r="D14">
        <v>0</v>
      </c>
      <c r="E14" s="1">
        <v>2.0199999999999999E-2</v>
      </c>
      <c r="F14" t="s">
        <v>5</v>
      </c>
    </row>
    <row r="15" spans="1:9" x14ac:dyDescent="0.3">
      <c r="A15">
        <v>6</v>
      </c>
      <c r="B15">
        <v>12</v>
      </c>
      <c r="C15" t="s">
        <v>13</v>
      </c>
      <c r="D15">
        <v>98.93</v>
      </c>
    </row>
    <row r="16" spans="1:9" x14ac:dyDescent="0.3">
      <c r="A16">
        <v>6</v>
      </c>
      <c r="B16">
        <v>13</v>
      </c>
      <c r="C16" t="s">
        <v>13</v>
      </c>
      <c r="D16">
        <v>1.07</v>
      </c>
    </row>
    <row r="17" spans="1:6" x14ac:dyDescent="0.3">
      <c r="A17">
        <v>6</v>
      </c>
      <c r="B17">
        <v>14</v>
      </c>
      <c r="C17" t="s">
        <v>13</v>
      </c>
      <c r="D17">
        <v>0</v>
      </c>
      <c r="E17">
        <f>5715*365.25*24*3600</f>
        <v>180351684000</v>
      </c>
      <c r="F17" t="s">
        <v>5</v>
      </c>
    </row>
    <row r="18" spans="1:6" x14ac:dyDescent="0.3">
      <c r="A18">
        <v>7</v>
      </c>
      <c r="B18">
        <v>14</v>
      </c>
      <c r="C18" t="s">
        <v>14</v>
      </c>
      <c r="D18">
        <v>99.635999999999996</v>
      </c>
    </row>
    <row r="19" spans="1:6" x14ac:dyDescent="0.3">
      <c r="A19">
        <v>7</v>
      </c>
      <c r="B19">
        <v>15</v>
      </c>
      <c r="C19" t="s">
        <v>14</v>
      </c>
      <c r="D19">
        <v>0.36399999999999999</v>
      </c>
    </row>
    <row r="20" spans="1:6" x14ac:dyDescent="0.3">
      <c r="A20">
        <v>7</v>
      </c>
      <c r="B20">
        <v>16</v>
      </c>
      <c r="C20" t="s">
        <v>14</v>
      </c>
      <c r="D20">
        <v>0</v>
      </c>
      <c r="E20">
        <v>7.13</v>
      </c>
      <c r="F20" t="s">
        <v>5</v>
      </c>
    </row>
    <row r="21" spans="1:6" x14ac:dyDescent="0.3">
      <c r="A21">
        <v>8</v>
      </c>
      <c r="B21">
        <v>16</v>
      </c>
      <c r="C21" t="s">
        <v>15</v>
      </c>
      <c r="D21">
        <v>99.757000000000005</v>
      </c>
    </row>
    <row r="22" spans="1:6" x14ac:dyDescent="0.3">
      <c r="A22">
        <v>8</v>
      </c>
      <c r="B22">
        <v>17</v>
      </c>
      <c r="C22" t="s">
        <v>15</v>
      </c>
      <c r="D22">
        <v>3.7999999999999999E-2</v>
      </c>
    </row>
    <row r="23" spans="1:6" x14ac:dyDescent="0.3">
      <c r="A23">
        <v>8</v>
      </c>
      <c r="B23">
        <v>18</v>
      </c>
      <c r="C23" t="s">
        <v>15</v>
      </c>
      <c r="D23">
        <v>0.20499999999999999</v>
      </c>
    </row>
    <row r="24" spans="1:6" x14ac:dyDescent="0.3">
      <c r="A24">
        <v>8</v>
      </c>
      <c r="B24">
        <v>19</v>
      </c>
      <c r="C24" t="s">
        <v>15</v>
      </c>
      <c r="D24">
        <v>0</v>
      </c>
      <c r="E24">
        <v>26.9</v>
      </c>
      <c r="F24" t="s">
        <v>5</v>
      </c>
    </row>
    <row r="25" spans="1:6" x14ac:dyDescent="0.3">
      <c r="A25">
        <v>9</v>
      </c>
      <c r="B25">
        <v>19</v>
      </c>
      <c r="C25" t="s">
        <v>17</v>
      </c>
      <c r="D25">
        <v>100</v>
      </c>
    </row>
    <row r="26" spans="1:6" x14ac:dyDescent="0.3">
      <c r="A26">
        <v>9</v>
      </c>
      <c r="B26">
        <v>20</v>
      </c>
      <c r="C26" t="s">
        <v>17</v>
      </c>
      <c r="D26">
        <v>0</v>
      </c>
      <c r="E26">
        <v>11.1</v>
      </c>
      <c r="F26" t="s">
        <v>5</v>
      </c>
    </row>
    <row r="27" spans="1:6" x14ac:dyDescent="0.3">
      <c r="A27">
        <v>10</v>
      </c>
      <c r="B27">
        <v>20</v>
      </c>
      <c r="C27" t="s">
        <v>18</v>
      </c>
      <c r="D27">
        <v>90.48</v>
      </c>
    </row>
    <row r="28" spans="1:6" x14ac:dyDescent="0.3">
      <c r="A28">
        <v>10</v>
      </c>
      <c r="B28">
        <v>21</v>
      </c>
      <c r="C28" t="s">
        <v>18</v>
      </c>
      <c r="D28">
        <v>0.27</v>
      </c>
    </row>
    <row r="29" spans="1:6" x14ac:dyDescent="0.3">
      <c r="A29">
        <v>10</v>
      </c>
      <c r="B29">
        <v>22</v>
      </c>
      <c r="C29" t="s">
        <v>18</v>
      </c>
      <c r="D29">
        <v>9.25</v>
      </c>
    </row>
    <row r="30" spans="1:6" x14ac:dyDescent="0.3">
      <c r="A30">
        <v>10</v>
      </c>
      <c r="B30">
        <v>23</v>
      </c>
      <c r="C30" t="s">
        <v>18</v>
      </c>
      <c r="D30">
        <v>0</v>
      </c>
      <c r="E30">
        <v>37.1</v>
      </c>
      <c r="F30" t="s">
        <v>5</v>
      </c>
    </row>
    <row r="31" spans="1:6" x14ac:dyDescent="0.3">
      <c r="A31">
        <v>11</v>
      </c>
      <c r="B31">
        <v>23</v>
      </c>
      <c r="C31" t="s">
        <v>19</v>
      </c>
      <c r="D31">
        <v>100</v>
      </c>
    </row>
    <row r="32" spans="1:6" x14ac:dyDescent="0.3">
      <c r="A32">
        <v>11</v>
      </c>
      <c r="B32">
        <v>23</v>
      </c>
      <c r="C32" t="s">
        <v>19</v>
      </c>
      <c r="D32">
        <v>0</v>
      </c>
      <c r="E32">
        <f>14.97*3600</f>
        <v>53892</v>
      </c>
      <c r="F32" t="s">
        <v>5</v>
      </c>
    </row>
    <row r="33" spans="1:6" x14ac:dyDescent="0.3">
      <c r="A33">
        <v>12</v>
      </c>
      <c r="B33">
        <v>24</v>
      </c>
      <c r="C33" t="s">
        <v>20</v>
      </c>
      <c r="D33">
        <v>78.989999999999995</v>
      </c>
    </row>
    <row r="34" spans="1:6" x14ac:dyDescent="0.3">
      <c r="A34">
        <v>12</v>
      </c>
      <c r="B34">
        <v>25</v>
      </c>
      <c r="C34" t="s">
        <v>20</v>
      </c>
      <c r="D34">
        <v>10</v>
      </c>
    </row>
    <row r="35" spans="1:6" x14ac:dyDescent="0.3">
      <c r="A35">
        <v>12</v>
      </c>
      <c r="B35">
        <v>26</v>
      </c>
      <c r="C35" t="s">
        <v>20</v>
      </c>
      <c r="D35">
        <v>11.01</v>
      </c>
    </row>
    <row r="36" spans="1:6" x14ac:dyDescent="0.3">
      <c r="A36">
        <v>12</v>
      </c>
      <c r="B36">
        <v>27</v>
      </c>
      <c r="C36" t="s">
        <v>20</v>
      </c>
      <c r="D36">
        <v>0</v>
      </c>
      <c r="E36">
        <f>9.45*60</f>
        <v>567</v>
      </c>
      <c r="F36" t="s">
        <v>5</v>
      </c>
    </row>
    <row r="37" spans="1:6" x14ac:dyDescent="0.3">
      <c r="A37">
        <v>13</v>
      </c>
      <c r="B37">
        <v>27</v>
      </c>
      <c r="C37" t="s">
        <v>21</v>
      </c>
      <c r="D37">
        <v>100</v>
      </c>
    </row>
    <row r="38" spans="1:6" x14ac:dyDescent="0.3">
      <c r="A38">
        <v>13</v>
      </c>
      <c r="B38">
        <v>28</v>
      </c>
      <c r="C38" t="s">
        <v>21</v>
      </c>
      <c r="D38">
        <v>0</v>
      </c>
      <c r="E38">
        <f>2.25*60</f>
        <v>135</v>
      </c>
      <c r="F38" t="s">
        <v>5</v>
      </c>
    </row>
    <row r="39" spans="1:6" x14ac:dyDescent="0.3">
      <c r="A39">
        <v>14</v>
      </c>
      <c r="B39">
        <v>28</v>
      </c>
      <c r="C39" t="s">
        <v>22</v>
      </c>
      <c r="D39">
        <v>92.222999999999999</v>
      </c>
    </row>
    <row r="40" spans="1:6" x14ac:dyDescent="0.3">
      <c r="A40">
        <v>14</v>
      </c>
      <c r="B40">
        <v>29</v>
      </c>
      <c r="C40" t="s">
        <v>22</v>
      </c>
      <c r="D40">
        <v>4.6849999999999996</v>
      </c>
    </row>
    <row r="41" spans="1:6" x14ac:dyDescent="0.3">
      <c r="A41">
        <v>14</v>
      </c>
      <c r="B41">
        <v>30</v>
      </c>
      <c r="C41" t="s">
        <v>22</v>
      </c>
      <c r="D41">
        <v>3.0920000000000001</v>
      </c>
    </row>
    <row r="42" spans="1:6" x14ac:dyDescent="0.3">
      <c r="A42">
        <v>14</v>
      </c>
      <c r="B42">
        <v>31</v>
      </c>
      <c r="C42" t="s">
        <v>22</v>
      </c>
      <c r="D42">
        <v>0</v>
      </c>
      <c r="E42">
        <f>2.62*3600</f>
        <v>9432</v>
      </c>
      <c r="F42" t="s">
        <v>5</v>
      </c>
    </row>
    <row r="43" spans="1:6" x14ac:dyDescent="0.3">
      <c r="A43">
        <v>15</v>
      </c>
      <c r="B43">
        <v>32</v>
      </c>
      <c r="C43" t="s">
        <v>23</v>
      </c>
      <c r="D43">
        <v>100</v>
      </c>
    </row>
    <row r="44" spans="1:6" x14ac:dyDescent="0.3">
      <c r="A44">
        <v>15</v>
      </c>
      <c r="B44">
        <v>32</v>
      </c>
      <c r="C44" t="s">
        <v>23</v>
      </c>
      <c r="D44">
        <v>0</v>
      </c>
      <c r="E44">
        <f>14.28*24*3600</f>
        <v>1233792</v>
      </c>
      <c r="F44" t="s">
        <v>5</v>
      </c>
    </row>
    <row r="45" spans="1:6" x14ac:dyDescent="0.3">
      <c r="A45">
        <v>16</v>
      </c>
      <c r="B45">
        <v>32</v>
      </c>
      <c r="C45" t="s">
        <v>22</v>
      </c>
      <c r="D45">
        <v>94.99</v>
      </c>
    </row>
    <row r="46" spans="1:6" x14ac:dyDescent="0.3">
      <c r="A46">
        <v>16</v>
      </c>
      <c r="B46">
        <v>33</v>
      </c>
      <c r="C46" t="s">
        <v>22</v>
      </c>
      <c r="D46">
        <v>0.75</v>
      </c>
    </row>
    <row r="47" spans="1:6" x14ac:dyDescent="0.3">
      <c r="A47">
        <v>16</v>
      </c>
      <c r="B47">
        <v>34</v>
      </c>
      <c r="C47" t="s">
        <v>22</v>
      </c>
      <c r="D47">
        <v>4.25</v>
      </c>
    </row>
    <row r="48" spans="1:6" x14ac:dyDescent="0.3">
      <c r="A48">
        <v>16</v>
      </c>
      <c r="B48">
        <v>35</v>
      </c>
      <c r="C48" t="s">
        <v>22</v>
      </c>
      <c r="D48">
        <v>0</v>
      </c>
      <c r="E48">
        <f>87.2*24*3600</f>
        <v>7534080.0000000009</v>
      </c>
      <c r="F48" t="s">
        <v>5</v>
      </c>
    </row>
    <row r="49" spans="1:6" x14ac:dyDescent="0.3">
      <c r="A49">
        <v>16</v>
      </c>
      <c r="B49">
        <v>36</v>
      </c>
      <c r="C49" t="s">
        <v>22</v>
      </c>
      <c r="D49">
        <v>0.01</v>
      </c>
    </row>
    <row r="50" spans="1:6" x14ac:dyDescent="0.3">
      <c r="A50">
        <v>16</v>
      </c>
      <c r="B50">
        <v>37</v>
      </c>
      <c r="C50" t="s">
        <v>22</v>
      </c>
      <c r="D50">
        <v>0</v>
      </c>
      <c r="E50">
        <f>5.05*60</f>
        <v>303</v>
      </c>
      <c r="F50" t="s">
        <v>5</v>
      </c>
    </row>
    <row r="51" spans="1:6" x14ac:dyDescent="0.3">
      <c r="A51">
        <v>17</v>
      </c>
      <c r="B51">
        <v>35</v>
      </c>
      <c r="C51" t="s">
        <v>25</v>
      </c>
      <c r="D51">
        <v>75.760000000000005</v>
      </c>
    </row>
    <row r="52" spans="1:6" x14ac:dyDescent="0.3">
      <c r="A52">
        <v>17</v>
      </c>
      <c r="B52">
        <v>36</v>
      </c>
      <c r="C52" t="s">
        <v>25</v>
      </c>
      <c r="D52">
        <v>0</v>
      </c>
      <c r="E52">
        <f>301000*365.25*24*3600</f>
        <v>9498837600000</v>
      </c>
      <c r="F52" t="s">
        <v>5</v>
      </c>
    </row>
    <row r="53" spans="1:6" x14ac:dyDescent="0.3">
      <c r="A53">
        <v>17</v>
      </c>
      <c r="B53">
        <v>37</v>
      </c>
      <c r="C53" t="s">
        <v>25</v>
      </c>
      <c r="D53">
        <v>24.24</v>
      </c>
    </row>
    <row r="54" spans="1:6" x14ac:dyDescent="0.3">
      <c r="A54">
        <v>17</v>
      </c>
      <c r="B54">
        <v>38</v>
      </c>
      <c r="C54" t="s">
        <v>25</v>
      </c>
      <c r="D54">
        <v>0</v>
      </c>
      <c r="E54">
        <f>37.2*60</f>
        <v>2232</v>
      </c>
      <c r="F54" t="s">
        <v>5</v>
      </c>
    </row>
    <row r="55" spans="1:6" x14ac:dyDescent="0.3">
      <c r="A55">
        <v>18</v>
      </c>
      <c r="B55">
        <v>36</v>
      </c>
      <c r="C55" t="s">
        <v>26</v>
      </c>
      <c r="D55">
        <v>0.33650000000000002</v>
      </c>
    </row>
    <row r="56" spans="1:6" x14ac:dyDescent="0.3">
      <c r="A56">
        <v>18</v>
      </c>
      <c r="B56">
        <v>37</v>
      </c>
      <c r="C56" t="s">
        <v>26</v>
      </c>
      <c r="D56">
        <v>0</v>
      </c>
      <c r="E56">
        <f>35*24*3600</f>
        <v>3024000</v>
      </c>
      <c r="F56" t="s">
        <v>27</v>
      </c>
    </row>
    <row r="57" spans="1:6" x14ac:dyDescent="0.3">
      <c r="A57">
        <v>18</v>
      </c>
      <c r="B57">
        <v>38</v>
      </c>
      <c r="C57" t="s">
        <v>26</v>
      </c>
      <c r="D57">
        <v>6.3200000000000006E-2</v>
      </c>
    </row>
    <row r="58" spans="1:6" x14ac:dyDescent="0.3">
      <c r="A58">
        <v>18</v>
      </c>
      <c r="B58">
        <v>39</v>
      </c>
      <c r="C58" t="s">
        <v>26</v>
      </c>
      <c r="D58">
        <v>0</v>
      </c>
      <c r="E58">
        <f>269*365.25*24*3600</f>
        <v>8488994400</v>
      </c>
      <c r="F58" t="s">
        <v>5</v>
      </c>
    </row>
    <row r="59" spans="1:6" x14ac:dyDescent="0.3">
      <c r="A59">
        <v>18</v>
      </c>
      <c r="B59">
        <v>40</v>
      </c>
      <c r="C59" t="s">
        <v>26</v>
      </c>
      <c r="D59">
        <v>99.600300000000004</v>
      </c>
    </row>
    <row r="60" spans="1:6" x14ac:dyDescent="0.3">
      <c r="A60">
        <v>18</v>
      </c>
      <c r="B60">
        <v>41</v>
      </c>
      <c r="C60" t="s">
        <v>26</v>
      </c>
      <c r="D60">
        <v>0</v>
      </c>
      <c r="E60">
        <f>1.83*3600</f>
        <v>6588</v>
      </c>
      <c r="F60" t="s">
        <v>5</v>
      </c>
    </row>
    <row r="61" spans="1:6" x14ac:dyDescent="0.3">
      <c r="A61">
        <v>19</v>
      </c>
      <c r="B61">
        <v>39</v>
      </c>
      <c r="C61" t="s">
        <v>28</v>
      </c>
      <c r="D61">
        <v>93.258099999999999</v>
      </c>
    </row>
    <row r="62" spans="1:6" x14ac:dyDescent="0.3">
      <c r="A62">
        <v>19</v>
      </c>
      <c r="B62">
        <v>40</v>
      </c>
      <c r="C62" t="s">
        <v>28</v>
      </c>
      <c r="D62">
        <v>1.17E-2</v>
      </c>
    </row>
    <row r="63" spans="1:6" x14ac:dyDescent="0.3">
      <c r="A63">
        <v>19</v>
      </c>
      <c r="B63">
        <v>41</v>
      </c>
      <c r="C63" t="s">
        <v>28</v>
      </c>
      <c r="D63">
        <v>6.7302</v>
      </c>
    </row>
    <row r="64" spans="1:6" x14ac:dyDescent="0.3">
      <c r="A64">
        <v>19</v>
      </c>
      <c r="B64">
        <v>42</v>
      </c>
      <c r="C64" t="s">
        <v>28</v>
      </c>
      <c r="D64">
        <v>0</v>
      </c>
      <c r="E64">
        <f>12.36*3600</f>
        <v>44496</v>
      </c>
      <c r="F64" t="s">
        <v>5</v>
      </c>
    </row>
    <row r="65" spans="1:6" x14ac:dyDescent="0.3">
      <c r="A65">
        <v>20</v>
      </c>
      <c r="B65">
        <v>40</v>
      </c>
      <c r="C65" t="s">
        <v>29</v>
      </c>
      <c r="D65">
        <v>96.941000000000003</v>
      </c>
    </row>
    <row r="66" spans="1:6" x14ac:dyDescent="0.3">
      <c r="A66">
        <v>20</v>
      </c>
      <c r="B66">
        <v>41</v>
      </c>
      <c r="C66" t="s">
        <v>29</v>
      </c>
      <c r="D66">
        <v>0</v>
      </c>
      <c r="E66">
        <f>103000*365.25*24*3600</f>
        <v>3250432800000</v>
      </c>
      <c r="F66" t="s">
        <v>27</v>
      </c>
    </row>
    <row r="67" spans="1:6" x14ac:dyDescent="0.3">
      <c r="A67">
        <v>20</v>
      </c>
      <c r="B67">
        <v>42</v>
      </c>
      <c r="C67" t="s">
        <v>29</v>
      </c>
      <c r="D67">
        <v>0.64700000000000002</v>
      </c>
    </row>
    <row r="68" spans="1:6" x14ac:dyDescent="0.3">
      <c r="A68">
        <v>20</v>
      </c>
      <c r="B68">
        <v>43</v>
      </c>
      <c r="C68" t="s">
        <v>29</v>
      </c>
      <c r="D68">
        <v>0.13500000000000001</v>
      </c>
    </row>
    <row r="69" spans="1:6" x14ac:dyDescent="0.3">
      <c r="A69">
        <v>20</v>
      </c>
      <c r="B69">
        <v>44</v>
      </c>
      <c r="C69" t="s">
        <v>29</v>
      </c>
      <c r="D69">
        <v>2.0859999999999999</v>
      </c>
    </row>
    <row r="70" spans="1:6" x14ac:dyDescent="0.3">
      <c r="A70">
        <v>20</v>
      </c>
      <c r="B70">
        <v>45</v>
      </c>
      <c r="C70" t="s">
        <v>29</v>
      </c>
      <c r="D70">
        <v>0</v>
      </c>
      <c r="E70">
        <f>162.7*24*3600</f>
        <v>14057279.999999998</v>
      </c>
      <c r="F70" t="s">
        <v>5</v>
      </c>
    </row>
    <row r="71" spans="1:6" x14ac:dyDescent="0.3">
      <c r="A71">
        <v>20</v>
      </c>
      <c r="B71">
        <v>46</v>
      </c>
      <c r="C71" t="s">
        <v>29</v>
      </c>
      <c r="D71">
        <v>4.0000000000000001E-3</v>
      </c>
    </row>
    <row r="72" spans="1:6" x14ac:dyDescent="0.3">
      <c r="A72">
        <v>20</v>
      </c>
      <c r="B72">
        <v>47</v>
      </c>
      <c r="C72" t="s">
        <v>29</v>
      </c>
      <c r="D72">
        <v>0</v>
      </c>
      <c r="E72">
        <f>4.536*24*3600</f>
        <v>391910.39999999997</v>
      </c>
      <c r="F72" t="s">
        <v>5</v>
      </c>
    </row>
    <row r="73" spans="1:6" x14ac:dyDescent="0.3">
      <c r="A73">
        <v>20</v>
      </c>
      <c r="B73">
        <v>48</v>
      </c>
      <c r="C73" t="s">
        <v>29</v>
      </c>
      <c r="D73">
        <v>0.187</v>
      </c>
    </row>
    <row r="74" spans="1:6" x14ac:dyDescent="0.3">
      <c r="A74">
        <v>20</v>
      </c>
      <c r="B74">
        <v>49</v>
      </c>
      <c r="C74" t="s">
        <v>29</v>
      </c>
      <c r="D74">
        <v>0</v>
      </c>
      <c r="E74">
        <f>8.72*60</f>
        <v>523.20000000000005</v>
      </c>
      <c r="F74" t="s">
        <v>5</v>
      </c>
    </row>
    <row r="75" spans="1:6" x14ac:dyDescent="0.3">
      <c r="A75">
        <v>21</v>
      </c>
      <c r="B75">
        <v>45</v>
      </c>
      <c r="C75" t="s">
        <v>30</v>
      </c>
      <c r="D75">
        <v>100</v>
      </c>
    </row>
    <row r="76" spans="1:6" x14ac:dyDescent="0.3">
      <c r="A76">
        <v>21</v>
      </c>
      <c r="B76">
        <v>46</v>
      </c>
      <c r="C76" t="s">
        <v>30</v>
      </c>
      <c r="D76">
        <v>0</v>
      </c>
      <c r="E76">
        <f>83.79*24*3600</f>
        <v>7239456</v>
      </c>
      <c r="F76" t="s">
        <v>5</v>
      </c>
    </row>
    <row r="77" spans="1:6" x14ac:dyDescent="0.3">
      <c r="A77">
        <v>22</v>
      </c>
      <c r="B77">
        <v>46</v>
      </c>
      <c r="C77" t="s">
        <v>31</v>
      </c>
      <c r="D77">
        <v>8.25</v>
      </c>
    </row>
    <row r="78" spans="1:6" x14ac:dyDescent="0.3">
      <c r="A78">
        <v>22</v>
      </c>
      <c r="B78">
        <v>47</v>
      </c>
      <c r="C78" t="s">
        <v>31</v>
      </c>
      <c r="D78">
        <v>7.44</v>
      </c>
    </row>
    <row r="79" spans="1:6" x14ac:dyDescent="0.3">
      <c r="A79">
        <v>22</v>
      </c>
      <c r="B79">
        <v>48</v>
      </c>
      <c r="C79" t="s">
        <v>31</v>
      </c>
      <c r="D79">
        <v>73.72</v>
      </c>
    </row>
    <row r="80" spans="1:6" x14ac:dyDescent="0.3">
      <c r="A80">
        <v>22</v>
      </c>
      <c r="B80">
        <v>49</v>
      </c>
      <c r="C80" t="s">
        <v>31</v>
      </c>
      <c r="D80">
        <v>5.41</v>
      </c>
    </row>
    <row r="81" spans="1:6" x14ac:dyDescent="0.3">
      <c r="A81">
        <v>22</v>
      </c>
      <c r="B81">
        <v>50</v>
      </c>
      <c r="C81" t="s">
        <v>31</v>
      </c>
      <c r="D81">
        <v>5.18</v>
      </c>
    </row>
    <row r="82" spans="1:6" x14ac:dyDescent="0.3">
      <c r="A82">
        <v>22</v>
      </c>
      <c r="B82">
        <v>51</v>
      </c>
      <c r="C82" t="s">
        <v>31</v>
      </c>
      <c r="D82">
        <v>0</v>
      </c>
      <c r="E82">
        <f>5.76*60</f>
        <v>345.59999999999997</v>
      </c>
      <c r="F82" t="s">
        <v>5</v>
      </c>
    </row>
    <row r="83" spans="1:6" x14ac:dyDescent="0.3">
      <c r="A83">
        <v>23</v>
      </c>
      <c r="B83">
        <v>51</v>
      </c>
      <c r="C83" t="s">
        <v>32</v>
      </c>
      <c r="D83">
        <v>100</v>
      </c>
    </row>
    <row r="84" spans="1:6" x14ac:dyDescent="0.3">
      <c r="A84">
        <v>23</v>
      </c>
      <c r="B84">
        <v>52</v>
      </c>
      <c r="C84" t="s">
        <v>32</v>
      </c>
      <c r="D84">
        <v>0</v>
      </c>
      <c r="E84">
        <f>3.743*60</f>
        <v>224.57999999999998</v>
      </c>
      <c r="F84" t="s">
        <v>5</v>
      </c>
    </row>
    <row r="85" spans="1:6" x14ac:dyDescent="0.3">
      <c r="A85">
        <v>24</v>
      </c>
      <c r="B85">
        <v>52</v>
      </c>
      <c r="C85" t="s">
        <v>33</v>
      </c>
      <c r="D85">
        <v>83.789000000000001</v>
      </c>
    </row>
    <row r="86" spans="1:6" x14ac:dyDescent="0.3">
      <c r="A86">
        <v>24</v>
      </c>
      <c r="B86">
        <v>53</v>
      </c>
      <c r="C86" t="s">
        <v>33</v>
      </c>
      <c r="D86">
        <v>9.5009999999999994</v>
      </c>
    </row>
    <row r="87" spans="1:6" x14ac:dyDescent="0.3">
      <c r="A87">
        <v>24</v>
      </c>
      <c r="B87">
        <v>54</v>
      </c>
      <c r="C87" t="s">
        <v>33</v>
      </c>
      <c r="D87">
        <v>2.3650000000000002</v>
      </c>
    </row>
    <row r="88" spans="1:6" x14ac:dyDescent="0.3">
      <c r="A88">
        <v>24</v>
      </c>
      <c r="B88">
        <v>55</v>
      </c>
      <c r="C88" t="s">
        <v>33</v>
      </c>
      <c r="D88">
        <v>0</v>
      </c>
      <c r="E88">
        <f>3.497*60</f>
        <v>209.82</v>
      </c>
      <c r="F88" t="s">
        <v>5</v>
      </c>
    </row>
    <row r="89" spans="1:6" x14ac:dyDescent="0.3">
      <c r="A89">
        <v>25</v>
      </c>
      <c r="B89">
        <v>54</v>
      </c>
      <c r="C89" t="s">
        <v>34</v>
      </c>
      <c r="D89">
        <v>0</v>
      </c>
      <c r="E89">
        <f>312.2*24*3600</f>
        <v>26974079.999999996</v>
      </c>
      <c r="F89" t="s">
        <v>27</v>
      </c>
    </row>
    <row r="90" spans="1:6" x14ac:dyDescent="0.3">
      <c r="A90">
        <v>25</v>
      </c>
      <c r="B90">
        <v>55</v>
      </c>
      <c r="C90" t="s">
        <v>34</v>
      </c>
      <c r="D90">
        <v>100</v>
      </c>
    </row>
    <row r="91" spans="1:6" x14ac:dyDescent="0.3">
      <c r="A91">
        <v>25</v>
      </c>
      <c r="B91">
        <v>56</v>
      </c>
      <c r="C91" t="s">
        <v>34</v>
      </c>
      <c r="D91">
        <v>0</v>
      </c>
      <c r="E91">
        <f>2.5789*3600</f>
        <v>9284.0399999999991</v>
      </c>
      <c r="F91" t="s">
        <v>5</v>
      </c>
    </row>
    <row r="92" spans="1:6" x14ac:dyDescent="0.3">
      <c r="A92">
        <v>26</v>
      </c>
      <c r="B92">
        <v>54</v>
      </c>
      <c r="C92" t="s">
        <v>35</v>
      </c>
      <c r="D92">
        <v>5.8449999999999998</v>
      </c>
    </row>
    <row r="93" spans="1:6" x14ac:dyDescent="0.3">
      <c r="A93">
        <v>26</v>
      </c>
      <c r="B93">
        <v>55</v>
      </c>
      <c r="C93" t="s">
        <v>35</v>
      </c>
      <c r="D93">
        <v>0</v>
      </c>
      <c r="E93">
        <f>2.744*365.25*24*3600</f>
        <v>86594054.400000006</v>
      </c>
      <c r="F93" t="s">
        <v>27</v>
      </c>
    </row>
    <row r="94" spans="1:6" x14ac:dyDescent="0.3">
      <c r="A94">
        <v>26</v>
      </c>
      <c r="B94">
        <v>56</v>
      </c>
      <c r="C94" t="s">
        <v>35</v>
      </c>
      <c r="D94">
        <v>91.754000000000005</v>
      </c>
    </row>
    <row r="95" spans="1:6" x14ac:dyDescent="0.3">
      <c r="A95">
        <v>26</v>
      </c>
      <c r="B95">
        <v>57</v>
      </c>
      <c r="C95" t="s">
        <v>35</v>
      </c>
      <c r="D95">
        <v>2.1190000000000002</v>
      </c>
    </row>
    <row r="96" spans="1:6" x14ac:dyDescent="0.3">
      <c r="A96">
        <v>26</v>
      </c>
      <c r="B96">
        <v>58</v>
      </c>
      <c r="C96" t="s">
        <v>35</v>
      </c>
      <c r="D96">
        <v>0.28199999999999997</v>
      </c>
    </row>
    <row r="97" spans="1:6" x14ac:dyDescent="0.3">
      <c r="A97">
        <v>26</v>
      </c>
      <c r="B97">
        <v>59</v>
      </c>
      <c r="C97" t="s">
        <v>35</v>
      </c>
      <c r="D97">
        <v>0</v>
      </c>
      <c r="E97">
        <f>44.495*24*3600</f>
        <v>3844367.9999999995</v>
      </c>
      <c r="F97" t="s">
        <v>5</v>
      </c>
    </row>
    <row r="98" spans="1:6" x14ac:dyDescent="0.3">
      <c r="A98">
        <v>27</v>
      </c>
      <c r="B98">
        <v>59</v>
      </c>
      <c r="C98" t="s">
        <v>36</v>
      </c>
      <c r="D98">
        <v>100</v>
      </c>
    </row>
    <row r="99" spans="1:6" x14ac:dyDescent="0.3">
      <c r="A99">
        <v>27</v>
      </c>
      <c r="B99">
        <v>60</v>
      </c>
      <c r="C99" t="s">
        <v>36</v>
      </c>
      <c r="D99">
        <v>0</v>
      </c>
      <c r="E99">
        <f>1925.28*24*3600</f>
        <v>166344192</v>
      </c>
      <c r="F99" t="s">
        <v>5</v>
      </c>
    </row>
    <row r="100" spans="1:6" x14ac:dyDescent="0.3">
      <c r="A100">
        <v>28</v>
      </c>
      <c r="B100">
        <v>58</v>
      </c>
      <c r="C100" t="s">
        <v>37</v>
      </c>
      <c r="D100">
        <v>68.076999999999998</v>
      </c>
    </row>
    <row r="101" spans="1:6" x14ac:dyDescent="0.3">
      <c r="A101">
        <v>28</v>
      </c>
      <c r="B101">
        <v>59</v>
      </c>
      <c r="C101" t="s">
        <v>37</v>
      </c>
      <c r="D101">
        <v>0</v>
      </c>
      <c r="E101">
        <f>76000*365.25*24*3600</f>
        <v>2398377600000</v>
      </c>
      <c r="F101" t="s">
        <v>27</v>
      </c>
    </row>
    <row r="102" spans="1:6" x14ac:dyDescent="0.3">
      <c r="A102">
        <v>28</v>
      </c>
      <c r="B102">
        <v>60</v>
      </c>
      <c r="C102" t="s">
        <v>37</v>
      </c>
      <c r="D102">
        <v>26.222999999999999</v>
      </c>
    </row>
    <row r="103" spans="1:6" x14ac:dyDescent="0.3">
      <c r="A103">
        <v>28</v>
      </c>
      <c r="B103">
        <v>61</v>
      </c>
      <c r="C103" t="s">
        <v>37</v>
      </c>
      <c r="D103">
        <v>1.1398999999999999</v>
      </c>
    </row>
    <row r="104" spans="1:6" x14ac:dyDescent="0.3">
      <c r="A104">
        <v>28</v>
      </c>
      <c r="B104">
        <v>62</v>
      </c>
      <c r="C104" t="s">
        <v>37</v>
      </c>
      <c r="D104">
        <v>3.6345000000000001</v>
      </c>
    </row>
    <row r="105" spans="1:6" x14ac:dyDescent="0.3">
      <c r="A105">
        <v>28</v>
      </c>
      <c r="B105">
        <v>63</v>
      </c>
      <c r="C105" t="s">
        <v>37</v>
      </c>
      <c r="D105">
        <v>0</v>
      </c>
      <c r="E105">
        <f>101.2*365.25*24*3600</f>
        <v>3193629120.0000005</v>
      </c>
      <c r="F105" t="s">
        <v>5</v>
      </c>
    </row>
    <row r="106" spans="1:6" x14ac:dyDescent="0.3">
      <c r="A106">
        <v>29</v>
      </c>
      <c r="B106">
        <v>63</v>
      </c>
      <c r="C106" t="s">
        <v>38</v>
      </c>
      <c r="D106">
        <v>69.150000000000006</v>
      </c>
    </row>
    <row r="107" spans="1:6" x14ac:dyDescent="0.3">
      <c r="A107">
        <v>29</v>
      </c>
      <c r="B107">
        <v>64</v>
      </c>
      <c r="C107" t="s">
        <v>38</v>
      </c>
      <c r="D107">
        <v>0</v>
      </c>
      <c r="E107">
        <f>12.701*3600</f>
        <v>45723.6</v>
      </c>
      <c r="F107" t="s">
        <v>27</v>
      </c>
    </row>
    <row r="108" spans="1:6" x14ac:dyDescent="0.3">
      <c r="A108">
        <v>29</v>
      </c>
      <c r="B108">
        <v>65</v>
      </c>
      <c r="C108" t="s">
        <v>38</v>
      </c>
      <c r="D108">
        <v>30.85</v>
      </c>
    </row>
    <row r="109" spans="1:6" x14ac:dyDescent="0.3">
      <c r="A109">
        <v>29</v>
      </c>
      <c r="B109">
        <v>66</v>
      </c>
      <c r="C109" t="s">
        <v>38</v>
      </c>
      <c r="D109">
        <v>0</v>
      </c>
      <c r="E109">
        <f>60*5.12</f>
        <v>307.2</v>
      </c>
      <c r="F109" t="s">
        <v>5</v>
      </c>
    </row>
    <row r="110" spans="1:6" x14ac:dyDescent="0.3">
      <c r="A110">
        <v>30</v>
      </c>
      <c r="B110">
        <v>66</v>
      </c>
      <c r="C110" t="s">
        <v>39</v>
      </c>
      <c r="D110">
        <v>27.73</v>
      </c>
    </row>
    <row r="111" spans="1:6" x14ac:dyDescent="0.3">
      <c r="A111">
        <v>30</v>
      </c>
      <c r="B111">
        <v>67</v>
      </c>
      <c r="C111" t="s">
        <v>39</v>
      </c>
      <c r="D111">
        <v>4.04</v>
      </c>
    </row>
    <row r="112" spans="1:6" x14ac:dyDescent="0.3">
      <c r="A112">
        <v>30</v>
      </c>
      <c r="B112">
        <v>68</v>
      </c>
      <c r="C112" t="s">
        <v>39</v>
      </c>
      <c r="D112">
        <v>18.45</v>
      </c>
    </row>
    <row r="113" spans="1:6" x14ac:dyDescent="0.3">
      <c r="A113">
        <v>30</v>
      </c>
      <c r="B113">
        <v>69</v>
      </c>
      <c r="C113" t="s">
        <v>39</v>
      </c>
      <c r="D113">
        <v>0</v>
      </c>
      <c r="E113">
        <f>56.4*60</f>
        <v>3384</v>
      </c>
      <c r="F113" t="s">
        <v>5</v>
      </c>
    </row>
    <row r="114" spans="1:6" x14ac:dyDescent="0.3">
      <c r="A114">
        <v>31</v>
      </c>
      <c r="B114">
        <v>69</v>
      </c>
      <c r="C114" t="s">
        <v>40</v>
      </c>
      <c r="D114">
        <v>60.107999999999997</v>
      </c>
    </row>
    <row r="115" spans="1:6" x14ac:dyDescent="0.3">
      <c r="A115">
        <v>31</v>
      </c>
      <c r="B115">
        <v>70</v>
      </c>
      <c r="C115" t="s">
        <v>40</v>
      </c>
      <c r="D115">
        <v>0</v>
      </c>
      <c r="E115">
        <f>21.14*60</f>
        <v>1268.4000000000001</v>
      </c>
      <c r="F115" t="s">
        <v>5</v>
      </c>
    </row>
    <row r="116" spans="1:6" x14ac:dyDescent="0.3">
      <c r="A116">
        <v>31</v>
      </c>
      <c r="B116">
        <v>71</v>
      </c>
      <c r="C116" t="s">
        <v>40</v>
      </c>
      <c r="D116">
        <v>33.892000000000003</v>
      </c>
    </row>
    <row r="117" spans="1:6" x14ac:dyDescent="0.3">
      <c r="A117">
        <v>31</v>
      </c>
      <c r="B117">
        <v>72</v>
      </c>
      <c r="C117" t="s">
        <v>40</v>
      </c>
      <c r="D117">
        <v>0</v>
      </c>
      <c r="E117">
        <f>14.1*3600</f>
        <v>50760</v>
      </c>
      <c r="F117" t="s">
        <v>5</v>
      </c>
    </row>
    <row r="118" spans="1:6" x14ac:dyDescent="0.3">
      <c r="A118">
        <v>32</v>
      </c>
      <c r="B118">
        <v>70</v>
      </c>
      <c r="C118" t="s">
        <v>41</v>
      </c>
      <c r="D118">
        <v>20.57</v>
      </c>
    </row>
    <row r="119" spans="1:6" x14ac:dyDescent="0.3">
      <c r="A119">
        <v>32</v>
      </c>
      <c r="B119">
        <v>71</v>
      </c>
      <c r="C119" t="s">
        <v>41</v>
      </c>
      <c r="D119">
        <v>0</v>
      </c>
      <c r="E119">
        <f>11.43*24*3600</f>
        <v>987552</v>
      </c>
      <c r="F119" t="s">
        <v>27</v>
      </c>
    </row>
    <row r="120" spans="1:6" x14ac:dyDescent="0.3">
      <c r="A120">
        <v>32</v>
      </c>
      <c r="B120">
        <v>72</v>
      </c>
      <c r="C120" t="s">
        <v>41</v>
      </c>
      <c r="D120">
        <v>27.45</v>
      </c>
    </row>
    <row r="121" spans="1:6" x14ac:dyDescent="0.3">
      <c r="A121">
        <v>32</v>
      </c>
      <c r="B121">
        <v>73</v>
      </c>
      <c r="C121" t="s">
        <v>41</v>
      </c>
      <c r="D121">
        <v>7.75</v>
      </c>
    </row>
    <row r="122" spans="1:6" x14ac:dyDescent="0.3">
      <c r="A122">
        <v>32</v>
      </c>
      <c r="B122">
        <v>74</v>
      </c>
      <c r="C122" t="s">
        <v>41</v>
      </c>
      <c r="D122">
        <v>36.5</v>
      </c>
    </row>
    <row r="123" spans="1:6" x14ac:dyDescent="0.3">
      <c r="A123">
        <v>32</v>
      </c>
      <c r="B123">
        <v>75</v>
      </c>
      <c r="C123" t="s">
        <v>41</v>
      </c>
      <c r="D123">
        <v>0</v>
      </c>
      <c r="E123">
        <f>82.78*60</f>
        <v>4966.8</v>
      </c>
      <c r="F123" t="s">
        <v>5</v>
      </c>
    </row>
    <row r="124" spans="1:6" x14ac:dyDescent="0.3">
      <c r="A124">
        <v>32</v>
      </c>
      <c r="B124">
        <v>76</v>
      </c>
      <c r="C124" t="s">
        <v>41</v>
      </c>
      <c r="D124">
        <v>7.73</v>
      </c>
    </row>
    <row r="125" spans="1:6" x14ac:dyDescent="0.3">
      <c r="A125">
        <v>32</v>
      </c>
      <c r="B125">
        <v>77</v>
      </c>
      <c r="C125" t="s">
        <v>41</v>
      </c>
      <c r="D125">
        <v>0</v>
      </c>
      <c r="E125">
        <f>11.3*3600</f>
        <v>40680</v>
      </c>
      <c r="F125" t="s">
        <v>5</v>
      </c>
    </row>
    <row r="126" spans="1:6" x14ac:dyDescent="0.3">
      <c r="A126">
        <v>33</v>
      </c>
      <c r="B126">
        <v>75</v>
      </c>
      <c r="C126" t="s">
        <v>42</v>
      </c>
      <c r="D126">
        <v>100</v>
      </c>
    </row>
    <row r="127" spans="1:6" x14ac:dyDescent="0.3">
      <c r="A127">
        <v>33</v>
      </c>
      <c r="B127">
        <v>76</v>
      </c>
      <c r="C127" t="s">
        <v>42</v>
      </c>
      <c r="D127">
        <v>0</v>
      </c>
      <c r="E127">
        <f>10.942*3600*24</f>
        <v>945388.79999999993</v>
      </c>
      <c r="F127" t="s">
        <v>5</v>
      </c>
    </row>
    <row r="128" spans="1:6" x14ac:dyDescent="0.3">
      <c r="A128">
        <v>34</v>
      </c>
      <c r="B128">
        <v>74</v>
      </c>
      <c r="C128" t="s">
        <v>43</v>
      </c>
      <c r="D128">
        <v>0.89</v>
      </c>
    </row>
    <row r="129" spans="1:6" x14ac:dyDescent="0.3">
      <c r="A129">
        <v>34</v>
      </c>
      <c r="B129">
        <v>75</v>
      </c>
      <c r="C129" t="s">
        <v>43</v>
      </c>
      <c r="D129">
        <v>0</v>
      </c>
      <c r="E129">
        <f>119.78*24*3600</f>
        <v>10348992</v>
      </c>
      <c r="F129" t="s">
        <v>27</v>
      </c>
    </row>
    <row r="130" spans="1:6" x14ac:dyDescent="0.3">
      <c r="A130">
        <v>34</v>
      </c>
      <c r="B130">
        <v>76</v>
      </c>
      <c r="C130" t="s">
        <v>43</v>
      </c>
      <c r="D130">
        <v>9.3699999999999992</v>
      </c>
    </row>
    <row r="131" spans="1:6" x14ac:dyDescent="0.3">
      <c r="A131">
        <v>34</v>
      </c>
      <c r="B131">
        <v>77</v>
      </c>
      <c r="C131" t="s">
        <v>43</v>
      </c>
      <c r="D131">
        <v>7.63</v>
      </c>
    </row>
    <row r="132" spans="1:6" x14ac:dyDescent="0.3">
      <c r="A132">
        <v>34</v>
      </c>
      <c r="B132">
        <v>78</v>
      </c>
      <c r="C132" t="s">
        <v>43</v>
      </c>
      <c r="D132">
        <v>23.77</v>
      </c>
    </row>
    <row r="133" spans="1:6" x14ac:dyDescent="0.3">
      <c r="A133">
        <v>34</v>
      </c>
      <c r="B133">
        <v>79</v>
      </c>
      <c r="C133" t="s">
        <v>43</v>
      </c>
      <c r="D133">
        <v>0</v>
      </c>
      <c r="E133">
        <f>32600000*365.25*24*3600</f>
        <v>1028777760000000</v>
      </c>
      <c r="F133" t="s">
        <v>5</v>
      </c>
    </row>
    <row r="134" spans="1:6" x14ac:dyDescent="0.3">
      <c r="A134">
        <v>34</v>
      </c>
      <c r="B134">
        <v>80</v>
      </c>
      <c r="C134" t="s">
        <v>43</v>
      </c>
      <c r="D134">
        <v>49.61</v>
      </c>
    </row>
    <row r="135" spans="1:6" x14ac:dyDescent="0.3">
      <c r="A135">
        <v>34</v>
      </c>
      <c r="B135">
        <v>81</v>
      </c>
      <c r="C135" t="s">
        <v>43</v>
      </c>
      <c r="D135">
        <v>0</v>
      </c>
      <c r="E135">
        <f>18.5*60</f>
        <v>1110</v>
      </c>
      <c r="F135" t="s">
        <v>5</v>
      </c>
    </row>
    <row r="136" spans="1:6" x14ac:dyDescent="0.3">
      <c r="A136">
        <v>34</v>
      </c>
      <c r="B136">
        <v>82</v>
      </c>
      <c r="C136" t="s">
        <v>43</v>
      </c>
      <c r="D136">
        <v>8.73</v>
      </c>
    </row>
    <row r="137" spans="1:6" x14ac:dyDescent="0.3">
      <c r="A137">
        <v>34</v>
      </c>
      <c r="B137">
        <v>83</v>
      </c>
      <c r="C137" t="s">
        <v>43</v>
      </c>
      <c r="D137">
        <v>0</v>
      </c>
      <c r="E137">
        <f>22.3*60</f>
        <v>1338</v>
      </c>
      <c r="F137" t="s">
        <v>5</v>
      </c>
    </row>
    <row r="138" spans="1:6" x14ac:dyDescent="0.3">
      <c r="A138">
        <v>35</v>
      </c>
      <c r="B138">
        <v>79</v>
      </c>
      <c r="C138" t="s">
        <v>44</v>
      </c>
      <c r="D138">
        <v>50.69</v>
      </c>
    </row>
    <row r="139" spans="1:6" x14ac:dyDescent="0.3">
      <c r="A139">
        <v>35</v>
      </c>
      <c r="B139">
        <v>80</v>
      </c>
      <c r="C139" t="s">
        <v>44</v>
      </c>
      <c r="D139">
        <v>0</v>
      </c>
      <c r="E139">
        <f>17.66*60</f>
        <v>1059.5999999999999</v>
      </c>
      <c r="F139" t="s">
        <v>5</v>
      </c>
    </row>
    <row r="140" spans="1:6" x14ac:dyDescent="0.3">
      <c r="A140">
        <v>35</v>
      </c>
      <c r="B140">
        <v>81</v>
      </c>
      <c r="C140" t="s">
        <v>44</v>
      </c>
      <c r="D140">
        <v>49.31</v>
      </c>
    </row>
    <row r="141" spans="1:6" x14ac:dyDescent="0.3">
      <c r="A141">
        <v>35</v>
      </c>
      <c r="B141">
        <v>82</v>
      </c>
      <c r="C141" t="s">
        <v>44</v>
      </c>
      <c r="D141">
        <v>0</v>
      </c>
      <c r="E141">
        <f>1.471*24*3600</f>
        <v>127094.40000000001</v>
      </c>
      <c r="F141" t="s">
        <v>5</v>
      </c>
    </row>
    <row r="142" spans="1:6" x14ac:dyDescent="0.3">
      <c r="A142">
        <v>36</v>
      </c>
      <c r="B142">
        <v>78</v>
      </c>
      <c r="C142" t="s">
        <v>45</v>
      </c>
      <c r="D142">
        <v>0.35499999999999998</v>
      </c>
    </row>
    <row r="143" spans="1:6" x14ac:dyDescent="0.3">
      <c r="A143">
        <v>36</v>
      </c>
      <c r="B143">
        <f>B142+1</f>
        <v>79</v>
      </c>
      <c r="C143" t="s">
        <v>45</v>
      </c>
      <c r="D143">
        <v>0</v>
      </c>
      <c r="E143">
        <f>1.455*24*3600</f>
        <v>125712</v>
      </c>
      <c r="F143" t="s">
        <v>27</v>
      </c>
    </row>
    <row r="144" spans="1:6" x14ac:dyDescent="0.3">
      <c r="A144">
        <v>36</v>
      </c>
      <c r="B144">
        <f t="shared" ref="B144:B151" si="0">B143+1</f>
        <v>80</v>
      </c>
      <c r="C144" t="s">
        <v>45</v>
      </c>
      <c r="D144">
        <v>2.286</v>
      </c>
    </row>
    <row r="145" spans="1:6" x14ac:dyDescent="0.3">
      <c r="A145">
        <v>36</v>
      </c>
      <c r="B145">
        <f t="shared" si="0"/>
        <v>81</v>
      </c>
      <c r="C145" t="s">
        <v>45</v>
      </c>
      <c r="D145">
        <v>0</v>
      </c>
      <c r="E145">
        <f>230000*365.25*24*3600</f>
        <v>7258248000000</v>
      </c>
      <c r="F145" t="s">
        <v>27</v>
      </c>
    </row>
    <row r="146" spans="1:6" x14ac:dyDescent="0.3">
      <c r="A146">
        <v>36</v>
      </c>
      <c r="B146">
        <f t="shared" si="0"/>
        <v>82</v>
      </c>
      <c r="C146" t="s">
        <v>45</v>
      </c>
      <c r="D146">
        <v>11.593</v>
      </c>
    </row>
    <row r="147" spans="1:6" x14ac:dyDescent="0.3">
      <c r="A147">
        <v>36</v>
      </c>
      <c r="B147">
        <f t="shared" si="0"/>
        <v>83</v>
      </c>
      <c r="C147" t="s">
        <v>45</v>
      </c>
      <c r="D147">
        <v>11.5</v>
      </c>
    </row>
    <row r="148" spans="1:6" x14ac:dyDescent="0.3">
      <c r="A148">
        <v>36</v>
      </c>
      <c r="B148">
        <f t="shared" si="0"/>
        <v>84</v>
      </c>
      <c r="C148" t="s">
        <v>45</v>
      </c>
      <c r="D148">
        <v>56.987000000000002</v>
      </c>
    </row>
    <row r="149" spans="1:6" x14ac:dyDescent="0.3">
      <c r="A149">
        <v>36</v>
      </c>
      <c r="B149">
        <f t="shared" si="0"/>
        <v>85</v>
      </c>
      <c r="C149" t="s">
        <v>45</v>
      </c>
      <c r="D149">
        <v>0</v>
      </c>
      <c r="E149">
        <f>10.76*365.25*3600*24</f>
        <v>339559776</v>
      </c>
      <c r="F149" t="s">
        <v>5</v>
      </c>
    </row>
    <row r="150" spans="1:6" x14ac:dyDescent="0.3">
      <c r="A150">
        <v>36</v>
      </c>
      <c r="B150">
        <f t="shared" si="0"/>
        <v>86</v>
      </c>
      <c r="C150" t="s">
        <v>45</v>
      </c>
      <c r="D150">
        <v>17.279</v>
      </c>
    </row>
    <row r="151" spans="1:6" x14ac:dyDescent="0.3">
      <c r="A151">
        <v>36</v>
      </c>
      <c r="B151">
        <f t="shared" si="0"/>
        <v>87</v>
      </c>
      <c r="C151" t="s">
        <v>45</v>
      </c>
      <c r="D151">
        <v>0</v>
      </c>
      <c r="E151">
        <f>1.27*3600</f>
        <v>4572</v>
      </c>
      <c r="F151" t="s">
        <v>5</v>
      </c>
    </row>
    <row r="152" spans="1:6" x14ac:dyDescent="0.3">
      <c r="A152">
        <v>37</v>
      </c>
      <c r="B152">
        <v>85</v>
      </c>
      <c r="C152" t="s">
        <v>46</v>
      </c>
      <c r="D152">
        <v>72.17</v>
      </c>
    </row>
    <row r="153" spans="1:6" x14ac:dyDescent="0.3">
      <c r="A153">
        <v>37</v>
      </c>
      <c r="B153">
        <v>86</v>
      </c>
      <c r="C153" t="s">
        <v>46</v>
      </c>
      <c r="D153">
        <v>0</v>
      </c>
      <c r="E153">
        <f>18.65*24*3600</f>
        <v>1611359.9999999998</v>
      </c>
      <c r="F153" t="s">
        <v>5</v>
      </c>
    </row>
    <row r="154" spans="1:6" x14ac:dyDescent="0.3">
      <c r="A154">
        <v>37</v>
      </c>
      <c r="B154">
        <v>87</v>
      </c>
      <c r="C154" t="s">
        <v>46</v>
      </c>
      <c r="D154">
        <v>27.83</v>
      </c>
    </row>
    <row r="155" spans="1:6" x14ac:dyDescent="0.3">
      <c r="A155">
        <v>37</v>
      </c>
      <c r="B155">
        <v>88</v>
      </c>
      <c r="C155" t="s">
        <v>46</v>
      </c>
      <c r="D155">
        <v>0</v>
      </c>
      <c r="E155">
        <f>17.7*60</f>
        <v>1062</v>
      </c>
      <c r="F155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hewitt</dc:creator>
  <cp:lastModifiedBy>joseph hewitt</cp:lastModifiedBy>
  <dcterms:created xsi:type="dcterms:W3CDTF">2017-05-28T04:17:11Z</dcterms:created>
  <dcterms:modified xsi:type="dcterms:W3CDTF">2017-05-31T04:24:42Z</dcterms:modified>
</cp:coreProperties>
</file>