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ieerb/Desktop/"/>
    </mc:Choice>
  </mc:AlternateContent>
  <xr:revisionPtr revIDLastSave="0" documentId="13_ncr:1_{65BE7DDD-2B09-5C46-9444-FD076ED1C9B2}" xr6:coauthVersionLast="47" xr6:coauthVersionMax="47" xr10:uidLastSave="{00000000-0000-0000-0000-000000000000}"/>
  <bookViews>
    <workbookView xWindow="1740" yWindow="580" windowWidth="22860" windowHeight="14440" firstSheet="1" activeTab="6" xr2:uid="{BA557477-D8AC-49AC-BC0B-07F69FE26F70}"/>
  </bookViews>
  <sheets>
    <sheet name="FiveR_DryMass" sheetId="12" r:id="rId1"/>
    <sheet name="Total" sheetId="1" r:id="rId2"/>
    <sheet name="Table 1" sheetId="4" r:id="rId3"/>
    <sheet name="3R_Sig_DryMass" sheetId="7" r:id="rId4"/>
    <sheet name="Three Replicates" sheetId="6" r:id="rId5"/>
    <sheet name="3R_Sig_ShootLength" sheetId="8" r:id="rId6"/>
    <sheet name="Linear Regressions" sheetId="5" r:id="rId7"/>
    <sheet name="Five Replicates" sheetId="3" r:id="rId8"/>
    <sheet name="5R_Sig_DryMass" sheetId="9" r:id="rId9"/>
    <sheet name="5R_Sig_ShootLength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0" i="6" l="1"/>
  <c r="AO39" i="6"/>
  <c r="AO38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3" i="6"/>
  <c r="AO12" i="6"/>
  <c r="AO11" i="6"/>
  <c r="D66" i="3"/>
  <c r="D65" i="3"/>
  <c r="D64" i="3"/>
  <c r="D63" i="3"/>
  <c r="D6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1" i="3"/>
  <c r="D20" i="3"/>
  <c r="D19" i="3"/>
  <c r="D18" i="3"/>
  <c r="D17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2" i="8"/>
  <c r="G2" i="6"/>
  <c r="A39" i="8"/>
  <c r="A40" i="8"/>
  <c r="A38" i="8"/>
  <c r="A26" i="8"/>
  <c r="A21" i="8"/>
  <c r="A22" i="8"/>
  <c r="A23" i="8"/>
  <c r="A24" i="8"/>
  <c r="A25" i="8"/>
  <c r="A27" i="8"/>
  <c r="A28" i="8"/>
  <c r="A29" i="8"/>
  <c r="A30" i="8"/>
  <c r="A31" i="8"/>
  <c r="A20" i="8"/>
  <c r="A12" i="8"/>
  <c r="A13" i="8"/>
  <c r="A11" i="8"/>
  <c r="N11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2" i="7"/>
  <c r="N40" i="6"/>
  <c r="F40" i="6"/>
  <c r="G40" i="6" s="1"/>
  <c r="N39" i="6"/>
  <c r="F39" i="6"/>
  <c r="G39" i="6" s="1"/>
  <c r="N38" i="6"/>
  <c r="F38" i="6"/>
  <c r="G38" i="6" s="1"/>
  <c r="G37" i="6"/>
  <c r="F37" i="6"/>
  <c r="F36" i="6"/>
  <c r="G36" i="6" s="1"/>
  <c r="G35" i="6"/>
  <c r="F35" i="6"/>
  <c r="F34" i="6"/>
  <c r="G34" i="6" s="1"/>
  <c r="G33" i="6"/>
  <c r="F33" i="6"/>
  <c r="F32" i="6"/>
  <c r="G32" i="6" s="1"/>
  <c r="N31" i="6"/>
  <c r="F31" i="6"/>
  <c r="G31" i="6" s="1"/>
  <c r="N30" i="6"/>
  <c r="G30" i="6"/>
  <c r="F30" i="6"/>
  <c r="N29" i="6"/>
  <c r="F29" i="6"/>
  <c r="G29" i="6" s="1"/>
  <c r="N28" i="6"/>
  <c r="F28" i="6"/>
  <c r="G28" i="6" s="1"/>
  <c r="N27" i="6"/>
  <c r="G27" i="6"/>
  <c r="F27" i="6"/>
  <c r="N26" i="6"/>
  <c r="G26" i="6"/>
  <c r="F26" i="6"/>
  <c r="N25" i="6"/>
  <c r="F25" i="6"/>
  <c r="G25" i="6" s="1"/>
  <c r="N24" i="6"/>
  <c r="F24" i="6"/>
  <c r="G24" i="6" s="1"/>
  <c r="N23" i="6"/>
  <c r="G23" i="6"/>
  <c r="F23" i="6"/>
  <c r="N22" i="6"/>
  <c r="G22" i="6"/>
  <c r="F22" i="6"/>
  <c r="N21" i="6"/>
  <c r="F21" i="6"/>
  <c r="G21" i="6" s="1"/>
  <c r="N20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N13" i="6"/>
  <c r="G13" i="6"/>
  <c r="F13" i="6"/>
  <c r="N12" i="6"/>
  <c r="G12" i="6"/>
  <c r="F12" i="6"/>
  <c r="F11" i="6"/>
  <c r="G11" i="6" s="1"/>
  <c r="G10" i="6"/>
  <c r="F10" i="6"/>
  <c r="F9" i="6"/>
  <c r="G9" i="6" s="1"/>
  <c r="G8" i="6"/>
  <c r="F8" i="6"/>
  <c r="F7" i="6"/>
  <c r="G7" i="6" s="1"/>
  <c r="G6" i="6"/>
  <c r="F6" i="6"/>
  <c r="F5" i="6"/>
  <c r="G5" i="6" s="1"/>
  <c r="G4" i="6"/>
  <c r="F4" i="6"/>
  <c r="F3" i="6"/>
  <c r="G3" i="6" s="1"/>
  <c r="F2" i="6"/>
  <c r="J272" i="5"/>
  <c r="J273" i="5" s="1"/>
  <c r="J274" i="5" s="1"/>
  <c r="J257" i="5"/>
  <c r="J258" i="5" s="1"/>
  <c r="J259" i="5" s="1"/>
  <c r="J242" i="5"/>
  <c r="J243" i="5" s="1"/>
  <c r="J244" i="5" s="1"/>
  <c r="J227" i="5"/>
  <c r="J228" i="5" s="1"/>
  <c r="J229" i="5" s="1"/>
  <c r="J212" i="5"/>
  <c r="J213" i="5" s="1"/>
  <c r="J214" i="5" s="1"/>
  <c r="J182" i="5"/>
  <c r="J183" i="5" s="1"/>
  <c r="J184" i="5" s="1"/>
  <c r="B182" i="5"/>
  <c r="B183" i="5" s="1"/>
  <c r="B184" i="5" s="1"/>
  <c r="J167" i="5"/>
  <c r="J168" i="5" s="1"/>
  <c r="J169" i="5" s="1"/>
  <c r="J152" i="5"/>
  <c r="J153" i="5" s="1"/>
  <c r="J154" i="5" s="1"/>
  <c r="B272" i="5"/>
  <c r="B273" i="5" s="1"/>
  <c r="B274" i="5" s="1"/>
  <c r="B257" i="5"/>
  <c r="B258" i="5" s="1"/>
  <c r="B259" i="5" s="1"/>
  <c r="B242" i="5"/>
  <c r="B243" i="5" s="1"/>
  <c r="B244" i="5" s="1"/>
  <c r="B227" i="5"/>
  <c r="B228" i="5" s="1"/>
  <c r="B229" i="5" s="1"/>
  <c r="B212" i="5"/>
  <c r="B213" i="5" s="1"/>
  <c r="B214" i="5" s="1"/>
  <c r="B167" i="5"/>
  <c r="B168" i="5" s="1"/>
  <c r="B169" i="5" s="1"/>
  <c r="B152" i="5"/>
  <c r="B153" i="5" s="1"/>
  <c r="B154" i="5" s="1"/>
  <c r="J137" i="5"/>
  <c r="J138" i="5" s="1"/>
  <c r="J139" i="5" s="1"/>
  <c r="B137" i="5"/>
  <c r="B138" i="5" s="1"/>
  <c r="B139" i="5" s="1"/>
  <c r="J122" i="5"/>
  <c r="J123" i="5" s="1"/>
  <c r="J124" i="5" s="1"/>
  <c r="B122" i="5"/>
  <c r="B123" i="5" s="1"/>
  <c r="B124" i="5" s="1"/>
  <c r="J107" i="5"/>
  <c r="J108" i="5" s="1"/>
  <c r="J109" i="5" s="1"/>
  <c r="B107" i="5"/>
  <c r="B108" i="5" s="1"/>
  <c r="B109" i="5" s="1"/>
  <c r="J92" i="5"/>
  <c r="J93" i="5" s="1"/>
  <c r="J94" i="5" s="1"/>
  <c r="B92" i="5"/>
  <c r="B93" i="5" s="1"/>
  <c r="B94" i="5" s="1"/>
  <c r="J78" i="5"/>
  <c r="J79" i="5" s="1"/>
  <c r="J80" i="5" s="1"/>
  <c r="B77" i="5"/>
  <c r="B78" i="5" s="1"/>
  <c r="B79" i="5" s="1"/>
  <c r="J62" i="5"/>
  <c r="J63" i="5" s="1"/>
  <c r="J64" i="5" s="1"/>
  <c r="B62" i="5"/>
  <c r="B63" i="5" s="1"/>
  <c r="B64" i="5" s="1"/>
  <c r="J47" i="5"/>
  <c r="J48" i="5" s="1"/>
  <c r="J49" i="5" s="1"/>
  <c r="B47" i="5"/>
  <c r="B48" i="5" s="1"/>
  <c r="B49" i="5" s="1"/>
  <c r="J32" i="5"/>
  <c r="J33" i="5" s="1"/>
  <c r="J34" i="5" s="1"/>
  <c r="B32" i="5"/>
  <c r="B33" i="5" s="1"/>
  <c r="B34" i="5" s="1"/>
  <c r="J17" i="5"/>
  <c r="J18" i="5" s="1"/>
  <c r="J19" i="5" s="1"/>
  <c r="B17" i="5"/>
  <c r="B18" i="5" s="1"/>
  <c r="B19" i="5" s="1"/>
  <c r="J2" i="5"/>
  <c r="J3" i="5" s="1"/>
  <c r="J4" i="5" s="1"/>
  <c r="B2" i="5"/>
  <c r="B4" i="5" s="1"/>
  <c r="B5" i="5" s="1"/>
  <c r="J197" i="5" l="1"/>
  <c r="J198" i="5" s="1"/>
  <c r="J199" i="5" s="1"/>
  <c r="B197" i="5"/>
  <c r="B198" i="5" s="1"/>
  <c r="B199" i="5" s="1"/>
  <c r="F7" i="1"/>
  <c r="G7" i="1" s="1"/>
  <c r="F64" i="1"/>
  <c r="G64" i="1" s="1"/>
  <c r="F63" i="1"/>
  <c r="G63" i="1" s="1"/>
  <c r="F62" i="1"/>
  <c r="G62" i="1" s="1"/>
  <c r="F59" i="1"/>
  <c r="G59" i="1" s="1"/>
  <c r="F58" i="1"/>
  <c r="G58" i="1" s="1"/>
  <c r="F57" i="1"/>
  <c r="G57" i="1" s="1"/>
  <c r="F54" i="1"/>
  <c r="G54" i="1" s="1"/>
  <c r="F53" i="1"/>
  <c r="G53" i="1" s="1"/>
  <c r="F52" i="1"/>
  <c r="G52" i="1" s="1"/>
  <c r="F49" i="1"/>
  <c r="G49" i="1" s="1"/>
  <c r="F48" i="1"/>
  <c r="G48" i="1" s="1"/>
  <c r="F47" i="1"/>
  <c r="G47" i="1" s="1"/>
  <c r="F44" i="1"/>
  <c r="G44" i="1" s="1"/>
  <c r="F43" i="1"/>
  <c r="G43" i="1" s="1"/>
  <c r="F42" i="1"/>
  <c r="G42" i="1" s="1"/>
  <c r="F39" i="1"/>
  <c r="G39" i="1" s="1"/>
  <c r="F38" i="1"/>
  <c r="G38" i="1" s="1"/>
  <c r="F37" i="1"/>
  <c r="G37" i="1" s="1"/>
  <c r="F34" i="1"/>
  <c r="G34" i="1" s="1"/>
  <c r="F33" i="1"/>
  <c r="G33" i="1" s="1"/>
  <c r="F32" i="1"/>
  <c r="G32" i="1" s="1"/>
  <c r="F29" i="1"/>
  <c r="G29" i="1" s="1"/>
  <c r="F28" i="1"/>
  <c r="G28" i="1" s="1"/>
  <c r="F27" i="1"/>
  <c r="G27" i="1" s="1"/>
  <c r="F24" i="1"/>
  <c r="G24" i="1" s="1"/>
  <c r="F23" i="1"/>
  <c r="G23" i="1" s="1"/>
  <c r="F22" i="1"/>
  <c r="G22" i="1" s="1"/>
  <c r="F19" i="1"/>
  <c r="G19" i="1" s="1"/>
  <c r="F18" i="1"/>
  <c r="G18" i="1" s="1"/>
  <c r="F17" i="1"/>
  <c r="G17" i="1" s="1"/>
  <c r="F14" i="1"/>
  <c r="G14" i="1" s="1"/>
  <c r="F13" i="1"/>
  <c r="G13" i="1" s="1"/>
  <c r="F12" i="1"/>
  <c r="G12" i="1" s="1"/>
  <c r="F9" i="1"/>
  <c r="G9" i="1" s="1"/>
  <c r="F8" i="1"/>
  <c r="G8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<sst xmlns="http://schemas.openxmlformats.org/spreadsheetml/2006/main" count="1095" uniqueCount="166">
  <si>
    <t>Suelo</t>
  </si>
  <si>
    <t>Réplica</t>
  </si>
  <si>
    <r>
      <t>pH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AP</t>
    </r>
  </si>
  <si>
    <r>
      <t>CE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AP</t>
    </r>
  </si>
  <si>
    <r>
      <t>Cu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AP MV</t>
    </r>
  </si>
  <si>
    <r>
      <t>Cu+2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AP </t>
    </r>
  </si>
  <si>
    <r>
      <t>pCu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AP </t>
    </r>
  </si>
  <si>
    <r>
      <t>Cu</t>
    </r>
    <r>
      <rPr>
        <vertAlign val="subscript"/>
        <sz val="11"/>
        <color theme="1"/>
        <rFont val="Calibri"/>
        <family val="2"/>
        <scheme val="minor"/>
      </rPr>
      <t xml:space="preserve">f  </t>
    </r>
    <r>
      <rPr>
        <sz val="11"/>
        <color theme="1"/>
        <rFont val="Calibri"/>
        <family val="2"/>
        <scheme val="minor"/>
      </rPr>
      <t>AP
(mg/L)</t>
    </r>
  </si>
  <si>
    <r>
      <t>Zn</t>
    </r>
    <r>
      <rPr>
        <vertAlign val="subscript"/>
        <sz val="11"/>
        <color theme="1"/>
        <rFont val="Calibri"/>
        <family val="2"/>
        <scheme val="minor"/>
      </rPr>
      <t xml:space="preserve">f  </t>
    </r>
    <r>
      <rPr>
        <sz val="11"/>
        <color theme="1"/>
        <rFont val="Calibri"/>
        <family val="2"/>
        <scheme val="minor"/>
      </rPr>
      <t>AP
(mg/L)</t>
    </r>
  </si>
  <si>
    <r>
      <t>Ca</t>
    </r>
    <r>
      <rPr>
        <vertAlign val="subscript"/>
        <sz val="11"/>
        <color theme="1"/>
        <rFont val="Calibri"/>
        <family val="2"/>
        <scheme val="minor"/>
      </rPr>
      <t xml:space="preserve">f  </t>
    </r>
    <r>
      <rPr>
        <sz val="11"/>
        <color theme="1"/>
        <rFont val="Calibri"/>
        <family val="2"/>
        <scheme val="minor"/>
      </rPr>
      <t>AP
(mg/L)</t>
    </r>
  </si>
  <si>
    <r>
      <t>Mg</t>
    </r>
    <r>
      <rPr>
        <vertAlign val="subscript"/>
        <sz val="11"/>
        <color theme="1"/>
        <rFont val="Calibri"/>
        <family val="2"/>
        <scheme val="minor"/>
      </rPr>
      <t xml:space="preserve">f  </t>
    </r>
    <r>
      <rPr>
        <sz val="11"/>
        <color theme="1"/>
        <rFont val="Calibri"/>
        <family val="2"/>
        <scheme val="minor"/>
      </rPr>
      <t>AP
(mg/L)</t>
    </r>
  </si>
  <si>
    <t>M. Seca (g) vastago</t>
  </si>
  <si>
    <r>
      <t xml:space="preserve">Cu soluble Suelo  </t>
    </r>
    <r>
      <rPr>
        <b/>
        <sz val="11"/>
        <color theme="1"/>
        <rFont val="Calibri"/>
        <family val="2"/>
        <scheme val="minor"/>
      </rPr>
      <t>(mg/kg</t>
    </r>
    <r>
      <rPr>
        <sz val="11"/>
        <color theme="1"/>
        <rFont val="Calibri"/>
        <family val="2"/>
        <scheme val="minor"/>
      </rPr>
      <t>)</t>
    </r>
  </si>
  <si>
    <t>pH Suelo</t>
  </si>
  <si>
    <t>Cu Total (mg/kg)</t>
  </si>
  <si>
    <t>Zn total(mg/kg)</t>
  </si>
  <si>
    <t>Pb total(mg/kg)</t>
  </si>
  <si>
    <t>As total (mg/kg)</t>
  </si>
  <si>
    <t>Cu Soluble (mg/kg)</t>
  </si>
  <si>
    <t>Zn soluble (mg/kg)</t>
  </si>
  <si>
    <t>M.O. %</t>
  </si>
  <si>
    <t>Fosforo (mg/kg)</t>
  </si>
  <si>
    <t>Potasio (cmol+/kg)</t>
  </si>
  <si>
    <t>Nitrogeno (mg/kg)</t>
  </si>
  <si>
    <t>ph en KNO3 (1/2,5)</t>
  </si>
  <si>
    <t>C.E. 1/5</t>
  </si>
  <si>
    <t>CIC cmol+/kg</t>
  </si>
  <si>
    <t>Textura</t>
  </si>
  <si>
    <t>Arena (%)</t>
  </si>
  <si>
    <t>Arcilla (%)</t>
  </si>
  <si>
    <t>Limo (%)</t>
  </si>
  <si>
    <t>AN1</t>
  </si>
  <si>
    <t>Franca</t>
  </si>
  <si>
    <t>AN3</t>
  </si>
  <si>
    <t>AN4</t>
  </si>
  <si>
    <t>AN5</t>
  </si>
  <si>
    <t>Franco arcillo limosa</t>
  </si>
  <si>
    <t>AN6</t>
  </si>
  <si>
    <t>AN7</t>
  </si>
  <si>
    <t>Franco arenosa</t>
  </si>
  <si>
    <t>AN8</t>
  </si>
  <si>
    <t>AN9</t>
  </si>
  <si>
    <t>Franco limosa</t>
  </si>
  <si>
    <t>AN10</t>
  </si>
  <si>
    <t>AN11</t>
  </si>
  <si>
    <t>AN12</t>
  </si>
  <si>
    <t>AN13</t>
  </si>
  <si>
    <t>AN14</t>
  </si>
  <si>
    <t>Dureza (mg/L CaCO3)</t>
  </si>
  <si>
    <t>Largo vastago (cm)</t>
  </si>
  <si>
    <t>Soil</t>
  </si>
  <si>
    <t>Textural Class</t>
  </si>
  <si>
    <t>Clay (%)</t>
  </si>
  <si>
    <t>Silt (%)</t>
  </si>
  <si>
    <t>Sand (%)</t>
  </si>
  <si>
    <t>pH</t>
  </si>
  <si>
    <t>Silty clay loam</t>
  </si>
  <si>
    <t>Sandy loam</t>
  </si>
  <si>
    <t>Loamy loam</t>
  </si>
  <si>
    <t>Table 1. Physiochemical characteristics of control soil (C+) and contaminated soils  (</t>
  </si>
  <si>
    <t>t-score</t>
  </si>
  <si>
    <t>correlation</t>
  </si>
  <si>
    <t>correlation (r)</t>
  </si>
  <si>
    <t>sample size (n)</t>
  </si>
  <si>
    <t>correlaiton</t>
  </si>
  <si>
    <t>p-value</t>
  </si>
  <si>
    <t>t score</t>
  </si>
  <si>
    <t>p value</t>
  </si>
  <si>
    <t>Largo Vatsago (cm)</t>
  </si>
  <si>
    <t>Shoot Dry Mass (g)</t>
  </si>
  <si>
    <t>Pore Water pH</t>
  </si>
  <si>
    <t>Pore Water Electrical Conductivity</t>
  </si>
  <si>
    <t>Pore Water pCu</t>
  </si>
  <si>
    <t>Pore Water Cu 
(mg/L)</t>
  </si>
  <si>
    <t>Pore Water Cu (MV)</t>
  </si>
  <si>
    <t>Pore Water Zn
(mg/L)</t>
  </si>
  <si>
    <t>Pore Water Ca
(mg/L)</t>
  </si>
  <si>
    <t>Hardness (mg/L CaCO3)</t>
  </si>
  <si>
    <t>Soil pH</t>
  </si>
  <si>
    <t>Soluble Zn (mg/kg)</t>
  </si>
  <si>
    <t>P (mg/kg)</t>
  </si>
  <si>
    <t>K (cmol+/kg)</t>
  </si>
  <si>
    <t>N (mg/kg)</t>
  </si>
  <si>
    <t>pH KNO3 (1/2,5)</t>
  </si>
  <si>
    <t>Pore Water Cu
(mg/L)</t>
  </si>
  <si>
    <t>Pore Water Mg
(mg/L)</t>
  </si>
  <si>
    <r>
      <t xml:space="preserve">Soil Soluble Cu  </t>
    </r>
    <r>
      <rPr>
        <b/>
        <sz val="11"/>
        <color theme="1"/>
        <rFont val="Calibri"/>
        <family val="2"/>
        <scheme val="minor"/>
      </rPr>
      <t>(mg/kg</t>
    </r>
    <r>
      <rPr>
        <sz val="11"/>
        <color theme="1"/>
        <rFont val="Calibri"/>
        <family val="2"/>
        <scheme val="minor"/>
      </rPr>
      <t>)</t>
    </r>
  </si>
  <si>
    <t>Total Cu (mg/kg)</t>
  </si>
  <si>
    <t>Total Zn (mg/kg)</t>
  </si>
  <si>
    <t>Total Pb (mg/kg)</t>
  </si>
  <si>
    <t>Total As (mg/kg)</t>
  </si>
  <si>
    <t>Soluble Cu (mg/kg)</t>
  </si>
  <si>
    <t>pH in KNO3 (1/2,5)</t>
  </si>
  <si>
    <t>Electrical Conductivity 1/5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</si>
  <si>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</si>
  <si>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</si>
  <si>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</si>
  <si>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</si>
  <si>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</si>
  <si>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</si>
  <si>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</si>
  <si>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</si>
  <si>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</si>
  <si>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</si>
  <si>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</si>
  <si>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</si>
  <si>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</si>
  <si>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</si>
  <si>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</si>
  <si>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</si>
  <si>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</si>
  <si>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</si>
  <si>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</si>
  <si>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</si>
  <si>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</si>
  <si>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</si>
  <si>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</si>
  <si>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</si>
  <si>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</si>
  <si>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</si>
  <si>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Shoot Dry Mass (g)</t>
  </si>
  <si>
    <t>Residuals</t>
  </si>
  <si>
    <t>% Organic Matter</t>
  </si>
  <si>
    <t>Nitrogen (mg/kg)</t>
  </si>
  <si>
    <t>Shoot Length (cm)</t>
  </si>
  <si>
    <t>dry_mass</t>
  </si>
  <si>
    <t>soil_soluble_cu</t>
  </si>
  <si>
    <t>soil_ph</t>
  </si>
  <si>
    <t>cu_total</t>
  </si>
  <si>
    <t>zn_total</t>
  </si>
  <si>
    <t>pb_total</t>
  </si>
  <si>
    <t>as_total</t>
  </si>
  <si>
    <t>soluble_cu</t>
  </si>
  <si>
    <t>zn_soluble</t>
  </si>
  <si>
    <t>mo</t>
  </si>
  <si>
    <t>p</t>
  </si>
  <si>
    <t>k</t>
  </si>
  <si>
    <t>n</t>
  </si>
  <si>
    <t>ph_knothree</t>
  </si>
  <si>
    <t>ce_diluted</t>
  </si>
  <si>
    <t>cic</t>
  </si>
  <si>
    <t>arena</t>
  </si>
  <si>
    <t>arcilla</t>
  </si>
  <si>
    <t>limo</t>
  </si>
  <si>
    <t>Largo Vastago (cm)</t>
  </si>
  <si>
    <t>Total P (mg/kg)</t>
  </si>
  <si>
    <t>Total N (mg/kg)</t>
  </si>
  <si>
    <t xml:space="preserve">pH </t>
  </si>
  <si>
    <t>Soil Pore Water Extraction</t>
  </si>
  <si>
    <t>Total Cu (mg/L)</t>
  </si>
  <si>
    <t>Total Zn (mg/L)</t>
  </si>
  <si>
    <t>Total K (cmol+/kg)</t>
  </si>
  <si>
    <t>Total Arsenic (mg/kg)</t>
  </si>
  <si>
    <t>Total Phosphorus (mg/kg)</t>
  </si>
  <si>
    <t>Total Potassium (cmol+/kg)</t>
  </si>
  <si>
    <t>Total Nitrogen (mg/kg)</t>
  </si>
  <si>
    <t>Total Lead (mg/kg)</t>
  </si>
  <si>
    <t>Total Zinc (mg/kg)</t>
  </si>
  <si>
    <t>Total Copper (mg/kg)</t>
  </si>
  <si>
    <t>Soil Sample</t>
  </si>
  <si>
    <t>Impacts of Soil Nutrients on Ryegrass LENGTH</t>
  </si>
  <si>
    <t>Multiple Linear Regression - Impacts of Soil Nutrients on Lolium perenne var. Ballica Shoot dry mass</t>
  </si>
  <si>
    <t>shoot dry mass</t>
  </si>
  <si>
    <t>Total Copper (mg/L)</t>
  </si>
  <si>
    <t>Total Zinc (mg/L)</t>
  </si>
  <si>
    <t>texture_dummy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</si>
</sst>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i/>
      <sz val="12"/>
      <color theme="1"/>
      <name val="Times Roman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E9C4"/>
        <bgColor indexed="64"/>
      </patternFill>
    </fill>
    <fill>
      <patternFill patternType="solid">
        <fgColor rgb="FFFFC474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9" borderId="0" applyNumberFormat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1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/>
    <xf numFmtId="0" fontId="0" fillId="3" borderId="0" xfId="0" applyFill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64" fontId="0" fillId="0" borderId="0" xfId="0" applyNumberFormat="1"/>
    <xf numFmtId="9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vertical="top"/>
    </xf>
    <xf numFmtId="165" fontId="0" fillId="4" borderId="1" xfId="0" applyNumberFormat="1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0" xfId="0" applyFill="1"/>
    <xf numFmtId="2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1" fontId="0" fillId="3" borderId="1" xfId="0" applyNumberFormat="1" applyFill="1" applyBorder="1" applyAlignment="1">
      <alignment vertical="top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/>
    <xf numFmtId="0" fontId="4" fillId="3" borderId="1" xfId="0" applyFont="1" applyFill="1" applyBorder="1" applyAlignment="1">
      <alignment horizontal="center"/>
    </xf>
    <xf numFmtId="1" fontId="0" fillId="3" borderId="1" xfId="0" applyNumberFormat="1" applyFill="1" applyBorder="1"/>
    <xf numFmtId="9" fontId="0" fillId="4" borderId="1" xfId="0" applyNumberFormat="1" applyFill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5" borderId="0" xfId="0" applyNumberFormat="1" applyFill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0" fillId="6" borderId="0" xfId="0" applyFill="1"/>
    <xf numFmtId="0" fontId="0" fillId="6" borderId="3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vertical="top"/>
    </xf>
    <xf numFmtId="1" fontId="0" fillId="8" borderId="1" xfId="0" applyNumberFormat="1" applyFill="1" applyBorder="1" applyAlignment="1">
      <alignment vertical="top"/>
    </xf>
    <xf numFmtId="0" fontId="0" fillId="8" borderId="1" xfId="0" applyFill="1" applyBorder="1"/>
    <xf numFmtId="1" fontId="0" fillId="8" borderId="1" xfId="0" applyNumberFormat="1" applyFill="1" applyBorder="1"/>
    <xf numFmtId="0" fontId="0" fillId="0" borderId="5" xfId="0" applyBorder="1" applyAlignment="1">
      <alignment horizontal="center" vertical="top" wrapText="1"/>
    </xf>
    <xf numFmtId="1" fontId="0" fillId="0" borderId="5" xfId="0" applyNumberFormat="1" applyBorder="1" applyAlignment="1">
      <alignment vertical="top"/>
    </xf>
    <xf numFmtId="0" fontId="0" fillId="0" borderId="5" xfId="0" applyBorder="1"/>
    <xf numFmtId="1" fontId="0" fillId="0" borderId="5" xfId="0" applyNumberFormat="1" applyBorder="1"/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/>
    <xf numFmtId="2" fontId="6" fillId="0" borderId="0" xfId="0" applyNumberFormat="1" applyFont="1" applyAlignment="1">
      <alignment horizontal="left"/>
    </xf>
    <xf numFmtId="0" fontId="7" fillId="0" borderId="7" xfId="0" applyFont="1" applyBorder="1"/>
    <xf numFmtId="0" fontId="6" fillId="0" borderId="7" xfId="0" applyFont="1" applyBorder="1"/>
    <xf numFmtId="2" fontId="6" fillId="10" borderId="6" xfId="0" applyNumberFormat="1" applyFont="1" applyFill="1" applyBorder="1" applyAlignment="1">
      <alignment horizontal="left"/>
    </xf>
    <xf numFmtId="0" fontId="1" fillId="10" borderId="0" xfId="1" applyFill="1" applyBorder="1" applyAlignment="1">
      <alignment horizontal="left" wrapText="1"/>
    </xf>
    <xf numFmtId="0" fontId="1" fillId="0" borderId="0" xfId="0" applyFont="1"/>
    <xf numFmtId="0" fontId="1" fillId="10" borderId="0" xfId="0" applyFont="1" applyFill="1"/>
    <xf numFmtId="2" fontId="6" fillId="0" borderId="6" xfId="0" applyNumberFormat="1" applyFont="1" applyBorder="1" applyAlignment="1">
      <alignment horizontal="left"/>
    </xf>
    <xf numFmtId="2" fontId="6" fillId="0" borderId="6" xfId="0" applyNumberFormat="1" applyFont="1" applyBorder="1" applyAlignment="1">
      <alignment horizontal="center"/>
    </xf>
    <xf numFmtId="0" fontId="6" fillId="10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0" xfId="1" applyFill="1" applyBorder="1" applyAlignment="1">
      <alignment horizontal="left"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0" borderId="0" xfId="1" applyFont="1" applyFill="1" applyBorder="1" applyAlignment="1">
      <alignment horizontal="center" wrapText="1"/>
    </xf>
    <xf numFmtId="2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2" fontId="6" fillId="10" borderId="0" xfId="0" applyNumberFormat="1" applyFont="1" applyFill="1" applyAlignment="1">
      <alignment horizontal="left" wrapText="1"/>
    </xf>
    <xf numFmtId="0" fontId="6" fillId="10" borderId="6" xfId="0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1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  <xf numFmtId="0" fontId="8" fillId="0" borderId="4" xfId="0" applyFont="1" applyBorder="1" applyAlignment="1">
      <alignment horizontal="centerContinuous"/>
    </xf>
    <xf numFmtId="0" fontId="6" fillId="0" borderId="3" xfId="0" applyFont="1" applyBorder="1"/>
    <xf numFmtId="0" fontId="8" fillId="0" borderId="4" xfId="0" applyFont="1" applyBorder="1" applyAlignment="1">
      <alignment horizontal="center"/>
    </xf>
    <xf numFmtId="166" fontId="6" fillId="0" borderId="0" xfId="0" applyNumberFormat="1" applyFont="1"/>
    <xf numFmtId="166" fontId="6" fillId="0" borderId="3" xfId="0" applyNumberFormat="1" applyFont="1" applyBorder="1"/>
    <xf numFmtId="1" fontId="0" fillId="0" borderId="2" xfId="0" applyNumberFormat="1" applyBorder="1" applyAlignment="1">
      <alignment vertical="top"/>
    </xf>
    <xf numFmtId="11" fontId="6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colors>
    <mruColors>
      <color rgb="FFCBE9C4"/>
      <color rgb="FFFFC474"/>
      <color rgb="FFCBCBCB"/>
      <color rgb="FFE3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Impacts of Total</a:t>
            </a:r>
            <a:r>
              <a:rPr lang="en-US" baseline="0"/>
              <a:t> Cu on Shoot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9081364829397"/>
                  <c:y val="-0.4675182268883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replica'!$Q$2:$Q$40</c:f>
              <c:numCache>
                <c:formatCode>General</c:formatCode>
                <c:ptCount val="39"/>
                <c:pt idx="0">
                  <c:v>50.735061076262809</c:v>
                </c:pt>
                <c:pt idx="1">
                  <c:v>50.735061076262809</c:v>
                </c:pt>
                <c:pt idx="2">
                  <c:v>50.735061076262809</c:v>
                </c:pt>
                <c:pt idx="3">
                  <c:v>327.14014526246297</c:v>
                </c:pt>
                <c:pt idx="4">
                  <c:v>327.14014526246297</c:v>
                </c:pt>
                <c:pt idx="5">
                  <c:v>327.14014526246297</c:v>
                </c:pt>
                <c:pt idx="6">
                  <c:v>417.56025090789058</c:v>
                </c:pt>
                <c:pt idx="7">
                  <c:v>417.56025090789058</c:v>
                </c:pt>
                <c:pt idx="8">
                  <c:v>417.56025090789058</c:v>
                </c:pt>
                <c:pt idx="9">
                  <c:v>726.11257840871599</c:v>
                </c:pt>
                <c:pt idx="10">
                  <c:v>726.11257840871599</c:v>
                </c:pt>
                <c:pt idx="11">
                  <c:v>726.11257840871599</c:v>
                </c:pt>
                <c:pt idx="12">
                  <c:v>492.65764278639841</c:v>
                </c:pt>
                <c:pt idx="13">
                  <c:v>492.65764278639841</c:v>
                </c:pt>
                <c:pt idx="14">
                  <c:v>492.65764278639841</c:v>
                </c:pt>
                <c:pt idx="15">
                  <c:v>251.22647738527579</c:v>
                </c:pt>
                <c:pt idx="16">
                  <c:v>251.22647738527579</c:v>
                </c:pt>
                <c:pt idx="17">
                  <c:v>251.22647738527579</c:v>
                </c:pt>
                <c:pt idx="18">
                  <c:v>159.80356553317935</c:v>
                </c:pt>
                <c:pt idx="19">
                  <c:v>159.80356553317935</c:v>
                </c:pt>
                <c:pt idx="20">
                  <c:v>159.80356553317935</c:v>
                </c:pt>
                <c:pt idx="21">
                  <c:v>257.75668537471125</c:v>
                </c:pt>
                <c:pt idx="22">
                  <c:v>257.75668537471125</c:v>
                </c:pt>
                <c:pt idx="23">
                  <c:v>257.75668537471125</c:v>
                </c:pt>
                <c:pt idx="24">
                  <c:v>451.72888015717109</c:v>
                </c:pt>
                <c:pt idx="25">
                  <c:v>451.72888015717109</c:v>
                </c:pt>
                <c:pt idx="26">
                  <c:v>451.72888015717109</c:v>
                </c:pt>
                <c:pt idx="27">
                  <c:v>691.19924067348984</c:v>
                </c:pt>
                <c:pt idx="28">
                  <c:v>691.19924067348984</c:v>
                </c:pt>
                <c:pt idx="29">
                  <c:v>691.19924067348984</c:v>
                </c:pt>
                <c:pt idx="30">
                  <c:v>528.76031693628283</c:v>
                </c:pt>
                <c:pt idx="31">
                  <c:v>528.76031693628283</c:v>
                </c:pt>
                <c:pt idx="32">
                  <c:v>528.76031693628283</c:v>
                </c:pt>
                <c:pt idx="33">
                  <c:v>1245.1064178127051</c:v>
                </c:pt>
                <c:pt idx="34">
                  <c:v>1245.1064178127051</c:v>
                </c:pt>
                <c:pt idx="35">
                  <c:v>1245.1064178127051</c:v>
                </c:pt>
                <c:pt idx="36">
                  <c:v>727.11538461538487</c:v>
                </c:pt>
                <c:pt idx="37">
                  <c:v>727.11538461538487</c:v>
                </c:pt>
                <c:pt idx="38">
                  <c:v>727.11538461538498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6-9946-AAD3-EE03ED79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1535"/>
        <c:axId val="183450191"/>
      </c:scatterChart>
      <c:valAx>
        <c:axId val="1071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Total (soil)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0191"/>
        <c:crosses val="autoZero"/>
        <c:crossBetween val="midCat"/>
      </c:valAx>
      <c:valAx>
        <c:axId val="1834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Soluble Cu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97244094488186E-2"/>
                  <c:y val="-0.5075309857101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replica'!$U$2:$U$40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9.3350939359496832E-3</c:v>
                </c:pt>
                <c:pt idx="4">
                  <c:v>9.3350939359496832E-3</c:v>
                </c:pt>
                <c:pt idx="5">
                  <c:v>9.3350939359496832E-3</c:v>
                </c:pt>
                <c:pt idx="6">
                  <c:v>0.10025406164337763</c:v>
                </c:pt>
                <c:pt idx="7">
                  <c:v>0.10025406164337763</c:v>
                </c:pt>
                <c:pt idx="8">
                  <c:v>0.10025406164337763</c:v>
                </c:pt>
                <c:pt idx="9">
                  <c:v>5.0661897439326031E-2</c:v>
                </c:pt>
                <c:pt idx="10">
                  <c:v>5.0661897439326031E-2</c:v>
                </c:pt>
                <c:pt idx="11">
                  <c:v>5.0661897439326031E-2</c:v>
                </c:pt>
                <c:pt idx="12">
                  <c:v>9.1988700942702367E-2</c:v>
                </c:pt>
                <c:pt idx="13">
                  <c:v>9.1988700942702367E-2</c:v>
                </c:pt>
                <c:pt idx="14">
                  <c:v>9.1988700942702367E-2</c:v>
                </c:pt>
                <c:pt idx="15">
                  <c:v>0.32341880056160993</c:v>
                </c:pt>
                <c:pt idx="16">
                  <c:v>0.32341880056160993</c:v>
                </c:pt>
                <c:pt idx="17">
                  <c:v>0.32341880056160993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0.38954168616701207</c:v>
                </c:pt>
                <c:pt idx="22">
                  <c:v>0.38954168616701207</c:v>
                </c:pt>
                <c:pt idx="23">
                  <c:v>0.38954168616701207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0.1167847830447282</c:v>
                </c:pt>
                <c:pt idx="28">
                  <c:v>0.1167847830447282</c:v>
                </c:pt>
                <c:pt idx="29">
                  <c:v>0.1167847830447282</c:v>
                </c:pt>
                <c:pt idx="30">
                  <c:v>0.91852477101022934</c:v>
                </c:pt>
                <c:pt idx="31">
                  <c:v>0.91852477101022934</c:v>
                </c:pt>
                <c:pt idx="32">
                  <c:v>0.91852477101022934</c:v>
                </c:pt>
                <c:pt idx="33">
                  <c:v>6.4521938441388108E-2</c:v>
                </c:pt>
                <c:pt idx="34">
                  <c:v>6.4521938441388108E-2</c:v>
                </c:pt>
                <c:pt idx="35">
                  <c:v>6.4521938441388108E-2</c:v>
                </c:pt>
                <c:pt idx="36">
                  <c:v>1.7600454636624952E-2</c:v>
                </c:pt>
                <c:pt idx="37">
                  <c:v>1.7600454636624952E-2</c:v>
                </c:pt>
                <c:pt idx="38">
                  <c:v>1.7600454636624952E-2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2-F549-80E7-85F4111E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Soluble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Soluble Zn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02296587926509"/>
                  <c:y val="-0.49910578885972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replica'!$V$2:$V$40</c:f>
              <c:numCache>
                <c:formatCode>General</c:formatCode>
                <c:ptCount val="39"/>
                <c:pt idx="0">
                  <c:v>0.13484983645554588</c:v>
                </c:pt>
                <c:pt idx="1">
                  <c:v>0.13484983645554588</c:v>
                </c:pt>
                <c:pt idx="2">
                  <c:v>0.13484983645554588</c:v>
                </c:pt>
                <c:pt idx="3">
                  <c:v>0.11990782039845399</c:v>
                </c:pt>
                <c:pt idx="4">
                  <c:v>0.11990782039845399</c:v>
                </c:pt>
                <c:pt idx="5">
                  <c:v>0.11990782039845399</c:v>
                </c:pt>
                <c:pt idx="6">
                  <c:v>0.10496580434136212</c:v>
                </c:pt>
                <c:pt idx="7">
                  <c:v>0.10496580434136212</c:v>
                </c:pt>
                <c:pt idx="8">
                  <c:v>0.10496580434136212</c:v>
                </c:pt>
                <c:pt idx="9">
                  <c:v>0.14481118049360711</c:v>
                </c:pt>
                <c:pt idx="10">
                  <c:v>0.14481118049360711</c:v>
                </c:pt>
                <c:pt idx="11">
                  <c:v>0.14481118049360711</c:v>
                </c:pt>
                <c:pt idx="12">
                  <c:v>8.5043116265239582E-2</c:v>
                </c:pt>
                <c:pt idx="13">
                  <c:v>8.5043116265239582E-2</c:v>
                </c:pt>
                <c:pt idx="14">
                  <c:v>8.5043116265239582E-2</c:v>
                </c:pt>
                <c:pt idx="15">
                  <c:v>0.23944394885518905</c:v>
                </c:pt>
                <c:pt idx="16">
                  <c:v>0.23944394885518905</c:v>
                </c:pt>
                <c:pt idx="17">
                  <c:v>0.23944394885518905</c:v>
                </c:pt>
                <c:pt idx="18">
                  <c:v>5.0178412132025209E-2</c:v>
                </c:pt>
                <c:pt idx="19">
                  <c:v>5.0178412132025209E-2</c:v>
                </c:pt>
                <c:pt idx="20">
                  <c:v>5.0178412132025209E-2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2.6761819803747837E-3</c:v>
                </c:pt>
                <c:pt idx="25">
                  <c:v>2.6761819803747837E-3</c:v>
                </c:pt>
                <c:pt idx="26">
                  <c:v>2.6761819803747837E-3</c:v>
                </c:pt>
                <c:pt idx="27">
                  <c:v>8.5043116265239582E-2</c:v>
                </c:pt>
                <c:pt idx="28">
                  <c:v>8.5043116265239582E-2</c:v>
                </c:pt>
                <c:pt idx="29">
                  <c:v>8.5043116265239582E-2</c:v>
                </c:pt>
                <c:pt idx="30">
                  <c:v>1.5313707998810822E-2</c:v>
                </c:pt>
                <c:pt idx="31">
                  <c:v>1.5313707998810822E-2</c:v>
                </c:pt>
                <c:pt idx="32">
                  <c:v>1.5313707998810822E-2</c:v>
                </c:pt>
                <c:pt idx="33">
                  <c:v>1.0333035979780195E-2</c:v>
                </c:pt>
                <c:pt idx="34">
                  <c:v>1.0333035979780195E-2</c:v>
                </c:pt>
                <c:pt idx="35">
                  <c:v>1.0333035979780195E-2</c:v>
                </c:pt>
                <c:pt idx="36">
                  <c:v>6.0139756170086461E-2</c:v>
                </c:pt>
                <c:pt idx="37">
                  <c:v>6.0139756170086461E-2</c:v>
                </c:pt>
                <c:pt idx="38">
                  <c:v>6.0139756170086461E-2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D-C547-980E-B83FFD0A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Soluble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Soluble Zn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30708661417322"/>
                  <c:y val="-0.1619914698162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replica'!$V$2:$V$40</c:f>
              <c:numCache>
                <c:formatCode>General</c:formatCode>
                <c:ptCount val="39"/>
                <c:pt idx="0">
                  <c:v>0.13484983645554588</c:v>
                </c:pt>
                <c:pt idx="1">
                  <c:v>0.13484983645554588</c:v>
                </c:pt>
                <c:pt idx="2">
                  <c:v>0.13484983645554588</c:v>
                </c:pt>
                <c:pt idx="3">
                  <c:v>0.11990782039845399</c:v>
                </c:pt>
                <c:pt idx="4">
                  <c:v>0.11990782039845399</c:v>
                </c:pt>
                <c:pt idx="5">
                  <c:v>0.11990782039845399</c:v>
                </c:pt>
                <c:pt idx="6">
                  <c:v>0.10496580434136212</c:v>
                </c:pt>
                <c:pt idx="7">
                  <c:v>0.10496580434136212</c:v>
                </c:pt>
                <c:pt idx="8">
                  <c:v>0.10496580434136212</c:v>
                </c:pt>
                <c:pt idx="9">
                  <c:v>0.14481118049360711</c:v>
                </c:pt>
                <c:pt idx="10">
                  <c:v>0.14481118049360711</c:v>
                </c:pt>
                <c:pt idx="11">
                  <c:v>0.14481118049360711</c:v>
                </c:pt>
                <c:pt idx="12">
                  <c:v>8.5043116265239582E-2</c:v>
                </c:pt>
                <c:pt idx="13">
                  <c:v>8.5043116265239582E-2</c:v>
                </c:pt>
                <c:pt idx="14">
                  <c:v>8.5043116265239582E-2</c:v>
                </c:pt>
                <c:pt idx="15">
                  <c:v>0.23944394885518905</c:v>
                </c:pt>
                <c:pt idx="16">
                  <c:v>0.23944394885518905</c:v>
                </c:pt>
                <c:pt idx="17">
                  <c:v>0.23944394885518905</c:v>
                </c:pt>
                <c:pt idx="18">
                  <c:v>5.0178412132025209E-2</c:v>
                </c:pt>
                <c:pt idx="19">
                  <c:v>5.0178412132025209E-2</c:v>
                </c:pt>
                <c:pt idx="20">
                  <c:v>5.0178412132025209E-2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2.6761819803747837E-3</c:v>
                </c:pt>
                <c:pt idx="25">
                  <c:v>2.6761819803747837E-3</c:v>
                </c:pt>
                <c:pt idx="26">
                  <c:v>2.6761819803747837E-3</c:v>
                </c:pt>
                <c:pt idx="27">
                  <c:v>8.5043116265239582E-2</c:v>
                </c:pt>
                <c:pt idx="28">
                  <c:v>8.5043116265239582E-2</c:v>
                </c:pt>
                <c:pt idx="29">
                  <c:v>8.5043116265239582E-2</c:v>
                </c:pt>
                <c:pt idx="30">
                  <c:v>1.5313707998810822E-2</c:v>
                </c:pt>
                <c:pt idx="31">
                  <c:v>1.5313707998810822E-2</c:v>
                </c:pt>
                <c:pt idx="32">
                  <c:v>1.5313707998810822E-2</c:v>
                </c:pt>
                <c:pt idx="33">
                  <c:v>1.0333035979780195E-2</c:v>
                </c:pt>
                <c:pt idx="34">
                  <c:v>1.0333035979780195E-2</c:v>
                </c:pt>
                <c:pt idx="35">
                  <c:v>1.0333035979780195E-2</c:v>
                </c:pt>
                <c:pt idx="36">
                  <c:v>6.0139756170086461E-2</c:v>
                </c:pt>
                <c:pt idx="37">
                  <c:v>6.0139756170086461E-2</c:v>
                </c:pt>
                <c:pt idx="38">
                  <c:v>6.0139756170086461E-2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3-2740-965B-EC447DFC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Soluble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Phosphorus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24081364829396"/>
                  <c:y val="-0.30151465441819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replica'!$X$2:$X$40</c:f>
              <c:numCache>
                <c:formatCode>General</c:formatCode>
                <c:ptCount val="39"/>
                <c:pt idx="0">
                  <c:v>23.608756667782234</c:v>
                </c:pt>
                <c:pt idx="1">
                  <c:v>23.608756667782234</c:v>
                </c:pt>
                <c:pt idx="2">
                  <c:v>23.608756667782234</c:v>
                </c:pt>
                <c:pt idx="3">
                  <c:v>82.571914489263477</c:v>
                </c:pt>
                <c:pt idx="4">
                  <c:v>82.571914489263477</c:v>
                </c:pt>
                <c:pt idx="5">
                  <c:v>82.571914489263477</c:v>
                </c:pt>
                <c:pt idx="6">
                  <c:v>99.644813688916145</c:v>
                </c:pt>
                <c:pt idx="7">
                  <c:v>99.644813688916145</c:v>
                </c:pt>
                <c:pt idx="8">
                  <c:v>99.644813688916145</c:v>
                </c:pt>
                <c:pt idx="9">
                  <c:v>12.248489505638087</c:v>
                </c:pt>
                <c:pt idx="10">
                  <c:v>12.248489505638087</c:v>
                </c:pt>
                <c:pt idx="11">
                  <c:v>12.248489505638087</c:v>
                </c:pt>
                <c:pt idx="12">
                  <c:v>9.36244564552449</c:v>
                </c:pt>
                <c:pt idx="13">
                  <c:v>9.36244564552449</c:v>
                </c:pt>
                <c:pt idx="14">
                  <c:v>9.36244564552449</c:v>
                </c:pt>
                <c:pt idx="15">
                  <c:v>48.041759765650859</c:v>
                </c:pt>
                <c:pt idx="16">
                  <c:v>48.041759765650859</c:v>
                </c:pt>
                <c:pt idx="17">
                  <c:v>48.041759765650859</c:v>
                </c:pt>
                <c:pt idx="18">
                  <c:v>29.586440648133721</c:v>
                </c:pt>
                <c:pt idx="19">
                  <c:v>29.586440648133721</c:v>
                </c:pt>
                <c:pt idx="20">
                  <c:v>29.586440648133721</c:v>
                </c:pt>
                <c:pt idx="21">
                  <c:v>29.215481419599516</c:v>
                </c:pt>
                <c:pt idx="22">
                  <c:v>29.215481419599516</c:v>
                </c:pt>
                <c:pt idx="23">
                  <c:v>29.215481419599516</c:v>
                </c:pt>
                <c:pt idx="24">
                  <c:v>29.863564351447074</c:v>
                </c:pt>
                <c:pt idx="25">
                  <c:v>29.863564351447074</c:v>
                </c:pt>
                <c:pt idx="26">
                  <c:v>29.863564351447074</c:v>
                </c:pt>
                <c:pt idx="27">
                  <c:v>28.693617053474867</c:v>
                </c:pt>
                <c:pt idx="28">
                  <c:v>28.693617053474867</c:v>
                </c:pt>
                <c:pt idx="29">
                  <c:v>28.693617053474867</c:v>
                </c:pt>
                <c:pt idx="30">
                  <c:v>29.607004938736392</c:v>
                </c:pt>
                <c:pt idx="31">
                  <c:v>29.607004938736392</c:v>
                </c:pt>
                <c:pt idx="32">
                  <c:v>29.607004938736392</c:v>
                </c:pt>
                <c:pt idx="33">
                  <c:v>12.303122147267921</c:v>
                </c:pt>
                <c:pt idx="34">
                  <c:v>12.303122147267921</c:v>
                </c:pt>
                <c:pt idx="35">
                  <c:v>12.303122147267921</c:v>
                </c:pt>
                <c:pt idx="36">
                  <c:v>30.071713858481921</c:v>
                </c:pt>
                <c:pt idx="37">
                  <c:v>30.071713858481921</c:v>
                </c:pt>
                <c:pt idx="38">
                  <c:v>30.071713858481921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8-2045-81E4-998573B0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Fosforo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Phosphorus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70319335083113"/>
                  <c:y val="-0.5075309857101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replica'!$X$2:$X$40</c:f>
              <c:numCache>
                <c:formatCode>General</c:formatCode>
                <c:ptCount val="39"/>
                <c:pt idx="0">
                  <c:v>23.608756667782234</c:v>
                </c:pt>
                <c:pt idx="1">
                  <c:v>23.608756667782234</c:v>
                </c:pt>
                <c:pt idx="2">
                  <c:v>23.608756667782234</c:v>
                </c:pt>
                <c:pt idx="3">
                  <c:v>82.571914489263477</c:v>
                </c:pt>
                <c:pt idx="4">
                  <c:v>82.571914489263477</c:v>
                </c:pt>
                <c:pt idx="5">
                  <c:v>82.571914489263477</c:v>
                </c:pt>
                <c:pt idx="6">
                  <c:v>99.644813688916145</c:v>
                </c:pt>
                <c:pt idx="7">
                  <c:v>99.644813688916145</c:v>
                </c:pt>
                <c:pt idx="8">
                  <c:v>99.644813688916145</c:v>
                </c:pt>
                <c:pt idx="9">
                  <c:v>12.248489505638087</c:v>
                </c:pt>
                <c:pt idx="10">
                  <c:v>12.248489505638087</c:v>
                </c:pt>
                <c:pt idx="11">
                  <c:v>12.248489505638087</c:v>
                </c:pt>
                <c:pt idx="12">
                  <c:v>9.36244564552449</c:v>
                </c:pt>
                <c:pt idx="13">
                  <c:v>9.36244564552449</c:v>
                </c:pt>
                <c:pt idx="14">
                  <c:v>9.36244564552449</c:v>
                </c:pt>
                <c:pt idx="15">
                  <c:v>48.041759765650859</c:v>
                </c:pt>
                <c:pt idx="16">
                  <c:v>48.041759765650859</c:v>
                </c:pt>
                <c:pt idx="17">
                  <c:v>48.041759765650859</c:v>
                </c:pt>
                <c:pt idx="18">
                  <c:v>29.586440648133721</c:v>
                </c:pt>
                <c:pt idx="19">
                  <c:v>29.586440648133721</c:v>
                </c:pt>
                <c:pt idx="20">
                  <c:v>29.586440648133721</c:v>
                </c:pt>
                <c:pt idx="21">
                  <c:v>29.215481419599516</c:v>
                </c:pt>
                <c:pt idx="22">
                  <c:v>29.215481419599516</c:v>
                </c:pt>
                <c:pt idx="23">
                  <c:v>29.215481419599516</c:v>
                </c:pt>
                <c:pt idx="24">
                  <c:v>29.863564351447074</c:v>
                </c:pt>
                <c:pt idx="25">
                  <c:v>29.863564351447074</c:v>
                </c:pt>
                <c:pt idx="26">
                  <c:v>29.863564351447074</c:v>
                </c:pt>
                <c:pt idx="27">
                  <c:v>28.693617053474867</c:v>
                </c:pt>
                <c:pt idx="28">
                  <c:v>28.693617053474867</c:v>
                </c:pt>
                <c:pt idx="29">
                  <c:v>28.693617053474867</c:v>
                </c:pt>
                <c:pt idx="30">
                  <c:v>29.607004938736392</c:v>
                </c:pt>
                <c:pt idx="31">
                  <c:v>29.607004938736392</c:v>
                </c:pt>
                <c:pt idx="32">
                  <c:v>29.607004938736392</c:v>
                </c:pt>
                <c:pt idx="33">
                  <c:v>12.303122147267921</c:v>
                </c:pt>
                <c:pt idx="34">
                  <c:v>12.303122147267921</c:v>
                </c:pt>
                <c:pt idx="35">
                  <c:v>12.303122147267921</c:v>
                </c:pt>
                <c:pt idx="36">
                  <c:v>30.071713858481921</c:v>
                </c:pt>
                <c:pt idx="37">
                  <c:v>30.071713858481921</c:v>
                </c:pt>
                <c:pt idx="38">
                  <c:v>30.071713858481921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8-CC4B-B552-16DC57CB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Fosforo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K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7728221746815"/>
                  <c:y val="-0.53499768521307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replica'!$Y$2:$Y$40</c:f>
              <c:numCache>
                <c:formatCode>General</c:formatCode>
                <c:ptCount val="39"/>
                <c:pt idx="0">
                  <c:v>0.28573948319957676</c:v>
                </c:pt>
                <c:pt idx="1">
                  <c:v>0.28573948319957676</c:v>
                </c:pt>
                <c:pt idx="2">
                  <c:v>0.28573948319957676</c:v>
                </c:pt>
                <c:pt idx="3">
                  <c:v>0.82599501250626295</c:v>
                </c:pt>
                <c:pt idx="4">
                  <c:v>0.82599501250626295</c:v>
                </c:pt>
                <c:pt idx="5">
                  <c:v>0.82599501250626295</c:v>
                </c:pt>
                <c:pt idx="6">
                  <c:v>1.3944529612540417</c:v>
                </c:pt>
                <c:pt idx="7">
                  <c:v>1.3944529612540417</c:v>
                </c:pt>
                <c:pt idx="8">
                  <c:v>1.3944529612540417</c:v>
                </c:pt>
                <c:pt idx="9">
                  <c:v>0.32546305070243359</c:v>
                </c:pt>
                <c:pt idx="10">
                  <c:v>0.32546305070243359</c:v>
                </c:pt>
                <c:pt idx="11">
                  <c:v>0.32546305070243359</c:v>
                </c:pt>
                <c:pt idx="12">
                  <c:v>0.25286480664548833</c:v>
                </c:pt>
                <c:pt idx="13">
                  <c:v>0.25286480664548833</c:v>
                </c:pt>
                <c:pt idx="14">
                  <c:v>0.25286480664548833</c:v>
                </c:pt>
                <c:pt idx="15">
                  <c:v>1.2437773603811366</c:v>
                </c:pt>
                <c:pt idx="16">
                  <c:v>1.2437773603811366</c:v>
                </c:pt>
                <c:pt idx="17">
                  <c:v>1.2437773603811366</c:v>
                </c:pt>
                <c:pt idx="18">
                  <c:v>0.60683050214567358</c:v>
                </c:pt>
                <c:pt idx="19">
                  <c:v>0.60683050214567358</c:v>
                </c:pt>
                <c:pt idx="20">
                  <c:v>0.60683050214567358</c:v>
                </c:pt>
                <c:pt idx="21">
                  <c:v>0.66162162973582095</c:v>
                </c:pt>
                <c:pt idx="22">
                  <c:v>0.66162162973582095</c:v>
                </c:pt>
                <c:pt idx="23">
                  <c:v>0.66162162973582095</c:v>
                </c:pt>
                <c:pt idx="24">
                  <c:v>0.25149502845573468</c:v>
                </c:pt>
                <c:pt idx="25">
                  <c:v>0.25149502845573468</c:v>
                </c:pt>
                <c:pt idx="26">
                  <c:v>0.25149502845573468</c:v>
                </c:pt>
                <c:pt idx="27">
                  <c:v>0.35285861449750727</c:v>
                </c:pt>
                <c:pt idx="28">
                  <c:v>0.35285861449750727</c:v>
                </c:pt>
                <c:pt idx="29">
                  <c:v>0.35285861449750727</c:v>
                </c:pt>
                <c:pt idx="30">
                  <c:v>1.4013018522028102</c:v>
                </c:pt>
                <c:pt idx="31">
                  <c:v>1.4013018522028102</c:v>
                </c:pt>
                <c:pt idx="32">
                  <c:v>1.4013018522028102</c:v>
                </c:pt>
                <c:pt idx="33">
                  <c:v>0.34874927992824623</c:v>
                </c:pt>
                <c:pt idx="34">
                  <c:v>0.34874927992824623</c:v>
                </c:pt>
                <c:pt idx="35">
                  <c:v>0.34874927992824623</c:v>
                </c:pt>
                <c:pt idx="36">
                  <c:v>0.908181703891484</c:v>
                </c:pt>
                <c:pt idx="37">
                  <c:v>0.908181703891484</c:v>
                </c:pt>
                <c:pt idx="38">
                  <c:v>0.908181703891484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B-8644-AA1D-AA87D5D9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Potasio (cmol+/kg)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K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94422644871651"/>
                  <c:y val="-0.31926539505410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replica'!$Y$2:$Y$40</c:f>
              <c:numCache>
                <c:formatCode>General</c:formatCode>
                <c:ptCount val="39"/>
                <c:pt idx="0">
                  <c:v>0.28573948319957676</c:v>
                </c:pt>
                <c:pt idx="1">
                  <c:v>0.28573948319957676</c:v>
                </c:pt>
                <c:pt idx="2">
                  <c:v>0.28573948319957676</c:v>
                </c:pt>
                <c:pt idx="3">
                  <c:v>0.82599501250626295</c:v>
                </c:pt>
                <c:pt idx="4">
                  <c:v>0.82599501250626295</c:v>
                </c:pt>
                <c:pt idx="5">
                  <c:v>0.82599501250626295</c:v>
                </c:pt>
                <c:pt idx="6">
                  <c:v>1.3944529612540417</c:v>
                </c:pt>
                <c:pt idx="7">
                  <c:v>1.3944529612540417</c:v>
                </c:pt>
                <c:pt idx="8">
                  <c:v>1.3944529612540417</c:v>
                </c:pt>
                <c:pt idx="9">
                  <c:v>0.32546305070243359</c:v>
                </c:pt>
                <c:pt idx="10">
                  <c:v>0.32546305070243359</c:v>
                </c:pt>
                <c:pt idx="11">
                  <c:v>0.32546305070243359</c:v>
                </c:pt>
                <c:pt idx="12">
                  <c:v>0.25286480664548833</c:v>
                </c:pt>
                <c:pt idx="13">
                  <c:v>0.25286480664548833</c:v>
                </c:pt>
                <c:pt idx="14">
                  <c:v>0.25286480664548833</c:v>
                </c:pt>
                <c:pt idx="15">
                  <c:v>1.2437773603811366</c:v>
                </c:pt>
                <c:pt idx="16">
                  <c:v>1.2437773603811366</c:v>
                </c:pt>
                <c:pt idx="17">
                  <c:v>1.2437773603811366</c:v>
                </c:pt>
                <c:pt idx="18">
                  <c:v>0.60683050214567358</c:v>
                </c:pt>
                <c:pt idx="19">
                  <c:v>0.60683050214567358</c:v>
                </c:pt>
                <c:pt idx="20">
                  <c:v>0.60683050214567358</c:v>
                </c:pt>
                <c:pt idx="21">
                  <c:v>0.66162162973582095</c:v>
                </c:pt>
                <c:pt idx="22">
                  <c:v>0.66162162973582095</c:v>
                </c:pt>
                <c:pt idx="23">
                  <c:v>0.66162162973582095</c:v>
                </c:pt>
                <c:pt idx="24">
                  <c:v>0.25149502845573468</c:v>
                </c:pt>
                <c:pt idx="25">
                  <c:v>0.25149502845573468</c:v>
                </c:pt>
                <c:pt idx="26">
                  <c:v>0.25149502845573468</c:v>
                </c:pt>
                <c:pt idx="27">
                  <c:v>0.35285861449750727</c:v>
                </c:pt>
                <c:pt idx="28">
                  <c:v>0.35285861449750727</c:v>
                </c:pt>
                <c:pt idx="29">
                  <c:v>0.35285861449750727</c:v>
                </c:pt>
                <c:pt idx="30">
                  <c:v>1.4013018522028102</c:v>
                </c:pt>
                <c:pt idx="31">
                  <c:v>1.4013018522028102</c:v>
                </c:pt>
                <c:pt idx="32">
                  <c:v>1.4013018522028102</c:v>
                </c:pt>
                <c:pt idx="33">
                  <c:v>0.34874927992824623</c:v>
                </c:pt>
                <c:pt idx="34">
                  <c:v>0.34874927992824623</c:v>
                </c:pt>
                <c:pt idx="35">
                  <c:v>0.34874927992824623</c:v>
                </c:pt>
                <c:pt idx="36">
                  <c:v>0.908181703891484</c:v>
                </c:pt>
                <c:pt idx="37">
                  <c:v>0.908181703891484</c:v>
                </c:pt>
                <c:pt idx="38">
                  <c:v>0.908181703891484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7-3B40-8E96-D8DF8098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Potasio (cmol+/kg)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N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3596914056035"/>
                  <c:y val="-0.2696845817847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replica'!$Z$2:$Z$40</c:f>
              <c:numCache>
                <c:formatCode>General</c:formatCode>
                <c:ptCount val="39"/>
                <c:pt idx="0">
                  <c:v>9.1000000000000014</c:v>
                </c:pt>
                <c:pt idx="1">
                  <c:v>9.1000000000000014</c:v>
                </c:pt>
                <c:pt idx="2">
                  <c:v>9.1000000000000014</c:v>
                </c:pt>
                <c:pt idx="3">
                  <c:v>30.869999999999997</c:v>
                </c:pt>
                <c:pt idx="4">
                  <c:v>30.869999999999997</c:v>
                </c:pt>
                <c:pt idx="5">
                  <c:v>30.869999999999997</c:v>
                </c:pt>
                <c:pt idx="6">
                  <c:v>45.430000000000007</c:v>
                </c:pt>
                <c:pt idx="7">
                  <c:v>45.430000000000007</c:v>
                </c:pt>
                <c:pt idx="8">
                  <c:v>45.430000000000007</c:v>
                </c:pt>
                <c:pt idx="9">
                  <c:v>23.94</c:v>
                </c:pt>
                <c:pt idx="10">
                  <c:v>23.94</c:v>
                </c:pt>
                <c:pt idx="11">
                  <c:v>23.94</c:v>
                </c:pt>
                <c:pt idx="12">
                  <c:v>9.870000000000001</c:v>
                </c:pt>
                <c:pt idx="13">
                  <c:v>9.870000000000001</c:v>
                </c:pt>
                <c:pt idx="14">
                  <c:v>9.870000000000001</c:v>
                </c:pt>
                <c:pt idx="15">
                  <c:v>18.759999999999998</c:v>
                </c:pt>
                <c:pt idx="16">
                  <c:v>18.759999999999998</c:v>
                </c:pt>
                <c:pt idx="17">
                  <c:v>18.759999999999998</c:v>
                </c:pt>
                <c:pt idx="18">
                  <c:v>21.07</c:v>
                </c:pt>
                <c:pt idx="19">
                  <c:v>21.07</c:v>
                </c:pt>
                <c:pt idx="20">
                  <c:v>21.07</c:v>
                </c:pt>
                <c:pt idx="21">
                  <c:v>19.949999999999996</c:v>
                </c:pt>
                <c:pt idx="22">
                  <c:v>19.949999999999996</c:v>
                </c:pt>
                <c:pt idx="23">
                  <c:v>19.949999999999996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13.580000000000002</c:v>
                </c:pt>
                <c:pt idx="28">
                  <c:v>13.580000000000002</c:v>
                </c:pt>
                <c:pt idx="29">
                  <c:v>13.580000000000002</c:v>
                </c:pt>
                <c:pt idx="30">
                  <c:v>30.450000000000003</c:v>
                </c:pt>
                <c:pt idx="31">
                  <c:v>30.450000000000003</c:v>
                </c:pt>
                <c:pt idx="32">
                  <c:v>30.450000000000003</c:v>
                </c:pt>
                <c:pt idx="33">
                  <c:v>13.23</c:v>
                </c:pt>
                <c:pt idx="34">
                  <c:v>13.23</c:v>
                </c:pt>
                <c:pt idx="35">
                  <c:v>13.23</c:v>
                </c:pt>
                <c:pt idx="36">
                  <c:v>31.29</c:v>
                </c:pt>
                <c:pt idx="37">
                  <c:v>31.29</c:v>
                </c:pt>
                <c:pt idx="38">
                  <c:v>31.29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0-BE47-B459-276661ED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Nitrogeno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N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3596914056035"/>
                  <c:y val="-0.2696845817847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replica'!$Z$2:$Z$40</c:f>
              <c:numCache>
                <c:formatCode>General</c:formatCode>
                <c:ptCount val="39"/>
                <c:pt idx="0">
                  <c:v>9.1000000000000014</c:v>
                </c:pt>
                <c:pt idx="1">
                  <c:v>9.1000000000000014</c:v>
                </c:pt>
                <c:pt idx="2">
                  <c:v>9.1000000000000014</c:v>
                </c:pt>
                <c:pt idx="3">
                  <c:v>30.869999999999997</c:v>
                </c:pt>
                <c:pt idx="4">
                  <c:v>30.869999999999997</c:v>
                </c:pt>
                <c:pt idx="5">
                  <c:v>30.869999999999997</c:v>
                </c:pt>
                <c:pt idx="6">
                  <c:v>45.430000000000007</c:v>
                </c:pt>
                <c:pt idx="7">
                  <c:v>45.430000000000007</c:v>
                </c:pt>
                <c:pt idx="8">
                  <c:v>45.430000000000007</c:v>
                </c:pt>
                <c:pt idx="9">
                  <c:v>23.94</c:v>
                </c:pt>
                <c:pt idx="10">
                  <c:v>23.94</c:v>
                </c:pt>
                <c:pt idx="11">
                  <c:v>23.94</c:v>
                </c:pt>
                <c:pt idx="12">
                  <c:v>9.870000000000001</c:v>
                </c:pt>
                <c:pt idx="13">
                  <c:v>9.870000000000001</c:v>
                </c:pt>
                <c:pt idx="14">
                  <c:v>9.870000000000001</c:v>
                </c:pt>
                <c:pt idx="15">
                  <c:v>18.759999999999998</c:v>
                </c:pt>
                <c:pt idx="16">
                  <c:v>18.759999999999998</c:v>
                </c:pt>
                <c:pt idx="17">
                  <c:v>18.759999999999998</c:v>
                </c:pt>
                <c:pt idx="18">
                  <c:v>21.07</c:v>
                </c:pt>
                <c:pt idx="19">
                  <c:v>21.07</c:v>
                </c:pt>
                <c:pt idx="20">
                  <c:v>21.07</c:v>
                </c:pt>
                <c:pt idx="21">
                  <c:v>19.949999999999996</c:v>
                </c:pt>
                <c:pt idx="22">
                  <c:v>19.949999999999996</c:v>
                </c:pt>
                <c:pt idx="23">
                  <c:v>19.949999999999996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13.580000000000002</c:v>
                </c:pt>
                <c:pt idx="28">
                  <c:v>13.580000000000002</c:v>
                </c:pt>
                <c:pt idx="29">
                  <c:v>13.580000000000002</c:v>
                </c:pt>
                <c:pt idx="30">
                  <c:v>30.450000000000003</c:v>
                </c:pt>
                <c:pt idx="31">
                  <c:v>30.450000000000003</c:v>
                </c:pt>
                <c:pt idx="32">
                  <c:v>30.450000000000003</c:v>
                </c:pt>
                <c:pt idx="33">
                  <c:v>13.23</c:v>
                </c:pt>
                <c:pt idx="34">
                  <c:v>13.23</c:v>
                </c:pt>
                <c:pt idx="35">
                  <c:v>13.23</c:v>
                </c:pt>
                <c:pt idx="36">
                  <c:v>31.29</c:v>
                </c:pt>
                <c:pt idx="37">
                  <c:v>31.29</c:v>
                </c:pt>
                <c:pt idx="38">
                  <c:v>31.29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0-0C4D-A925-76DAC6CA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Nitrogeno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pH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62132497719083"/>
                  <c:y val="-0.4635716846016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replica'!$C$2:$C$40</c:f>
              <c:numCache>
                <c:formatCode>General</c:formatCode>
                <c:ptCount val="39"/>
                <c:pt idx="0">
                  <c:v>6.08</c:v>
                </c:pt>
                <c:pt idx="1">
                  <c:v>6.01</c:v>
                </c:pt>
                <c:pt idx="2">
                  <c:v>5.99</c:v>
                </c:pt>
                <c:pt idx="3">
                  <c:v>6.57</c:v>
                </c:pt>
                <c:pt idx="4">
                  <c:v>6.83</c:v>
                </c:pt>
                <c:pt idx="5">
                  <c:v>6.75</c:v>
                </c:pt>
                <c:pt idx="6">
                  <c:v>6.95</c:v>
                </c:pt>
                <c:pt idx="7">
                  <c:v>6.94</c:v>
                </c:pt>
                <c:pt idx="8">
                  <c:v>6.73</c:v>
                </c:pt>
                <c:pt idx="9">
                  <c:v>7.11</c:v>
                </c:pt>
                <c:pt idx="10">
                  <c:v>7.09</c:v>
                </c:pt>
                <c:pt idx="11">
                  <c:v>7.24</c:v>
                </c:pt>
                <c:pt idx="12">
                  <c:v>6.74</c:v>
                </c:pt>
                <c:pt idx="13">
                  <c:v>6.7</c:v>
                </c:pt>
                <c:pt idx="14">
                  <c:v>6.83</c:v>
                </c:pt>
                <c:pt idx="15">
                  <c:v>6.99</c:v>
                </c:pt>
                <c:pt idx="16">
                  <c:v>7.75</c:v>
                </c:pt>
                <c:pt idx="17">
                  <c:v>7.1</c:v>
                </c:pt>
                <c:pt idx="18">
                  <c:v>6.88</c:v>
                </c:pt>
                <c:pt idx="19">
                  <c:v>7.2</c:v>
                </c:pt>
                <c:pt idx="20">
                  <c:v>7.18</c:v>
                </c:pt>
                <c:pt idx="21">
                  <c:v>7.76</c:v>
                </c:pt>
                <c:pt idx="22">
                  <c:v>7.65</c:v>
                </c:pt>
                <c:pt idx="23">
                  <c:v>7.59</c:v>
                </c:pt>
                <c:pt idx="24">
                  <c:v>7.45</c:v>
                </c:pt>
                <c:pt idx="25">
                  <c:v>7.26</c:v>
                </c:pt>
                <c:pt idx="26">
                  <c:v>7.33</c:v>
                </c:pt>
                <c:pt idx="27">
                  <c:v>7.28</c:v>
                </c:pt>
                <c:pt idx="28">
                  <c:v>7.31</c:v>
                </c:pt>
                <c:pt idx="29">
                  <c:v>7.14</c:v>
                </c:pt>
                <c:pt idx="30">
                  <c:v>7.23</c:v>
                </c:pt>
                <c:pt idx="31">
                  <c:v>7.27</c:v>
                </c:pt>
                <c:pt idx="32">
                  <c:v>7.42</c:v>
                </c:pt>
                <c:pt idx="33">
                  <c:v>7.53</c:v>
                </c:pt>
                <c:pt idx="34">
                  <c:v>7.46</c:v>
                </c:pt>
                <c:pt idx="35">
                  <c:v>7.59</c:v>
                </c:pt>
                <c:pt idx="36">
                  <c:v>7.57</c:v>
                </c:pt>
                <c:pt idx="37">
                  <c:v>7.45</c:v>
                </c:pt>
                <c:pt idx="38">
                  <c:v>7.3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2-AB47-A719-4291E02A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95328695686037"/>
              <c:y val="0.896112871395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Impacts of Total Cu on Shoot Dry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'[1]Sin 4 y 5 replica'!$Q$1</c:f>
              <c:strCache>
                <c:ptCount val="1"/>
                <c:pt idx="0">
                  <c:v>Cu Total (mg/kg)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733158355206"/>
                  <c:y val="-0.46773731408573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replica'!$Q$2:$Q$40</c:f>
              <c:numCache>
                <c:formatCode>General</c:formatCode>
                <c:ptCount val="39"/>
                <c:pt idx="0">
                  <c:v>50.735061076262809</c:v>
                </c:pt>
                <c:pt idx="1">
                  <c:v>50.735061076262809</c:v>
                </c:pt>
                <c:pt idx="2">
                  <c:v>50.735061076262809</c:v>
                </c:pt>
                <c:pt idx="3">
                  <c:v>327.14014526246297</c:v>
                </c:pt>
                <c:pt idx="4">
                  <c:v>327.14014526246297</c:v>
                </c:pt>
                <c:pt idx="5">
                  <c:v>327.14014526246297</c:v>
                </c:pt>
                <c:pt idx="6">
                  <c:v>417.56025090789058</c:v>
                </c:pt>
                <c:pt idx="7">
                  <c:v>417.56025090789058</c:v>
                </c:pt>
                <c:pt idx="8">
                  <c:v>417.56025090789058</c:v>
                </c:pt>
                <c:pt idx="9">
                  <c:v>726.11257840871599</c:v>
                </c:pt>
                <c:pt idx="10">
                  <c:v>726.11257840871599</c:v>
                </c:pt>
                <c:pt idx="11">
                  <c:v>726.11257840871599</c:v>
                </c:pt>
                <c:pt idx="12">
                  <c:v>492.65764278639841</c:v>
                </c:pt>
                <c:pt idx="13">
                  <c:v>492.65764278639841</c:v>
                </c:pt>
                <c:pt idx="14">
                  <c:v>492.65764278639841</c:v>
                </c:pt>
                <c:pt idx="15">
                  <c:v>251.22647738527579</c:v>
                </c:pt>
                <c:pt idx="16">
                  <c:v>251.22647738527579</c:v>
                </c:pt>
                <c:pt idx="17">
                  <c:v>251.22647738527579</c:v>
                </c:pt>
                <c:pt idx="18">
                  <c:v>159.80356553317935</c:v>
                </c:pt>
                <c:pt idx="19">
                  <c:v>159.80356553317935</c:v>
                </c:pt>
                <c:pt idx="20">
                  <c:v>159.80356553317935</c:v>
                </c:pt>
                <c:pt idx="21">
                  <c:v>257.75668537471125</c:v>
                </c:pt>
                <c:pt idx="22">
                  <c:v>257.75668537471125</c:v>
                </c:pt>
                <c:pt idx="23">
                  <c:v>257.75668537471125</c:v>
                </c:pt>
                <c:pt idx="24">
                  <c:v>451.72888015717109</c:v>
                </c:pt>
                <c:pt idx="25">
                  <c:v>451.72888015717109</c:v>
                </c:pt>
                <c:pt idx="26">
                  <c:v>451.72888015717109</c:v>
                </c:pt>
                <c:pt idx="27">
                  <c:v>691.19924067348984</c:v>
                </c:pt>
                <c:pt idx="28">
                  <c:v>691.19924067348984</c:v>
                </c:pt>
                <c:pt idx="29">
                  <c:v>691.19924067348984</c:v>
                </c:pt>
                <c:pt idx="30">
                  <c:v>528.76031693628283</c:v>
                </c:pt>
                <c:pt idx="31">
                  <c:v>528.76031693628283</c:v>
                </c:pt>
                <c:pt idx="32">
                  <c:v>528.76031693628283</c:v>
                </c:pt>
                <c:pt idx="33">
                  <c:v>1245.1064178127051</c:v>
                </c:pt>
                <c:pt idx="34">
                  <c:v>1245.1064178127051</c:v>
                </c:pt>
                <c:pt idx="35">
                  <c:v>1245.1064178127051</c:v>
                </c:pt>
                <c:pt idx="36">
                  <c:v>727.11538461538487</c:v>
                </c:pt>
                <c:pt idx="37">
                  <c:v>727.11538461538487</c:v>
                </c:pt>
                <c:pt idx="38">
                  <c:v>727.11538461538498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E-B54A-A3B7-F91384F3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9039"/>
        <c:axId val="95597631"/>
      </c:scatterChart>
      <c:valAx>
        <c:axId val="796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Total (soil)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7631"/>
        <c:crosses val="autoZero"/>
        <c:crossBetween val="midCat"/>
      </c:valAx>
      <c:valAx>
        <c:axId val="955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pH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95719925276124"/>
                  <c:y val="-0.3454761665309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replica'!$C$2:$C$40</c:f>
              <c:numCache>
                <c:formatCode>General</c:formatCode>
                <c:ptCount val="39"/>
                <c:pt idx="0">
                  <c:v>6.08</c:v>
                </c:pt>
                <c:pt idx="1">
                  <c:v>6.01</c:v>
                </c:pt>
                <c:pt idx="2">
                  <c:v>5.99</c:v>
                </c:pt>
                <c:pt idx="3">
                  <c:v>6.57</c:v>
                </c:pt>
                <c:pt idx="4">
                  <c:v>6.83</c:v>
                </c:pt>
                <c:pt idx="5">
                  <c:v>6.75</c:v>
                </c:pt>
                <c:pt idx="6">
                  <c:v>6.95</c:v>
                </c:pt>
                <c:pt idx="7">
                  <c:v>6.94</c:v>
                </c:pt>
                <c:pt idx="8">
                  <c:v>6.73</c:v>
                </c:pt>
                <c:pt idx="9">
                  <c:v>7.11</c:v>
                </c:pt>
                <c:pt idx="10">
                  <c:v>7.09</c:v>
                </c:pt>
                <c:pt idx="11">
                  <c:v>7.24</c:v>
                </c:pt>
                <c:pt idx="12">
                  <c:v>6.74</c:v>
                </c:pt>
                <c:pt idx="13">
                  <c:v>6.7</c:v>
                </c:pt>
                <c:pt idx="14">
                  <c:v>6.83</c:v>
                </c:pt>
                <c:pt idx="15">
                  <c:v>6.99</c:v>
                </c:pt>
                <c:pt idx="16">
                  <c:v>7.75</c:v>
                </c:pt>
                <c:pt idx="17">
                  <c:v>7.1</c:v>
                </c:pt>
                <c:pt idx="18">
                  <c:v>6.88</c:v>
                </c:pt>
                <c:pt idx="19">
                  <c:v>7.2</c:v>
                </c:pt>
                <c:pt idx="20">
                  <c:v>7.18</c:v>
                </c:pt>
                <c:pt idx="21">
                  <c:v>7.76</c:v>
                </c:pt>
                <c:pt idx="22">
                  <c:v>7.65</c:v>
                </c:pt>
                <c:pt idx="23">
                  <c:v>7.59</c:v>
                </c:pt>
                <c:pt idx="24">
                  <c:v>7.45</c:v>
                </c:pt>
                <c:pt idx="25">
                  <c:v>7.26</c:v>
                </c:pt>
                <c:pt idx="26">
                  <c:v>7.33</c:v>
                </c:pt>
                <c:pt idx="27">
                  <c:v>7.28</c:v>
                </c:pt>
                <c:pt idx="28">
                  <c:v>7.31</c:v>
                </c:pt>
                <c:pt idx="29">
                  <c:v>7.14</c:v>
                </c:pt>
                <c:pt idx="30">
                  <c:v>7.23</c:v>
                </c:pt>
                <c:pt idx="31">
                  <c:v>7.27</c:v>
                </c:pt>
                <c:pt idx="32">
                  <c:v>7.42</c:v>
                </c:pt>
                <c:pt idx="33">
                  <c:v>7.53</c:v>
                </c:pt>
                <c:pt idx="34">
                  <c:v>7.46</c:v>
                </c:pt>
                <c:pt idx="35">
                  <c:v>7.59</c:v>
                </c:pt>
                <c:pt idx="36">
                  <c:v>7.57</c:v>
                </c:pt>
                <c:pt idx="37">
                  <c:v>7.45</c:v>
                </c:pt>
                <c:pt idx="38">
                  <c:v>7.3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E-434A-9CA2-3EF35161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Electrical Conductivity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860666161073"/>
                  <c:y val="-0.25146370098908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replica'!$D$2:$D$40</c:f>
              <c:numCache>
                <c:formatCode>General</c:formatCode>
                <c:ptCount val="39"/>
                <c:pt idx="0">
                  <c:v>0.49</c:v>
                </c:pt>
                <c:pt idx="1">
                  <c:v>0.63</c:v>
                </c:pt>
                <c:pt idx="2">
                  <c:v>0.46</c:v>
                </c:pt>
                <c:pt idx="3">
                  <c:v>1.47</c:v>
                </c:pt>
                <c:pt idx="4">
                  <c:v>1.21</c:v>
                </c:pt>
                <c:pt idx="5">
                  <c:v>1.88</c:v>
                </c:pt>
                <c:pt idx="6">
                  <c:v>4.8</c:v>
                </c:pt>
                <c:pt idx="7">
                  <c:v>3.2</c:v>
                </c:pt>
                <c:pt idx="8">
                  <c:v>3.25</c:v>
                </c:pt>
                <c:pt idx="9">
                  <c:v>0.45</c:v>
                </c:pt>
                <c:pt idx="10">
                  <c:v>1.06</c:v>
                </c:pt>
                <c:pt idx="11">
                  <c:v>0.95</c:v>
                </c:pt>
                <c:pt idx="12">
                  <c:v>0.85</c:v>
                </c:pt>
                <c:pt idx="13">
                  <c:v>0.92</c:v>
                </c:pt>
                <c:pt idx="14">
                  <c:v>1.23</c:v>
                </c:pt>
                <c:pt idx="15">
                  <c:v>0.66</c:v>
                </c:pt>
                <c:pt idx="16">
                  <c:v>0.75</c:v>
                </c:pt>
                <c:pt idx="17">
                  <c:v>0.61</c:v>
                </c:pt>
                <c:pt idx="18">
                  <c:v>0.38</c:v>
                </c:pt>
                <c:pt idx="19">
                  <c:v>0.24</c:v>
                </c:pt>
                <c:pt idx="20">
                  <c:v>0.36</c:v>
                </c:pt>
                <c:pt idx="21">
                  <c:v>0.66</c:v>
                </c:pt>
                <c:pt idx="22">
                  <c:v>0.49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0.71</c:v>
                </c:pt>
                <c:pt idx="26">
                  <c:v>0.67</c:v>
                </c:pt>
                <c:pt idx="27">
                  <c:v>0.61</c:v>
                </c:pt>
                <c:pt idx="28">
                  <c:v>0.43</c:v>
                </c:pt>
                <c:pt idx="29">
                  <c:v>0.47</c:v>
                </c:pt>
                <c:pt idx="30">
                  <c:v>0.87</c:v>
                </c:pt>
                <c:pt idx="31">
                  <c:v>0.85</c:v>
                </c:pt>
                <c:pt idx="32">
                  <c:v>0.73</c:v>
                </c:pt>
                <c:pt idx="33">
                  <c:v>1.22</c:v>
                </c:pt>
                <c:pt idx="34">
                  <c:v>1.17</c:v>
                </c:pt>
                <c:pt idx="35">
                  <c:v>1.07</c:v>
                </c:pt>
                <c:pt idx="36">
                  <c:v>0.46</c:v>
                </c:pt>
                <c:pt idx="37">
                  <c:v>0.54</c:v>
                </c:pt>
                <c:pt idx="38">
                  <c:v>0.44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E-4742-9DF8-69203E32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CE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Electrical Conductivity on Shoot Length</a:t>
            </a:r>
            <a:endParaRPr lang="en-US"/>
          </a:p>
        </c:rich>
      </c:tx>
      <c:layout>
        <c:manualLayout>
          <c:xMode val="edge"/>
          <c:yMode val="edge"/>
          <c:x val="0.15607569553647835"/>
          <c:y val="2.807123019403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41512813410653"/>
                  <c:y val="-0.46443334611642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replica'!$D$2:$D$40</c:f>
              <c:numCache>
                <c:formatCode>General</c:formatCode>
                <c:ptCount val="39"/>
                <c:pt idx="0">
                  <c:v>0.49</c:v>
                </c:pt>
                <c:pt idx="1">
                  <c:v>0.63</c:v>
                </c:pt>
                <c:pt idx="2">
                  <c:v>0.46</c:v>
                </c:pt>
                <c:pt idx="3">
                  <c:v>1.47</c:v>
                </c:pt>
                <c:pt idx="4">
                  <c:v>1.21</c:v>
                </c:pt>
                <c:pt idx="5">
                  <c:v>1.88</c:v>
                </c:pt>
                <c:pt idx="6">
                  <c:v>4.8</c:v>
                </c:pt>
                <c:pt idx="7">
                  <c:v>3.2</c:v>
                </c:pt>
                <c:pt idx="8">
                  <c:v>3.25</c:v>
                </c:pt>
                <c:pt idx="9">
                  <c:v>0.45</c:v>
                </c:pt>
                <c:pt idx="10">
                  <c:v>1.06</c:v>
                </c:pt>
                <c:pt idx="11">
                  <c:v>0.95</c:v>
                </c:pt>
                <c:pt idx="12">
                  <c:v>0.85</c:v>
                </c:pt>
                <c:pt idx="13">
                  <c:v>0.92</c:v>
                </c:pt>
                <c:pt idx="14">
                  <c:v>1.23</c:v>
                </c:pt>
                <c:pt idx="15">
                  <c:v>0.66</c:v>
                </c:pt>
                <c:pt idx="16">
                  <c:v>0.75</c:v>
                </c:pt>
                <c:pt idx="17">
                  <c:v>0.61</c:v>
                </c:pt>
                <c:pt idx="18">
                  <c:v>0.38</c:v>
                </c:pt>
                <c:pt idx="19">
                  <c:v>0.24</c:v>
                </c:pt>
                <c:pt idx="20">
                  <c:v>0.36</c:v>
                </c:pt>
                <c:pt idx="21">
                  <c:v>0.66</c:v>
                </c:pt>
                <c:pt idx="22">
                  <c:v>0.49</c:v>
                </c:pt>
                <c:pt idx="23">
                  <c:v>0.47</c:v>
                </c:pt>
                <c:pt idx="24">
                  <c:v>0.57999999999999996</c:v>
                </c:pt>
                <c:pt idx="25">
                  <c:v>0.71</c:v>
                </c:pt>
                <c:pt idx="26">
                  <c:v>0.67</c:v>
                </c:pt>
                <c:pt idx="27">
                  <c:v>0.61</c:v>
                </c:pt>
                <c:pt idx="28">
                  <c:v>0.43</c:v>
                </c:pt>
                <c:pt idx="29">
                  <c:v>0.47</c:v>
                </c:pt>
                <c:pt idx="30">
                  <c:v>0.87</c:v>
                </c:pt>
                <c:pt idx="31">
                  <c:v>0.85</c:v>
                </c:pt>
                <c:pt idx="32">
                  <c:v>0.73</c:v>
                </c:pt>
                <c:pt idx="33">
                  <c:v>1.22</c:v>
                </c:pt>
                <c:pt idx="34">
                  <c:v>1.17</c:v>
                </c:pt>
                <c:pt idx="35">
                  <c:v>1.07</c:v>
                </c:pt>
                <c:pt idx="36">
                  <c:v>0.46</c:v>
                </c:pt>
                <c:pt idx="37">
                  <c:v>0.54</c:v>
                </c:pt>
                <c:pt idx="38">
                  <c:v>0.44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3-9F4E-BD59-1A541530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CE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 MV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667397327674473E-2"/>
                  <c:y val="-0.41648385370100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replica'!$E$2:$E$40</c:f>
              <c:numCache>
                <c:formatCode>General</c:formatCode>
                <c:ptCount val="39"/>
                <c:pt idx="0">
                  <c:v>-263.3</c:v>
                </c:pt>
                <c:pt idx="1">
                  <c:v>-262.89999999999998</c:v>
                </c:pt>
                <c:pt idx="2">
                  <c:v>-256.89999999999998</c:v>
                </c:pt>
                <c:pt idx="3">
                  <c:v>-271.60000000000002</c:v>
                </c:pt>
                <c:pt idx="4">
                  <c:v>-199.8</c:v>
                </c:pt>
                <c:pt idx="5">
                  <c:v>-255.2</c:v>
                </c:pt>
                <c:pt idx="6">
                  <c:v>-220.2</c:v>
                </c:pt>
                <c:pt idx="7">
                  <c:v>-260.5</c:v>
                </c:pt>
                <c:pt idx="8">
                  <c:v>-254.5</c:v>
                </c:pt>
                <c:pt idx="9">
                  <c:v>-216.8</c:v>
                </c:pt>
                <c:pt idx="10">
                  <c:v>-213.5</c:v>
                </c:pt>
                <c:pt idx="11">
                  <c:v>-213.8</c:v>
                </c:pt>
                <c:pt idx="12">
                  <c:v>-255.8</c:v>
                </c:pt>
                <c:pt idx="13">
                  <c:v>-254.6</c:v>
                </c:pt>
                <c:pt idx="14">
                  <c:v>-250.8</c:v>
                </c:pt>
                <c:pt idx="15">
                  <c:v>-235.1</c:v>
                </c:pt>
                <c:pt idx="16">
                  <c:v>-246.2</c:v>
                </c:pt>
                <c:pt idx="17">
                  <c:v>-234</c:v>
                </c:pt>
                <c:pt idx="18">
                  <c:v>-276.8</c:v>
                </c:pt>
                <c:pt idx="19">
                  <c:v>-254.3</c:v>
                </c:pt>
                <c:pt idx="20">
                  <c:v>-255.9</c:v>
                </c:pt>
                <c:pt idx="21">
                  <c:v>-260.2</c:v>
                </c:pt>
                <c:pt idx="22">
                  <c:v>-262</c:v>
                </c:pt>
                <c:pt idx="23">
                  <c:v>-261.39999999999998</c:v>
                </c:pt>
                <c:pt idx="24">
                  <c:v>-264.8</c:v>
                </c:pt>
                <c:pt idx="25">
                  <c:v>-260.3</c:v>
                </c:pt>
                <c:pt idx="26">
                  <c:v>-263.2</c:v>
                </c:pt>
                <c:pt idx="27">
                  <c:v>-254.2</c:v>
                </c:pt>
                <c:pt idx="28">
                  <c:v>-246.9</c:v>
                </c:pt>
                <c:pt idx="29">
                  <c:v>-250.4</c:v>
                </c:pt>
                <c:pt idx="30">
                  <c:v>-249.7</c:v>
                </c:pt>
                <c:pt idx="31">
                  <c:v>-248.3</c:v>
                </c:pt>
                <c:pt idx="32">
                  <c:v>-249.9</c:v>
                </c:pt>
                <c:pt idx="33">
                  <c:v>-249.9</c:v>
                </c:pt>
                <c:pt idx="34">
                  <c:v>-249.7</c:v>
                </c:pt>
                <c:pt idx="35">
                  <c:v>-252.6</c:v>
                </c:pt>
                <c:pt idx="36">
                  <c:v>-251.8</c:v>
                </c:pt>
                <c:pt idx="37">
                  <c:v>-243.8</c:v>
                </c:pt>
                <c:pt idx="38">
                  <c:v>-243.4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1540-8BA7-86DA0486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 MV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 MV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797605720925253"/>
                  <c:y val="-0.2035584152353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replica'!$E$2:$E$40</c:f>
              <c:numCache>
                <c:formatCode>General</c:formatCode>
                <c:ptCount val="39"/>
                <c:pt idx="0">
                  <c:v>-263.3</c:v>
                </c:pt>
                <c:pt idx="1">
                  <c:v>-262.89999999999998</c:v>
                </c:pt>
                <c:pt idx="2">
                  <c:v>-256.89999999999998</c:v>
                </c:pt>
                <c:pt idx="3">
                  <c:v>-271.60000000000002</c:v>
                </c:pt>
                <c:pt idx="4">
                  <c:v>-199.8</c:v>
                </c:pt>
                <c:pt idx="5">
                  <c:v>-255.2</c:v>
                </c:pt>
                <c:pt idx="6">
                  <c:v>-220.2</c:v>
                </c:pt>
                <c:pt idx="7">
                  <c:v>-260.5</c:v>
                </c:pt>
                <c:pt idx="8">
                  <c:v>-254.5</c:v>
                </c:pt>
                <c:pt idx="9">
                  <c:v>-216.8</c:v>
                </c:pt>
                <c:pt idx="10">
                  <c:v>-213.5</c:v>
                </c:pt>
                <c:pt idx="11">
                  <c:v>-213.8</c:v>
                </c:pt>
                <c:pt idx="12">
                  <c:v>-255.8</c:v>
                </c:pt>
                <c:pt idx="13">
                  <c:v>-254.6</c:v>
                </c:pt>
                <c:pt idx="14">
                  <c:v>-250.8</c:v>
                </c:pt>
                <c:pt idx="15">
                  <c:v>-235.1</c:v>
                </c:pt>
                <c:pt idx="16">
                  <c:v>-246.2</c:v>
                </c:pt>
                <c:pt idx="17">
                  <c:v>-234</c:v>
                </c:pt>
                <c:pt idx="18">
                  <c:v>-276.8</c:v>
                </c:pt>
                <c:pt idx="19">
                  <c:v>-254.3</c:v>
                </c:pt>
                <c:pt idx="20">
                  <c:v>-255.9</c:v>
                </c:pt>
                <c:pt idx="21">
                  <c:v>-260.2</c:v>
                </c:pt>
                <c:pt idx="22">
                  <c:v>-262</c:v>
                </c:pt>
                <c:pt idx="23">
                  <c:v>-261.39999999999998</c:v>
                </c:pt>
                <c:pt idx="24">
                  <c:v>-264.8</c:v>
                </c:pt>
                <c:pt idx="25">
                  <c:v>-260.3</c:v>
                </c:pt>
                <c:pt idx="26">
                  <c:v>-263.2</c:v>
                </c:pt>
                <c:pt idx="27">
                  <c:v>-254.2</c:v>
                </c:pt>
                <c:pt idx="28">
                  <c:v>-246.9</c:v>
                </c:pt>
                <c:pt idx="29">
                  <c:v>-250.4</c:v>
                </c:pt>
                <c:pt idx="30">
                  <c:v>-249.7</c:v>
                </c:pt>
                <c:pt idx="31">
                  <c:v>-248.3</c:v>
                </c:pt>
                <c:pt idx="32">
                  <c:v>-249.9</c:v>
                </c:pt>
                <c:pt idx="33">
                  <c:v>-249.9</c:v>
                </c:pt>
                <c:pt idx="34">
                  <c:v>-249.7</c:v>
                </c:pt>
                <c:pt idx="35">
                  <c:v>-252.6</c:v>
                </c:pt>
                <c:pt idx="36">
                  <c:v>-251.8</c:v>
                </c:pt>
                <c:pt idx="37">
                  <c:v>-243.8</c:v>
                </c:pt>
                <c:pt idx="38">
                  <c:v>-243.4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5-2A46-9807-41CFA4B8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 MV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Cu+2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973028963024772E-2"/>
                  <c:y val="-0.3439167765386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replica'!$F$2:$F$40</c:f>
              <c:numCache>
                <c:formatCode>General</c:formatCode>
                <c:ptCount val="39"/>
                <c:pt idx="0">
                  <c:v>1.3280562910232518E-20</c:v>
                </c:pt>
                <c:pt idx="1">
                  <c:v>1.4105172690551952E-20</c:v>
                </c:pt>
                <c:pt idx="2">
                  <c:v>3.4818276544546402E-20</c:v>
                </c:pt>
                <c:pt idx="3">
                  <c:v>3.8050166076159117E-21</c:v>
                </c:pt>
                <c:pt idx="4">
                  <c:v>1.8898265555701881E-16</c:v>
                </c:pt>
                <c:pt idx="5">
                  <c:v>4.4977514073889823E-20</c:v>
                </c:pt>
                <c:pt idx="6">
                  <c:v>8.7531387768547874E-18</c:v>
                </c:pt>
                <c:pt idx="7">
                  <c:v>2.0246499761907946E-20</c:v>
                </c:pt>
                <c:pt idx="8">
                  <c:v>4.9977993409566207E-20</c:v>
                </c:pt>
                <c:pt idx="9">
                  <c:v>1.4606298425841375E-17</c:v>
                </c:pt>
                <c:pt idx="10">
                  <c:v>2.4009109044980149E-17</c:v>
                </c:pt>
                <c:pt idx="11">
                  <c:v>2.294851570866E-17</c:v>
                </c:pt>
                <c:pt idx="12">
                  <c:v>4.1091553634231584E-20</c:v>
                </c:pt>
                <c:pt idx="13">
                  <c:v>4.9230963381770854E-20</c:v>
                </c:pt>
                <c:pt idx="14">
                  <c:v>8.7252245794850079E-20</c:v>
                </c:pt>
                <c:pt idx="15">
                  <c:v>9.2817985481656118E-19</c:v>
                </c:pt>
                <c:pt idx="16">
                  <c:v>1.7443705351362665E-19</c:v>
                </c:pt>
                <c:pt idx="17">
                  <c:v>1.0954118374472563E-18</c:v>
                </c:pt>
                <c:pt idx="18">
                  <c:v>1.7388076502506098E-21</c:v>
                </c:pt>
                <c:pt idx="19">
                  <c:v>5.1506231741877628E-20</c:v>
                </c:pt>
                <c:pt idx="20">
                  <c:v>4.0477350814962874E-20</c:v>
                </c:pt>
                <c:pt idx="21">
                  <c:v>2.1182216171801234E-20</c:v>
                </c:pt>
                <c:pt idx="22">
                  <c:v>1.6152611106190949E-20</c:v>
                </c:pt>
                <c:pt idx="23">
                  <c:v>1.768013689201455E-20</c:v>
                </c:pt>
                <c:pt idx="24">
                  <c:v>1.0595202651466894E-20</c:v>
                </c:pt>
                <c:pt idx="25">
                  <c:v>2.0865601789028386E-20</c:v>
                </c:pt>
                <c:pt idx="26">
                  <c:v>1.3482082007127689E-20</c:v>
                </c:pt>
                <c:pt idx="27">
                  <c:v>5.2287786663551496E-20</c:v>
                </c:pt>
                <c:pt idx="28">
                  <c:v>1.5698399423765504E-19</c:v>
                </c:pt>
                <c:pt idx="29">
                  <c:v>9.2669866698691731E-20</c:v>
                </c:pt>
                <c:pt idx="30">
                  <c:v>1.0297265383595966E-19</c:v>
                </c:pt>
                <c:pt idx="31">
                  <c:v>1.2714188332890238E-19</c:v>
                </c:pt>
                <c:pt idx="32">
                  <c:v>9.9917358361023252E-20</c:v>
                </c:pt>
                <c:pt idx="33">
                  <c:v>9.9917358361023252E-20</c:v>
                </c:pt>
                <c:pt idx="34">
                  <c:v>1.0297265383595966E-19</c:v>
                </c:pt>
                <c:pt idx="35">
                  <c:v>6.6534662050243514E-20</c:v>
                </c:pt>
                <c:pt idx="36">
                  <c:v>7.5053647584435404E-20</c:v>
                </c:pt>
                <c:pt idx="37">
                  <c:v>2.5038614130525327E-19</c:v>
                </c:pt>
                <c:pt idx="38">
                  <c:v>2.6593298690000193E-19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C-0946-BC7C-ABB29E01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Cu+2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Cu+2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73345681120894E-2"/>
                  <c:y val="-0.49505309035878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replica'!$F$2:$F$40</c:f>
              <c:numCache>
                <c:formatCode>General</c:formatCode>
                <c:ptCount val="39"/>
                <c:pt idx="0">
                  <c:v>1.3280562910232518E-20</c:v>
                </c:pt>
                <c:pt idx="1">
                  <c:v>1.4105172690551952E-20</c:v>
                </c:pt>
                <c:pt idx="2">
                  <c:v>3.4818276544546402E-20</c:v>
                </c:pt>
                <c:pt idx="3">
                  <c:v>3.8050166076159117E-21</c:v>
                </c:pt>
                <c:pt idx="4">
                  <c:v>1.8898265555701881E-16</c:v>
                </c:pt>
                <c:pt idx="5">
                  <c:v>4.4977514073889823E-20</c:v>
                </c:pt>
                <c:pt idx="6">
                  <c:v>8.7531387768547874E-18</c:v>
                </c:pt>
                <c:pt idx="7">
                  <c:v>2.0246499761907946E-20</c:v>
                </c:pt>
                <c:pt idx="8">
                  <c:v>4.9977993409566207E-20</c:v>
                </c:pt>
                <c:pt idx="9">
                  <c:v>1.4606298425841375E-17</c:v>
                </c:pt>
                <c:pt idx="10">
                  <c:v>2.4009109044980149E-17</c:v>
                </c:pt>
                <c:pt idx="11">
                  <c:v>2.294851570866E-17</c:v>
                </c:pt>
                <c:pt idx="12">
                  <c:v>4.1091553634231584E-20</c:v>
                </c:pt>
                <c:pt idx="13">
                  <c:v>4.9230963381770854E-20</c:v>
                </c:pt>
                <c:pt idx="14">
                  <c:v>8.7252245794850079E-20</c:v>
                </c:pt>
                <c:pt idx="15">
                  <c:v>9.2817985481656118E-19</c:v>
                </c:pt>
                <c:pt idx="16">
                  <c:v>1.7443705351362665E-19</c:v>
                </c:pt>
                <c:pt idx="17">
                  <c:v>1.0954118374472563E-18</c:v>
                </c:pt>
                <c:pt idx="18">
                  <c:v>1.7388076502506098E-21</c:v>
                </c:pt>
                <c:pt idx="19">
                  <c:v>5.1506231741877628E-20</c:v>
                </c:pt>
                <c:pt idx="20">
                  <c:v>4.0477350814962874E-20</c:v>
                </c:pt>
                <c:pt idx="21">
                  <c:v>2.1182216171801234E-20</c:v>
                </c:pt>
                <c:pt idx="22">
                  <c:v>1.6152611106190949E-20</c:v>
                </c:pt>
                <c:pt idx="23">
                  <c:v>1.768013689201455E-20</c:v>
                </c:pt>
                <c:pt idx="24">
                  <c:v>1.0595202651466894E-20</c:v>
                </c:pt>
                <c:pt idx="25">
                  <c:v>2.0865601789028386E-20</c:v>
                </c:pt>
                <c:pt idx="26">
                  <c:v>1.3482082007127689E-20</c:v>
                </c:pt>
                <c:pt idx="27">
                  <c:v>5.2287786663551496E-20</c:v>
                </c:pt>
                <c:pt idx="28">
                  <c:v>1.5698399423765504E-19</c:v>
                </c:pt>
                <c:pt idx="29">
                  <c:v>9.2669866698691731E-20</c:v>
                </c:pt>
                <c:pt idx="30">
                  <c:v>1.0297265383595966E-19</c:v>
                </c:pt>
                <c:pt idx="31">
                  <c:v>1.2714188332890238E-19</c:v>
                </c:pt>
                <c:pt idx="32">
                  <c:v>9.9917358361023252E-20</c:v>
                </c:pt>
                <c:pt idx="33">
                  <c:v>9.9917358361023252E-20</c:v>
                </c:pt>
                <c:pt idx="34">
                  <c:v>1.0297265383595966E-19</c:v>
                </c:pt>
                <c:pt idx="35">
                  <c:v>6.6534662050243514E-20</c:v>
                </c:pt>
                <c:pt idx="36">
                  <c:v>7.5053647584435404E-20</c:v>
                </c:pt>
                <c:pt idx="37">
                  <c:v>2.5038614130525327E-19</c:v>
                </c:pt>
                <c:pt idx="38">
                  <c:v>2.6593298690000193E-19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C-B343-B669-E9E72133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Cu+2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pCu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0125634166265"/>
                  <c:y val="-0.4882927866148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replica'!$G$2:$G$40</c:f>
              <c:numCache>
                <c:formatCode>General</c:formatCode>
                <c:ptCount val="39"/>
                <c:pt idx="0">
                  <c:v>19.876783516562377</c:v>
                </c:pt>
                <c:pt idx="1">
                  <c:v>19.850621592380314</c:v>
                </c:pt>
                <c:pt idx="2">
                  <c:v>19.458192729649404</c:v>
                </c:pt>
                <c:pt idx="3">
                  <c:v>20.419643443340135</c:v>
                </c:pt>
                <c:pt idx="4">
                  <c:v>15.723578052660253</c:v>
                </c:pt>
                <c:pt idx="5">
                  <c:v>19.347004551875646</c:v>
                </c:pt>
                <c:pt idx="6">
                  <c:v>17.057836185945344</c:v>
                </c:pt>
                <c:pt idx="7">
                  <c:v>19.693650047287949</c:v>
                </c:pt>
                <c:pt idx="8">
                  <c:v>19.301221184557043</c:v>
                </c:pt>
                <c:pt idx="9">
                  <c:v>16.835459830397831</c:v>
                </c:pt>
                <c:pt idx="10">
                  <c:v>16.619623955895829</c:v>
                </c:pt>
                <c:pt idx="11">
                  <c:v>16.639245399032376</c:v>
                </c:pt>
                <c:pt idx="12">
                  <c:v>19.38624743814874</c:v>
                </c:pt>
                <c:pt idx="13">
                  <c:v>19.307761665602555</c:v>
                </c:pt>
                <c:pt idx="14">
                  <c:v>19.059223385872983</c:v>
                </c:pt>
                <c:pt idx="15">
                  <c:v>18.032367861727103</c:v>
                </c:pt>
                <c:pt idx="16">
                  <c:v>18.758361257779281</c:v>
                </c:pt>
                <c:pt idx="17">
                  <c:v>17.960422570226434</c:v>
                </c:pt>
                <c:pt idx="18">
                  <c:v>20.759748457706923</c:v>
                </c:pt>
                <c:pt idx="19">
                  <c:v>19.288140222466012</c:v>
                </c:pt>
                <c:pt idx="20">
                  <c:v>19.392787919194259</c:v>
                </c:pt>
                <c:pt idx="21">
                  <c:v>19.674028604151406</c:v>
                </c:pt>
                <c:pt idx="22">
                  <c:v>19.79175726297068</c:v>
                </c:pt>
                <c:pt idx="23">
                  <c:v>19.752514376697587</c:v>
                </c:pt>
                <c:pt idx="24">
                  <c:v>19.974890732245104</c:v>
                </c:pt>
                <c:pt idx="25">
                  <c:v>19.680569085196922</c:v>
                </c:pt>
                <c:pt idx="26">
                  <c:v>19.870243035516861</c:v>
                </c:pt>
                <c:pt idx="27">
                  <c:v>19.281599741420496</c:v>
                </c:pt>
                <c:pt idx="28">
                  <c:v>18.804144625097891</c:v>
                </c:pt>
                <c:pt idx="29">
                  <c:v>19.03306146169092</c:v>
                </c:pt>
                <c:pt idx="30">
                  <c:v>18.987278094372311</c:v>
                </c:pt>
                <c:pt idx="31">
                  <c:v>18.895711359735103</c:v>
                </c:pt>
                <c:pt idx="32">
                  <c:v>19.000359056463346</c:v>
                </c:pt>
                <c:pt idx="33">
                  <c:v>19.000359056463346</c:v>
                </c:pt>
                <c:pt idx="34">
                  <c:v>18.987278094372311</c:v>
                </c:pt>
                <c:pt idx="35">
                  <c:v>19.176952044692257</c:v>
                </c:pt>
                <c:pt idx="36">
                  <c:v>19.124628196328132</c:v>
                </c:pt>
                <c:pt idx="37">
                  <c:v>18.601389712686924</c:v>
                </c:pt>
                <c:pt idx="38">
                  <c:v>18.575227788504861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5-A540-96F8-A2C64459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pCu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pCu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04616438368287"/>
                  <c:y val="-0.37552417128165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replica'!$G$2:$G$40</c:f>
              <c:numCache>
                <c:formatCode>General</c:formatCode>
                <c:ptCount val="39"/>
                <c:pt idx="0">
                  <c:v>19.876783516562377</c:v>
                </c:pt>
                <c:pt idx="1">
                  <c:v>19.850621592380314</c:v>
                </c:pt>
                <c:pt idx="2">
                  <c:v>19.458192729649404</c:v>
                </c:pt>
                <c:pt idx="3">
                  <c:v>20.419643443340135</c:v>
                </c:pt>
                <c:pt idx="4">
                  <c:v>15.723578052660253</c:v>
                </c:pt>
                <c:pt idx="5">
                  <c:v>19.347004551875646</c:v>
                </c:pt>
                <c:pt idx="6">
                  <c:v>17.057836185945344</c:v>
                </c:pt>
                <c:pt idx="7">
                  <c:v>19.693650047287949</c:v>
                </c:pt>
                <c:pt idx="8">
                  <c:v>19.301221184557043</c:v>
                </c:pt>
                <c:pt idx="9">
                  <c:v>16.835459830397831</c:v>
                </c:pt>
                <c:pt idx="10">
                  <c:v>16.619623955895829</c:v>
                </c:pt>
                <c:pt idx="11">
                  <c:v>16.639245399032376</c:v>
                </c:pt>
                <c:pt idx="12">
                  <c:v>19.38624743814874</c:v>
                </c:pt>
                <c:pt idx="13">
                  <c:v>19.307761665602555</c:v>
                </c:pt>
                <c:pt idx="14">
                  <c:v>19.059223385872983</c:v>
                </c:pt>
                <c:pt idx="15">
                  <c:v>18.032367861727103</c:v>
                </c:pt>
                <c:pt idx="16">
                  <c:v>18.758361257779281</c:v>
                </c:pt>
                <c:pt idx="17">
                  <c:v>17.960422570226434</c:v>
                </c:pt>
                <c:pt idx="18">
                  <c:v>20.759748457706923</c:v>
                </c:pt>
                <c:pt idx="19">
                  <c:v>19.288140222466012</c:v>
                </c:pt>
                <c:pt idx="20">
                  <c:v>19.392787919194259</c:v>
                </c:pt>
                <c:pt idx="21">
                  <c:v>19.674028604151406</c:v>
                </c:pt>
                <c:pt idx="22">
                  <c:v>19.79175726297068</c:v>
                </c:pt>
                <c:pt idx="23">
                  <c:v>19.752514376697587</c:v>
                </c:pt>
                <c:pt idx="24">
                  <c:v>19.974890732245104</c:v>
                </c:pt>
                <c:pt idx="25">
                  <c:v>19.680569085196922</c:v>
                </c:pt>
                <c:pt idx="26">
                  <c:v>19.870243035516861</c:v>
                </c:pt>
                <c:pt idx="27">
                  <c:v>19.281599741420496</c:v>
                </c:pt>
                <c:pt idx="28">
                  <c:v>18.804144625097891</c:v>
                </c:pt>
                <c:pt idx="29">
                  <c:v>19.03306146169092</c:v>
                </c:pt>
                <c:pt idx="30">
                  <c:v>18.987278094372311</c:v>
                </c:pt>
                <c:pt idx="31">
                  <c:v>18.895711359735103</c:v>
                </c:pt>
                <c:pt idx="32">
                  <c:v>19.000359056463346</c:v>
                </c:pt>
                <c:pt idx="33">
                  <c:v>19.000359056463346</c:v>
                </c:pt>
                <c:pt idx="34">
                  <c:v>18.987278094372311</c:v>
                </c:pt>
                <c:pt idx="35">
                  <c:v>19.176952044692257</c:v>
                </c:pt>
                <c:pt idx="36">
                  <c:v>19.124628196328132</c:v>
                </c:pt>
                <c:pt idx="37">
                  <c:v>18.601389712686924</c:v>
                </c:pt>
                <c:pt idx="38">
                  <c:v>18.575227788504861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CA42-A92E-E198728F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pCu AP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38831904016457"/>
              <c:y val="0.900791409761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</a:t>
                </a:r>
                <a:r>
                  <a:rPr lang="en-US" baseline="0"/>
                  <a:t>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 (mg/L)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72814277888936"/>
                  <c:y val="-0.28613388061180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replica'!$H$2:$H$40</c:f>
              <c:numCache>
                <c:formatCode>General</c:formatCode>
                <c:ptCount val="39"/>
                <c:pt idx="0">
                  <c:v>3.6683978699625218E-2</c:v>
                </c:pt>
                <c:pt idx="1">
                  <c:v>2.3680231411478476E-2</c:v>
                </c:pt>
                <c:pt idx="2">
                  <c:v>1.7178357767405106E-2</c:v>
                </c:pt>
                <c:pt idx="3">
                  <c:v>0.10170271514035892</c:v>
                </c:pt>
                <c:pt idx="4">
                  <c:v>9.5200841496285535E-2</c:v>
                </c:pt>
                <c:pt idx="5">
                  <c:v>0.14071395700479913</c:v>
                </c:pt>
                <c:pt idx="6">
                  <c:v>0.18622707251331272</c:v>
                </c:pt>
                <c:pt idx="7">
                  <c:v>0.19272894615738609</c:v>
                </c:pt>
                <c:pt idx="8">
                  <c:v>0.25774768259811975</c:v>
                </c:pt>
                <c:pt idx="9">
                  <c:v>0.16672145158109261</c:v>
                </c:pt>
                <c:pt idx="10">
                  <c:v>6.9193346919992058E-2</c:v>
                </c:pt>
                <c:pt idx="11">
                  <c:v>0.12120833607257903</c:v>
                </c:pt>
                <c:pt idx="12">
                  <c:v>0.21346844200770179</c:v>
                </c:pt>
                <c:pt idx="13">
                  <c:v>0.25219959532667574</c:v>
                </c:pt>
                <c:pt idx="14">
                  <c:v>0.1941028653482148</c:v>
                </c:pt>
                <c:pt idx="15">
                  <c:v>1.0203674694863261</c:v>
                </c:pt>
                <c:pt idx="16">
                  <c:v>0.85253247177077218</c:v>
                </c:pt>
                <c:pt idx="17">
                  <c:v>1.0332778539259839</c:v>
                </c:pt>
                <c:pt idx="18">
                  <c:v>4.6698904569229149E-2</c:v>
                </c:pt>
                <c:pt idx="19">
                  <c:v>4.0192111582617741E-2</c:v>
                </c:pt>
                <c:pt idx="20">
                  <c:v>5.320569755584055E-2</c:v>
                </c:pt>
                <c:pt idx="21">
                  <c:v>0.11176683443534319</c:v>
                </c:pt>
                <c:pt idx="22">
                  <c:v>0.11176683443534319</c:v>
                </c:pt>
                <c:pt idx="23">
                  <c:v>0.11827362742195459</c:v>
                </c:pt>
                <c:pt idx="24">
                  <c:v>8.5739662488897569E-2</c:v>
                </c:pt>
                <c:pt idx="25">
                  <c:v>7.9232869502286168E-2</c:v>
                </c:pt>
                <c:pt idx="26">
                  <c:v>7.9232869502286168E-2</c:v>
                </c:pt>
                <c:pt idx="27">
                  <c:v>0.25088435374149648</c:v>
                </c:pt>
                <c:pt idx="28">
                  <c:v>0.34476190476190466</c:v>
                </c:pt>
                <c:pt idx="29">
                  <c:v>0.25714285714285701</c:v>
                </c:pt>
                <c:pt idx="30">
                  <c:v>0.7735376482804196</c:v>
                </c:pt>
                <c:pt idx="31">
                  <c:v>0.53080771530159576</c:v>
                </c:pt>
                <c:pt idx="32">
                  <c:v>0.54947924860765918</c:v>
                </c:pt>
                <c:pt idx="33">
                  <c:v>0.18829931972789099</c:v>
                </c:pt>
                <c:pt idx="34">
                  <c:v>0.18204081632653046</c:v>
                </c:pt>
                <c:pt idx="35">
                  <c:v>0.18204081632653046</c:v>
                </c:pt>
                <c:pt idx="36">
                  <c:v>0.23210884353741482</c:v>
                </c:pt>
                <c:pt idx="37">
                  <c:v>0.27591836734693864</c:v>
                </c:pt>
                <c:pt idx="38">
                  <c:v>0.25714285714285701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F-814A-BBEC-C2777E26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</a:t>
                </a:r>
                <a:r>
                  <a:rPr lang="en-US" baseline="0"/>
                  <a:t> </a:t>
                </a:r>
                <a:r>
                  <a:rPr lang="en-US"/>
                  <a:t>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Total Zn</a:t>
            </a:r>
            <a:r>
              <a:rPr lang="en-US" baseline="0"/>
              <a:t>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75831146106737"/>
                  <c:y val="-0.37338619130941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replica'!$R$2:$R$40</c:f>
              <c:numCache>
                <c:formatCode>General</c:formatCode>
                <c:ptCount val="39"/>
                <c:pt idx="0">
                  <c:v>78.831621131643402</c:v>
                </c:pt>
                <c:pt idx="1">
                  <c:v>78.831621131643402</c:v>
                </c:pt>
                <c:pt idx="2">
                  <c:v>78.831621131643402</c:v>
                </c:pt>
                <c:pt idx="3">
                  <c:v>156.8207118094208</c:v>
                </c:pt>
                <c:pt idx="4">
                  <c:v>156.8207118094208</c:v>
                </c:pt>
                <c:pt idx="5">
                  <c:v>156.8207118094208</c:v>
                </c:pt>
                <c:pt idx="6">
                  <c:v>164.01275404726312</c:v>
                </c:pt>
                <c:pt idx="7">
                  <c:v>164.01275404726312</c:v>
                </c:pt>
                <c:pt idx="8">
                  <c:v>164.01275404726312</c:v>
                </c:pt>
                <c:pt idx="9">
                  <c:v>155.8617728443752</c:v>
                </c:pt>
                <c:pt idx="10">
                  <c:v>155.8617728443752</c:v>
                </c:pt>
                <c:pt idx="11">
                  <c:v>155.8617728443752</c:v>
                </c:pt>
                <c:pt idx="12">
                  <c:v>128.5320123405744</c:v>
                </c:pt>
                <c:pt idx="13">
                  <c:v>128.5320123405744</c:v>
                </c:pt>
                <c:pt idx="14">
                  <c:v>128.5320123405744</c:v>
                </c:pt>
                <c:pt idx="15">
                  <c:v>142.91609681625903</c:v>
                </c:pt>
                <c:pt idx="16">
                  <c:v>142.91609681625903</c:v>
                </c:pt>
                <c:pt idx="17">
                  <c:v>142.91609681625903</c:v>
                </c:pt>
                <c:pt idx="18">
                  <c:v>139.08034095607644</c:v>
                </c:pt>
                <c:pt idx="19">
                  <c:v>139.08034095607644</c:v>
                </c:pt>
                <c:pt idx="20">
                  <c:v>139.08034095607644</c:v>
                </c:pt>
                <c:pt idx="21">
                  <c:v>156.341242326898</c:v>
                </c:pt>
                <c:pt idx="22">
                  <c:v>156.341242326898</c:v>
                </c:pt>
                <c:pt idx="23">
                  <c:v>156.341242326898</c:v>
                </c:pt>
                <c:pt idx="24">
                  <c:v>154.42336439680673</c:v>
                </c:pt>
                <c:pt idx="25">
                  <c:v>154.42336439680673</c:v>
                </c:pt>
                <c:pt idx="26">
                  <c:v>154.42336439680673</c:v>
                </c:pt>
                <c:pt idx="27">
                  <c:v>149.62866957157851</c:v>
                </c:pt>
                <c:pt idx="28">
                  <c:v>149.62866957157851</c:v>
                </c:pt>
                <c:pt idx="29">
                  <c:v>149.62866957157851</c:v>
                </c:pt>
                <c:pt idx="30">
                  <c:v>162.57434559969465</c:v>
                </c:pt>
                <c:pt idx="31">
                  <c:v>162.57434559969465</c:v>
                </c:pt>
                <c:pt idx="32">
                  <c:v>162.57434559969465</c:v>
                </c:pt>
                <c:pt idx="33">
                  <c:v>188.94516713844979</c:v>
                </c:pt>
                <c:pt idx="34">
                  <c:v>188.94516713844979</c:v>
                </c:pt>
                <c:pt idx="35">
                  <c:v>188.94516713844979</c:v>
                </c:pt>
                <c:pt idx="36">
                  <c:v>164.49222352978595</c:v>
                </c:pt>
                <c:pt idx="37">
                  <c:v>164.49222352978595</c:v>
                </c:pt>
                <c:pt idx="38">
                  <c:v>164.49222352978595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7-FB49-8F46-BB18CD5E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6207"/>
        <c:axId val="171031391"/>
      </c:scatterChart>
      <c:valAx>
        <c:axId val="97486207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</a:t>
                </a:r>
                <a:r>
                  <a:rPr lang="en-US" baseline="0"/>
                  <a:t> Total (soil)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1391"/>
        <c:crosses val="autoZero"/>
        <c:crossBetween val="midCat"/>
      </c:valAx>
      <c:valAx>
        <c:axId val="1710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Cu (mg/L)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72814277888936"/>
                  <c:y val="-0.28613388061180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replica'!$H$2:$H$40</c:f>
              <c:numCache>
                <c:formatCode>General</c:formatCode>
                <c:ptCount val="39"/>
                <c:pt idx="0">
                  <c:v>3.6683978699625218E-2</c:v>
                </c:pt>
                <c:pt idx="1">
                  <c:v>2.3680231411478476E-2</c:v>
                </c:pt>
                <c:pt idx="2">
                  <c:v>1.7178357767405106E-2</c:v>
                </c:pt>
                <c:pt idx="3">
                  <c:v>0.10170271514035892</c:v>
                </c:pt>
                <c:pt idx="4">
                  <c:v>9.5200841496285535E-2</c:v>
                </c:pt>
                <c:pt idx="5">
                  <c:v>0.14071395700479913</c:v>
                </c:pt>
                <c:pt idx="6">
                  <c:v>0.18622707251331272</c:v>
                </c:pt>
                <c:pt idx="7">
                  <c:v>0.19272894615738609</c:v>
                </c:pt>
                <c:pt idx="8">
                  <c:v>0.25774768259811975</c:v>
                </c:pt>
                <c:pt idx="9">
                  <c:v>0.16672145158109261</c:v>
                </c:pt>
                <c:pt idx="10">
                  <c:v>6.9193346919992058E-2</c:v>
                </c:pt>
                <c:pt idx="11">
                  <c:v>0.12120833607257903</c:v>
                </c:pt>
                <c:pt idx="12">
                  <c:v>0.21346844200770179</c:v>
                </c:pt>
                <c:pt idx="13">
                  <c:v>0.25219959532667574</c:v>
                </c:pt>
                <c:pt idx="14">
                  <c:v>0.1941028653482148</c:v>
                </c:pt>
                <c:pt idx="15">
                  <c:v>1.0203674694863261</c:v>
                </c:pt>
                <c:pt idx="16">
                  <c:v>0.85253247177077218</c:v>
                </c:pt>
                <c:pt idx="17">
                  <c:v>1.0332778539259839</c:v>
                </c:pt>
                <c:pt idx="18">
                  <c:v>4.6698904569229149E-2</c:v>
                </c:pt>
                <c:pt idx="19">
                  <c:v>4.0192111582617741E-2</c:v>
                </c:pt>
                <c:pt idx="20">
                  <c:v>5.320569755584055E-2</c:v>
                </c:pt>
                <c:pt idx="21">
                  <c:v>0.11176683443534319</c:v>
                </c:pt>
                <c:pt idx="22">
                  <c:v>0.11176683443534319</c:v>
                </c:pt>
                <c:pt idx="23">
                  <c:v>0.11827362742195459</c:v>
                </c:pt>
                <c:pt idx="24">
                  <c:v>8.5739662488897569E-2</c:v>
                </c:pt>
                <c:pt idx="25">
                  <c:v>7.9232869502286168E-2</c:v>
                </c:pt>
                <c:pt idx="26">
                  <c:v>7.9232869502286168E-2</c:v>
                </c:pt>
                <c:pt idx="27">
                  <c:v>0.25088435374149648</c:v>
                </c:pt>
                <c:pt idx="28">
                  <c:v>0.34476190476190466</c:v>
                </c:pt>
                <c:pt idx="29">
                  <c:v>0.25714285714285701</c:v>
                </c:pt>
                <c:pt idx="30">
                  <c:v>0.7735376482804196</c:v>
                </c:pt>
                <c:pt idx="31">
                  <c:v>0.53080771530159576</c:v>
                </c:pt>
                <c:pt idx="32">
                  <c:v>0.54947924860765918</c:v>
                </c:pt>
                <c:pt idx="33">
                  <c:v>0.18829931972789099</c:v>
                </c:pt>
                <c:pt idx="34">
                  <c:v>0.18204081632653046</c:v>
                </c:pt>
                <c:pt idx="35">
                  <c:v>0.18204081632653046</c:v>
                </c:pt>
                <c:pt idx="36">
                  <c:v>0.23210884353741482</c:v>
                </c:pt>
                <c:pt idx="37">
                  <c:v>0.27591836734693864</c:v>
                </c:pt>
                <c:pt idx="38">
                  <c:v>0.25714285714285701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7-584B-9F64-4FA7663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M.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Zn (mg/L)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7211571050957"/>
                  <c:y val="-0.21109859816991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replica'!$I$2:$I$40</c:f>
              <c:numCache>
                <c:formatCode>General</c:formatCode>
                <c:ptCount val="39"/>
                <c:pt idx="0">
                  <c:v>0.58964583261905579</c:v>
                </c:pt>
                <c:pt idx="1">
                  <c:v>0.440792676655124</c:v>
                </c:pt>
                <c:pt idx="2">
                  <c:v>2.5140741248671445</c:v>
                </c:pt>
                <c:pt idx="3">
                  <c:v>3.0515994102924537</c:v>
                </c:pt>
                <c:pt idx="4">
                  <c:v>0.72195974903143967</c:v>
                </c:pt>
                <c:pt idx="5">
                  <c:v>0.3456920492337231</c:v>
                </c:pt>
                <c:pt idx="6">
                  <c:v>0.63512874138581277</c:v>
                </c:pt>
                <c:pt idx="7">
                  <c:v>6.0079884801316554</c:v>
                </c:pt>
                <c:pt idx="8">
                  <c:v>0.64753317104947372</c:v>
                </c:pt>
                <c:pt idx="9">
                  <c:v>1.5571913463846125</c:v>
                </c:pt>
                <c:pt idx="10">
                  <c:v>1.6109438749271434</c:v>
                </c:pt>
                <c:pt idx="11">
                  <c:v>3.2376658552473687</c:v>
                </c:pt>
                <c:pt idx="12">
                  <c:v>0.26058935764256963</c:v>
                </c:pt>
                <c:pt idx="13">
                  <c:v>0.38842484630061502</c:v>
                </c:pt>
                <c:pt idx="14">
                  <c:v>1.0489082043671829</c:v>
                </c:pt>
                <c:pt idx="15">
                  <c:v>0.13760864295855135</c:v>
                </c:pt>
                <c:pt idx="16">
                  <c:v>0.76401537449357693</c:v>
                </c:pt>
                <c:pt idx="17">
                  <c:v>0.1167284185740505</c:v>
                </c:pt>
                <c:pt idx="18">
                  <c:v>1.2406614373542508</c:v>
                </c:pt>
                <c:pt idx="19">
                  <c:v>0.5503497986008058</c:v>
                </c:pt>
                <c:pt idx="20">
                  <c:v>0.51626033495866042</c:v>
                </c:pt>
                <c:pt idx="21">
                  <c:v>0.37990248039007868</c:v>
                </c:pt>
                <c:pt idx="22">
                  <c:v>0.35433538265846959</c:v>
                </c:pt>
                <c:pt idx="23">
                  <c:v>0.1071867712529152</c:v>
                </c:pt>
                <c:pt idx="24">
                  <c:v>0.40800271508569491</c:v>
                </c:pt>
                <c:pt idx="25">
                  <c:v>3.3907008314949936</c:v>
                </c:pt>
                <c:pt idx="26">
                  <c:v>0.39981673171559479</c:v>
                </c:pt>
                <c:pt idx="27">
                  <c:v>0.61265229933819787</c:v>
                </c:pt>
                <c:pt idx="28">
                  <c:v>0.90734770066180215</c:v>
                </c:pt>
                <c:pt idx="29">
                  <c:v>2.6948922450364838</c:v>
                </c:pt>
                <c:pt idx="30">
                  <c:v>9.5848194189549638E-2</c:v>
                </c:pt>
                <c:pt idx="31">
                  <c:v>7.4967969805048787E-2</c:v>
                </c:pt>
                <c:pt idx="32">
                  <c:v>0.1167284185740505</c:v>
                </c:pt>
                <c:pt idx="33">
                  <c:v>0.39572374003054472</c:v>
                </c:pt>
                <c:pt idx="34">
                  <c:v>2.2241982012557271</c:v>
                </c:pt>
                <c:pt idx="35">
                  <c:v>0.19107415577804179</c:v>
                </c:pt>
                <c:pt idx="36">
                  <c:v>0.58400135754284743</c:v>
                </c:pt>
                <c:pt idx="37">
                  <c:v>0.8582318004412014</c:v>
                </c:pt>
                <c:pt idx="38">
                  <c:v>0.71497709146444932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D-4F49-8375-CC9362F7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Zn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M.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Zn (mg/L)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7211571050957"/>
                  <c:y val="-0.21109859816991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replica'!$I$2:$I$40</c:f>
              <c:numCache>
                <c:formatCode>General</c:formatCode>
                <c:ptCount val="39"/>
                <c:pt idx="0">
                  <c:v>0.58964583261905579</c:v>
                </c:pt>
                <c:pt idx="1">
                  <c:v>0.440792676655124</c:v>
                </c:pt>
                <c:pt idx="2">
                  <c:v>2.5140741248671445</c:v>
                </c:pt>
                <c:pt idx="3">
                  <c:v>3.0515994102924537</c:v>
                </c:pt>
                <c:pt idx="4">
                  <c:v>0.72195974903143967</c:v>
                </c:pt>
                <c:pt idx="5">
                  <c:v>0.3456920492337231</c:v>
                </c:pt>
                <c:pt idx="6">
                  <c:v>0.63512874138581277</c:v>
                </c:pt>
                <c:pt idx="7">
                  <c:v>6.0079884801316554</c:v>
                </c:pt>
                <c:pt idx="8">
                  <c:v>0.64753317104947372</c:v>
                </c:pt>
                <c:pt idx="9">
                  <c:v>1.5571913463846125</c:v>
                </c:pt>
                <c:pt idx="10">
                  <c:v>1.6109438749271434</c:v>
                </c:pt>
                <c:pt idx="11">
                  <c:v>3.2376658552473687</c:v>
                </c:pt>
                <c:pt idx="12">
                  <c:v>0.26058935764256963</c:v>
                </c:pt>
                <c:pt idx="13">
                  <c:v>0.38842484630061502</c:v>
                </c:pt>
                <c:pt idx="14">
                  <c:v>1.0489082043671829</c:v>
                </c:pt>
                <c:pt idx="15">
                  <c:v>0.13760864295855135</c:v>
                </c:pt>
                <c:pt idx="16">
                  <c:v>0.76401537449357693</c:v>
                </c:pt>
                <c:pt idx="17">
                  <c:v>0.1167284185740505</c:v>
                </c:pt>
                <c:pt idx="18">
                  <c:v>1.2406614373542508</c:v>
                </c:pt>
                <c:pt idx="19">
                  <c:v>0.5503497986008058</c:v>
                </c:pt>
                <c:pt idx="20">
                  <c:v>0.51626033495866042</c:v>
                </c:pt>
                <c:pt idx="21">
                  <c:v>0.37990248039007868</c:v>
                </c:pt>
                <c:pt idx="22">
                  <c:v>0.35433538265846959</c:v>
                </c:pt>
                <c:pt idx="23">
                  <c:v>0.1071867712529152</c:v>
                </c:pt>
                <c:pt idx="24">
                  <c:v>0.40800271508569491</c:v>
                </c:pt>
                <c:pt idx="25">
                  <c:v>3.3907008314949936</c:v>
                </c:pt>
                <c:pt idx="26">
                  <c:v>0.39981673171559479</c:v>
                </c:pt>
                <c:pt idx="27">
                  <c:v>0.61265229933819787</c:v>
                </c:pt>
                <c:pt idx="28">
                  <c:v>0.90734770066180215</c:v>
                </c:pt>
                <c:pt idx="29">
                  <c:v>2.6948922450364838</c:v>
                </c:pt>
                <c:pt idx="30">
                  <c:v>9.5848194189549638E-2</c:v>
                </c:pt>
                <c:pt idx="31">
                  <c:v>7.4967969805048787E-2</c:v>
                </c:pt>
                <c:pt idx="32">
                  <c:v>0.1167284185740505</c:v>
                </c:pt>
                <c:pt idx="33">
                  <c:v>0.39572374003054472</c:v>
                </c:pt>
                <c:pt idx="34">
                  <c:v>2.2241982012557271</c:v>
                </c:pt>
                <c:pt idx="35">
                  <c:v>0.19107415577804179</c:v>
                </c:pt>
                <c:pt idx="36">
                  <c:v>0.58400135754284743</c:v>
                </c:pt>
                <c:pt idx="37">
                  <c:v>0.8582318004412014</c:v>
                </c:pt>
                <c:pt idx="38">
                  <c:v>0.71497709146444932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A-3641-97F8-564593E7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Zn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Largo </a:t>
                </a:r>
                <a:r>
                  <a:rPr lang="en-US"/>
                  <a:t>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Ca (mg/L)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50117121095331E-2"/>
                  <c:y val="-0.5408640855133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replica'!$J$2:$J$40</c:f>
              <c:numCache>
                <c:formatCode>General</c:formatCode>
                <c:ptCount val="39"/>
                <c:pt idx="0">
                  <c:v>57.021104903786473</c:v>
                </c:pt>
                <c:pt idx="1">
                  <c:v>67.602110490378649</c:v>
                </c:pt>
                <c:pt idx="2">
                  <c:v>58.196772191185609</c:v>
                </c:pt>
                <c:pt idx="3">
                  <c:v>187.61481676568778</c:v>
                </c:pt>
                <c:pt idx="4">
                  <c:v>169.4226047080877</c:v>
                </c:pt>
                <c:pt idx="5">
                  <c:v>155.9251570524489</c:v>
                </c:pt>
                <c:pt idx="6">
                  <c:v>720.06243367390414</c:v>
                </c:pt>
                <c:pt idx="7">
                  <c:v>409.03429204396701</c:v>
                </c:pt>
                <c:pt idx="8">
                  <c:v>426.63965855132193</c:v>
                </c:pt>
                <c:pt idx="9">
                  <c:v>56.161413510770977</c:v>
                </c:pt>
                <c:pt idx="10">
                  <c:v>165.9015314066167</c:v>
                </c:pt>
                <c:pt idx="11">
                  <c:v>137.14609944460366</c:v>
                </c:pt>
                <c:pt idx="12">
                  <c:v>101.01111414421086</c:v>
                </c:pt>
                <c:pt idx="13">
                  <c:v>118.73758920563114</c:v>
                </c:pt>
                <c:pt idx="14">
                  <c:v>175.462309402176</c:v>
                </c:pt>
                <c:pt idx="15">
                  <c:v>85.648169090979977</c:v>
                </c:pt>
                <c:pt idx="16">
                  <c:v>95.102289123737449</c:v>
                </c:pt>
                <c:pt idx="17">
                  <c:v>65.558164021370331</c:v>
                </c:pt>
                <c:pt idx="18">
                  <c:v>35.733494520921873</c:v>
                </c:pt>
                <c:pt idx="19">
                  <c:v>33.369964512732508</c:v>
                </c:pt>
                <c:pt idx="20">
                  <c:v>46.369379557774039</c:v>
                </c:pt>
                <c:pt idx="21">
                  <c:v>83.039911374592037</c:v>
                </c:pt>
                <c:pt idx="22">
                  <c:v>63.192011736878335</c:v>
                </c:pt>
                <c:pt idx="23">
                  <c:v>58.655348962543769</c:v>
                </c:pt>
                <c:pt idx="24">
                  <c:v>79.070331447049284</c:v>
                </c:pt>
                <c:pt idx="25">
                  <c:v>114.79655079493395</c:v>
                </c:pt>
                <c:pt idx="26">
                  <c:v>92.680319770052961</c:v>
                </c:pt>
                <c:pt idx="27">
                  <c:v>50.394922003652781</c:v>
                </c:pt>
                <c:pt idx="28">
                  <c:v>24.309111051229063</c:v>
                </c:pt>
                <c:pt idx="29">
                  <c:v>35.650767987065464</c:v>
                </c:pt>
                <c:pt idx="30">
                  <c:v>110.20389832030892</c:v>
                </c:pt>
                <c:pt idx="31">
                  <c:v>53.495613641126916</c:v>
                </c:pt>
                <c:pt idx="32">
                  <c:v>155.57052606365451</c:v>
                </c:pt>
                <c:pt idx="33">
                  <c:v>126.8096892166914</c:v>
                </c:pt>
                <c:pt idx="34">
                  <c:v>141.88030787593149</c:v>
                </c:pt>
                <c:pt idx="35">
                  <c:v>112.89834891585437</c:v>
                </c:pt>
                <c:pt idx="36">
                  <c:v>44.500925770072399</c:v>
                </c:pt>
                <c:pt idx="37">
                  <c:v>83.916389955777277</c:v>
                </c:pt>
                <c:pt idx="38">
                  <c:v>50.297317562087819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0042-9B1E-02BBCC38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Largo </a:t>
                </a:r>
                <a:r>
                  <a:rPr lang="en-US"/>
                  <a:t>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Ca (mg/L)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35599326387772E-2"/>
                  <c:y val="-0.25810243641332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replica'!$J$2:$J$40</c:f>
              <c:numCache>
                <c:formatCode>General</c:formatCode>
                <c:ptCount val="39"/>
                <c:pt idx="0">
                  <c:v>57.021104903786473</c:v>
                </c:pt>
                <c:pt idx="1">
                  <c:v>67.602110490378649</c:v>
                </c:pt>
                <c:pt idx="2">
                  <c:v>58.196772191185609</c:v>
                </c:pt>
                <c:pt idx="3">
                  <c:v>187.61481676568778</c:v>
                </c:pt>
                <c:pt idx="4">
                  <c:v>169.4226047080877</c:v>
                </c:pt>
                <c:pt idx="5">
                  <c:v>155.9251570524489</c:v>
                </c:pt>
                <c:pt idx="6">
                  <c:v>720.06243367390414</c:v>
                </c:pt>
                <c:pt idx="7">
                  <c:v>409.03429204396701</c:v>
                </c:pt>
                <c:pt idx="8">
                  <c:v>426.63965855132193</c:v>
                </c:pt>
                <c:pt idx="9">
                  <c:v>56.161413510770977</c:v>
                </c:pt>
                <c:pt idx="10">
                  <c:v>165.9015314066167</c:v>
                </c:pt>
                <c:pt idx="11">
                  <c:v>137.14609944460366</c:v>
                </c:pt>
                <c:pt idx="12">
                  <c:v>101.01111414421086</c:v>
                </c:pt>
                <c:pt idx="13">
                  <c:v>118.73758920563114</c:v>
                </c:pt>
                <c:pt idx="14">
                  <c:v>175.462309402176</c:v>
                </c:pt>
                <c:pt idx="15">
                  <c:v>85.648169090979977</c:v>
                </c:pt>
                <c:pt idx="16">
                  <c:v>95.102289123737449</c:v>
                </c:pt>
                <c:pt idx="17">
                  <c:v>65.558164021370331</c:v>
                </c:pt>
                <c:pt idx="18">
                  <c:v>35.733494520921873</c:v>
                </c:pt>
                <c:pt idx="19">
                  <c:v>33.369964512732508</c:v>
                </c:pt>
                <c:pt idx="20">
                  <c:v>46.369379557774039</c:v>
                </c:pt>
                <c:pt idx="21">
                  <c:v>83.039911374592037</c:v>
                </c:pt>
                <c:pt idx="22">
                  <c:v>63.192011736878335</c:v>
                </c:pt>
                <c:pt idx="23">
                  <c:v>58.655348962543769</c:v>
                </c:pt>
                <c:pt idx="24">
                  <c:v>79.070331447049284</c:v>
                </c:pt>
                <c:pt idx="25">
                  <c:v>114.79655079493395</c:v>
                </c:pt>
                <c:pt idx="26">
                  <c:v>92.680319770052961</c:v>
                </c:pt>
                <c:pt idx="27">
                  <c:v>50.394922003652781</c:v>
                </c:pt>
                <c:pt idx="28">
                  <c:v>24.309111051229063</c:v>
                </c:pt>
                <c:pt idx="29">
                  <c:v>35.650767987065464</c:v>
                </c:pt>
                <c:pt idx="30">
                  <c:v>110.20389832030892</c:v>
                </c:pt>
                <c:pt idx="31">
                  <c:v>53.495613641126916</c:v>
                </c:pt>
                <c:pt idx="32">
                  <c:v>155.57052606365451</c:v>
                </c:pt>
                <c:pt idx="33">
                  <c:v>126.8096892166914</c:v>
                </c:pt>
                <c:pt idx="34">
                  <c:v>141.88030787593149</c:v>
                </c:pt>
                <c:pt idx="35">
                  <c:v>112.89834891585437</c:v>
                </c:pt>
                <c:pt idx="36">
                  <c:v>44.500925770072399</c:v>
                </c:pt>
                <c:pt idx="37">
                  <c:v>83.916389955777277</c:v>
                </c:pt>
                <c:pt idx="38">
                  <c:v>50.297317562087819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0-6540-920D-630F7B2D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M.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Mg (mg/L)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35599326387772E-2"/>
                  <c:y val="-0.25810243641332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replica'!$K$2:$K$40</c:f>
              <c:numCache>
                <c:formatCode>General</c:formatCode>
                <c:ptCount val="39"/>
                <c:pt idx="0">
                  <c:v>11.201265343643543</c:v>
                </c:pt>
                <c:pt idx="1">
                  <c:v>12.092413345590225</c:v>
                </c:pt>
                <c:pt idx="2">
                  <c:v>11.312658843886878</c:v>
                </c:pt>
                <c:pt idx="3">
                  <c:v>19.332990861407019</c:v>
                </c:pt>
                <c:pt idx="4">
                  <c:v>21.338073865787056</c:v>
                </c:pt>
                <c:pt idx="5">
                  <c:v>19.555777861893691</c:v>
                </c:pt>
                <c:pt idx="6">
                  <c:v>86.392148380468313</c:v>
                </c:pt>
                <c:pt idx="7">
                  <c:v>47.404423295300951</c:v>
                </c:pt>
                <c:pt idx="8">
                  <c:v>51.860163305034355</c:v>
                </c:pt>
                <c:pt idx="9">
                  <c:v>5.1860163305034357</c:v>
                </c:pt>
                <c:pt idx="10">
                  <c:v>14.765857351430274</c:v>
                </c:pt>
                <c:pt idx="11">
                  <c:v>11.981019845346889</c:v>
                </c:pt>
                <c:pt idx="12">
                  <c:v>15.654887204038687</c:v>
                </c:pt>
                <c:pt idx="13">
                  <c:v>16.115385331867898</c:v>
                </c:pt>
                <c:pt idx="14">
                  <c:v>21.641362865818458</c:v>
                </c:pt>
                <c:pt idx="15">
                  <c:v>12.891898437063407</c:v>
                </c:pt>
                <c:pt idx="16">
                  <c:v>14.273392820551047</c:v>
                </c:pt>
                <c:pt idx="17">
                  <c:v>10.589407797917341</c:v>
                </c:pt>
                <c:pt idx="18">
                  <c:v>2.3014660680687844</c:v>
                </c:pt>
                <c:pt idx="19">
                  <c:v>2.9922132598126039</c:v>
                </c:pt>
                <c:pt idx="20">
                  <c:v>2.877088727855301</c:v>
                </c:pt>
                <c:pt idx="21">
                  <c:v>6.7620722737448098</c:v>
                </c:pt>
                <c:pt idx="22">
                  <c:v>5.4445155100735594</c:v>
                </c:pt>
                <c:pt idx="23">
                  <c:v>4.8955335252105394</c:v>
                </c:pt>
                <c:pt idx="24">
                  <c:v>6.4326830828269976</c:v>
                </c:pt>
                <c:pt idx="25">
                  <c:v>7.3110542586078324</c:v>
                </c:pt>
                <c:pt idx="26">
                  <c:v>7.3110542586078324</c:v>
                </c:pt>
                <c:pt idx="27">
                  <c:v>4.740432789681285</c:v>
                </c:pt>
                <c:pt idx="28">
                  <c:v>2.7640976441744094</c:v>
                </c:pt>
                <c:pt idx="29">
                  <c:v>2.9836904381196176</c:v>
                </c:pt>
                <c:pt idx="30">
                  <c:v>33.975776915545566</c:v>
                </c:pt>
                <c:pt idx="31">
                  <c:v>28.821481669507204</c:v>
                </c:pt>
                <c:pt idx="32">
                  <c:v>27.925082496283139</c:v>
                </c:pt>
                <c:pt idx="33">
                  <c:v>14.479094897922185</c:v>
                </c:pt>
                <c:pt idx="34">
                  <c:v>15.375494071146248</c:v>
                </c:pt>
                <c:pt idx="35">
                  <c:v>13.507694584196518</c:v>
                </c:pt>
                <c:pt idx="36">
                  <c:v>5.5060668836934079</c:v>
                </c:pt>
                <c:pt idx="37">
                  <c:v>8.0208641609943836</c:v>
                </c:pt>
                <c:pt idx="38">
                  <c:v>6.4115023389056116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6-A748-823D-D4E00680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Mg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M.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Mg (mg/L)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18613803033025"/>
                  <c:y val="-0.49483979321597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replica'!$K$2:$K$40</c:f>
              <c:numCache>
                <c:formatCode>General</c:formatCode>
                <c:ptCount val="39"/>
                <c:pt idx="0">
                  <c:v>11.201265343643543</c:v>
                </c:pt>
                <c:pt idx="1">
                  <c:v>12.092413345590225</c:v>
                </c:pt>
                <c:pt idx="2">
                  <c:v>11.312658843886878</c:v>
                </c:pt>
                <c:pt idx="3">
                  <c:v>19.332990861407019</c:v>
                </c:pt>
                <c:pt idx="4">
                  <c:v>21.338073865787056</c:v>
                </c:pt>
                <c:pt idx="5">
                  <c:v>19.555777861893691</c:v>
                </c:pt>
                <c:pt idx="6">
                  <c:v>86.392148380468313</c:v>
                </c:pt>
                <c:pt idx="7">
                  <c:v>47.404423295300951</c:v>
                </c:pt>
                <c:pt idx="8">
                  <c:v>51.860163305034355</c:v>
                </c:pt>
                <c:pt idx="9">
                  <c:v>5.1860163305034357</c:v>
                </c:pt>
                <c:pt idx="10">
                  <c:v>14.765857351430274</c:v>
                </c:pt>
                <c:pt idx="11">
                  <c:v>11.981019845346889</c:v>
                </c:pt>
                <c:pt idx="12">
                  <c:v>15.654887204038687</c:v>
                </c:pt>
                <c:pt idx="13">
                  <c:v>16.115385331867898</c:v>
                </c:pt>
                <c:pt idx="14">
                  <c:v>21.641362865818458</c:v>
                </c:pt>
                <c:pt idx="15">
                  <c:v>12.891898437063407</c:v>
                </c:pt>
                <c:pt idx="16">
                  <c:v>14.273392820551047</c:v>
                </c:pt>
                <c:pt idx="17">
                  <c:v>10.589407797917341</c:v>
                </c:pt>
                <c:pt idx="18">
                  <c:v>2.3014660680687844</c:v>
                </c:pt>
                <c:pt idx="19">
                  <c:v>2.9922132598126039</c:v>
                </c:pt>
                <c:pt idx="20">
                  <c:v>2.877088727855301</c:v>
                </c:pt>
                <c:pt idx="21">
                  <c:v>6.7620722737448098</c:v>
                </c:pt>
                <c:pt idx="22">
                  <c:v>5.4445155100735594</c:v>
                </c:pt>
                <c:pt idx="23">
                  <c:v>4.8955335252105394</c:v>
                </c:pt>
                <c:pt idx="24">
                  <c:v>6.4326830828269976</c:v>
                </c:pt>
                <c:pt idx="25">
                  <c:v>7.3110542586078324</c:v>
                </c:pt>
                <c:pt idx="26">
                  <c:v>7.3110542586078324</c:v>
                </c:pt>
                <c:pt idx="27">
                  <c:v>4.740432789681285</c:v>
                </c:pt>
                <c:pt idx="28">
                  <c:v>2.7640976441744094</c:v>
                </c:pt>
                <c:pt idx="29">
                  <c:v>2.9836904381196176</c:v>
                </c:pt>
                <c:pt idx="30">
                  <c:v>33.975776915545566</c:v>
                </c:pt>
                <c:pt idx="31">
                  <c:v>28.821481669507204</c:v>
                </c:pt>
                <c:pt idx="32">
                  <c:v>27.925082496283139</c:v>
                </c:pt>
                <c:pt idx="33">
                  <c:v>14.479094897922185</c:v>
                </c:pt>
                <c:pt idx="34">
                  <c:v>15.375494071146248</c:v>
                </c:pt>
                <c:pt idx="35">
                  <c:v>13.507694584196518</c:v>
                </c:pt>
                <c:pt idx="36">
                  <c:v>5.5060668836934079</c:v>
                </c:pt>
                <c:pt idx="37">
                  <c:v>8.0208641609943836</c:v>
                </c:pt>
                <c:pt idx="38">
                  <c:v>6.4115023389056116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BB4E-B402-72450B99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Mg AP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Largo </a:t>
                </a:r>
                <a:r>
                  <a:rPr lang="en-US"/>
                  <a:t>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Dureza (mg/L CaCO3) on Shoot Length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18613803033025"/>
                  <c:y val="-0.49483979321597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replica'!$L$2:$L$40</c:f>
              <c:numCache>
                <c:formatCode>General</c:formatCode>
                <c:ptCount val="39"/>
                <c:pt idx="0">
                  <c:v>188.46</c:v>
                </c:pt>
                <c:pt idx="1">
                  <c:v>218.63</c:v>
                </c:pt>
                <c:pt idx="2">
                  <c:v>191.87</c:v>
                </c:pt>
                <c:pt idx="3">
                  <c:v>547.97</c:v>
                </c:pt>
                <c:pt idx="4">
                  <c:v>510.75</c:v>
                </c:pt>
                <c:pt idx="5">
                  <c:v>470.03</c:v>
                </c:pt>
                <c:pt idx="6">
                  <c:v>2154.0700000000002</c:v>
                </c:pt>
                <c:pt idx="7">
                  <c:v>1216.58</c:v>
                </c:pt>
                <c:pt idx="8">
                  <c:v>1279.05</c:v>
                </c:pt>
                <c:pt idx="9">
                  <c:v>161.76</c:v>
                </c:pt>
                <c:pt idx="10">
                  <c:v>475.25</c:v>
                </c:pt>
                <c:pt idx="11">
                  <c:v>391.8</c:v>
                </c:pt>
                <c:pt idx="12">
                  <c:v>316.87</c:v>
                </c:pt>
                <c:pt idx="13">
                  <c:v>362.72</c:v>
                </c:pt>
                <c:pt idx="14">
                  <c:v>527.22</c:v>
                </c:pt>
                <c:pt idx="15">
                  <c:v>266.88</c:v>
                </c:pt>
                <c:pt idx="16">
                  <c:v>296.37</c:v>
                </c:pt>
                <c:pt idx="17">
                  <c:v>207.47</c:v>
                </c:pt>
                <c:pt idx="18">
                  <c:v>98.63</c:v>
                </c:pt>
                <c:pt idx="19">
                  <c:v>95.76</c:v>
                </c:pt>
                <c:pt idx="20">
                  <c:v>127.82</c:v>
                </c:pt>
                <c:pt idx="21">
                  <c:v>235.28</c:v>
                </c:pt>
                <c:pt idx="22">
                  <c:v>180.07</c:v>
                </c:pt>
                <c:pt idx="23">
                  <c:v>166.77</c:v>
                </c:pt>
                <c:pt idx="24">
                  <c:v>223.89</c:v>
                </c:pt>
                <c:pt idx="25">
                  <c:v>316.76</c:v>
                </c:pt>
                <c:pt idx="26">
                  <c:v>261.57</c:v>
                </c:pt>
                <c:pt idx="27">
                  <c:v>145.22</c:v>
                </c:pt>
                <c:pt idx="28">
                  <c:v>72.209999999999994</c:v>
                </c:pt>
                <c:pt idx="29">
                  <c:v>101.51</c:v>
                </c:pt>
                <c:pt idx="30">
                  <c:v>415.17</c:v>
                </c:pt>
                <c:pt idx="31">
                  <c:v>252.16</c:v>
                </c:pt>
                <c:pt idx="32">
                  <c:v>502.21</c:v>
                </c:pt>
                <c:pt idx="33">
                  <c:v>376.36</c:v>
                </c:pt>
                <c:pt idx="34">
                  <c:v>417.78</c:v>
                </c:pt>
                <c:pt idx="35">
                  <c:v>337.53</c:v>
                </c:pt>
                <c:pt idx="36">
                  <c:v>133.78</c:v>
                </c:pt>
                <c:pt idx="37">
                  <c:v>242.47</c:v>
                </c:pt>
                <c:pt idx="38">
                  <c:v>151.97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6-4048-A8B3-D6F96368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Dureza AP (mg/L CaCO3)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Largo </a:t>
                </a:r>
                <a:r>
                  <a:rPr lang="en-US"/>
                  <a:t>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Pore Water Dureza (mg/L CaCO3) on Shoot Dry Mass</a:t>
            </a:r>
            <a:endParaRPr lang="en-US"/>
          </a:p>
        </c:rich>
      </c:tx>
      <c:layout>
        <c:manualLayout>
          <c:xMode val="edge"/>
          <c:yMode val="edge"/>
          <c:x val="0.15326602815684934"/>
          <c:y val="3.274976855970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9963230967048"/>
                  <c:y val="-0.23010083171150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replica'!$L$2:$L$40</c:f>
              <c:numCache>
                <c:formatCode>General</c:formatCode>
                <c:ptCount val="39"/>
                <c:pt idx="0">
                  <c:v>188.46</c:v>
                </c:pt>
                <c:pt idx="1">
                  <c:v>218.63</c:v>
                </c:pt>
                <c:pt idx="2">
                  <c:v>191.87</c:v>
                </c:pt>
                <c:pt idx="3">
                  <c:v>547.97</c:v>
                </c:pt>
                <c:pt idx="4">
                  <c:v>510.75</c:v>
                </c:pt>
                <c:pt idx="5">
                  <c:v>470.03</c:v>
                </c:pt>
                <c:pt idx="6">
                  <c:v>2154.0700000000002</c:v>
                </c:pt>
                <c:pt idx="7">
                  <c:v>1216.58</c:v>
                </c:pt>
                <c:pt idx="8">
                  <c:v>1279.05</c:v>
                </c:pt>
                <c:pt idx="9">
                  <c:v>161.76</c:v>
                </c:pt>
                <c:pt idx="10">
                  <c:v>475.25</c:v>
                </c:pt>
                <c:pt idx="11">
                  <c:v>391.8</c:v>
                </c:pt>
                <c:pt idx="12">
                  <c:v>316.87</c:v>
                </c:pt>
                <c:pt idx="13">
                  <c:v>362.72</c:v>
                </c:pt>
                <c:pt idx="14">
                  <c:v>527.22</c:v>
                </c:pt>
                <c:pt idx="15">
                  <c:v>266.88</c:v>
                </c:pt>
                <c:pt idx="16">
                  <c:v>296.37</c:v>
                </c:pt>
                <c:pt idx="17">
                  <c:v>207.47</c:v>
                </c:pt>
                <c:pt idx="18">
                  <c:v>98.63</c:v>
                </c:pt>
                <c:pt idx="19">
                  <c:v>95.76</c:v>
                </c:pt>
                <c:pt idx="20">
                  <c:v>127.82</c:v>
                </c:pt>
                <c:pt idx="21">
                  <c:v>235.28</c:v>
                </c:pt>
                <c:pt idx="22">
                  <c:v>180.07</c:v>
                </c:pt>
                <c:pt idx="23">
                  <c:v>166.77</c:v>
                </c:pt>
                <c:pt idx="24">
                  <c:v>223.89</c:v>
                </c:pt>
                <c:pt idx="25">
                  <c:v>316.76</c:v>
                </c:pt>
                <c:pt idx="26">
                  <c:v>261.57</c:v>
                </c:pt>
                <c:pt idx="27">
                  <c:v>145.22</c:v>
                </c:pt>
                <c:pt idx="28">
                  <c:v>72.209999999999994</c:v>
                </c:pt>
                <c:pt idx="29">
                  <c:v>101.51</c:v>
                </c:pt>
                <c:pt idx="30">
                  <c:v>415.17</c:v>
                </c:pt>
                <c:pt idx="31">
                  <c:v>252.16</c:v>
                </c:pt>
                <c:pt idx="32">
                  <c:v>502.21</c:v>
                </c:pt>
                <c:pt idx="33">
                  <c:v>376.36</c:v>
                </c:pt>
                <c:pt idx="34">
                  <c:v>417.78</c:v>
                </c:pt>
                <c:pt idx="35">
                  <c:v>337.53</c:v>
                </c:pt>
                <c:pt idx="36">
                  <c:v>133.78</c:v>
                </c:pt>
                <c:pt idx="37">
                  <c:v>242.47</c:v>
                </c:pt>
                <c:pt idx="38">
                  <c:v>151.97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9-0C4F-AC0D-CE4829AB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06144"/>
        <c:axId val="1491857664"/>
      </c:scatterChart>
      <c:valAx>
        <c:axId val="1494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Dureza AP (mg/L CaCO3)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7563668832689"/>
              <c:y val="0.90546994812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57664"/>
        <c:crosses val="autoZero"/>
        <c:crossBetween val="midCat"/>
      </c:valAx>
      <c:valAx>
        <c:axId val="1491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M. Seca </a:t>
                </a:r>
                <a:r>
                  <a:rPr lang="en-US"/>
                  <a:t>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Total Zn on Shoot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64807524059496"/>
                  <c:y val="-0.3849602653834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replica'!$R$2:$R$40</c:f>
              <c:numCache>
                <c:formatCode>General</c:formatCode>
                <c:ptCount val="39"/>
                <c:pt idx="0">
                  <c:v>78.831621131643402</c:v>
                </c:pt>
                <c:pt idx="1">
                  <c:v>78.831621131643402</c:v>
                </c:pt>
                <c:pt idx="2">
                  <c:v>78.831621131643402</c:v>
                </c:pt>
                <c:pt idx="3">
                  <c:v>156.8207118094208</c:v>
                </c:pt>
                <c:pt idx="4">
                  <c:v>156.8207118094208</c:v>
                </c:pt>
                <c:pt idx="5">
                  <c:v>156.8207118094208</c:v>
                </c:pt>
                <c:pt idx="6">
                  <c:v>164.01275404726312</c:v>
                </c:pt>
                <c:pt idx="7">
                  <c:v>164.01275404726312</c:v>
                </c:pt>
                <c:pt idx="8">
                  <c:v>164.01275404726312</c:v>
                </c:pt>
                <c:pt idx="9">
                  <c:v>155.8617728443752</c:v>
                </c:pt>
                <c:pt idx="10">
                  <c:v>155.8617728443752</c:v>
                </c:pt>
                <c:pt idx="11">
                  <c:v>155.8617728443752</c:v>
                </c:pt>
                <c:pt idx="12">
                  <c:v>128.5320123405744</c:v>
                </c:pt>
                <c:pt idx="13">
                  <c:v>128.5320123405744</c:v>
                </c:pt>
                <c:pt idx="14">
                  <c:v>128.5320123405744</c:v>
                </c:pt>
                <c:pt idx="15">
                  <c:v>142.91609681625903</c:v>
                </c:pt>
                <c:pt idx="16">
                  <c:v>142.91609681625903</c:v>
                </c:pt>
                <c:pt idx="17">
                  <c:v>142.91609681625903</c:v>
                </c:pt>
                <c:pt idx="18">
                  <c:v>139.08034095607644</c:v>
                </c:pt>
                <c:pt idx="19">
                  <c:v>139.08034095607644</c:v>
                </c:pt>
                <c:pt idx="20">
                  <c:v>139.08034095607644</c:v>
                </c:pt>
                <c:pt idx="21">
                  <c:v>156.341242326898</c:v>
                </c:pt>
                <c:pt idx="22">
                  <c:v>156.341242326898</c:v>
                </c:pt>
                <c:pt idx="23">
                  <c:v>156.341242326898</c:v>
                </c:pt>
                <c:pt idx="24">
                  <c:v>154.42336439680673</c:v>
                </c:pt>
                <c:pt idx="25">
                  <c:v>154.42336439680673</c:v>
                </c:pt>
                <c:pt idx="26">
                  <c:v>154.42336439680673</c:v>
                </c:pt>
                <c:pt idx="27">
                  <c:v>149.62866957157851</c:v>
                </c:pt>
                <c:pt idx="28">
                  <c:v>149.62866957157851</c:v>
                </c:pt>
                <c:pt idx="29">
                  <c:v>149.62866957157851</c:v>
                </c:pt>
                <c:pt idx="30">
                  <c:v>162.57434559969465</c:v>
                </c:pt>
                <c:pt idx="31">
                  <c:v>162.57434559969465</c:v>
                </c:pt>
                <c:pt idx="32">
                  <c:v>162.57434559969465</c:v>
                </c:pt>
                <c:pt idx="33">
                  <c:v>188.94516713844979</c:v>
                </c:pt>
                <c:pt idx="34">
                  <c:v>188.94516713844979</c:v>
                </c:pt>
                <c:pt idx="35">
                  <c:v>188.94516713844979</c:v>
                </c:pt>
                <c:pt idx="36">
                  <c:v>164.49222352978595</c:v>
                </c:pt>
                <c:pt idx="37">
                  <c:v>164.49222352978595</c:v>
                </c:pt>
                <c:pt idx="38">
                  <c:v>164.49222352978595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F-9B4D-B231-C94964EE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3327"/>
        <c:axId val="79412911"/>
      </c:scatterChart>
      <c:valAx>
        <c:axId val="85483327"/>
        <c:scaling>
          <c:orientation val="minMax"/>
          <c:max val="2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Total (soil)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2911"/>
        <c:crosses val="autoZero"/>
        <c:crossBetween val="midCat"/>
      </c:valAx>
      <c:valAx>
        <c:axId val="794129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Total Pb on</a:t>
            </a:r>
            <a:r>
              <a:rPr lang="en-US" baseline="0"/>
              <a:t>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52187226596676"/>
                  <c:y val="-0.386719524642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replica'!$S$2:$S$40</c:f>
              <c:numCache>
                <c:formatCode>General</c:formatCode>
                <c:ptCount val="39"/>
                <c:pt idx="0">
                  <c:v>16.887035712156443</c:v>
                </c:pt>
                <c:pt idx="1">
                  <c:v>16.887035712156443</c:v>
                </c:pt>
                <c:pt idx="2">
                  <c:v>16.887035712156443</c:v>
                </c:pt>
                <c:pt idx="3">
                  <c:v>32.589876587372565</c:v>
                </c:pt>
                <c:pt idx="4">
                  <c:v>32.589876587372565</c:v>
                </c:pt>
                <c:pt idx="5">
                  <c:v>32.589876587372565</c:v>
                </c:pt>
                <c:pt idx="6">
                  <c:v>31.070246825254877</c:v>
                </c:pt>
                <c:pt idx="7">
                  <c:v>31.070246825254877</c:v>
                </c:pt>
                <c:pt idx="8">
                  <c:v>31.070246825254877</c:v>
                </c:pt>
                <c:pt idx="9">
                  <c:v>32.083333333333336</c:v>
                </c:pt>
                <c:pt idx="10">
                  <c:v>32.083333333333336</c:v>
                </c:pt>
                <c:pt idx="11">
                  <c:v>32.083333333333336</c:v>
                </c:pt>
                <c:pt idx="12">
                  <c:v>30.563703571215644</c:v>
                </c:pt>
                <c:pt idx="13">
                  <c:v>30.563703571215644</c:v>
                </c:pt>
                <c:pt idx="14">
                  <c:v>30.563703571215644</c:v>
                </c:pt>
                <c:pt idx="15">
                  <c:v>24.485184522744888</c:v>
                </c:pt>
                <c:pt idx="16">
                  <c:v>24.485184522744888</c:v>
                </c:pt>
                <c:pt idx="17">
                  <c:v>24.485184522744888</c:v>
                </c:pt>
                <c:pt idx="18">
                  <c:v>28.537530555058726</c:v>
                </c:pt>
                <c:pt idx="19">
                  <c:v>28.537530555058726</c:v>
                </c:pt>
                <c:pt idx="20">
                  <c:v>28.537530555058726</c:v>
                </c:pt>
                <c:pt idx="21">
                  <c:v>33.096419841411794</c:v>
                </c:pt>
                <c:pt idx="22">
                  <c:v>33.096419841411794</c:v>
                </c:pt>
                <c:pt idx="23">
                  <c:v>33.096419841411794</c:v>
                </c:pt>
                <c:pt idx="24">
                  <c:v>29.550617063137185</c:v>
                </c:pt>
                <c:pt idx="25">
                  <c:v>29.550617063137185</c:v>
                </c:pt>
                <c:pt idx="26">
                  <c:v>29.550617063137185</c:v>
                </c:pt>
                <c:pt idx="27">
                  <c:v>23.978641268705658</c:v>
                </c:pt>
                <c:pt idx="28">
                  <c:v>23.978641268705658</c:v>
                </c:pt>
                <c:pt idx="29">
                  <c:v>23.978641268705658</c:v>
                </c:pt>
                <c:pt idx="30">
                  <c:v>23.978641268705658</c:v>
                </c:pt>
                <c:pt idx="31">
                  <c:v>23.978641268705658</c:v>
                </c:pt>
                <c:pt idx="32">
                  <c:v>23.978641268705658</c:v>
                </c:pt>
                <c:pt idx="33">
                  <c:v>33.096419841411794</c:v>
                </c:pt>
                <c:pt idx="34">
                  <c:v>33.096419841411794</c:v>
                </c:pt>
                <c:pt idx="35">
                  <c:v>33.096419841411794</c:v>
                </c:pt>
                <c:pt idx="36">
                  <c:v>35.629136111607941</c:v>
                </c:pt>
                <c:pt idx="37">
                  <c:v>35.629136111607941</c:v>
                </c:pt>
                <c:pt idx="38">
                  <c:v>35.629136111607941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9-C84D-ADE5-C775F893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6447"/>
        <c:axId val="179357839"/>
      </c:scatterChart>
      <c:valAx>
        <c:axId val="179886447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 Total (soil)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7839"/>
        <c:crosses val="autoZero"/>
        <c:crossBetween val="midCat"/>
      </c:valAx>
      <c:valAx>
        <c:axId val="179357839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</a:t>
                </a:r>
                <a:r>
                  <a:rPr lang="en-US" baseline="0"/>
                  <a:t> Vastago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Imact of Total Pb on Shoot</a:t>
            </a:r>
            <a:r>
              <a:rPr lang="en-US" baseline="0"/>
              <a:t>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2534995625547"/>
                  <c:y val="-0.315472805482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replica'!$S$2:$S$40</c:f>
              <c:numCache>
                <c:formatCode>General</c:formatCode>
                <c:ptCount val="39"/>
                <c:pt idx="0">
                  <c:v>16.887035712156443</c:v>
                </c:pt>
                <c:pt idx="1">
                  <c:v>16.887035712156443</c:v>
                </c:pt>
                <c:pt idx="2">
                  <c:v>16.887035712156443</c:v>
                </c:pt>
                <c:pt idx="3">
                  <c:v>32.589876587372565</c:v>
                </c:pt>
                <c:pt idx="4">
                  <c:v>32.589876587372565</c:v>
                </c:pt>
                <c:pt idx="5">
                  <c:v>32.589876587372565</c:v>
                </c:pt>
                <c:pt idx="6">
                  <c:v>31.070246825254877</c:v>
                </c:pt>
                <c:pt idx="7">
                  <c:v>31.070246825254877</c:v>
                </c:pt>
                <c:pt idx="8">
                  <c:v>31.070246825254877</c:v>
                </c:pt>
                <c:pt idx="9">
                  <c:v>32.083333333333336</c:v>
                </c:pt>
                <c:pt idx="10">
                  <c:v>32.083333333333336</c:v>
                </c:pt>
                <c:pt idx="11">
                  <c:v>32.083333333333336</c:v>
                </c:pt>
                <c:pt idx="12">
                  <c:v>30.563703571215644</c:v>
                </c:pt>
                <c:pt idx="13">
                  <c:v>30.563703571215644</c:v>
                </c:pt>
                <c:pt idx="14">
                  <c:v>30.563703571215644</c:v>
                </c:pt>
                <c:pt idx="15">
                  <c:v>24.485184522744888</c:v>
                </c:pt>
                <c:pt idx="16">
                  <c:v>24.485184522744888</c:v>
                </c:pt>
                <c:pt idx="17">
                  <c:v>24.485184522744888</c:v>
                </c:pt>
                <c:pt idx="18">
                  <c:v>28.537530555058726</c:v>
                </c:pt>
                <c:pt idx="19">
                  <c:v>28.537530555058726</c:v>
                </c:pt>
                <c:pt idx="20">
                  <c:v>28.537530555058726</c:v>
                </c:pt>
                <c:pt idx="21">
                  <c:v>33.096419841411794</c:v>
                </c:pt>
                <c:pt idx="22">
                  <c:v>33.096419841411794</c:v>
                </c:pt>
                <c:pt idx="23">
                  <c:v>33.096419841411794</c:v>
                </c:pt>
                <c:pt idx="24">
                  <c:v>29.550617063137185</c:v>
                </c:pt>
                <c:pt idx="25">
                  <c:v>29.550617063137185</c:v>
                </c:pt>
                <c:pt idx="26">
                  <c:v>29.550617063137185</c:v>
                </c:pt>
                <c:pt idx="27">
                  <c:v>23.978641268705658</c:v>
                </c:pt>
                <c:pt idx="28">
                  <c:v>23.978641268705658</c:v>
                </c:pt>
                <c:pt idx="29">
                  <c:v>23.978641268705658</c:v>
                </c:pt>
                <c:pt idx="30">
                  <c:v>23.978641268705658</c:v>
                </c:pt>
                <c:pt idx="31">
                  <c:v>23.978641268705658</c:v>
                </c:pt>
                <c:pt idx="32">
                  <c:v>23.978641268705658</c:v>
                </c:pt>
                <c:pt idx="33">
                  <c:v>33.096419841411794</c:v>
                </c:pt>
                <c:pt idx="34">
                  <c:v>33.096419841411794</c:v>
                </c:pt>
                <c:pt idx="35">
                  <c:v>33.096419841411794</c:v>
                </c:pt>
                <c:pt idx="36">
                  <c:v>35.629136111607941</c:v>
                </c:pt>
                <c:pt idx="37">
                  <c:v>35.629136111607941</c:v>
                </c:pt>
                <c:pt idx="38">
                  <c:v>35.629136111607941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4-7442-BB59-66C02FC0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0495"/>
        <c:axId val="179805071"/>
      </c:scatterChart>
      <c:valAx>
        <c:axId val="1701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  <a:r>
                  <a:rPr lang="en-US" baseline="0"/>
                  <a:t> Total (soil) 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071"/>
        <c:crosses val="autoZero"/>
        <c:crossBetween val="midCat"/>
      </c:valAx>
      <c:valAx>
        <c:axId val="1798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Total As</a:t>
            </a:r>
            <a:r>
              <a:rPr lang="en-US" baseline="0"/>
              <a:t> on Shoot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'[1]Sin 4 y 5 replica'!$T$1</c:f>
              <c:strCache>
                <c:ptCount val="1"/>
                <c:pt idx="0">
                  <c:v>As total (mg/kg)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00043744531939E-2"/>
                  <c:y val="-0.47150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replica'!$T$2:$T$40</c:f>
              <c:numCache>
                <c:formatCode>General</c:formatCode>
                <c:ptCount val="39"/>
                <c:pt idx="0">
                  <c:v>17.689250000000001</c:v>
                </c:pt>
                <c:pt idx="1">
                  <c:v>17.689250000000001</c:v>
                </c:pt>
                <c:pt idx="2">
                  <c:v>17.689250000000001</c:v>
                </c:pt>
                <c:pt idx="3">
                  <c:v>27.794437500000001</c:v>
                </c:pt>
                <c:pt idx="4">
                  <c:v>27.794437500000001</c:v>
                </c:pt>
                <c:pt idx="5">
                  <c:v>27.794437500000001</c:v>
                </c:pt>
                <c:pt idx="6">
                  <c:v>25.398</c:v>
                </c:pt>
                <c:pt idx="7">
                  <c:v>25.398</c:v>
                </c:pt>
                <c:pt idx="8">
                  <c:v>25.398</c:v>
                </c:pt>
                <c:pt idx="9">
                  <c:v>38.4104375</c:v>
                </c:pt>
                <c:pt idx="10">
                  <c:v>38.4104375</c:v>
                </c:pt>
                <c:pt idx="11">
                  <c:v>38.4104375</c:v>
                </c:pt>
                <c:pt idx="12">
                  <c:v>37.392937500000002</c:v>
                </c:pt>
                <c:pt idx="13">
                  <c:v>37.392937500000002</c:v>
                </c:pt>
                <c:pt idx="14">
                  <c:v>37.392937500000002</c:v>
                </c:pt>
                <c:pt idx="15">
                  <c:v>16.630687500000001</c:v>
                </c:pt>
                <c:pt idx="16">
                  <c:v>16.630687500000001</c:v>
                </c:pt>
                <c:pt idx="17">
                  <c:v>16.630687500000001</c:v>
                </c:pt>
                <c:pt idx="18">
                  <c:v>18.444375000000001</c:v>
                </c:pt>
                <c:pt idx="19">
                  <c:v>18.444375000000001</c:v>
                </c:pt>
                <c:pt idx="20">
                  <c:v>18.444375000000001</c:v>
                </c:pt>
                <c:pt idx="21">
                  <c:v>32.276687499999994</c:v>
                </c:pt>
                <c:pt idx="22">
                  <c:v>32.276687499999994</c:v>
                </c:pt>
                <c:pt idx="23">
                  <c:v>32.276687499999994</c:v>
                </c:pt>
                <c:pt idx="24">
                  <c:v>38.878437500000004</c:v>
                </c:pt>
                <c:pt idx="25">
                  <c:v>38.878437500000004</c:v>
                </c:pt>
                <c:pt idx="26">
                  <c:v>38.878437500000004</c:v>
                </c:pt>
                <c:pt idx="27">
                  <c:v>38.368812500000004</c:v>
                </c:pt>
                <c:pt idx="28">
                  <c:v>38.368812500000004</c:v>
                </c:pt>
                <c:pt idx="29">
                  <c:v>38.368812500000004</c:v>
                </c:pt>
                <c:pt idx="30">
                  <c:v>32.949687500000003</c:v>
                </c:pt>
                <c:pt idx="31">
                  <c:v>32.949687500000003</c:v>
                </c:pt>
                <c:pt idx="32">
                  <c:v>32.949687500000003</c:v>
                </c:pt>
                <c:pt idx="33">
                  <c:v>64.844499999999996</c:v>
                </c:pt>
                <c:pt idx="34">
                  <c:v>64.844499999999996</c:v>
                </c:pt>
                <c:pt idx="35">
                  <c:v>64.844499999999996</c:v>
                </c:pt>
                <c:pt idx="36">
                  <c:v>48.383687500000001</c:v>
                </c:pt>
                <c:pt idx="37">
                  <c:v>48.383687500000001</c:v>
                </c:pt>
                <c:pt idx="38">
                  <c:v>48.383687500000001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C-D343-9BD8-50763AF6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95"/>
        <c:axId val="180170671"/>
      </c:scatterChart>
      <c:valAx>
        <c:axId val="179558895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 Total</a:t>
                </a:r>
                <a:r>
                  <a:rPr lang="en-US" baseline="0"/>
                  <a:t> (soil)(mg/kg)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0671"/>
        <c:crosses val="autoZero"/>
        <c:crossBetween val="midCat"/>
      </c:valAx>
      <c:valAx>
        <c:axId val="1801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Total</a:t>
            </a:r>
            <a:r>
              <a:rPr lang="en-US" baseline="0"/>
              <a:t> As on Shoot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556430446194226E-2"/>
                  <c:y val="-0.3448330417031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replica'!$T$2:$T$40</c:f>
              <c:numCache>
                <c:formatCode>General</c:formatCode>
                <c:ptCount val="39"/>
                <c:pt idx="0">
                  <c:v>17.689250000000001</c:v>
                </c:pt>
                <c:pt idx="1">
                  <c:v>17.689250000000001</c:v>
                </c:pt>
                <c:pt idx="2">
                  <c:v>17.689250000000001</c:v>
                </c:pt>
                <c:pt idx="3">
                  <c:v>27.794437500000001</c:v>
                </c:pt>
                <c:pt idx="4">
                  <c:v>27.794437500000001</c:v>
                </c:pt>
                <c:pt idx="5">
                  <c:v>27.794437500000001</c:v>
                </c:pt>
                <c:pt idx="6">
                  <c:v>25.398</c:v>
                </c:pt>
                <c:pt idx="7">
                  <c:v>25.398</c:v>
                </c:pt>
                <c:pt idx="8">
                  <c:v>25.398</c:v>
                </c:pt>
                <c:pt idx="9">
                  <c:v>38.4104375</c:v>
                </c:pt>
                <c:pt idx="10">
                  <c:v>38.4104375</c:v>
                </c:pt>
                <c:pt idx="11">
                  <c:v>38.4104375</c:v>
                </c:pt>
                <c:pt idx="12">
                  <c:v>37.392937500000002</c:v>
                </c:pt>
                <c:pt idx="13">
                  <c:v>37.392937500000002</c:v>
                </c:pt>
                <c:pt idx="14">
                  <c:v>37.392937500000002</c:v>
                </c:pt>
                <c:pt idx="15">
                  <c:v>16.630687500000001</c:v>
                </c:pt>
                <c:pt idx="16">
                  <c:v>16.630687500000001</c:v>
                </c:pt>
                <c:pt idx="17">
                  <c:v>16.630687500000001</c:v>
                </c:pt>
                <c:pt idx="18">
                  <c:v>18.444375000000001</c:v>
                </c:pt>
                <c:pt idx="19">
                  <c:v>18.444375000000001</c:v>
                </c:pt>
                <c:pt idx="20">
                  <c:v>18.444375000000001</c:v>
                </c:pt>
                <c:pt idx="21">
                  <c:v>32.276687499999994</c:v>
                </c:pt>
                <c:pt idx="22">
                  <c:v>32.276687499999994</c:v>
                </c:pt>
                <c:pt idx="23">
                  <c:v>32.276687499999994</c:v>
                </c:pt>
                <c:pt idx="24">
                  <c:v>38.878437500000004</c:v>
                </c:pt>
                <c:pt idx="25">
                  <c:v>38.878437500000004</c:v>
                </c:pt>
                <c:pt idx="26">
                  <c:v>38.878437500000004</c:v>
                </c:pt>
                <c:pt idx="27">
                  <c:v>38.368812500000004</c:v>
                </c:pt>
                <c:pt idx="28">
                  <c:v>38.368812500000004</c:v>
                </c:pt>
                <c:pt idx="29">
                  <c:v>38.368812500000004</c:v>
                </c:pt>
                <c:pt idx="30">
                  <c:v>32.949687500000003</c:v>
                </c:pt>
                <c:pt idx="31">
                  <c:v>32.949687500000003</c:v>
                </c:pt>
                <c:pt idx="32">
                  <c:v>32.949687500000003</c:v>
                </c:pt>
                <c:pt idx="33">
                  <c:v>64.844499999999996</c:v>
                </c:pt>
                <c:pt idx="34">
                  <c:v>64.844499999999996</c:v>
                </c:pt>
                <c:pt idx="35">
                  <c:v>64.844499999999996</c:v>
                </c:pt>
                <c:pt idx="36">
                  <c:v>48.383687500000001</c:v>
                </c:pt>
                <c:pt idx="37">
                  <c:v>48.383687500000001</c:v>
                </c:pt>
                <c:pt idx="38">
                  <c:v>48.383687500000001</c:v>
                </c:pt>
              </c:numCache>
            </c:numRef>
          </c:xVal>
          <c:yVal>
            <c:numRef>
              <c:f>'[1]Sin 4 y 5 replica'!$N$2:$N$40</c:f>
              <c:numCache>
                <c:formatCode>General</c:formatCode>
                <c:ptCount val="39"/>
                <c:pt idx="0">
                  <c:v>11.833333333333334</c:v>
                </c:pt>
                <c:pt idx="1">
                  <c:v>13</c:v>
                </c:pt>
                <c:pt idx="2">
                  <c:v>12.666666666666666</c:v>
                </c:pt>
                <c:pt idx="3">
                  <c:v>8.3333333333333339</c:v>
                </c:pt>
                <c:pt idx="4">
                  <c:v>9.5</c:v>
                </c:pt>
                <c:pt idx="5">
                  <c:v>7.833333333333333</c:v>
                </c:pt>
                <c:pt idx="6">
                  <c:v>19.833333333333332</c:v>
                </c:pt>
                <c:pt idx="7">
                  <c:v>18</c:v>
                </c:pt>
                <c:pt idx="8">
                  <c:v>18.666666666666668</c:v>
                </c:pt>
                <c:pt idx="9">
                  <c:v>443.78562110167809</c:v>
                </c:pt>
                <c:pt idx="10">
                  <c:v>55.831938776834477</c:v>
                </c:pt>
                <c:pt idx="11">
                  <c:v>163.58485245047675</c:v>
                </c:pt>
                <c:pt idx="12">
                  <c:v>14.166666666666666</c:v>
                </c:pt>
                <c:pt idx="13">
                  <c:v>15</c:v>
                </c:pt>
                <c:pt idx="14">
                  <c:v>15</c:v>
                </c:pt>
                <c:pt idx="15">
                  <c:v>15.333333333333334</c:v>
                </c:pt>
                <c:pt idx="16">
                  <c:v>14.666666666666666</c:v>
                </c:pt>
                <c:pt idx="17">
                  <c:v>16.166666666666668</c:v>
                </c:pt>
                <c:pt idx="18">
                  <c:v>72.833202599305778</c:v>
                </c:pt>
                <c:pt idx="19">
                  <c:v>33.796588689356263</c:v>
                </c:pt>
                <c:pt idx="20">
                  <c:v>33.027671086604201</c:v>
                </c:pt>
                <c:pt idx="21">
                  <c:v>43.669662909285101</c:v>
                </c:pt>
                <c:pt idx="22">
                  <c:v>80.833090757914945</c:v>
                </c:pt>
                <c:pt idx="23">
                  <c:v>62.002571836691182</c:v>
                </c:pt>
                <c:pt idx="24">
                  <c:v>57.401577841736845</c:v>
                </c:pt>
                <c:pt idx="25">
                  <c:v>76.80669436094233</c:v>
                </c:pt>
                <c:pt idx="26">
                  <c:v>108.07375141953594</c:v>
                </c:pt>
                <c:pt idx="27">
                  <c:v>89.663684752869287</c:v>
                </c:pt>
                <c:pt idx="28">
                  <c:v>50.070744263227091</c:v>
                </c:pt>
                <c:pt idx="29">
                  <c:v>25.102965881391469</c:v>
                </c:pt>
                <c:pt idx="30">
                  <c:v>9.3333333333333339</c:v>
                </c:pt>
                <c:pt idx="31">
                  <c:v>9.3333333333333339</c:v>
                </c:pt>
                <c:pt idx="32">
                  <c:v>9.1666666666666661</c:v>
                </c:pt>
                <c:pt idx="33">
                  <c:v>1.5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117.0132315280655</c:v>
                </c:pt>
                <c:pt idx="37">
                  <c:v>46.518655627897807</c:v>
                </c:pt>
                <c:pt idx="38">
                  <c:v>83.599888053664799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3-2A4E-9290-AC379184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4223"/>
        <c:axId val="205917855"/>
      </c:scatterChart>
      <c:valAx>
        <c:axId val="161264223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 Total (soil)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7855"/>
        <c:crosses val="autoZero"/>
        <c:crossBetween val="midCat"/>
      </c:valAx>
      <c:valAx>
        <c:axId val="2059178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Largo vastago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Soluble Cu on Shoot</a:t>
            </a:r>
            <a:r>
              <a:rPr lang="en-US" baseline="0"/>
              <a:t>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'[1]Sin 4 y 5 replica'!$U$1</c:f>
              <c:strCache>
                <c:ptCount val="1"/>
                <c:pt idx="0">
                  <c:v>Cu Soluble (mg/kg)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15398075240589E-2"/>
                  <c:y val="-0.340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'[1]Sin 4 y 5 replica'!$U$2:$U$40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9.3350939359496832E-3</c:v>
                </c:pt>
                <c:pt idx="4">
                  <c:v>9.3350939359496832E-3</c:v>
                </c:pt>
                <c:pt idx="5">
                  <c:v>9.3350939359496832E-3</c:v>
                </c:pt>
                <c:pt idx="6">
                  <c:v>0.10025406164337763</c:v>
                </c:pt>
                <c:pt idx="7">
                  <c:v>0.10025406164337763</c:v>
                </c:pt>
                <c:pt idx="8">
                  <c:v>0.10025406164337763</c:v>
                </c:pt>
                <c:pt idx="9">
                  <c:v>5.0661897439326031E-2</c:v>
                </c:pt>
                <c:pt idx="10">
                  <c:v>5.0661897439326031E-2</c:v>
                </c:pt>
                <c:pt idx="11">
                  <c:v>5.0661897439326031E-2</c:v>
                </c:pt>
                <c:pt idx="12">
                  <c:v>9.1988700942702367E-2</c:v>
                </c:pt>
                <c:pt idx="13">
                  <c:v>9.1988700942702367E-2</c:v>
                </c:pt>
                <c:pt idx="14">
                  <c:v>9.1988700942702367E-2</c:v>
                </c:pt>
                <c:pt idx="15">
                  <c:v>0.32341880056160993</c:v>
                </c:pt>
                <c:pt idx="16">
                  <c:v>0.32341880056160993</c:v>
                </c:pt>
                <c:pt idx="17">
                  <c:v>0.32341880056160993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0.38954168616701207</c:v>
                </c:pt>
                <c:pt idx="22">
                  <c:v>0.38954168616701207</c:v>
                </c:pt>
                <c:pt idx="23">
                  <c:v>0.38954168616701207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0.1167847830447282</c:v>
                </c:pt>
                <c:pt idx="28">
                  <c:v>0.1167847830447282</c:v>
                </c:pt>
                <c:pt idx="29">
                  <c:v>0.1167847830447282</c:v>
                </c:pt>
                <c:pt idx="30">
                  <c:v>0.91852477101022934</c:v>
                </c:pt>
                <c:pt idx="31">
                  <c:v>0.91852477101022934</c:v>
                </c:pt>
                <c:pt idx="32">
                  <c:v>0.91852477101022934</c:v>
                </c:pt>
                <c:pt idx="33">
                  <c:v>6.4521938441388108E-2</c:v>
                </c:pt>
                <c:pt idx="34">
                  <c:v>6.4521938441388108E-2</c:v>
                </c:pt>
                <c:pt idx="35">
                  <c:v>6.4521938441388108E-2</c:v>
                </c:pt>
                <c:pt idx="36">
                  <c:v>1.7600454636624952E-2</c:v>
                </c:pt>
                <c:pt idx="37">
                  <c:v>1.7600454636624952E-2</c:v>
                </c:pt>
                <c:pt idx="38">
                  <c:v>1.7600454636624952E-2</c:v>
                </c:pt>
              </c:numCache>
            </c:numRef>
          </c:xVal>
          <c:yVal>
            <c:numRef>
              <c:f>'[1]Sin 4 y 5 replica'!$M$2:$M$40</c:f>
              <c:numCache>
                <c:formatCode>General</c:formatCode>
                <c:ptCount val="39"/>
                <c:pt idx="0">
                  <c:v>0.38669999999999999</c:v>
                </c:pt>
                <c:pt idx="1">
                  <c:v>0.19159999999999999</c:v>
                </c:pt>
                <c:pt idx="2">
                  <c:v>0.3427</c:v>
                </c:pt>
                <c:pt idx="3">
                  <c:v>0.1928</c:v>
                </c:pt>
                <c:pt idx="4">
                  <c:v>0.1681</c:v>
                </c:pt>
                <c:pt idx="5">
                  <c:v>0.18190000000000001</c:v>
                </c:pt>
                <c:pt idx="6">
                  <c:v>0.36330000000000001</c:v>
                </c:pt>
                <c:pt idx="7">
                  <c:v>0.46829999999999999</c:v>
                </c:pt>
                <c:pt idx="8">
                  <c:v>0.44669999999999999</c:v>
                </c:pt>
                <c:pt idx="9">
                  <c:v>0.54979999999999996</c:v>
                </c:pt>
                <c:pt idx="10">
                  <c:v>0.73870000000000002</c:v>
                </c:pt>
                <c:pt idx="11">
                  <c:v>0.59140000000000004</c:v>
                </c:pt>
                <c:pt idx="12">
                  <c:v>0.30669999999999997</c:v>
                </c:pt>
                <c:pt idx="13">
                  <c:v>0.31019999999999998</c:v>
                </c:pt>
                <c:pt idx="14">
                  <c:v>0.33989999999999998</c:v>
                </c:pt>
                <c:pt idx="15">
                  <c:v>0.50119999999999998</c:v>
                </c:pt>
                <c:pt idx="16">
                  <c:v>0.49940000000000001</c:v>
                </c:pt>
                <c:pt idx="17">
                  <c:v>0.44019999999999998</c:v>
                </c:pt>
                <c:pt idx="18">
                  <c:v>0.45829999999999999</c:v>
                </c:pt>
                <c:pt idx="19">
                  <c:v>0.33079999999999998</c:v>
                </c:pt>
                <c:pt idx="20">
                  <c:v>0.31190000000000001</c:v>
                </c:pt>
                <c:pt idx="21">
                  <c:v>0.4572</c:v>
                </c:pt>
                <c:pt idx="22">
                  <c:v>0.49320000000000003</c:v>
                </c:pt>
                <c:pt idx="23">
                  <c:v>0.53920000000000001</c:v>
                </c:pt>
                <c:pt idx="24">
                  <c:v>9.74E-2</c:v>
                </c:pt>
                <c:pt idx="25">
                  <c:v>0.1502</c:v>
                </c:pt>
                <c:pt idx="26">
                  <c:v>0.11</c:v>
                </c:pt>
                <c:pt idx="27">
                  <c:v>0.25180000000000002</c:v>
                </c:pt>
                <c:pt idx="28">
                  <c:v>0.33479999999999999</c:v>
                </c:pt>
                <c:pt idx="29">
                  <c:v>0.18920000000000001</c:v>
                </c:pt>
                <c:pt idx="30">
                  <c:v>0.16020000000000001</c:v>
                </c:pt>
                <c:pt idx="31">
                  <c:v>0.1065</c:v>
                </c:pt>
                <c:pt idx="32">
                  <c:v>0.1424</c:v>
                </c:pt>
                <c:pt idx="33">
                  <c:v>3.8E-3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0.26989999999999997</c:v>
                </c:pt>
                <c:pt idx="37">
                  <c:v>0.30880000000000002</c:v>
                </c:pt>
                <c:pt idx="38">
                  <c:v>0.26819999999999999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3-6E41-920F-A529100F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63488"/>
        <c:axId val="1478101264"/>
      </c:scatterChart>
      <c:valAx>
        <c:axId val="14780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Soluble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01264"/>
        <c:crosses val="autoZero"/>
        <c:crossBetween val="midCat"/>
      </c:valAx>
      <c:valAx>
        <c:axId val="1478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M. Seca vastago(g)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101600</xdr:rowOff>
    </xdr:from>
    <xdr:to>
      <xdr:col>15</xdr:col>
      <xdr:colOff>469900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EBB62-6FBC-124E-BCE6-C342412DC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88900</xdr:rowOff>
    </xdr:from>
    <xdr:to>
      <xdr:col>8</xdr:col>
      <xdr:colOff>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89C10-65F6-4C42-BE75-1AEF3A16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16</xdr:row>
      <xdr:rowOff>0</xdr:rowOff>
    </xdr:from>
    <xdr:to>
      <xdr:col>8</xdr:col>
      <xdr:colOff>12700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3BA4C-7B9C-794A-9E54-AC1B957D6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444500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6B505-99A9-4040-B210-B99F0317E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15</xdr:col>
      <xdr:colOff>444500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25E46B-C715-8E4C-9738-7D92B40F7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8</xdr:col>
      <xdr:colOff>0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B7C476-06E4-2F4F-BDFA-91981BAD3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7</xdr:col>
      <xdr:colOff>444500</xdr:colOff>
      <xdr:row>60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E890D6-6A7D-024D-8038-8A2236558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444500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A7F5D9-6614-AA4C-83C5-D1693F58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7</xdr:col>
      <xdr:colOff>444500</xdr:colOff>
      <xdr:row>75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A44D37-2755-8044-8C7F-5173813E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15</xdr:col>
      <xdr:colOff>444500</xdr:colOff>
      <xdr:row>75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7C588F-BAA8-A941-876E-59858488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12700</xdr:colOff>
      <xdr:row>76</xdr:row>
      <xdr:rowOff>12700</xdr:rowOff>
    </xdr:from>
    <xdr:to>
      <xdr:col>15</xdr:col>
      <xdr:colOff>457200</xdr:colOff>
      <xdr:row>90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7F300B-4882-E447-8DEB-E5BF7344C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7</xdr:col>
      <xdr:colOff>444500</xdr:colOff>
      <xdr:row>90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9B7FC5-13CC-F242-BDF3-2459008A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12700</xdr:colOff>
      <xdr:row>91</xdr:row>
      <xdr:rowOff>12700</xdr:rowOff>
    </xdr:from>
    <xdr:to>
      <xdr:col>7</xdr:col>
      <xdr:colOff>457200</xdr:colOff>
      <xdr:row>105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B113B0-453E-D540-97BF-B7655D79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15</xdr:col>
      <xdr:colOff>444500</xdr:colOff>
      <xdr:row>105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0226FB-CEE4-4641-BB35-F0BF8AB4B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106</xdr:row>
      <xdr:rowOff>1</xdr:rowOff>
    </xdr:from>
    <xdr:to>
      <xdr:col>15</xdr:col>
      <xdr:colOff>431800</xdr:colOff>
      <xdr:row>120</xdr:row>
      <xdr:rowOff>50801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D88175-4637-A245-BDC7-E5AA7FD8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7</xdr:col>
      <xdr:colOff>392608</xdr:colOff>
      <xdr:row>120</xdr:row>
      <xdr:rowOff>47523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B6738F-D479-2F4D-B0F6-1E17B8FC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120</xdr:row>
      <xdr:rowOff>152400</xdr:rowOff>
    </xdr:from>
    <xdr:to>
      <xdr:col>7</xdr:col>
      <xdr:colOff>392608</xdr:colOff>
      <xdr:row>135</xdr:row>
      <xdr:rowOff>9423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F0C314-614F-4E45-886C-BD3DE17F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120</xdr:row>
      <xdr:rowOff>139700</xdr:rowOff>
    </xdr:from>
    <xdr:to>
      <xdr:col>15</xdr:col>
      <xdr:colOff>392608</xdr:colOff>
      <xdr:row>134</xdr:row>
      <xdr:rowOff>187223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52D4094-C7E4-E149-9695-928EF9BD7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12700</xdr:colOff>
      <xdr:row>136</xdr:row>
      <xdr:rowOff>12700</xdr:rowOff>
    </xdr:from>
    <xdr:to>
      <xdr:col>15</xdr:col>
      <xdr:colOff>405308</xdr:colOff>
      <xdr:row>150</xdr:row>
      <xdr:rowOff>60223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68044F2-BE70-2F43-AFB1-82D5B6AC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7</xdr:col>
      <xdr:colOff>392608</xdr:colOff>
      <xdr:row>150</xdr:row>
      <xdr:rowOff>47523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E524F3-4C21-4C43-A88C-D8BC90C7B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12700</xdr:colOff>
      <xdr:row>151</xdr:row>
      <xdr:rowOff>12700</xdr:rowOff>
    </xdr:from>
    <xdr:to>
      <xdr:col>7</xdr:col>
      <xdr:colOff>405308</xdr:colOff>
      <xdr:row>165</xdr:row>
      <xdr:rowOff>60223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8161F5F-A217-2E49-A9AF-44ECB3752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12700</xdr:colOff>
      <xdr:row>151</xdr:row>
      <xdr:rowOff>0</xdr:rowOff>
    </xdr:from>
    <xdr:to>
      <xdr:col>15</xdr:col>
      <xdr:colOff>405308</xdr:colOff>
      <xdr:row>165</xdr:row>
      <xdr:rowOff>47523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CFF8380-7F71-E24C-8076-B9D9D5F4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166</xdr:row>
      <xdr:rowOff>0</xdr:rowOff>
    </xdr:from>
    <xdr:to>
      <xdr:col>15</xdr:col>
      <xdr:colOff>392608</xdr:colOff>
      <xdr:row>180</xdr:row>
      <xdr:rowOff>47523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05D29A8-F8B5-654D-9391-05212E6C5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166</xdr:row>
      <xdr:rowOff>0</xdr:rowOff>
    </xdr:from>
    <xdr:to>
      <xdr:col>7</xdr:col>
      <xdr:colOff>392608</xdr:colOff>
      <xdr:row>180</xdr:row>
      <xdr:rowOff>47523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D2FD34E-091B-1844-8914-8144C85C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181</xdr:row>
      <xdr:rowOff>0</xdr:rowOff>
    </xdr:from>
    <xdr:to>
      <xdr:col>7</xdr:col>
      <xdr:colOff>392608</xdr:colOff>
      <xdr:row>195</xdr:row>
      <xdr:rowOff>47523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265152F-12B8-604E-AC3D-322BC4F08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15</xdr:col>
      <xdr:colOff>392608</xdr:colOff>
      <xdr:row>195</xdr:row>
      <xdr:rowOff>47523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595A33-CCE6-974F-8952-0B0BC586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15</xdr:col>
      <xdr:colOff>392608</xdr:colOff>
      <xdr:row>210</xdr:row>
      <xdr:rowOff>47523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B374663-2DE4-9A40-A280-B6231D18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196</xdr:row>
      <xdr:rowOff>0</xdr:rowOff>
    </xdr:from>
    <xdr:to>
      <xdr:col>7</xdr:col>
      <xdr:colOff>392608</xdr:colOff>
      <xdr:row>210</xdr:row>
      <xdr:rowOff>47523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963A2B0-3A7E-0546-8259-9828DCAD1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211</xdr:row>
      <xdr:rowOff>0</xdr:rowOff>
    </xdr:from>
    <xdr:to>
      <xdr:col>15</xdr:col>
      <xdr:colOff>392608</xdr:colOff>
      <xdr:row>225</xdr:row>
      <xdr:rowOff>47523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0E4219-2407-1E44-9947-9E56B49D1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211</xdr:row>
      <xdr:rowOff>0</xdr:rowOff>
    </xdr:from>
    <xdr:to>
      <xdr:col>7</xdr:col>
      <xdr:colOff>392608</xdr:colOff>
      <xdr:row>225</xdr:row>
      <xdr:rowOff>47523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38AD1C6-872E-6D41-8BF1-735C75A8E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226</xdr:row>
      <xdr:rowOff>0</xdr:rowOff>
    </xdr:from>
    <xdr:to>
      <xdr:col>7</xdr:col>
      <xdr:colOff>392608</xdr:colOff>
      <xdr:row>240</xdr:row>
      <xdr:rowOff>47523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7179763-62A4-1F43-8ECA-16D3B5377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15</xdr:col>
      <xdr:colOff>392608</xdr:colOff>
      <xdr:row>240</xdr:row>
      <xdr:rowOff>47523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BD4CD27-26EB-914D-A14F-211E5116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12700</xdr:colOff>
      <xdr:row>241</xdr:row>
      <xdr:rowOff>12700</xdr:rowOff>
    </xdr:from>
    <xdr:to>
      <xdr:col>15</xdr:col>
      <xdr:colOff>405308</xdr:colOff>
      <xdr:row>255</xdr:row>
      <xdr:rowOff>60223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CFFDA9-D6A0-A243-92C6-5BE14AD1C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12700</xdr:colOff>
      <xdr:row>241</xdr:row>
      <xdr:rowOff>12700</xdr:rowOff>
    </xdr:from>
    <xdr:to>
      <xdr:col>7</xdr:col>
      <xdr:colOff>405308</xdr:colOff>
      <xdr:row>255</xdr:row>
      <xdr:rowOff>60223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C37844-931E-7248-8C3B-91A23A8A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256</xdr:row>
      <xdr:rowOff>0</xdr:rowOff>
    </xdr:from>
    <xdr:to>
      <xdr:col>7</xdr:col>
      <xdr:colOff>392608</xdr:colOff>
      <xdr:row>270</xdr:row>
      <xdr:rowOff>47523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8E318A7-D526-1040-B30F-28DEDB2C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256</xdr:row>
      <xdr:rowOff>0</xdr:rowOff>
    </xdr:from>
    <xdr:to>
      <xdr:col>15</xdr:col>
      <xdr:colOff>392608</xdr:colOff>
      <xdr:row>270</xdr:row>
      <xdr:rowOff>47523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91D977C-C330-3E4C-8E20-A973D953A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12700</xdr:colOff>
      <xdr:row>271</xdr:row>
      <xdr:rowOff>0</xdr:rowOff>
    </xdr:from>
    <xdr:to>
      <xdr:col>15</xdr:col>
      <xdr:colOff>405308</xdr:colOff>
      <xdr:row>285</xdr:row>
      <xdr:rowOff>47523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7DF37C6-67DA-A248-AB25-A76B1C1B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271</xdr:row>
      <xdr:rowOff>0</xdr:rowOff>
    </xdr:from>
    <xdr:to>
      <xdr:col>7</xdr:col>
      <xdr:colOff>392608</xdr:colOff>
      <xdr:row>285</xdr:row>
      <xdr:rowOff>47523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5E24DCA-DE25-7149-9F52-2383BA8CD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_Projects/3%20Replic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 4 y 5 replica"/>
    </sheetNames>
    <sheetDataSet>
      <sheetData sheetId="0">
        <row r="1">
          <cell r="Q1" t="str">
            <v>Cu Total (mg/kg)</v>
          </cell>
          <cell r="T1" t="str">
            <v>As total (mg/kg)</v>
          </cell>
          <cell r="U1" t="str">
            <v>Cu Soluble (mg/kg)</v>
          </cell>
        </row>
        <row r="2">
          <cell r="C2">
            <v>6.08</v>
          </cell>
          <cell r="D2">
            <v>0.49</v>
          </cell>
          <cell r="E2">
            <v>-263.3</v>
          </cell>
          <cell r="F2">
            <v>1.3280562910232518E-20</v>
          </cell>
          <cell r="G2">
            <v>19.876783516562377</v>
          </cell>
          <cell r="H2">
            <v>3.6683978699625218E-2</v>
          </cell>
          <cell r="I2">
            <v>0.58964583261905579</v>
          </cell>
          <cell r="J2">
            <v>57.021104903786473</v>
          </cell>
          <cell r="K2">
            <v>11.201265343643543</v>
          </cell>
          <cell r="L2">
            <v>188.46</v>
          </cell>
          <cell r="M2">
            <v>0.38669999999999999</v>
          </cell>
          <cell r="N2">
            <v>11.833333333333334</v>
          </cell>
          <cell r="Q2">
            <v>50.735061076262809</v>
          </cell>
          <cell r="R2">
            <v>78.831621131643402</v>
          </cell>
          <cell r="S2">
            <v>16.887035712156443</v>
          </cell>
          <cell r="T2">
            <v>17.689250000000001</v>
          </cell>
          <cell r="U2">
            <v>0</v>
          </cell>
          <cell r="V2">
            <v>0.13484983645554588</v>
          </cell>
          <cell r="X2">
            <v>23.608756667782234</v>
          </cell>
          <cell r="Y2">
            <v>0.28573948319957676</v>
          </cell>
          <cell r="Z2">
            <v>9.1000000000000014</v>
          </cell>
        </row>
        <row r="3">
          <cell r="C3">
            <v>6.01</v>
          </cell>
          <cell r="D3">
            <v>0.63</v>
          </cell>
          <cell r="E3">
            <v>-262.89999999999998</v>
          </cell>
          <cell r="F3">
            <v>1.4105172690551952E-20</v>
          </cell>
          <cell r="G3">
            <v>19.850621592380314</v>
          </cell>
          <cell r="H3">
            <v>2.3680231411478476E-2</v>
          </cell>
          <cell r="I3">
            <v>0.440792676655124</v>
          </cell>
          <cell r="J3">
            <v>67.602110490378649</v>
          </cell>
          <cell r="K3">
            <v>12.092413345590225</v>
          </cell>
          <cell r="L3">
            <v>218.63</v>
          </cell>
          <cell r="M3">
            <v>0.19159999999999999</v>
          </cell>
          <cell r="N3">
            <v>13</v>
          </cell>
          <cell r="Q3">
            <v>50.735061076262809</v>
          </cell>
          <cell r="R3">
            <v>78.831621131643402</v>
          </cell>
          <cell r="S3">
            <v>16.887035712156443</v>
          </cell>
          <cell r="T3">
            <v>17.689250000000001</v>
          </cell>
          <cell r="U3">
            <v>0</v>
          </cell>
          <cell r="V3">
            <v>0.13484983645554588</v>
          </cell>
          <cell r="X3">
            <v>23.608756667782234</v>
          </cell>
          <cell r="Y3">
            <v>0.28573948319957676</v>
          </cell>
          <cell r="Z3">
            <v>9.1000000000000014</v>
          </cell>
        </row>
        <row r="4">
          <cell r="C4">
            <v>5.99</v>
          </cell>
          <cell r="D4">
            <v>0.46</v>
          </cell>
          <cell r="E4">
            <v>-256.89999999999998</v>
          </cell>
          <cell r="F4">
            <v>3.4818276544546402E-20</v>
          </cell>
          <cell r="G4">
            <v>19.458192729649404</v>
          </cell>
          <cell r="H4">
            <v>1.7178357767405106E-2</v>
          </cell>
          <cell r="I4">
            <v>2.5140741248671445</v>
          </cell>
          <cell r="J4">
            <v>58.196772191185609</v>
          </cell>
          <cell r="K4">
            <v>11.312658843886878</v>
          </cell>
          <cell r="L4">
            <v>191.87</v>
          </cell>
          <cell r="M4">
            <v>0.3427</v>
          </cell>
          <cell r="N4">
            <v>12.666666666666666</v>
          </cell>
          <cell r="Q4">
            <v>50.735061076262809</v>
          </cell>
          <cell r="R4">
            <v>78.831621131643402</v>
          </cell>
          <cell r="S4">
            <v>16.887035712156443</v>
          </cell>
          <cell r="T4">
            <v>17.689250000000001</v>
          </cell>
          <cell r="U4">
            <v>0</v>
          </cell>
          <cell r="V4">
            <v>0.13484983645554588</v>
          </cell>
          <cell r="X4">
            <v>23.608756667782234</v>
          </cell>
          <cell r="Y4">
            <v>0.28573948319957676</v>
          </cell>
          <cell r="Z4">
            <v>9.1000000000000014</v>
          </cell>
        </row>
        <row r="5">
          <cell r="C5">
            <v>6.57</v>
          </cell>
          <cell r="D5">
            <v>1.47</v>
          </cell>
          <cell r="E5">
            <v>-271.60000000000002</v>
          </cell>
          <cell r="F5">
            <v>3.8050166076159117E-21</v>
          </cell>
          <cell r="G5">
            <v>20.419643443340135</v>
          </cell>
          <cell r="H5">
            <v>0.10170271514035892</v>
          </cell>
          <cell r="I5">
            <v>3.0515994102924537</v>
          </cell>
          <cell r="J5">
            <v>187.61481676568778</v>
          </cell>
          <cell r="K5">
            <v>19.332990861407019</v>
          </cell>
          <cell r="L5">
            <v>547.97</v>
          </cell>
          <cell r="M5">
            <v>0.1928</v>
          </cell>
          <cell r="N5">
            <v>8.3333333333333339</v>
          </cell>
          <cell r="Q5">
            <v>327.14014526246297</v>
          </cell>
          <cell r="R5">
            <v>156.8207118094208</v>
          </cell>
          <cell r="S5">
            <v>32.589876587372565</v>
          </cell>
          <cell r="T5">
            <v>27.794437500000001</v>
          </cell>
          <cell r="U5">
            <v>9.3350939359496832E-3</v>
          </cell>
          <cell r="V5">
            <v>0.11990782039845399</v>
          </cell>
          <cell r="X5">
            <v>82.571914489263477</v>
          </cell>
          <cell r="Y5">
            <v>0.82599501250626295</v>
          </cell>
          <cell r="Z5">
            <v>30.869999999999997</v>
          </cell>
        </row>
        <row r="6">
          <cell r="C6">
            <v>6.83</v>
          </cell>
          <cell r="D6">
            <v>1.21</v>
          </cell>
          <cell r="E6">
            <v>-199.8</v>
          </cell>
          <cell r="F6">
            <v>1.8898265555701881E-16</v>
          </cell>
          <cell r="G6">
            <v>15.723578052660253</v>
          </cell>
          <cell r="H6">
            <v>9.5200841496285535E-2</v>
          </cell>
          <cell r="I6">
            <v>0.72195974903143967</v>
          </cell>
          <cell r="J6">
            <v>169.4226047080877</v>
          </cell>
          <cell r="K6">
            <v>21.338073865787056</v>
          </cell>
          <cell r="L6">
            <v>510.75</v>
          </cell>
          <cell r="M6">
            <v>0.1681</v>
          </cell>
          <cell r="N6">
            <v>9.5</v>
          </cell>
          <cell r="Q6">
            <v>327.14014526246297</v>
          </cell>
          <cell r="R6">
            <v>156.8207118094208</v>
          </cell>
          <cell r="S6">
            <v>32.589876587372565</v>
          </cell>
          <cell r="T6">
            <v>27.794437500000001</v>
          </cell>
          <cell r="U6">
            <v>9.3350939359496832E-3</v>
          </cell>
          <cell r="V6">
            <v>0.11990782039845399</v>
          </cell>
          <cell r="X6">
            <v>82.571914489263477</v>
          </cell>
          <cell r="Y6">
            <v>0.82599501250626295</v>
          </cell>
          <cell r="Z6">
            <v>30.869999999999997</v>
          </cell>
        </row>
        <row r="7">
          <cell r="C7">
            <v>6.75</v>
          </cell>
          <cell r="D7">
            <v>1.88</v>
          </cell>
          <cell r="E7">
            <v>-255.2</v>
          </cell>
          <cell r="F7">
            <v>4.4977514073889823E-20</v>
          </cell>
          <cell r="G7">
            <v>19.347004551875646</v>
          </cell>
          <cell r="H7">
            <v>0.14071395700479913</v>
          </cell>
          <cell r="I7">
            <v>0.3456920492337231</v>
          </cell>
          <cell r="J7">
            <v>155.9251570524489</v>
          </cell>
          <cell r="K7">
            <v>19.555777861893691</v>
          </cell>
          <cell r="L7">
            <v>470.03</v>
          </cell>
          <cell r="M7">
            <v>0.18190000000000001</v>
          </cell>
          <cell r="N7">
            <v>7.833333333333333</v>
          </cell>
          <cell r="Q7">
            <v>327.14014526246297</v>
          </cell>
          <cell r="R7">
            <v>156.8207118094208</v>
          </cell>
          <cell r="S7">
            <v>32.589876587372565</v>
          </cell>
          <cell r="T7">
            <v>27.794437500000001</v>
          </cell>
          <cell r="U7">
            <v>9.3350939359496832E-3</v>
          </cell>
          <cell r="V7">
            <v>0.11990782039845399</v>
          </cell>
          <cell r="X7">
            <v>82.571914489263477</v>
          </cell>
          <cell r="Y7">
            <v>0.82599501250626295</v>
          </cell>
          <cell r="Z7">
            <v>30.869999999999997</v>
          </cell>
        </row>
        <row r="8">
          <cell r="C8">
            <v>6.95</v>
          </cell>
          <cell r="D8">
            <v>4.8</v>
          </cell>
          <cell r="E8">
            <v>-220.2</v>
          </cell>
          <cell r="F8">
            <v>8.7531387768547874E-18</v>
          </cell>
          <cell r="G8">
            <v>17.057836185945344</v>
          </cell>
          <cell r="H8">
            <v>0.18622707251331272</v>
          </cell>
          <cell r="I8">
            <v>0.63512874138581277</v>
          </cell>
          <cell r="J8">
            <v>720.06243367390414</v>
          </cell>
          <cell r="K8">
            <v>86.392148380468313</v>
          </cell>
          <cell r="L8">
            <v>2154.0700000000002</v>
          </cell>
          <cell r="M8">
            <v>0.36330000000000001</v>
          </cell>
          <cell r="N8">
            <v>19.833333333333332</v>
          </cell>
          <cell r="Q8">
            <v>417.56025090789058</v>
          </cell>
          <cell r="R8">
            <v>164.01275404726312</v>
          </cell>
          <cell r="S8">
            <v>31.070246825254877</v>
          </cell>
          <cell r="T8">
            <v>25.398</v>
          </cell>
          <cell r="U8">
            <v>0.10025406164337763</v>
          </cell>
          <cell r="V8">
            <v>0.10496580434136212</v>
          </cell>
          <cell r="X8">
            <v>99.644813688916145</v>
          </cell>
          <cell r="Y8">
            <v>1.3944529612540417</v>
          </cell>
          <cell r="Z8">
            <v>45.430000000000007</v>
          </cell>
        </row>
        <row r="9">
          <cell r="C9">
            <v>6.94</v>
          </cell>
          <cell r="D9">
            <v>3.2</v>
          </cell>
          <cell r="E9">
            <v>-260.5</v>
          </cell>
          <cell r="F9">
            <v>2.0246499761907946E-20</v>
          </cell>
          <cell r="G9">
            <v>19.693650047287949</v>
          </cell>
          <cell r="H9">
            <v>0.19272894615738609</v>
          </cell>
          <cell r="I9">
            <v>6.0079884801316554</v>
          </cell>
          <cell r="J9">
            <v>409.03429204396701</v>
          </cell>
          <cell r="K9">
            <v>47.404423295300951</v>
          </cell>
          <cell r="L9">
            <v>1216.58</v>
          </cell>
          <cell r="M9">
            <v>0.46829999999999999</v>
          </cell>
          <cell r="N9">
            <v>18</v>
          </cell>
          <cell r="Q9">
            <v>417.56025090789058</v>
          </cell>
          <cell r="R9">
            <v>164.01275404726312</v>
          </cell>
          <cell r="S9">
            <v>31.070246825254877</v>
          </cell>
          <cell r="T9">
            <v>25.398</v>
          </cell>
          <cell r="U9">
            <v>0.10025406164337763</v>
          </cell>
          <cell r="V9">
            <v>0.10496580434136212</v>
          </cell>
          <cell r="X9">
            <v>99.644813688916145</v>
          </cell>
          <cell r="Y9">
            <v>1.3944529612540417</v>
          </cell>
          <cell r="Z9">
            <v>45.430000000000007</v>
          </cell>
        </row>
        <row r="10">
          <cell r="C10">
            <v>6.73</v>
          </cell>
          <cell r="D10">
            <v>3.25</v>
          </cell>
          <cell r="E10">
            <v>-254.5</v>
          </cell>
          <cell r="F10">
            <v>4.9977993409566207E-20</v>
          </cell>
          <cell r="G10">
            <v>19.301221184557043</v>
          </cell>
          <cell r="H10">
            <v>0.25774768259811975</v>
          </cell>
          <cell r="I10">
            <v>0.64753317104947372</v>
          </cell>
          <cell r="J10">
            <v>426.63965855132193</v>
          </cell>
          <cell r="K10">
            <v>51.860163305034355</v>
          </cell>
          <cell r="L10">
            <v>1279.05</v>
          </cell>
          <cell r="M10">
            <v>0.44669999999999999</v>
          </cell>
          <cell r="N10">
            <v>18.666666666666668</v>
          </cell>
          <cell r="Q10">
            <v>417.56025090789058</v>
          </cell>
          <cell r="R10">
            <v>164.01275404726312</v>
          </cell>
          <cell r="S10">
            <v>31.070246825254877</v>
          </cell>
          <cell r="T10">
            <v>25.398</v>
          </cell>
          <cell r="U10">
            <v>0.10025406164337763</v>
          </cell>
          <cell r="V10">
            <v>0.10496580434136212</v>
          </cell>
          <cell r="X10">
            <v>99.644813688916145</v>
          </cell>
          <cell r="Y10">
            <v>1.3944529612540417</v>
          </cell>
          <cell r="Z10">
            <v>45.430000000000007</v>
          </cell>
        </row>
        <row r="11">
          <cell r="C11">
            <v>7.11</v>
          </cell>
          <cell r="D11">
            <v>0.45</v>
          </cell>
          <cell r="E11">
            <v>-216.8</v>
          </cell>
          <cell r="F11">
            <v>1.4606298425841375E-17</v>
          </cell>
          <cell r="G11">
            <v>16.835459830397831</v>
          </cell>
          <cell r="H11">
            <v>0.16672145158109261</v>
          </cell>
          <cell r="I11">
            <v>1.5571913463846125</v>
          </cell>
          <cell r="J11">
            <v>56.161413510770977</v>
          </cell>
          <cell r="K11">
            <v>5.1860163305034357</v>
          </cell>
          <cell r="L11">
            <v>161.76</v>
          </cell>
          <cell r="M11">
            <v>0.54979999999999996</v>
          </cell>
          <cell r="N11">
            <v>443.78562110167809</v>
          </cell>
          <cell r="Q11">
            <v>726.11257840871599</v>
          </cell>
          <cell r="R11">
            <v>155.8617728443752</v>
          </cell>
          <cell r="S11">
            <v>32.083333333333336</v>
          </cell>
          <cell r="T11">
            <v>38.4104375</v>
          </cell>
          <cell r="U11">
            <v>5.0661897439326031E-2</v>
          </cell>
          <cell r="V11">
            <v>0.14481118049360711</v>
          </cell>
          <cell r="X11">
            <v>12.248489505638087</v>
          </cell>
          <cell r="Y11">
            <v>0.32546305070243359</v>
          </cell>
          <cell r="Z11">
            <v>23.94</v>
          </cell>
        </row>
        <row r="12">
          <cell r="C12">
            <v>7.09</v>
          </cell>
          <cell r="D12">
            <v>1.06</v>
          </cell>
          <cell r="E12">
            <v>-213.5</v>
          </cell>
          <cell r="F12">
            <v>2.4009109044980149E-17</v>
          </cell>
          <cell r="G12">
            <v>16.619623955895829</v>
          </cell>
          <cell r="H12">
            <v>6.9193346919992058E-2</v>
          </cell>
          <cell r="I12">
            <v>1.6109438749271434</v>
          </cell>
          <cell r="J12">
            <v>165.9015314066167</v>
          </cell>
          <cell r="K12">
            <v>14.765857351430274</v>
          </cell>
          <cell r="L12">
            <v>475.25</v>
          </cell>
          <cell r="M12">
            <v>0.73870000000000002</v>
          </cell>
          <cell r="N12">
            <v>55.831938776834477</v>
          </cell>
          <cell r="Q12">
            <v>726.11257840871599</v>
          </cell>
          <cell r="R12">
            <v>155.8617728443752</v>
          </cell>
          <cell r="S12">
            <v>32.083333333333336</v>
          </cell>
          <cell r="T12">
            <v>38.4104375</v>
          </cell>
          <cell r="U12">
            <v>5.0661897439326031E-2</v>
          </cell>
          <cell r="V12">
            <v>0.14481118049360711</v>
          </cell>
          <cell r="X12">
            <v>12.248489505638087</v>
          </cell>
          <cell r="Y12">
            <v>0.32546305070243359</v>
          </cell>
          <cell r="Z12">
            <v>23.94</v>
          </cell>
        </row>
        <row r="13">
          <cell r="C13">
            <v>7.24</v>
          </cell>
          <cell r="D13">
            <v>0.95</v>
          </cell>
          <cell r="E13">
            <v>-213.8</v>
          </cell>
          <cell r="F13">
            <v>2.294851570866E-17</v>
          </cell>
          <cell r="G13">
            <v>16.639245399032376</v>
          </cell>
          <cell r="H13">
            <v>0.12120833607257903</v>
          </cell>
          <cell r="I13">
            <v>3.2376658552473687</v>
          </cell>
          <cell r="J13">
            <v>137.14609944460366</v>
          </cell>
          <cell r="K13">
            <v>11.981019845346889</v>
          </cell>
          <cell r="L13">
            <v>391.8</v>
          </cell>
          <cell r="M13">
            <v>0.59140000000000004</v>
          </cell>
          <cell r="N13">
            <v>163.58485245047675</v>
          </cell>
          <cell r="Q13">
            <v>726.11257840871599</v>
          </cell>
          <cell r="R13">
            <v>155.8617728443752</v>
          </cell>
          <cell r="S13">
            <v>32.083333333333336</v>
          </cell>
          <cell r="T13">
            <v>38.4104375</v>
          </cell>
          <cell r="U13">
            <v>5.0661897439326031E-2</v>
          </cell>
          <cell r="V13">
            <v>0.14481118049360711</v>
          </cell>
          <cell r="X13">
            <v>12.248489505638087</v>
          </cell>
          <cell r="Y13">
            <v>0.32546305070243359</v>
          </cell>
          <cell r="Z13">
            <v>23.94</v>
          </cell>
        </row>
        <row r="14">
          <cell r="C14">
            <v>6.74</v>
          </cell>
          <cell r="D14">
            <v>0.85</v>
          </cell>
          <cell r="E14">
            <v>-255.8</v>
          </cell>
          <cell r="F14">
            <v>4.1091553634231584E-20</v>
          </cell>
          <cell r="G14">
            <v>19.38624743814874</v>
          </cell>
          <cell r="H14">
            <v>0.21346844200770179</v>
          </cell>
          <cell r="I14">
            <v>0.26058935764256963</v>
          </cell>
          <cell r="J14">
            <v>101.01111414421086</v>
          </cell>
          <cell r="K14">
            <v>15.654887204038687</v>
          </cell>
          <cell r="L14">
            <v>316.87</v>
          </cell>
          <cell r="M14">
            <v>0.30669999999999997</v>
          </cell>
          <cell r="N14">
            <v>14.166666666666666</v>
          </cell>
          <cell r="Q14">
            <v>492.65764278639841</v>
          </cell>
          <cell r="R14">
            <v>128.5320123405744</v>
          </cell>
          <cell r="S14">
            <v>30.563703571215644</v>
          </cell>
          <cell r="T14">
            <v>37.392937500000002</v>
          </cell>
          <cell r="U14">
            <v>9.1988700942702367E-2</v>
          </cell>
          <cell r="V14">
            <v>8.5043116265239582E-2</v>
          </cell>
          <cell r="X14">
            <v>9.36244564552449</v>
          </cell>
          <cell r="Y14">
            <v>0.25286480664548833</v>
          </cell>
          <cell r="Z14">
            <v>9.870000000000001</v>
          </cell>
        </row>
        <row r="15">
          <cell r="C15">
            <v>6.7</v>
          </cell>
          <cell r="D15">
            <v>0.92</v>
          </cell>
          <cell r="E15">
            <v>-254.6</v>
          </cell>
          <cell r="F15">
            <v>4.9230963381770854E-20</v>
          </cell>
          <cell r="G15">
            <v>19.307761665602555</v>
          </cell>
          <cell r="H15">
            <v>0.25219959532667574</v>
          </cell>
          <cell r="I15">
            <v>0.38842484630061502</v>
          </cell>
          <cell r="J15">
            <v>118.73758920563114</v>
          </cell>
          <cell r="K15">
            <v>16.115385331867898</v>
          </cell>
          <cell r="L15">
            <v>362.72</v>
          </cell>
          <cell r="M15">
            <v>0.31019999999999998</v>
          </cell>
          <cell r="N15">
            <v>15</v>
          </cell>
          <cell r="Q15">
            <v>492.65764278639841</v>
          </cell>
          <cell r="R15">
            <v>128.5320123405744</v>
          </cell>
          <cell r="S15">
            <v>30.563703571215644</v>
          </cell>
          <cell r="T15">
            <v>37.392937500000002</v>
          </cell>
          <cell r="U15">
            <v>9.1988700942702367E-2</v>
          </cell>
          <cell r="V15">
            <v>8.5043116265239582E-2</v>
          </cell>
          <cell r="X15">
            <v>9.36244564552449</v>
          </cell>
          <cell r="Y15">
            <v>0.25286480664548833</v>
          </cell>
          <cell r="Z15">
            <v>9.870000000000001</v>
          </cell>
        </row>
        <row r="16">
          <cell r="C16">
            <v>6.83</v>
          </cell>
          <cell r="D16">
            <v>1.23</v>
          </cell>
          <cell r="E16">
            <v>-250.8</v>
          </cell>
          <cell r="F16">
            <v>8.7252245794850079E-20</v>
          </cell>
          <cell r="G16">
            <v>19.059223385872983</v>
          </cell>
          <cell r="H16">
            <v>0.1941028653482148</v>
          </cell>
          <cell r="I16">
            <v>1.0489082043671829</v>
          </cell>
          <cell r="J16">
            <v>175.462309402176</v>
          </cell>
          <cell r="K16">
            <v>21.641362865818458</v>
          </cell>
          <cell r="L16">
            <v>527.22</v>
          </cell>
          <cell r="M16">
            <v>0.33989999999999998</v>
          </cell>
          <cell r="N16">
            <v>15</v>
          </cell>
          <cell r="Q16">
            <v>492.65764278639841</v>
          </cell>
          <cell r="R16">
            <v>128.5320123405744</v>
          </cell>
          <cell r="S16">
            <v>30.563703571215644</v>
          </cell>
          <cell r="T16">
            <v>37.392937500000002</v>
          </cell>
          <cell r="U16">
            <v>9.1988700942702367E-2</v>
          </cell>
          <cell r="V16">
            <v>8.5043116265239582E-2</v>
          </cell>
          <cell r="X16">
            <v>9.36244564552449</v>
          </cell>
          <cell r="Y16">
            <v>0.25286480664548833</v>
          </cell>
          <cell r="Z16">
            <v>9.870000000000001</v>
          </cell>
        </row>
        <row r="17">
          <cell r="C17">
            <v>6.99</v>
          </cell>
          <cell r="D17">
            <v>0.66</v>
          </cell>
          <cell r="E17">
            <v>-235.1</v>
          </cell>
          <cell r="F17">
            <v>9.2817985481656118E-19</v>
          </cell>
          <cell r="G17">
            <v>18.032367861727103</v>
          </cell>
          <cell r="H17">
            <v>1.0203674694863261</v>
          </cell>
          <cell r="I17">
            <v>0.13760864295855135</v>
          </cell>
          <cell r="J17">
            <v>85.648169090979977</v>
          </cell>
          <cell r="K17">
            <v>12.891898437063407</v>
          </cell>
          <cell r="L17">
            <v>266.88</v>
          </cell>
          <cell r="M17">
            <v>0.50119999999999998</v>
          </cell>
          <cell r="N17">
            <v>15.333333333333334</v>
          </cell>
          <cell r="Q17">
            <v>251.22647738527579</v>
          </cell>
          <cell r="R17">
            <v>142.91609681625903</v>
          </cell>
          <cell r="S17">
            <v>24.485184522744888</v>
          </cell>
          <cell r="T17">
            <v>16.630687500000001</v>
          </cell>
          <cell r="U17">
            <v>0.32341880056160993</v>
          </cell>
          <cell r="V17">
            <v>0.23944394885518905</v>
          </cell>
          <cell r="X17">
            <v>48.041759765650859</v>
          </cell>
          <cell r="Y17">
            <v>1.2437773603811366</v>
          </cell>
          <cell r="Z17">
            <v>18.759999999999998</v>
          </cell>
        </row>
        <row r="18">
          <cell r="C18">
            <v>7.75</v>
          </cell>
          <cell r="D18">
            <v>0.75</v>
          </cell>
          <cell r="E18">
            <v>-246.2</v>
          </cell>
          <cell r="F18">
            <v>1.7443705351362665E-19</v>
          </cell>
          <cell r="G18">
            <v>18.758361257779281</v>
          </cell>
          <cell r="H18">
            <v>0.85253247177077218</v>
          </cell>
          <cell r="I18">
            <v>0.76401537449357693</v>
          </cell>
          <cell r="J18">
            <v>95.102289123737449</v>
          </cell>
          <cell r="K18">
            <v>14.273392820551047</v>
          </cell>
          <cell r="L18">
            <v>296.37</v>
          </cell>
          <cell r="M18">
            <v>0.49940000000000001</v>
          </cell>
          <cell r="N18">
            <v>14.666666666666666</v>
          </cell>
          <cell r="Q18">
            <v>251.22647738527579</v>
          </cell>
          <cell r="R18">
            <v>142.91609681625903</v>
          </cell>
          <cell r="S18">
            <v>24.485184522744888</v>
          </cell>
          <cell r="T18">
            <v>16.630687500000001</v>
          </cell>
          <cell r="U18">
            <v>0.32341880056160993</v>
          </cell>
          <cell r="V18">
            <v>0.23944394885518905</v>
          </cell>
          <cell r="X18">
            <v>48.041759765650859</v>
          </cell>
          <cell r="Y18">
            <v>1.2437773603811366</v>
          </cell>
          <cell r="Z18">
            <v>18.759999999999998</v>
          </cell>
        </row>
        <row r="19">
          <cell r="C19">
            <v>7.1</v>
          </cell>
          <cell r="D19">
            <v>0.61</v>
          </cell>
          <cell r="E19">
            <v>-234</v>
          </cell>
          <cell r="F19">
            <v>1.0954118374472563E-18</v>
          </cell>
          <cell r="G19">
            <v>17.960422570226434</v>
          </cell>
          <cell r="H19">
            <v>1.0332778539259839</v>
          </cell>
          <cell r="I19">
            <v>0.1167284185740505</v>
          </cell>
          <cell r="J19">
            <v>65.558164021370331</v>
          </cell>
          <cell r="K19">
            <v>10.589407797917341</v>
          </cell>
          <cell r="L19">
            <v>207.47</v>
          </cell>
          <cell r="M19">
            <v>0.44019999999999998</v>
          </cell>
          <cell r="N19">
            <v>16.166666666666668</v>
          </cell>
          <cell r="Q19">
            <v>251.22647738527579</v>
          </cell>
          <cell r="R19">
            <v>142.91609681625903</v>
          </cell>
          <cell r="S19">
            <v>24.485184522744888</v>
          </cell>
          <cell r="T19">
            <v>16.630687500000001</v>
          </cell>
          <cell r="U19">
            <v>0.32341880056160993</v>
          </cell>
          <cell r="V19">
            <v>0.23944394885518905</v>
          </cell>
          <cell r="X19">
            <v>48.041759765650859</v>
          </cell>
          <cell r="Y19">
            <v>1.2437773603811366</v>
          </cell>
          <cell r="Z19">
            <v>18.759999999999998</v>
          </cell>
        </row>
        <row r="20">
          <cell r="C20">
            <v>6.88</v>
          </cell>
          <cell r="D20">
            <v>0.38</v>
          </cell>
          <cell r="E20">
            <v>-276.8</v>
          </cell>
          <cell r="F20">
            <v>1.7388076502506098E-21</v>
          </cell>
          <cell r="G20">
            <v>20.759748457706923</v>
          </cell>
          <cell r="H20">
            <v>4.6698904569229149E-2</v>
          </cell>
          <cell r="I20">
            <v>1.2406614373542508</v>
          </cell>
          <cell r="J20">
            <v>35.733494520921873</v>
          </cell>
          <cell r="K20">
            <v>2.3014660680687844</v>
          </cell>
          <cell r="L20">
            <v>98.63</v>
          </cell>
          <cell r="M20">
            <v>0.45829999999999999</v>
          </cell>
          <cell r="N20">
            <v>72.833202599305778</v>
          </cell>
          <cell r="Q20">
            <v>159.80356553317935</v>
          </cell>
          <cell r="R20">
            <v>139.08034095607644</v>
          </cell>
          <cell r="S20">
            <v>28.537530555058726</v>
          </cell>
          <cell r="T20">
            <v>18.444375000000001</v>
          </cell>
          <cell r="U20">
            <v>0</v>
          </cell>
          <cell r="V20">
            <v>5.0178412132025209E-2</v>
          </cell>
          <cell r="X20">
            <v>29.586440648133721</v>
          </cell>
          <cell r="Y20">
            <v>0.60683050214567358</v>
          </cell>
          <cell r="Z20">
            <v>21.07</v>
          </cell>
        </row>
        <row r="21">
          <cell r="C21">
            <v>7.2</v>
          </cell>
          <cell r="D21">
            <v>0.24</v>
          </cell>
          <cell r="E21">
            <v>-254.3</v>
          </cell>
          <cell r="F21">
            <v>5.1506231741877628E-20</v>
          </cell>
          <cell r="G21">
            <v>19.288140222466012</v>
          </cell>
          <cell r="H21">
            <v>4.0192111582617741E-2</v>
          </cell>
          <cell r="I21">
            <v>0.5503497986008058</v>
          </cell>
          <cell r="J21">
            <v>33.369964512732508</v>
          </cell>
          <cell r="K21">
            <v>2.9922132598126039</v>
          </cell>
          <cell r="L21">
            <v>95.76</v>
          </cell>
          <cell r="M21">
            <v>0.33079999999999998</v>
          </cell>
          <cell r="N21">
            <v>33.796588689356263</v>
          </cell>
          <cell r="Q21">
            <v>159.80356553317935</v>
          </cell>
          <cell r="R21">
            <v>139.08034095607644</v>
          </cell>
          <cell r="S21">
            <v>28.537530555058726</v>
          </cell>
          <cell r="T21">
            <v>18.444375000000001</v>
          </cell>
          <cell r="U21">
            <v>0</v>
          </cell>
          <cell r="V21">
            <v>5.0178412132025209E-2</v>
          </cell>
          <cell r="X21">
            <v>29.586440648133721</v>
          </cell>
          <cell r="Y21">
            <v>0.60683050214567358</v>
          </cell>
          <cell r="Z21">
            <v>21.07</v>
          </cell>
        </row>
        <row r="22">
          <cell r="C22">
            <v>7.18</v>
          </cell>
          <cell r="D22">
            <v>0.36</v>
          </cell>
          <cell r="E22">
            <v>-255.9</v>
          </cell>
          <cell r="F22">
            <v>4.0477350814962874E-20</v>
          </cell>
          <cell r="G22">
            <v>19.392787919194259</v>
          </cell>
          <cell r="H22">
            <v>5.320569755584055E-2</v>
          </cell>
          <cell r="I22">
            <v>0.51626033495866042</v>
          </cell>
          <cell r="J22">
            <v>46.369379557774039</v>
          </cell>
          <cell r="K22">
            <v>2.877088727855301</v>
          </cell>
          <cell r="L22">
            <v>127.82</v>
          </cell>
          <cell r="M22">
            <v>0.31190000000000001</v>
          </cell>
          <cell r="N22">
            <v>33.027671086604201</v>
          </cell>
          <cell r="Q22">
            <v>159.80356553317935</v>
          </cell>
          <cell r="R22">
            <v>139.08034095607644</v>
          </cell>
          <cell r="S22">
            <v>28.537530555058726</v>
          </cell>
          <cell r="T22">
            <v>18.444375000000001</v>
          </cell>
          <cell r="U22">
            <v>0</v>
          </cell>
          <cell r="V22">
            <v>5.0178412132025209E-2</v>
          </cell>
          <cell r="X22">
            <v>29.586440648133721</v>
          </cell>
          <cell r="Y22">
            <v>0.60683050214567358</v>
          </cell>
          <cell r="Z22">
            <v>21.07</v>
          </cell>
        </row>
        <row r="23">
          <cell r="C23">
            <v>7.76</v>
          </cell>
          <cell r="D23">
            <v>0.66</v>
          </cell>
          <cell r="E23">
            <v>-260.2</v>
          </cell>
          <cell r="F23">
            <v>2.1182216171801234E-20</v>
          </cell>
          <cell r="G23">
            <v>19.674028604151406</v>
          </cell>
          <cell r="H23">
            <v>0.11176683443534319</v>
          </cell>
          <cell r="I23">
            <v>0.37990248039007868</v>
          </cell>
          <cell r="J23">
            <v>83.039911374592037</v>
          </cell>
          <cell r="K23">
            <v>6.7620722737448098</v>
          </cell>
          <cell r="L23">
            <v>235.28</v>
          </cell>
          <cell r="M23">
            <v>0.4572</v>
          </cell>
          <cell r="N23">
            <v>43.669662909285101</v>
          </cell>
          <cell r="Q23">
            <v>257.75668537471125</v>
          </cell>
          <cell r="R23">
            <v>156.341242326898</v>
          </cell>
          <cell r="S23">
            <v>33.096419841411794</v>
          </cell>
          <cell r="T23">
            <v>32.276687499999994</v>
          </cell>
          <cell r="U23">
            <v>0.38954168616701207</v>
          </cell>
          <cell r="V23">
            <v>0</v>
          </cell>
          <cell r="X23">
            <v>29.215481419599516</v>
          </cell>
          <cell r="Y23">
            <v>0.66162162973582095</v>
          </cell>
          <cell r="Z23">
            <v>19.949999999999996</v>
          </cell>
        </row>
        <row r="24">
          <cell r="C24">
            <v>7.65</v>
          </cell>
          <cell r="D24">
            <v>0.49</v>
          </cell>
          <cell r="E24">
            <v>-262</v>
          </cell>
          <cell r="F24">
            <v>1.6152611106190949E-20</v>
          </cell>
          <cell r="G24">
            <v>19.79175726297068</v>
          </cell>
          <cell r="H24">
            <v>0.11176683443534319</v>
          </cell>
          <cell r="I24">
            <v>0.35433538265846959</v>
          </cell>
          <cell r="J24">
            <v>63.192011736878335</v>
          </cell>
          <cell r="K24">
            <v>5.4445155100735594</v>
          </cell>
          <cell r="L24">
            <v>180.07</v>
          </cell>
          <cell r="M24">
            <v>0.49320000000000003</v>
          </cell>
          <cell r="N24">
            <v>80.833090757914945</v>
          </cell>
          <cell r="Q24">
            <v>257.75668537471125</v>
          </cell>
          <cell r="R24">
            <v>156.341242326898</v>
          </cell>
          <cell r="S24">
            <v>33.096419841411794</v>
          </cell>
          <cell r="T24">
            <v>32.276687499999994</v>
          </cell>
          <cell r="U24">
            <v>0.38954168616701207</v>
          </cell>
          <cell r="V24">
            <v>0</v>
          </cell>
          <cell r="X24">
            <v>29.215481419599516</v>
          </cell>
          <cell r="Y24">
            <v>0.66162162973582095</v>
          </cell>
          <cell r="Z24">
            <v>19.949999999999996</v>
          </cell>
        </row>
        <row r="25">
          <cell r="C25">
            <v>7.59</v>
          </cell>
          <cell r="D25">
            <v>0.47</v>
          </cell>
          <cell r="E25">
            <v>-261.39999999999998</v>
          </cell>
          <cell r="F25">
            <v>1.768013689201455E-20</v>
          </cell>
          <cell r="G25">
            <v>19.752514376697587</v>
          </cell>
          <cell r="H25">
            <v>0.11827362742195459</v>
          </cell>
          <cell r="I25">
            <v>0.1071867712529152</v>
          </cell>
          <cell r="J25">
            <v>58.655348962543769</v>
          </cell>
          <cell r="K25">
            <v>4.8955335252105394</v>
          </cell>
          <cell r="L25">
            <v>166.77</v>
          </cell>
          <cell r="M25">
            <v>0.53920000000000001</v>
          </cell>
          <cell r="N25">
            <v>62.002571836691182</v>
          </cell>
          <cell r="Q25">
            <v>257.75668537471125</v>
          </cell>
          <cell r="R25">
            <v>156.341242326898</v>
          </cell>
          <cell r="S25">
            <v>33.096419841411794</v>
          </cell>
          <cell r="T25">
            <v>32.276687499999994</v>
          </cell>
          <cell r="U25">
            <v>0.38954168616701207</v>
          </cell>
          <cell r="V25">
            <v>0</v>
          </cell>
          <cell r="X25">
            <v>29.215481419599516</v>
          </cell>
          <cell r="Y25">
            <v>0.66162162973582095</v>
          </cell>
          <cell r="Z25">
            <v>19.949999999999996</v>
          </cell>
        </row>
        <row r="26">
          <cell r="C26">
            <v>7.45</v>
          </cell>
          <cell r="D26">
            <v>0.57999999999999996</v>
          </cell>
          <cell r="E26">
            <v>-264.8</v>
          </cell>
          <cell r="F26">
            <v>1.0595202651466894E-20</v>
          </cell>
          <cell r="G26">
            <v>19.974890732245104</v>
          </cell>
          <cell r="H26">
            <v>8.5739662488897569E-2</v>
          </cell>
          <cell r="I26">
            <v>0.40800271508569491</v>
          </cell>
          <cell r="J26">
            <v>79.070331447049284</v>
          </cell>
          <cell r="K26">
            <v>6.4326830828269976</v>
          </cell>
          <cell r="L26">
            <v>223.89</v>
          </cell>
          <cell r="M26">
            <v>9.74E-2</v>
          </cell>
          <cell r="N26">
            <v>57.401577841736845</v>
          </cell>
          <cell r="Q26">
            <v>451.72888015717109</v>
          </cell>
          <cell r="R26">
            <v>154.42336439680673</v>
          </cell>
          <cell r="S26">
            <v>29.550617063137185</v>
          </cell>
          <cell r="T26">
            <v>38.878437500000004</v>
          </cell>
          <cell r="U26">
            <v>0</v>
          </cell>
          <cell r="V26">
            <v>2.6761819803747837E-3</v>
          </cell>
          <cell r="X26">
            <v>29.863564351447074</v>
          </cell>
          <cell r="Y26">
            <v>0.25149502845573468</v>
          </cell>
          <cell r="Z26">
            <v>13.3</v>
          </cell>
        </row>
        <row r="27">
          <cell r="C27">
            <v>7.26</v>
          </cell>
          <cell r="D27">
            <v>0.71</v>
          </cell>
          <cell r="E27">
            <v>-260.3</v>
          </cell>
          <cell r="F27">
            <v>2.0865601789028386E-20</v>
          </cell>
          <cell r="G27">
            <v>19.680569085196922</v>
          </cell>
          <cell r="H27">
            <v>7.9232869502286168E-2</v>
          </cell>
          <cell r="I27">
            <v>3.3907008314949936</v>
          </cell>
          <cell r="J27">
            <v>114.79655079493395</v>
          </cell>
          <cell r="K27">
            <v>7.3110542586078324</v>
          </cell>
          <cell r="L27">
            <v>316.76</v>
          </cell>
          <cell r="M27">
            <v>0.1502</v>
          </cell>
          <cell r="N27">
            <v>76.80669436094233</v>
          </cell>
          <cell r="Q27">
            <v>451.72888015717109</v>
          </cell>
          <cell r="R27">
            <v>154.42336439680673</v>
          </cell>
          <cell r="S27">
            <v>29.550617063137185</v>
          </cell>
          <cell r="T27">
            <v>38.878437500000004</v>
          </cell>
          <cell r="U27">
            <v>0</v>
          </cell>
          <cell r="V27">
            <v>2.6761819803747837E-3</v>
          </cell>
          <cell r="X27">
            <v>29.863564351447074</v>
          </cell>
          <cell r="Y27">
            <v>0.25149502845573468</v>
          </cell>
          <cell r="Z27">
            <v>13.3</v>
          </cell>
        </row>
        <row r="28">
          <cell r="C28">
            <v>7.33</v>
          </cell>
          <cell r="D28">
            <v>0.67</v>
          </cell>
          <cell r="E28">
            <v>-263.2</v>
          </cell>
          <cell r="F28">
            <v>1.3482082007127689E-20</v>
          </cell>
          <cell r="G28">
            <v>19.870243035516861</v>
          </cell>
          <cell r="H28">
            <v>7.9232869502286168E-2</v>
          </cell>
          <cell r="I28">
            <v>0.39981673171559479</v>
          </cell>
          <cell r="J28">
            <v>92.680319770052961</v>
          </cell>
          <cell r="K28">
            <v>7.3110542586078324</v>
          </cell>
          <cell r="L28">
            <v>261.57</v>
          </cell>
          <cell r="M28">
            <v>0.11</v>
          </cell>
          <cell r="N28">
            <v>108.07375141953594</v>
          </cell>
          <cell r="Q28">
            <v>451.72888015717109</v>
          </cell>
          <cell r="R28">
            <v>154.42336439680673</v>
          </cell>
          <cell r="S28">
            <v>29.550617063137185</v>
          </cell>
          <cell r="T28">
            <v>38.878437500000004</v>
          </cell>
          <cell r="U28">
            <v>0</v>
          </cell>
          <cell r="V28">
            <v>2.6761819803747837E-3</v>
          </cell>
          <cell r="X28">
            <v>29.863564351447074</v>
          </cell>
          <cell r="Y28">
            <v>0.25149502845573468</v>
          </cell>
          <cell r="Z28">
            <v>13.3</v>
          </cell>
        </row>
        <row r="29">
          <cell r="C29">
            <v>7.28</v>
          </cell>
          <cell r="D29">
            <v>0.61</v>
          </cell>
          <cell r="E29">
            <v>-254.2</v>
          </cell>
          <cell r="F29">
            <v>5.2287786663551496E-20</v>
          </cell>
          <cell r="G29">
            <v>19.281599741420496</v>
          </cell>
          <cell r="H29">
            <v>0.25088435374149648</v>
          </cell>
          <cell r="I29">
            <v>0.61265229933819787</v>
          </cell>
          <cell r="J29">
            <v>50.394922003652781</v>
          </cell>
          <cell r="K29">
            <v>4.740432789681285</v>
          </cell>
          <cell r="L29">
            <v>145.22</v>
          </cell>
          <cell r="M29">
            <v>0.25180000000000002</v>
          </cell>
          <cell r="N29">
            <v>89.663684752869287</v>
          </cell>
          <cell r="Q29">
            <v>691.19924067348984</v>
          </cell>
          <cell r="R29">
            <v>149.62866957157851</v>
          </cell>
          <cell r="S29">
            <v>23.978641268705658</v>
          </cell>
          <cell r="T29">
            <v>38.368812500000004</v>
          </cell>
          <cell r="U29">
            <v>0.1167847830447282</v>
          </cell>
          <cell r="V29">
            <v>8.5043116265239582E-2</v>
          </cell>
          <cell r="X29">
            <v>28.693617053474867</v>
          </cell>
          <cell r="Y29">
            <v>0.35285861449750727</v>
          </cell>
          <cell r="Z29">
            <v>13.580000000000002</v>
          </cell>
        </row>
        <row r="30">
          <cell r="C30">
            <v>7.31</v>
          </cell>
          <cell r="D30">
            <v>0.43</v>
          </cell>
          <cell r="E30">
            <v>-246.9</v>
          </cell>
          <cell r="F30">
            <v>1.5698399423765504E-19</v>
          </cell>
          <cell r="G30">
            <v>18.804144625097891</v>
          </cell>
          <cell r="H30">
            <v>0.34476190476190466</v>
          </cell>
          <cell r="I30">
            <v>0.90734770066180215</v>
          </cell>
          <cell r="J30">
            <v>24.309111051229063</v>
          </cell>
          <cell r="K30">
            <v>2.7640976441744094</v>
          </cell>
          <cell r="L30">
            <v>72.209999999999994</v>
          </cell>
          <cell r="M30">
            <v>0.33479999999999999</v>
          </cell>
          <cell r="N30">
            <v>50.070744263227091</v>
          </cell>
          <cell r="Q30">
            <v>691.19924067348984</v>
          </cell>
          <cell r="R30">
            <v>149.62866957157851</v>
          </cell>
          <cell r="S30">
            <v>23.978641268705658</v>
          </cell>
          <cell r="T30">
            <v>38.368812500000004</v>
          </cell>
          <cell r="U30">
            <v>0.1167847830447282</v>
          </cell>
          <cell r="V30">
            <v>8.5043116265239582E-2</v>
          </cell>
          <cell r="X30">
            <v>28.693617053474867</v>
          </cell>
          <cell r="Y30">
            <v>0.35285861449750727</v>
          </cell>
          <cell r="Z30">
            <v>13.580000000000002</v>
          </cell>
        </row>
        <row r="31">
          <cell r="C31">
            <v>7.14</v>
          </cell>
          <cell r="D31">
            <v>0.47</v>
          </cell>
          <cell r="E31">
            <v>-250.4</v>
          </cell>
          <cell r="F31">
            <v>9.2669866698691731E-20</v>
          </cell>
          <cell r="G31">
            <v>19.03306146169092</v>
          </cell>
          <cell r="H31">
            <v>0.25714285714285701</v>
          </cell>
          <cell r="I31">
            <v>2.6948922450364838</v>
          </cell>
          <cell r="J31">
            <v>35.650767987065464</v>
          </cell>
          <cell r="K31">
            <v>2.9836904381196176</v>
          </cell>
          <cell r="L31">
            <v>101.51</v>
          </cell>
          <cell r="M31">
            <v>0.18920000000000001</v>
          </cell>
          <cell r="N31">
            <v>25.102965881391469</v>
          </cell>
          <cell r="Q31">
            <v>691.19924067348984</v>
          </cell>
          <cell r="R31">
            <v>149.62866957157851</v>
          </cell>
          <cell r="S31">
            <v>23.978641268705658</v>
          </cell>
          <cell r="T31">
            <v>38.368812500000004</v>
          </cell>
          <cell r="U31">
            <v>0.1167847830447282</v>
          </cell>
          <cell r="V31">
            <v>8.5043116265239582E-2</v>
          </cell>
          <cell r="X31">
            <v>28.693617053474867</v>
          </cell>
          <cell r="Y31">
            <v>0.35285861449750727</v>
          </cell>
          <cell r="Z31">
            <v>13.580000000000002</v>
          </cell>
        </row>
        <row r="32">
          <cell r="C32">
            <v>7.23</v>
          </cell>
          <cell r="D32">
            <v>0.87</v>
          </cell>
          <cell r="E32">
            <v>-249.7</v>
          </cell>
          <cell r="F32">
            <v>1.0297265383595966E-19</v>
          </cell>
          <cell r="G32">
            <v>18.987278094372311</v>
          </cell>
          <cell r="H32">
            <v>0.7735376482804196</v>
          </cell>
          <cell r="I32">
            <v>9.5848194189549638E-2</v>
          </cell>
          <cell r="J32">
            <v>110.20389832030892</v>
          </cell>
          <cell r="K32">
            <v>33.975776915545566</v>
          </cell>
          <cell r="L32">
            <v>415.17</v>
          </cell>
          <cell r="M32">
            <v>0.16020000000000001</v>
          </cell>
          <cell r="N32">
            <v>9.3333333333333339</v>
          </cell>
          <cell r="Q32">
            <v>528.76031693628283</v>
          </cell>
          <cell r="R32">
            <v>162.57434559969465</v>
          </cell>
          <cell r="S32">
            <v>23.978641268705658</v>
          </cell>
          <cell r="T32">
            <v>32.949687500000003</v>
          </cell>
          <cell r="U32">
            <v>0.91852477101022934</v>
          </cell>
          <cell r="V32">
            <v>1.5313707998810822E-2</v>
          </cell>
          <cell r="X32">
            <v>29.607004938736392</v>
          </cell>
          <cell r="Y32">
            <v>1.4013018522028102</v>
          </cell>
          <cell r="Z32">
            <v>30.450000000000003</v>
          </cell>
        </row>
        <row r="33">
          <cell r="C33">
            <v>7.27</v>
          </cell>
          <cell r="D33">
            <v>0.85</v>
          </cell>
          <cell r="E33">
            <v>-248.3</v>
          </cell>
          <cell r="F33">
            <v>1.2714188332890238E-19</v>
          </cell>
          <cell r="G33">
            <v>18.895711359735103</v>
          </cell>
          <cell r="H33">
            <v>0.53080771530159576</v>
          </cell>
          <cell r="I33">
            <v>7.4967969805048787E-2</v>
          </cell>
          <cell r="J33">
            <v>53.495613641126916</v>
          </cell>
          <cell r="K33">
            <v>28.821481669507204</v>
          </cell>
          <cell r="L33">
            <v>252.16</v>
          </cell>
          <cell r="M33">
            <v>0.1065</v>
          </cell>
          <cell r="N33">
            <v>9.3333333333333339</v>
          </cell>
          <cell r="Q33">
            <v>528.76031693628283</v>
          </cell>
          <cell r="R33">
            <v>162.57434559969465</v>
          </cell>
          <cell r="S33">
            <v>23.978641268705658</v>
          </cell>
          <cell r="T33">
            <v>32.949687500000003</v>
          </cell>
          <cell r="U33">
            <v>0.91852477101022934</v>
          </cell>
          <cell r="V33">
            <v>1.5313707998810822E-2</v>
          </cell>
          <cell r="X33">
            <v>29.607004938736392</v>
          </cell>
          <cell r="Y33">
            <v>1.4013018522028102</v>
          </cell>
          <cell r="Z33">
            <v>30.450000000000003</v>
          </cell>
        </row>
        <row r="34">
          <cell r="C34">
            <v>7.42</v>
          </cell>
          <cell r="D34">
            <v>0.73</v>
          </cell>
          <cell r="E34">
            <v>-249.9</v>
          </cell>
          <cell r="F34">
            <v>9.9917358361023252E-20</v>
          </cell>
          <cell r="G34">
            <v>19.000359056463346</v>
          </cell>
          <cell r="H34">
            <v>0.54947924860765918</v>
          </cell>
          <cell r="I34">
            <v>0.1167284185740505</v>
          </cell>
          <cell r="J34">
            <v>155.57052606365451</v>
          </cell>
          <cell r="K34">
            <v>27.925082496283139</v>
          </cell>
          <cell r="L34">
            <v>502.21</v>
          </cell>
          <cell r="M34">
            <v>0.1424</v>
          </cell>
          <cell r="N34">
            <v>9.1666666666666661</v>
          </cell>
          <cell r="Q34">
            <v>528.76031693628283</v>
          </cell>
          <cell r="R34">
            <v>162.57434559969465</v>
          </cell>
          <cell r="S34">
            <v>23.978641268705658</v>
          </cell>
          <cell r="T34">
            <v>32.949687500000003</v>
          </cell>
          <cell r="U34">
            <v>0.91852477101022934</v>
          </cell>
          <cell r="V34">
            <v>1.5313707998810822E-2</v>
          </cell>
          <cell r="X34">
            <v>29.607004938736392</v>
          </cell>
          <cell r="Y34">
            <v>1.4013018522028102</v>
          </cell>
          <cell r="Z34">
            <v>30.450000000000003</v>
          </cell>
        </row>
        <row r="35">
          <cell r="C35">
            <v>7.53</v>
          </cell>
          <cell r="D35">
            <v>1.22</v>
          </cell>
          <cell r="E35">
            <v>-249.9</v>
          </cell>
          <cell r="F35">
            <v>9.9917358361023252E-20</v>
          </cell>
          <cell r="G35">
            <v>19.000359056463346</v>
          </cell>
          <cell r="H35">
            <v>0.18829931972789099</v>
          </cell>
          <cell r="I35">
            <v>0.39572374003054472</v>
          </cell>
          <cell r="J35">
            <v>126.8096892166914</v>
          </cell>
          <cell r="K35">
            <v>14.479094897922185</v>
          </cell>
          <cell r="L35">
            <v>376.36</v>
          </cell>
          <cell r="M35">
            <v>3.8E-3</v>
          </cell>
          <cell r="N35">
            <v>1.5</v>
          </cell>
          <cell r="Q35">
            <v>1245.1064178127051</v>
          </cell>
          <cell r="R35">
            <v>188.94516713844979</v>
          </cell>
          <cell r="S35">
            <v>33.096419841411794</v>
          </cell>
          <cell r="T35">
            <v>64.844499999999996</v>
          </cell>
          <cell r="U35">
            <v>6.4521938441388108E-2</v>
          </cell>
          <cell r="V35">
            <v>1.0333035979780195E-2</v>
          </cell>
          <cell r="X35">
            <v>12.303122147267921</v>
          </cell>
          <cell r="Y35">
            <v>0.34874927992824623</v>
          </cell>
          <cell r="Z35">
            <v>13.23</v>
          </cell>
        </row>
        <row r="36">
          <cell r="C36">
            <v>7.46</v>
          </cell>
          <cell r="D36">
            <v>1.17</v>
          </cell>
          <cell r="E36">
            <v>-249.7</v>
          </cell>
          <cell r="F36">
            <v>1.0297265383595966E-19</v>
          </cell>
          <cell r="G36">
            <v>18.987278094372311</v>
          </cell>
          <cell r="H36">
            <v>0.18204081632653046</v>
          </cell>
          <cell r="I36">
            <v>2.2241982012557271</v>
          </cell>
          <cell r="J36">
            <v>141.88030787593149</v>
          </cell>
          <cell r="K36">
            <v>15.375494071146248</v>
          </cell>
          <cell r="L36">
            <v>417.78</v>
          </cell>
          <cell r="M36">
            <v>2.9999999999999997E-4</v>
          </cell>
          <cell r="N36">
            <v>0.33333333333333331</v>
          </cell>
          <cell r="Q36">
            <v>1245.1064178127051</v>
          </cell>
          <cell r="R36">
            <v>188.94516713844979</v>
          </cell>
          <cell r="S36">
            <v>33.096419841411794</v>
          </cell>
          <cell r="T36">
            <v>64.844499999999996</v>
          </cell>
          <cell r="U36">
            <v>6.4521938441388108E-2</v>
          </cell>
          <cell r="V36">
            <v>1.0333035979780195E-2</v>
          </cell>
          <cell r="X36">
            <v>12.303122147267921</v>
          </cell>
          <cell r="Y36">
            <v>0.34874927992824623</v>
          </cell>
          <cell r="Z36">
            <v>13.23</v>
          </cell>
        </row>
        <row r="37">
          <cell r="C37">
            <v>7.59</v>
          </cell>
          <cell r="D37">
            <v>1.07</v>
          </cell>
          <cell r="E37">
            <v>-252.6</v>
          </cell>
          <cell r="F37">
            <v>6.6534662050243514E-20</v>
          </cell>
          <cell r="G37">
            <v>19.176952044692257</v>
          </cell>
          <cell r="H37">
            <v>0.18204081632653046</v>
          </cell>
          <cell r="I37">
            <v>0.19107415577804179</v>
          </cell>
          <cell r="J37">
            <v>112.89834891585437</v>
          </cell>
          <cell r="K37">
            <v>13.507694584196518</v>
          </cell>
          <cell r="L37">
            <v>337.53</v>
          </cell>
          <cell r="M37">
            <v>2E-3</v>
          </cell>
          <cell r="N37">
            <v>0.33333333333333331</v>
          </cell>
          <cell r="Q37">
            <v>1245.1064178127051</v>
          </cell>
          <cell r="R37">
            <v>188.94516713844979</v>
          </cell>
          <cell r="S37">
            <v>33.096419841411794</v>
          </cell>
          <cell r="T37">
            <v>64.844499999999996</v>
          </cell>
          <cell r="U37">
            <v>6.4521938441388108E-2</v>
          </cell>
          <cell r="V37">
            <v>1.0333035979780195E-2</v>
          </cell>
          <cell r="X37">
            <v>12.303122147267921</v>
          </cell>
          <cell r="Y37">
            <v>0.34874927992824623</v>
          </cell>
          <cell r="Z37">
            <v>13.23</v>
          </cell>
        </row>
        <row r="38">
          <cell r="C38">
            <v>7.57</v>
          </cell>
          <cell r="D38">
            <v>0.46</v>
          </cell>
          <cell r="E38">
            <v>-251.8</v>
          </cell>
          <cell r="F38">
            <v>7.5053647584435404E-20</v>
          </cell>
          <cell r="G38">
            <v>19.124628196328132</v>
          </cell>
          <cell r="H38">
            <v>0.23210884353741482</v>
          </cell>
          <cell r="I38">
            <v>0.58400135754284743</v>
          </cell>
          <cell r="J38">
            <v>44.500925770072399</v>
          </cell>
          <cell r="K38">
            <v>5.5060668836934079</v>
          </cell>
          <cell r="L38">
            <v>133.78</v>
          </cell>
          <cell r="M38">
            <v>0.26989999999999997</v>
          </cell>
          <cell r="N38">
            <v>117.0132315280655</v>
          </cell>
          <cell r="Q38">
            <v>727.11538461538487</v>
          </cell>
          <cell r="R38">
            <v>164.49222352978595</v>
          </cell>
          <cell r="S38">
            <v>35.629136111607941</v>
          </cell>
          <cell r="T38">
            <v>48.383687500000001</v>
          </cell>
          <cell r="U38">
            <v>1.7600454636624952E-2</v>
          </cell>
          <cell r="V38">
            <v>6.0139756170086461E-2</v>
          </cell>
          <cell r="X38">
            <v>30.071713858481921</v>
          </cell>
          <cell r="Y38">
            <v>0.908181703891484</v>
          </cell>
          <cell r="Z38">
            <v>31.29</v>
          </cell>
        </row>
        <row r="39">
          <cell r="C39">
            <v>7.45</v>
          </cell>
          <cell r="D39">
            <v>0.54</v>
          </cell>
          <cell r="E39">
            <v>-243.8</v>
          </cell>
          <cell r="F39">
            <v>2.5038614130525327E-19</v>
          </cell>
          <cell r="G39">
            <v>18.601389712686924</v>
          </cell>
          <cell r="H39">
            <v>0.27591836734693864</v>
          </cell>
          <cell r="I39">
            <v>0.8582318004412014</v>
          </cell>
          <cell r="J39">
            <v>83.916389955777277</v>
          </cell>
          <cell r="K39">
            <v>8.0208641609943836</v>
          </cell>
          <cell r="L39">
            <v>242.47</v>
          </cell>
          <cell r="M39">
            <v>0.30880000000000002</v>
          </cell>
          <cell r="N39">
            <v>46.518655627897807</v>
          </cell>
          <cell r="Q39">
            <v>727.11538461538487</v>
          </cell>
          <cell r="R39">
            <v>164.49222352978595</v>
          </cell>
          <cell r="S39">
            <v>35.629136111607941</v>
          </cell>
          <cell r="T39">
            <v>48.383687500000001</v>
          </cell>
          <cell r="U39">
            <v>1.7600454636624952E-2</v>
          </cell>
          <cell r="V39">
            <v>6.0139756170086461E-2</v>
          </cell>
          <cell r="X39">
            <v>30.071713858481921</v>
          </cell>
          <cell r="Y39">
            <v>0.908181703891484</v>
          </cell>
          <cell r="Z39">
            <v>31.29</v>
          </cell>
        </row>
        <row r="40">
          <cell r="C40">
            <v>7.3</v>
          </cell>
          <cell r="D40">
            <v>0.44</v>
          </cell>
          <cell r="E40">
            <v>-243.4</v>
          </cell>
          <cell r="F40">
            <v>2.6593298690000193E-19</v>
          </cell>
          <cell r="G40">
            <v>18.575227788504861</v>
          </cell>
          <cell r="H40">
            <v>0.25714285714285701</v>
          </cell>
          <cell r="I40">
            <v>0.71497709146444932</v>
          </cell>
          <cell r="J40">
            <v>50.297317562087819</v>
          </cell>
          <cell r="K40">
            <v>6.4115023389056116</v>
          </cell>
          <cell r="L40">
            <v>151.97</v>
          </cell>
          <cell r="M40">
            <v>0.26819999999999999</v>
          </cell>
          <cell r="N40">
            <v>83.599888053664799</v>
          </cell>
          <cell r="Q40">
            <v>727.11538461538498</v>
          </cell>
          <cell r="R40">
            <v>164.49222352978595</v>
          </cell>
          <cell r="S40">
            <v>35.629136111607941</v>
          </cell>
          <cell r="T40">
            <v>48.383687500000001</v>
          </cell>
          <cell r="U40">
            <v>1.7600454636624952E-2</v>
          </cell>
          <cell r="V40">
            <v>6.0139756170086461E-2</v>
          </cell>
          <cell r="X40">
            <v>30.071713858481921</v>
          </cell>
          <cell r="Y40">
            <v>0.908181703891484</v>
          </cell>
          <cell r="Z40">
            <v>31.29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1532-E9DC-5443-AAD8-5F4EF5CB3BB3}">
  <dimension ref="A1:T66"/>
  <sheetViews>
    <sheetView zoomScale="59" workbookViewId="0">
      <selection activeCell="V3" sqref="V3"/>
    </sheetView>
  </sheetViews>
  <sheetFormatPr baseColWidth="10" defaultRowHeight="15"/>
  <sheetData>
    <row r="1" spans="1:20" ht="32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  <c r="N1" s="16" t="s">
        <v>138</v>
      </c>
      <c r="O1" s="16" t="s">
        <v>139</v>
      </c>
      <c r="P1" s="16" t="s">
        <v>140</v>
      </c>
      <c r="Q1" s="16" t="s">
        <v>141</v>
      </c>
      <c r="R1" s="16" t="s">
        <v>142</v>
      </c>
      <c r="S1" s="62" t="s">
        <v>143</v>
      </c>
      <c r="T1" s="66"/>
    </row>
    <row r="2" spans="1:20">
      <c r="A2" s="2">
        <v>0.38669999999999999</v>
      </c>
      <c r="B2" s="3">
        <v>0.1275</v>
      </c>
      <c r="C2" s="3">
        <v>6</v>
      </c>
      <c r="D2" s="1">
        <v>50.735061076262809</v>
      </c>
      <c r="E2" s="1">
        <v>78.831621131643402</v>
      </c>
      <c r="F2" s="1">
        <v>16.887035712156443</v>
      </c>
      <c r="G2" s="1">
        <v>17.689250000000001</v>
      </c>
      <c r="H2" s="1">
        <v>0</v>
      </c>
      <c r="I2" s="1">
        <v>0.13484983645554588</v>
      </c>
      <c r="J2" s="1">
        <v>1.4867273424785172</v>
      </c>
      <c r="K2" s="1">
        <v>23.608756667782234</v>
      </c>
      <c r="L2" s="1">
        <v>0.28573948319957676</v>
      </c>
      <c r="M2" s="1">
        <v>9.1000000000000014</v>
      </c>
      <c r="N2" s="1">
        <v>5.2549999999999999</v>
      </c>
      <c r="O2" s="1">
        <v>6.5000000000000002E-2</v>
      </c>
      <c r="P2" s="1">
        <v>12.962118314266982</v>
      </c>
      <c r="Q2" s="5">
        <v>46.635495019312877</v>
      </c>
      <c r="R2" s="5">
        <v>12.705834519211223</v>
      </c>
      <c r="S2" s="63">
        <v>40.6586704614759</v>
      </c>
      <c r="T2" s="67"/>
    </row>
    <row r="3" spans="1:20">
      <c r="A3" s="2">
        <v>0.19159999999999999</v>
      </c>
      <c r="B3" s="3">
        <v>0.21999999999999997</v>
      </c>
      <c r="C3" s="3">
        <v>6.2</v>
      </c>
      <c r="D3" s="1">
        <v>50.735061076262809</v>
      </c>
      <c r="E3" s="1">
        <v>78.831621131643402</v>
      </c>
      <c r="F3" s="1">
        <v>16.887035712156443</v>
      </c>
      <c r="G3" s="1">
        <v>17.689250000000001</v>
      </c>
      <c r="H3" s="1">
        <v>0</v>
      </c>
      <c r="I3" s="1">
        <v>0.13484983645554588</v>
      </c>
      <c r="J3" s="1">
        <v>1.4867273424785172</v>
      </c>
      <c r="K3" s="1">
        <v>23.608756667782234</v>
      </c>
      <c r="L3" s="1">
        <v>0.28573948319957676</v>
      </c>
      <c r="M3" s="1">
        <v>9.1000000000000014</v>
      </c>
      <c r="N3" s="1">
        <v>5.2549999999999999</v>
      </c>
      <c r="O3" s="1">
        <v>6.5000000000000002E-2</v>
      </c>
      <c r="P3" s="1">
        <v>12.962118314266982</v>
      </c>
      <c r="Q3" s="5">
        <v>46.635495019312877</v>
      </c>
      <c r="R3" s="5">
        <v>12.705834519211223</v>
      </c>
      <c r="S3" s="63">
        <v>40.6586704614759</v>
      </c>
      <c r="T3" s="67"/>
    </row>
    <row r="4" spans="1:20">
      <c r="A4" s="2">
        <v>0.3427</v>
      </c>
      <c r="B4" s="3">
        <v>0.17</v>
      </c>
      <c r="C4" s="1">
        <v>6.13</v>
      </c>
      <c r="D4" s="1">
        <v>50.735061076262809</v>
      </c>
      <c r="E4" s="1">
        <v>78.831621131643402</v>
      </c>
      <c r="F4" s="1">
        <v>16.887035712156443</v>
      </c>
      <c r="G4" s="1">
        <v>17.689250000000001</v>
      </c>
      <c r="H4" s="1">
        <v>0</v>
      </c>
      <c r="I4" s="1">
        <v>0.13484983645554588</v>
      </c>
      <c r="J4" s="1">
        <v>1.4867273424785172</v>
      </c>
      <c r="K4" s="1">
        <v>23.608756667782234</v>
      </c>
      <c r="L4" s="1">
        <v>0.28573948319957676</v>
      </c>
      <c r="M4" s="1">
        <v>9.1000000000000014</v>
      </c>
      <c r="N4" s="1">
        <v>5.2549999999999999</v>
      </c>
      <c r="O4" s="1">
        <v>6.5000000000000002E-2</v>
      </c>
      <c r="P4" s="1">
        <v>12.962118314266982</v>
      </c>
      <c r="Q4" s="5">
        <v>46.635495019312877</v>
      </c>
      <c r="R4" s="5">
        <v>12.705834519211223</v>
      </c>
      <c r="S4" s="63">
        <v>40.6586704614759</v>
      </c>
      <c r="T4" s="67"/>
    </row>
    <row r="5" spans="1:20">
      <c r="A5" s="2">
        <v>0.38919999999999999</v>
      </c>
      <c r="B5" s="3">
        <v>0.1825</v>
      </c>
      <c r="C5" s="1">
        <v>6.12</v>
      </c>
      <c r="D5" s="1">
        <v>50.735061076262809</v>
      </c>
      <c r="E5" s="1">
        <v>78.831621131643402</v>
      </c>
      <c r="F5" s="1">
        <v>16.887035712156443</v>
      </c>
      <c r="G5" s="1">
        <v>17.689250000000001</v>
      </c>
      <c r="H5" s="1">
        <v>0</v>
      </c>
      <c r="I5" s="1">
        <v>0.13484983645554588</v>
      </c>
      <c r="J5" s="1">
        <v>1.4867273424785172</v>
      </c>
      <c r="K5" s="1">
        <v>23.608756667782234</v>
      </c>
      <c r="L5" s="1">
        <v>0.28573948319957676</v>
      </c>
      <c r="M5" s="1">
        <v>9.1000000000000014</v>
      </c>
      <c r="N5" s="1">
        <v>5.2549999999999999</v>
      </c>
      <c r="O5" s="1">
        <v>6.5000000000000002E-2</v>
      </c>
      <c r="P5" s="1">
        <v>12.962118314266982</v>
      </c>
      <c r="Q5" s="5">
        <v>46.635495019312877</v>
      </c>
      <c r="R5" s="5">
        <v>12.705834519211223</v>
      </c>
      <c r="S5" s="63">
        <v>40.6586704614759</v>
      </c>
      <c r="T5" s="67"/>
    </row>
    <row r="6" spans="1:20">
      <c r="A6" s="2">
        <v>0.3569</v>
      </c>
      <c r="B6" s="3">
        <v>0.13</v>
      </c>
      <c r="C6" s="1">
        <v>6.08</v>
      </c>
      <c r="D6" s="1">
        <v>50.735061076262809</v>
      </c>
      <c r="E6" s="1">
        <v>78.831621131643402</v>
      </c>
      <c r="F6" s="1">
        <v>16.887035712156443</v>
      </c>
      <c r="G6" s="1">
        <v>17.689250000000001</v>
      </c>
      <c r="H6" s="1">
        <v>0</v>
      </c>
      <c r="I6" s="1">
        <v>0.13484983645554588</v>
      </c>
      <c r="J6" s="1">
        <v>1.4867273424785172</v>
      </c>
      <c r="K6" s="1">
        <v>23.608756667782234</v>
      </c>
      <c r="L6" s="1">
        <v>0.28573948319957676</v>
      </c>
      <c r="M6" s="1">
        <v>9.1000000000000014</v>
      </c>
      <c r="N6" s="1">
        <v>5.2549999999999999</v>
      </c>
      <c r="O6" s="1">
        <v>6.5000000000000002E-2</v>
      </c>
      <c r="P6" s="1">
        <v>12.962118314266982</v>
      </c>
      <c r="Q6" s="5">
        <v>46.635495019312877</v>
      </c>
      <c r="R6" s="5">
        <v>12.705834519211223</v>
      </c>
      <c r="S6" s="63">
        <v>40.6586704614759</v>
      </c>
      <c r="T6" s="67"/>
    </row>
    <row r="7" spans="1:20">
      <c r="A7" s="6">
        <v>0.1928</v>
      </c>
      <c r="B7" s="7">
        <v>0.21250000000000002</v>
      </c>
      <c r="C7" s="8">
        <v>6.48</v>
      </c>
      <c r="D7" s="1">
        <v>327.14014526246297</v>
      </c>
      <c r="E7" s="1">
        <v>156.8207118094208</v>
      </c>
      <c r="F7" s="1">
        <v>32.589876587372565</v>
      </c>
      <c r="G7" s="1">
        <v>27.794437500000001</v>
      </c>
      <c r="H7" s="1">
        <v>9.3350939359496832E-3</v>
      </c>
      <c r="I7" s="1">
        <v>0.11990782039845399</v>
      </c>
      <c r="J7" s="1">
        <v>1.8159398598291974</v>
      </c>
      <c r="K7" s="1">
        <v>82.571914489263477</v>
      </c>
      <c r="L7" s="1">
        <v>0.82599501250626295</v>
      </c>
      <c r="M7" s="1">
        <v>30.869999999999997</v>
      </c>
      <c r="N7" s="1">
        <v>6.1</v>
      </c>
      <c r="O7" s="1">
        <v>0.215</v>
      </c>
      <c r="P7" s="1">
        <v>17.153296315175552</v>
      </c>
      <c r="Q7" s="5">
        <v>33.88934092758339</v>
      </c>
      <c r="R7" s="5">
        <v>25.427176566314081</v>
      </c>
      <c r="S7" s="63">
        <v>40.683482506102528</v>
      </c>
      <c r="T7" s="67"/>
    </row>
    <row r="8" spans="1:20">
      <c r="A8" s="6">
        <v>0.1681</v>
      </c>
      <c r="B8" s="7">
        <v>0.2</v>
      </c>
      <c r="C8" s="8">
        <v>6.49</v>
      </c>
      <c r="D8" s="1">
        <v>327.14014526246297</v>
      </c>
      <c r="E8" s="1">
        <v>156.8207118094208</v>
      </c>
      <c r="F8" s="1">
        <v>32.589876587372565</v>
      </c>
      <c r="G8" s="1">
        <v>27.794437500000001</v>
      </c>
      <c r="H8" s="1">
        <v>9.3350939359496832E-3</v>
      </c>
      <c r="I8" s="1">
        <v>0.11990782039845399</v>
      </c>
      <c r="J8" s="1">
        <v>1.8159398598291974</v>
      </c>
      <c r="K8" s="1">
        <v>82.571914489263477</v>
      </c>
      <c r="L8" s="1">
        <v>0.82599501250626295</v>
      </c>
      <c r="M8" s="1">
        <v>30.869999999999997</v>
      </c>
      <c r="N8" s="1">
        <v>6.1</v>
      </c>
      <c r="O8" s="1">
        <v>0.215</v>
      </c>
      <c r="P8" s="1">
        <v>17.153296315175552</v>
      </c>
      <c r="Q8" s="5">
        <v>33.88934092758339</v>
      </c>
      <c r="R8" s="5">
        <v>25.427176566314081</v>
      </c>
      <c r="S8" s="63">
        <v>40.683482506102528</v>
      </c>
      <c r="T8" s="67"/>
    </row>
    <row r="9" spans="1:20">
      <c r="A9" s="6">
        <v>0.18190000000000001</v>
      </c>
      <c r="B9" s="7">
        <v>0.22249999999999998</v>
      </c>
      <c r="C9" s="8">
        <v>6.41</v>
      </c>
      <c r="D9" s="1">
        <v>327.14014526246297</v>
      </c>
      <c r="E9" s="1">
        <v>156.8207118094208</v>
      </c>
      <c r="F9" s="1">
        <v>32.589876587372565</v>
      </c>
      <c r="G9" s="1">
        <v>27.794437500000001</v>
      </c>
      <c r="H9" s="1">
        <v>9.3350939359496832E-3</v>
      </c>
      <c r="I9" s="1">
        <v>0.11990782039845399</v>
      </c>
      <c r="J9" s="1">
        <v>1.8159398598291974</v>
      </c>
      <c r="K9" s="1">
        <v>82.571914489263477</v>
      </c>
      <c r="L9" s="1">
        <v>0.82599501250626295</v>
      </c>
      <c r="M9" s="1">
        <v>30.869999999999997</v>
      </c>
      <c r="N9" s="1">
        <v>6.1</v>
      </c>
      <c r="O9" s="1">
        <v>0.215</v>
      </c>
      <c r="P9" s="1">
        <v>17.153296315175552</v>
      </c>
      <c r="Q9" s="5">
        <v>33.88934092758339</v>
      </c>
      <c r="R9" s="5">
        <v>25.427176566314081</v>
      </c>
      <c r="S9" s="63">
        <v>40.683482506102528</v>
      </c>
      <c r="T9" s="67"/>
    </row>
    <row r="10" spans="1:20">
      <c r="A10" s="6">
        <v>0.11260000000000001</v>
      </c>
      <c r="B10" s="7">
        <v>0.17500000000000002</v>
      </c>
      <c r="C10" s="8">
        <v>6.56</v>
      </c>
      <c r="D10" s="1">
        <v>327.14014526246297</v>
      </c>
      <c r="E10" s="1">
        <v>156.8207118094208</v>
      </c>
      <c r="F10" s="1">
        <v>32.589876587372565</v>
      </c>
      <c r="G10" s="1">
        <v>27.794437500000001</v>
      </c>
      <c r="H10" s="1">
        <v>9.3350939359496832E-3</v>
      </c>
      <c r="I10" s="1">
        <v>0.11990782039845399</v>
      </c>
      <c r="J10" s="1">
        <v>1.8159398598291974</v>
      </c>
      <c r="K10" s="1">
        <v>82.571914489263477</v>
      </c>
      <c r="L10" s="1">
        <v>0.82599501250626295</v>
      </c>
      <c r="M10" s="1">
        <v>30.869999999999997</v>
      </c>
      <c r="N10" s="1">
        <v>6.1</v>
      </c>
      <c r="O10" s="1">
        <v>0.215</v>
      </c>
      <c r="P10" s="1">
        <v>17.153296315175552</v>
      </c>
      <c r="Q10" s="5">
        <v>33.88934092758339</v>
      </c>
      <c r="R10" s="5">
        <v>25.427176566314081</v>
      </c>
      <c r="S10" s="63">
        <v>40.683482506102528</v>
      </c>
      <c r="T10" s="67"/>
    </row>
    <row r="11" spans="1:20">
      <c r="A11" s="6">
        <v>0.16950000000000001</v>
      </c>
      <c r="B11" s="7">
        <v>0.1825</v>
      </c>
      <c r="C11" s="8">
        <v>6.47</v>
      </c>
      <c r="D11" s="1">
        <v>327.14014526246297</v>
      </c>
      <c r="E11" s="1">
        <v>156.8207118094208</v>
      </c>
      <c r="F11" s="1">
        <v>32.589876587372565</v>
      </c>
      <c r="G11" s="1">
        <v>27.794437500000001</v>
      </c>
      <c r="H11" s="1">
        <v>9.3350939359496832E-3</v>
      </c>
      <c r="I11" s="1">
        <v>0.11990782039845399</v>
      </c>
      <c r="J11" s="1">
        <v>1.8159398598291974</v>
      </c>
      <c r="K11" s="1">
        <v>82.571914489263477</v>
      </c>
      <c r="L11" s="1">
        <v>0.82599501250626295</v>
      </c>
      <c r="M11" s="1">
        <v>30.869999999999997</v>
      </c>
      <c r="N11" s="1">
        <v>6.1</v>
      </c>
      <c r="O11" s="1">
        <v>0.215</v>
      </c>
      <c r="P11" s="1">
        <v>17.153296315175552</v>
      </c>
      <c r="Q11" s="5">
        <v>33.88934092758339</v>
      </c>
      <c r="R11" s="5">
        <v>25.427176566314081</v>
      </c>
      <c r="S11" s="63">
        <v>40.683482506102528</v>
      </c>
      <c r="T11" s="67"/>
    </row>
    <row r="12" spans="1:20">
      <c r="A12" s="6">
        <v>0.36330000000000001</v>
      </c>
      <c r="B12" s="7">
        <v>0.33500000000000002</v>
      </c>
      <c r="C12" s="8">
        <v>6.41</v>
      </c>
      <c r="D12" s="1">
        <v>417.56025090789058</v>
      </c>
      <c r="E12" s="1">
        <v>164.01275404726312</v>
      </c>
      <c r="F12" s="1">
        <v>31.070246825254877</v>
      </c>
      <c r="G12" s="1">
        <v>25.398</v>
      </c>
      <c r="H12" s="1">
        <v>0.10025406164337763</v>
      </c>
      <c r="I12" s="1">
        <v>0.10496580434136212</v>
      </c>
      <c r="J12" s="1">
        <v>1.5204706813924163</v>
      </c>
      <c r="K12" s="1">
        <v>99.644813688916145</v>
      </c>
      <c r="L12" s="1">
        <v>1.3944529612540417</v>
      </c>
      <c r="M12" s="1">
        <v>45.430000000000007</v>
      </c>
      <c r="N12" s="1">
        <v>6.3449999999999998</v>
      </c>
      <c r="O12" s="1">
        <v>0.315</v>
      </c>
      <c r="P12" s="1">
        <v>14.200420905444515</v>
      </c>
      <c r="Q12" s="5">
        <v>44.151096669374503</v>
      </c>
      <c r="R12" s="5">
        <v>20.308692120227455</v>
      </c>
      <c r="S12" s="63">
        <v>35.540211210398041</v>
      </c>
      <c r="T12" s="67"/>
    </row>
    <row r="13" spans="1:20">
      <c r="A13" s="6">
        <v>0.46829999999999999</v>
      </c>
      <c r="B13" s="7">
        <v>0.33250000000000002</v>
      </c>
      <c r="C13" s="7">
        <v>6.6</v>
      </c>
      <c r="D13" s="1">
        <v>417.56025090789058</v>
      </c>
      <c r="E13" s="1">
        <v>164.01275404726312</v>
      </c>
      <c r="F13" s="1">
        <v>31.070246825254877</v>
      </c>
      <c r="G13" s="1">
        <v>25.398</v>
      </c>
      <c r="H13" s="1">
        <v>0.10025406164337763</v>
      </c>
      <c r="I13" s="1">
        <v>0.10496580434136212</v>
      </c>
      <c r="J13" s="1">
        <v>1.5204706813924163</v>
      </c>
      <c r="K13" s="1">
        <v>99.644813688916145</v>
      </c>
      <c r="L13" s="1">
        <v>1.3944529612540417</v>
      </c>
      <c r="M13" s="1">
        <v>45.430000000000007</v>
      </c>
      <c r="N13" s="1">
        <v>6.3449999999999998</v>
      </c>
      <c r="O13" s="1">
        <v>0.315</v>
      </c>
      <c r="P13" s="1">
        <v>14.200420905444515</v>
      </c>
      <c r="Q13" s="5">
        <v>44.151096669374503</v>
      </c>
      <c r="R13" s="5">
        <v>20.308692120227455</v>
      </c>
      <c r="S13" s="63">
        <v>35.540211210398041</v>
      </c>
      <c r="T13" s="67"/>
    </row>
    <row r="14" spans="1:20">
      <c r="A14" s="6">
        <v>0.44669999999999999</v>
      </c>
      <c r="B14" s="7">
        <v>0.30249999999999999</v>
      </c>
      <c r="C14" s="8">
        <v>6.63</v>
      </c>
      <c r="D14" s="1">
        <v>417.56025090789058</v>
      </c>
      <c r="E14" s="1">
        <v>164.01275404726312</v>
      </c>
      <c r="F14" s="1">
        <v>31.070246825254877</v>
      </c>
      <c r="G14" s="1">
        <v>25.398</v>
      </c>
      <c r="H14" s="1">
        <v>0.10025406164337763</v>
      </c>
      <c r="I14" s="1">
        <v>0.10496580434136212</v>
      </c>
      <c r="J14" s="1">
        <v>1.5204706813924163</v>
      </c>
      <c r="K14" s="1">
        <v>99.644813688916145</v>
      </c>
      <c r="L14" s="1">
        <v>1.3944529612540417</v>
      </c>
      <c r="M14" s="1">
        <v>45.430000000000007</v>
      </c>
      <c r="N14" s="1">
        <v>6.3449999999999998</v>
      </c>
      <c r="O14" s="1">
        <v>0.315</v>
      </c>
      <c r="P14" s="1">
        <v>14.200420905444515</v>
      </c>
      <c r="Q14" s="5">
        <v>44.151096669374503</v>
      </c>
      <c r="R14" s="5">
        <v>20.308692120227455</v>
      </c>
      <c r="S14" s="63">
        <v>35.540211210398041</v>
      </c>
      <c r="T14" s="67"/>
    </row>
    <row r="15" spans="1:20">
      <c r="A15" s="6">
        <v>0.22020000000000001</v>
      </c>
      <c r="B15" s="7">
        <v>0.32500000000000001</v>
      </c>
      <c r="C15" s="8">
        <v>6.58</v>
      </c>
      <c r="D15" s="1">
        <v>417.56025090789058</v>
      </c>
      <c r="E15" s="1">
        <v>164.01275404726312</v>
      </c>
      <c r="F15" s="1">
        <v>31.070246825254877</v>
      </c>
      <c r="G15" s="1">
        <v>25.398</v>
      </c>
      <c r="H15" s="1">
        <v>0.10025406164337763</v>
      </c>
      <c r="I15" s="1">
        <v>0.10496580434136212</v>
      </c>
      <c r="J15" s="1">
        <v>1.5204706813924163</v>
      </c>
      <c r="K15" s="1">
        <v>99.644813688916145</v>
      </c>
      <c r="L15" s="1">
        <v>1.3944529612540417</v>
      </c>
      <c r="M15" s="1">
        <v>45.430000000000007</v>
      </c>
      <c r="N15" s="1">
        <v>6.3449999999999998</v>
      </c>
      <c r="O15" s="1">
        <v>0.315</v>
      </c>
      <c r="P15" s="1">
        <v>14.200420905444515</v>
      </c>
      <c r="Q15" s="5">
        <v>44.151096669374503</v>
      </c>
      <c r="R15" s="5">
        <v>20.308692120227455</v>
      </c>
      <c r="S15" s="63">
        <v>35.540211210398041</v>
      </c>
      <c r="T15" s="67"/>
    </row>
    <row r="16" spans="1:20">
      <c r="A16" s="6">
        <v>0.25390000000000001</v>
      </c>
      <c r="B16" s="7">
        <v>0.25750000000000001</v>
      </c>
      <c r="C16" s="8">
        <v>6.58</v>
      </c>
      <c r="D16" s="1">
        <v>417.56025090789058</v>
      </c>
      <c r="E16" s="1">
        <v>164.01275404726312</v>
      </c>
      <c r="F16" s="1">
        <v>31.070246825254877</v>
      </c>
      <c r="G16" s="1">
        <v>25.398</v>
      </c>
      <c r="H16" s="1">
        <v>0.10025406164337763</v>
      </c>
      <c r="I16" s="1">
        <v>0.10496580434136212</v>
      </c>
      <c r="J16" s="1">
        <v>1.5204706813924163</v>
      </c>
      <c r="K16" s="1">
        <v>99.644813688916145</v>
      </c>
      <c r="L16" s="1">
        <v>1.3944529612540417</v>
      </c>
      <c r="M16" s="1">
        <v>45.430000000000007</v>
      </c>
      <c r="N16" s="1">
        <v>6.3449999999999998</v>
      </c>
      <c r="O16" s="1">
        <v>0.315</v>
      </c>
      <c r="P16" s="1">
        <v>14.200420905444515</v>
      </c>
      <c r="Q16" s="5">
        <v>44.151096669374503</v>
      </c>
      <c r="R16" s="5">
        <v>20.308692120227455</v>
      </c>
      <c r="S16" s="63">
        <v>35.540211210398041</v>
      </c>
      <c r="T16" s="67"/>
    </row>
    <row r="17" spans="1:20">
      <c r="A17" s="2">
        <v>0.54979999999999996</v>
      </c>
      <c r="B17" s="3">
        <v>0.26</v>
      </c>
      <c r="C17" s="1">
        <v>6.19</v>
      </c>
      <c r="D17" s="1">
        <v>726.11257840871599</v>
      </c>
      <c r="E17" s="1">
        <v>155.8617728443752</v>
      </c>
      <c r="F17" s="1">
        <v>32.083333333333336</v>
      </c>
      <c r="G17" s="1">
        <v>38.4104375</v>
      </c>
      <c r="H17" s="1">
        <v>5.0661897439326031E-2</v>
      </c>
      <c r="I17" s="1">
        <v>0.14481118049360711</v>
      </c>
      <c r="J17" s="1">
        <v>4.3617325322862399</v>
      </c>
      <c r="K17" s="1">
        <v>12.248489505638087</v>
      </c>
      <c r="L17" s="1">
        <v>0.32546305070243359</v>
      </c>
      <c r="M17" s="1">
        <v>23.94</v>
      </c>
      <c r="N17" s="1">
        <v>5.835</v>
      </c>
      <c r="O17" s="1">
        <v>0.1</v>
      </c>
      <c r="P17" s="1">
        <v>22.528577427059737</v>
      </c>
      <c r="Q17" s="5">
        <v>13.730001045696966</v>
      </c>
      <c r="R17" s="5">
        <v>31.370908710655648</v>
      </c>
      <c r="S17" s="63">
        <v>54.899090243647386</v>
      </c>
      <c r="T17" s="67"/>
    </row>
    <row r="18" spans="1:20">
      <c r="A18" s="2">
        <v>0.73870000000000002</v>
      </c>
      <c r="B18" s="3">
        <v>0.21749999999999997</v>
      </c>
      <c r="C18" s="1">
        <v>6.31</v>
      </c>
      <c r="D18" s="1">
        <v>726.11257840871599</v>
      </c>
      <c r="E18" s="1">
        <v>155.8617728443752</v>
      </c>
      <c r="F18" s="1">
        <v>32.083333333333336</v>
      </c>
      <c r="G18" s="1">
        <v>38.4104375</v>
      </c>
      <c r="H18" s="1">
        <v>5.0661897439326031E-2</v>
      </c>
      <c r="I18" s="1">
        <v>0.14481118049360711</v>
      </c>
      <c r="J18" s="1">
        <v>4.3617325322862399</v>
      </c>
      <c r="K18" s="1">
        <v>12.248489505638087</v>
      </c>
      <c r="L18" s="1">
        <v>0.32546305070243359</v>
      </c>
      <c r="M18" s="1">
        <v>23.94</v>
      </c>
      <c r="N18" s="1">
        <v>5.835</v>
      </c>
      <c r="O18" s="1">
        <v>0.1</v>
      </c>
      <c r="P18" s="1">
        <v>22.528577427059737</v>
      </c>
      <c r="Q18" s="5">
        <v>13.730001045696966</v>
      </c>
      <c r="R18" s="5">
        <v>31.370908710655648</v>
      </c>
      <c r="S18" s="63">
        <v>54.899090243647386</v>
      </c>
      <c r="T18" s="67"/>
    </row>
    <row r="19" spans="1:20">
      <c r="A19" s="2">
        <v>0.59140000000000004</v>
      </c>
      <c r="B19" s="3">
        <v>0.23499999999999999</v>
      </c>
      <c r="C19" s="1">
        <v>6.26</v>
      </c>
      <c r="D19" s="1">
        <v>726.11257840871599</v>
      </c>
      <c r="E19" s="1">
        <v>155.8617728443752</v>
      </c>
      <c r="F19" s="1">
        <v>32.083333333333336</v>
      </c>
      <c r="G19" s="1">
        <v>38.4104375</v>
      </c>
      <c r="H19" s="1">
        <v>5.0661897439326031E-2</v>
      </c>
      <c r="I19" s="1">
        <v>0.14481118049360711</v>
      </c>
      <c r="J19" s="1">
        <v>4.3617325322862399</v>
      </c>
      <c r="K19" s="1">
        <v>12.248489505638087</v>
      </c>
      <c r="L19" s="1">
        <v>0.32546305070243359</v>
      </c>
      <c r="M19" s="1">
        <v>23.94</v>
      </c>
      <c r="N19" s="1">
        <v>5.835</v>
      </c>
      <c r="O19" s="1">
        <v>0.1</v>
      </c>
      <c r="P19" s="1">
        <v>22.528577427059737</v>
      </c>
      <c r="Q19" s="5">
        <v>13.730001045696966</v>
      </c>
      <c r="R19" s="5">
        <v>31.370908710655648</v>
      </c>
      <c r="S19" s="63">
        <v>54.899090243647386</v>
      </c>
      <c r="T19" s="67"/>
    </row>
    <row r="20" spans="1:20">
      <c r="A20" s="2">
        <v>0.57620000000000005</v>
      </c>
      <c r="B20" s="3">
        <v>0.19750000000000001</v>
      </c>
      <c r="C20" s="1">
        <v>5.52</v>
      </c>
      <c r="D20" s="1">
        <v>726.11257840871599</v>
      </c>
      <c r="E20" s="1">
        <v>155.8617728443752</v>
      </c>
      <c r="F20" s="1">
        <v>32.083333333333336</v>
      </c>
      <c r="G20" s="1">
        <v>38.4104375</v>
      </c>
      <c r="H20" s="1">
        <v>5.0661897439326031E-2</v>
      </c>
      <c r="I20" s="1">
        <v>0.14481118049360711</v>
      </c>
      <c r="J20" s="1">
        <v>4.3617325322862399</v>
      </c>
      <c r="K20" s="1">
        <v>12.248489505638087</v>
      </c>
      <c r="L20" s="1">
        <v>0.32546305070243359</v>
      </c>
      <c r="M20" s="1">
        <v>23.94</v>
      </c>
      <c r="N20" s="1">
        <v>5.835</v>
      </c>
      <c r="O20" s="1">
        <v>0.1</v>
      </c>
      <c r="P20" s="1">
        <v>22.528577427059737</v>
      </c>
      <c r="Q20" s="5">
        <v>13.730001045696966</v>
      </c>
      <c r="R20" s="5">
        <v>31.370908710655648</v>
      </c>
      <c r="S20" s="63">
        <v>54.899090243647386</v>
      </c>
      <c r="T20" s="67"/>
    </row>
    <row r="21" spans="1:20">
      <c r="A21" s="2">
        <v>0.59519999999999995</v>
      </c>
      <c r="B21" s="3">
        <v>0.1575</v>
      </c>
      <c r="C21" s="3">
        <v>6.3</v>
      </c>
      <c r="D21" s="1">
        <v>726.11257840871599</v>
      </c>
      <c r="E21" s="1">
        <v>155.8617728443752</v>
      </c>
      <c r="F21" s="1">
        <v>32.083333333333336</v>
      </c>
      <c r="G21" s="1">
        <v>38.4104375</v>
      </c>
      <c r="H21" s="1">
        <v>5.0661897439326031E-2</v>
      </c>
      <c r="I21" s="1">
        <v>0.14481118049360711</v>
      </c>
      <c r="J21" s="1">
        <v>4.3617325322862399</v>
      </c>
      <c r="K21" s="1">
        <v>12.248489505638087</v>
      </c>
      <c r="L21" s="1">
        <v>0.32546305070243359</v>
      </c>
      <c r="M21" s="1">
        <v>23.94</v>
      </c>
      <c r="N21" s="1">
        <v>5.835</v>
      </c>
      <c r="O21" s="1">
        <v>0.1</v>
      </c>
      <c r="P21" s="1">
        <v>22.528577427059737</v>
      </c>
      <c r="Q21" s="5">
        <v>13.730001045696966</v>
      </c>
      <c r="R21" s="5">
        <v>31.370908710655648</v>
      </c>
      <c r="S21" s="63">
        <v>54.899090243647386</v>
      </c>
      <c r="T21" s="67"/>
    </row>
    <row r="22" spans="1:20">
      <c r="A22" s="2">
        <v>0.30669999999999997</v>
      </c>
      <c r="B22" s="3">
        <v>0.20250000000000001</v>
      </c>
      <c r="C22" s="1">
        <v>6.29</v>
      </c>
      <c r="D22" s="8">
        <v>492.65764278639841</v>
      </c>
      <c r="E22" s="8">
        <v>128.5320123405744</v>
      </c>
      <c r="F22" s="8">
        <v>30.563703571215644</v>
      </c>
      <c r="G22" s="8">
        <v>37.392937500000002</v>
      </c>
      <c r="H22" s="8">
        <v>9.1988700942702367E-2</v>
      </c>
      <c r="I22" s="8">
        <v>8.5043116265239582E-2</v>
      </c>
      <c r="J22" s="8">
        <v>1.6382192462411305</v>
      </c>
      <c r="K22" s="8">
        <v>9.36244564552449</v>
      </c>
      <c r="L22" s="8">
        <v>0.25286480664548833</v>
      </c>
      <c r="M22" s="8">
        <v>9.870000000000001</v>
      </c>
      <c r="N22" s="8">
        <v>6.1349999999999998</v>
      </c>
      <c r="O22" s="8">
        <v>0.08</v>
      </c>
      <c r="P22" s="8">
        <v>12.771610223316593</v>
      </c>
      <c r="Q22" s="8">
        <v>41.499643910875974</v>
      </c>
      <c r="R22" s="8">
        <v>12.717468715026964</v>
      </c>
      <c r="S22" s="64">
        <v>45.782887374097058</v>
      </c>
    </row>
    <row r="23" spans="1:20">
      <c r="A23" s="2">
        <v>0.31019999999999998</v>
      </c>
      <c r="B23" s="3">
        <v>0.20750000000000002</v>
      </c>
      <c r="C23" s="1">
        <v>6.34</v>
      </c>
      <c r="D23" s="8">
        <v>492.65764278639841</v>
      </c>
      <c r="E23" s="8">
        <v>128.5320123405744</v>
      </c>
      <c r="F23" s="8">
        <v>30.563703571215644</v>
      </c>
      <c r="G23" s="8">
        <v>37.392937500000002</v>
      </c>
      <c r="H23" s="8">
        <v>9.1988700942702367E-2</v>
      </c>
      <c r="I23" s="8">
        <v>8.5043116265239582E-2</v>
      </c>
      <c r="J23" s="8">
        <v>1.6382192462411305</v>
      </c>
      <c r="K23" s="8">
        <v>9.36244564552449</v>
      </c>
      <c r="L23" s="8">
        <v>0.25286480664548833</v>
      </c>
      <c r="M23" s="8">
        <v>9.870000000000001</v>
      </c>
      <c r="N23" s="8">
        <v>6.1349999999999998</v>
      </c>
      <c r="O23" s="8">
        <v>0.08</v>
      </c>
      <c r="P23" s="8">
        <v>12.771610223316593</v>
      </c>
      <c r="Q23" s="8">
        <v>41.499643910875974</v>
      </c>
      <c r="R23" s="8">
        <v>12.717468715026964</v>
      </c>
      <c r="S23" s="64">
        <v>45.782887374097058</v>
      </c>
    </row>
    <row r="24" spans="1:20">
      <c r="A24" s="2">
        <v>0.33989999999999998</v>
      </c>
      <c r="B24" s="3">
        <v>0.19500000000000001</v>
      </c>
      <c r="C24" s="1">
        <v>6.43</v>
      </c>
      <c r="D24" s="8">
        <v>492.65764278639841</v>
      </c>
      <c r="E24" s="8">
        <v>128.5320123405744</v>
      </c>
      <c r="F24" s="8">
        <v>30.563703571215644</v>
      </c>
      <c r="G24" s="8">
        <v>37.392937500000002</v>
      </c>
      <c r="H24" s="8">
        <v>9.1988700942702367E-2</v>
      </c>
      <c r="I24" s="8">
        <v>8.5043116265239582E-2</v>
      </c>
      <c r="J24" s="8">
        <v>1.6382192462411305</v>
      </c>
      <c r="K24" s="8">
        <v>9.36244564552449</v>
      </c>
      <c r="L24" s="8">
        <v>0.25286480664548833</v>
      </c>
      <c r="M24" s="8">
        <v>9.870000000000001</v>
      </c>
      <c r="N24" s="8">
        <v>6.1349999999999998</v>
      </c>
      <c r="O24" s="8">
        <v>0.08</v>
      </c>
      <c r="P24" s="8">
        <v>12.771610223316593</v>
      </c>
      <c r="Q24" s="8">
        <v>41.499643910875974</v>
      </c>
      <c r="R24" s="8">
        <v>12.717468715026964</v>
      </c>
      <c r="S24" s="64">
        <v>45.782887374097058</v>
      </c>
    </row>
    <row r="25" spans="1:20">
      <c r="A25" s="2">
        <v>0.36230000000000001</v>
      </c>
      <c r="B25" s="3">
        <v>0.19750000000000001</v>
      </c>
      <c r="C25" s="1">
        <v>6.39</v>
      </c>
      <c r="D25" s="8">
        <v>492.65764278639841</v>
      </c>
      <c r="E25" s="8">
        <v>128.5320123405744</v>
      </c>
      <c r="F25" s="8">
        <v>30.563703571215644</v>
      </c>
      <c r="G25" s="8">
        <v>37.392937500000002</v>
      </c>
      <c r="H25" s="8">
        <v>9.1988700942702367E-2</v>
      </c>
      <c r="I25" s="8">
        <v>8.5043116265239582E-2</v>
      </c>
      <c r="J25" s="8">
        <v>1.6382192462411305</v>
      </c>
      <c r="K25" s="8">
        <v>9.36244564552449</v>
      </c>
      <c r="L25" s="8">
        <v>0.25286480664548833</v>
      </c>
      <c r="M25" s="8">
        <v>9.870000000000001</v>
      </c>
      <c r="N25" s="8">
        <v>6.1349999999999998</v>
      </c>
      <c r="O25" s="8">
        <v>0.08</v>
      </c>
      <c r="P25" s="8">
        <v>12.771610223316593</v>
      </c>
      <c r="Q25" s="8">
        <v>41.499643910875974</v>
      </c>
      <c r="R25" s="8">
        <v>12.717468715026964</v>
      </c>
      <c r="S25" s="64">
        <v>45.782887374097058</v>
      </c>
    </row>
    <row r="26" spans="1:20">
      <c r="A26" s="2">
        <v>0.29630000000000001</v>
      </c>
      <c r="B26" s="3">
        <v>0.22249999999999998</v>
      </c>
      <c r="C26" s="1">
        <v>6.21</v>
      </c>
      <c r="D26" s="8">
        <v>492.65764278639841</v>
      </c>
      <c r="E26" s="8">
        <v>128.5320123405744</v>
      </c>
      <c r="F26" s="8">
        <v>30.563703571215644</v>
      </c>
      <c r="G26" s="8">
        <v>37.392937500000002</v>
      </c>
      <c r="H26" s="8">
        <v>9.1988700942702367E-2</v>
      </c>
      <c r="I26" s="8">
        <v>8.5043116265239582E-2</v>
      </c>
      <c r="J26" s="8">
        <v>1.6382192462411305</v>
      </c>
      <c r="K26" s="8">
        <v>9.36244564552449</v>
      </c>
      <c r="L26" s="8">
        <v>0.25286480664548833</v>
      </c>
      <c r="M26" s="8">
        <v>9.870000000000001</v>
      </c>
      <c r="N26" s="8">
        <v>6.1349999999999998</v>
      </c>
      <c r="O26" s="8">
        <v>0.08</v>
      </c>
      <c r="P26" s="8">
        <v>12.771610223316593</v>
      </c>
      <c r="Q26" s="8">
        <v>41.499643910875974</v>
      </c>
      <c r="R26" s="8">
        <v>12.717468715026964</v>
      </c>
      <c r="S26" s="64">
        <v>45.782887374097058</v>
      </c>
    </row>
    <row r="27" spans="1:20">
      <c r="A27" s="2">
        <v>0.50119999999999998</v>
      </c>
      <c r="B27" s="3">
        <v>0.3775</v>
      </c>
      <c r="C27" s="1">
        <v>6.52</v>
      </c>
      <c r="D27" s="8">
        <v>251.22647738527579</v>
      </c>
      <c r="E27" s="8">
        <v>142.91609681625903</v>
      </c>
      <c r="F27" s="8">
        <v>24.485184522744888</v>
      </c>
      <c r="G27" s="8">
        <v>16.630687500000001</v>
      </c>
      <c r="H27" s="8">
        <v>0.32341880056160993</v>
      </c>
      <c r="I27" s="8">
        <v>0.23944394885518905</v>
      </c>
      <c r="J27" s="8">
        <v>2.160659202995614</v>
      </c>
      <c r="K27" s="8">
        <v>48.041759765650859</v>
      </c>
      <c r="L27" s="8">
        <v>1.2437773603811366</v>
      </c>
      <c r="M27" s="8">
        <v>18.759999999999998</v>
      </c>
      <c r="N27" s="8">
        <v>6.2850000000000001</v>
      </c>
      <c r="O27" s="8">
        <v>0.11</v>
      </c>
      <c r="P27" s="8">
        <v>11.438053586663868</v>
      </c>
      <c r="Q27" s="8">
        <v>53.950061399918127</v>
      </c>
      <c r="R27" s="8">
        <v>10.233319688907084</v>
      </c>
      <c r="S27" s="64">
        <v>35.816618911174785</v>
      </c>
    </row>
    <row r="28" spans="1:20">
      <c r="A28" s="2">
        <v>0.49940000000000001</v>
      </c>
      <c r="B28" s="3">
        <v>0.375</v>
      </c>
      <c r="C28" s="1">
        <v>6.44</v>
      </c>
      <c r="D28" s="8">
        <v>251.22647738527579</v>
      </c>
      <c r="E28" s="8">
        <v>142.91609681625903</v>
      </c>
      <c r="F28" s="8">
        <v>24.485184522744888</v>
      </c>
      <c r="G28" s="8">
        <v>16.630687500000001</v>
      </c>
      <c r="H28" s="8">
        <v>0.32341880056160993</v>
      </c>
      <c r="I28" s="8">
        <v>0.23944394885518905</v>
      </c>
      <c r="J28" s="8">
        <v>2.160659202995614</v>
      </c>
      <c r="K28" s="8">
        <v>48.041759765650859</v>
      </c>
      <c r="L28" s="8">
        <v>1.2437773603811366</v>
      </c>
      <c r="M28" s="8">
        <v>18.759999999999998</v>
      </c>
      <c r="N28" s="8">
        <v>6.2850000000000001</v>
      </c>
      <c r="O28" s="8">
        <v>0.11</v>
      </c>
      <c r="P28" s="8">
        <v>11.438053586663868</v>
      </c>
      <c r="Q28" s="8">
        <v>53.950061399918127</v>
      </c>
      <c r="R28" s="8">
        <v>10.233319688907084</v>
      </c>
      <c r="S28" s="64">
        <v>35.816618911174785</v>
      </c>
    </row>
    <row r="29" spans="1:20">
      <c r="A29" s="2">
        <v>0.44019999999999998</v>
      </c>
      <c r="B29" s="3">
        <v>0.3175</v>
      </c>
      <c r="C29" s="1">
        <v>6.38</v>
      </c>
      <c r="D29" s="8">
        <v>251.22647738527579</v>
      </c>
      <c r="E29" s="8">
        <v>142.91609681625903</v>
      </c>
      <c r="F29" s="8">
        <v>24.485184522744888</v>
      </c>
      <c r="G29" s="8">
        <v>16.630687500000001</v>
      </c>
      <c r="H29" s="8">
        <v>0.32341880056160993</v>
      </c>
      <c r="I29" s="8">
        <v>0.23944394885518905</v>
      </c>
      <c r="J29" s="8">
        <v>2.160659202995614</v>
      </c>
      <c r="K29" s="8">
        <v>48.041759765650859</v>
      </c>
      <c r="L29" s="8">
        <v>1.2437773603811366</v>
      </c>
      <c r="M29" s="8">
        <v>18.759999999999998</v>
      </c>
      <c r="N29" s="8">
        <v>6.2850000000000001</v>
      </c>
      <c r="O29" s="8">
        <v>0.11</v>
      </c>
      <c r="P29" s="8">
        <v>11.438053586663868</v>
      </c>
      <c r="Q29" s="8">
        <v>53.950061399918127</v>
      </c>
      <c r="R29" s="8">
        <v>10.233319688907084</v>
      </c>
      <c r="S29" s="64">
        <v>35.816618911174785</v>
      </c>
    </row>
    <row r="30" spans="1:20">
      <c r="A30" s="2">
        <v>0.4168</v>
      </c>
      <c r="B30" s="3">
        <v>0.3725</v>
      </c>
      <c r="C30" s="1">
        <v>6.49</v>
      </c>
      <c r="D30" s="8">
        <v>251.22647738527579</v>
      </c>
      <c r="E30" s="8">
        <v>142.91609681625903</v>
      </c>
      <c r="F30" s="8">
        <v>24.485184522744888</v>
      </c>
      <c r="G30" s="8">
        <v>16.630687500000001</v>
      </c>
      <c r="H30" s="8">
        <v>0.32341880056160993</v>
      </c>
      <c r="I30" s="8">
        <v>0.23944394885518905</v>
      </c>
      <c r="J30" s="8">
        <v>2.160659202995614</v>
      </c>
      <c r="K30" s="8">
        <v>48.041759765650859</v>
      </c>
      <c r="L30" s="8">
        <v>1.2437773603811366</v>
      </c>
      <c r="M30" s="8">
        <v>18.759999999999998</v>
      </c>
      <c r="N30" s="8">
        <v>6.2850000000000001</v>
      </c>
      <c r="O30" s="8">
        <v>0.11</v>
      </c>
      <c r="P30" s="8">
        <v>11.438053586663868</v>
      </c>
      <c r="Q30" s="8">
        <v>53.950061399918127</v>
      </c>
      <c r="R30" s="8">
        <v>10.233319688907084</v>
      </c>
      <c r="S30" s="64">
        <v>35.816618911174785</v>
      </c>
    </row>
    <row r="31" spans="1:20">
      <c r="A31" s="2">
        <v>0.4728</v>
      </c>
      <c r="B31" s="3">
        <v>0.42500000000000004</v>
      </c>
      <c r="C31" s="1">
        <v>6.46</v>
      </c>
      <c r="D31" s="8">
        <v>251.22647738527579</v>
      </c>
      <c r="E31" s="8">
        <v>142.91609681625903</v>
      </c>
      <c r="F31" s="8">
        <v>24.485184522744888</v>
      </c>
      <c r="G31" s="8">
        <v>16.630687500000001</v>
      </c>
      <c r="H31" s="8">
        <v>0.32341880056160993</v>
      </c>
      <c r="I31" s="8">
        <v>0.23944394885518905</v>
      </c>
      <c r="J31" s="8">
        <v>2.160659202995614</v>
      </c>
      <c r="K31" s="8">
        <v>48.041759765650859</v>
      </c>
      <c r="L31" s="8">
        <v>1.2437773603811366</v>
      </c>
      <c r="M31" s="8">
        <v>18.759999999999998</v>
      </c>
      <c r="N31" s="8">
        <v>6.2850000000000001</v>
      </c>
      <c r="O31" s="8">
        <v>0.11</v>
      </c>
      <c r="P31" s="8">
        <v>11.438053586663868</v>
      </c>
      <c r="Q31" s="8">
        <v>53.950061399918127</v>
      </c>
      <c r="R31" s="8">
        <v>10.233319688907084</v>
      </c>
      <c r="S31" s="64">
        <v>35.816618911174785</v>
      </c>
    </row>
    <row r="32" spans="1:20">
      <c r="A32" s="6">
        <v>0.45829999999999999</v>
      </c>
      <c r="B32" s="7">
        <v>0.16500000000000001</v>
      </c>
      <c r="C32" s="8">
        <v>6.08</v>
      </c>
      <c r="D32" s="8">
        <v>159.80356553317935</v>
      </c>
      <c r="E32" s="8">
        <v>139.08034095607644</v>
      </c>
      <c r="F32" s="8">
        <v>28.537530555058726</v>
      </c>
      <c r="G32" s="8">
        <v>18.444375000000001</v>
      </c>
      <c r="H32" s="8">
        <v>0</v>
      </c>
      <c r="I32" s="8">
        <v>5.0178412132025209E-2</v>
      </c>
      <c r="J32" s="8">
        <v>3.0759494740386994</v>
      </c>
      <c r="K32" s="8">
        <v>29.586440648133721</v>
      </c>
      <c r="L32" s="8">
        <v>0.60683050214567358</v>
      </c>
      <c r="M32" s="8">
        <v>21.07</v>
      </c>
      <c r="N32" s="8">
        <v>5.68</v>
      </c>
      <c r="O32" s="8">
        <v>0.08</v>
      </c>
      <c r="P32" s="8">
        <v>20.772950043232949</v>
      </c>
      <c r="Q32" s="8">
        <v>20.136026380873872</v>
      </c>
      <c r="R32" s="8">
        <v>30.915086562242372</v>
      </c>
      <c r="S32" s="64">
        <v>48.948887056883756</v>
      </c>
    </row>
    <row r="33" spans="1:20">
      <c r="A33" s="6">
        <v>0.33079999999999998</v>
      </c>
      <c r="B33" s="7">
        <v>0.10250000000000001</v>
      </c>
      <c r="C33" s="8">
        <v>6.02</v>
      </c>
      <c r="D33" s="8">
        <v>159.80356553317935</v>
      </c>
      <c r="E33" s="8">
        <v>139.08034095607644</v>
      </c>
      <c r="F33" s="8">
        <v>28.537530555058726</v>
      </c>
      <c r="G33" s="8">
        <v>18.444375000000001</v>
      </c>
      <c r="H33" s="8">
        <v>0</v>
      </c>
      <c r="I33" s="8">
        <v>5.0178412132025209E-2</v>
      </c>
      <c r="J33" s="8">
        <v>3.0759494740386994</v>
      </c>
      <c r="K33" s="8">
        <v>29.586440648133721</v>
      </c>
      <c r="L33" s="8">
        <v>0.60683050214567358</v>
      </c>
      <c r="M33" s="8">
        <v>21.07</v>
      </c>
      <c r="N33" s="8">
        <v>5.68</v>
      </c>
      <c r="O33" s="8">
        <v>0.08</v>
      </c>
      <c r="P33" s="8">
        <v>20.772950043232949</v>
      </c>
      <c r="Q33" s="8">
        <v>20.136026380873872</v>
      </c>
      <c r="R33" s="8">
        <v>30.915086562242372</v>
      </c>
      <c r="S33" s="64">
        <v>48.948887056883756</v>
      </c>
    </row>
    <row r="34" spans="1:20">
      <c r="A34" s="6">
        <v>0.31190000000000001</v>
      </c>
      <c r="B34" s="7">
        <v>0.12</v>
      </c>
      <c r="C34" s="8">
        <v>6.06</v>
      </c>
      <c r="D34" s="8">
        <v>159.80356553317935</v>
      </c>
      <c r="E34" s="8">
        <v>139.08034095607644</v>
      </c>
      <c r="F34" s="8">
        <v>28.537530555058726</v>
      </c>
      <c r="G34" s="8">
        <v>18.444375000000001</v>
      </c>
      <c r="H34" s="8">
        <v>0</v>
      </c>
      <c r="I34" s="8">
        <v>5.0178412132025209E-2</v>
      </c>
      <c r="J34" s="8">
        <v>3.0759494740386994</v>
      </c>
      <c r="K34" s="8">
        <v>29.586440648133721</v>
      </c>
      <c r="L34" s="8">
        <v>0.60683050214567358</v>
      </c>
      <c r="M34" s="8">
        <v>21.07</v>
      </c>
      <c r="N34" s="8">
        <v>5.68</v>
      </c>
      <c r="O34" s="8">
        <v>0.08</v>
      </c>
      <c r="P34" s="8">
        <v>20.772950043232949</v>
      </c>
      <c r="Q34" s="8">
        <v>20.136026380873872</v>
      </c>
      <c r="R34" s="8">
        <v>30.915086562242372</v>
      </c>
      <c r="S34" s="64">
        <v>48.948887056883756</v>
      </c>
    </row>
    <row r="35" spans="1:20">
      <c r="A35" s="6">
        <v>0.27129999999999999</v>
      </c>
      <c r="B35" s="7">
        <v>0.16500000000000001</v>
      </c>
      <c r="C35" s="7">
        <v>6</v>
      </c>
      <c r="D35" s="8">
        <v>159.80356553317935</v>
      </c>
      <c r="E35" s="8">
        <v>139.08034095607644</v>
      </c>
      <c r="F35" s="8">
        <v>28.537530555058726</v>
      </c>
      <c r="G35" s="8">
        <v>18.444375000000001</v>
      </c>
      <c r="H35" s="8">
        <v>0</v>
      </c>
      <c r="I35" s="8">
        <v>5.0178412132025209E-2</v>
      </c>
      <c r="J35" s="8">
        <v>3.0759494740386994</v>
      </c>
      <c r="K35" s="8">
        <v>29.586440648133721</v>
      </c>
      <c r="L35" s="8">
        <v>0.60683050214567358</v>
      </c>
      <c r="M35" s="8">
        <v>21.07</v>
      </c>
      <c r="N35" s="8">
        <v>5.68</v>
      </c>
      <c r="O35" s="8">
        <v>0.08</v>
      </c>
      <c r="P35" s="8">
        <v>20.772950043232949</v>
      </c>
      <c r="Q35" s="8">
        <v>20.136026380873872</v>
      </c>
      <c r="R35" s="8">
        <v>30.915086562242372</v>
      </c>
      <c r="S35" s="64">
        <v>48.948887056883756</v>
      </c>
    </row>
    <row r="36" spans="1:20">
      <c r="A36" s="6">
        <v>0.31850000000000001</v>
      </c>
      <c r="B36" s="7">
        <v>0.17125000000000001</v>
      </c>
      <c r="C36" s="8">
        <v>6.06</v>
      </c>
      <c r="D36" s="8">
        <v>159.80356553317935</v>
      </c>
      <c r="E36" s="8">
        <v>139.08034095607644</v>
      </c>
      <c r="F36" s="8">
        <v>28.537530555058726</v>
      </c>
      <c r="G36" s="8">
        <v>18.444375000000001</v>
      </c>
      <c r="H36" s="8">
        <v>0</v>
      </c>
      <c r="I36" s="8">
        <v>5.0178412132025209E-2</v>
      </c>
      <c r="J36" s="8">
        <v>3.0759494740386994</v>
      </c>
      <c r="K36" s="8">
        <v>29.586440648133721</v>
      </c>
      <c r="L36" s="8">
        <v>0.60683050214567358</v>
      </c>
      <c r="M36" s="8">
        <v>21.07</v>
      </c>
      <c r="N36" s="8">
        <v>5.68</v>
      </c>
      <c r="O36" s="8">
        <v>0.08</v>
      </c>
      <c r="P36" s="8">
        <v>20.772950043232949</v>
      </c>
      <c r="Q36" s="8">
        <v>20.136026380873872</v>
      </c>
      <c r="R36" s="8">
        <v>30.915086562242372</v>
      </c>
      <c r="S36" s="64">
        <v>48.948887056883756</v>
      </c>
    </row>
    <row r="37" spans="1:20">
      <c r="A37" s="2">
        <v>0.4572</v>
      </c>
      <c r="B37" s="3">
        <v>0.185</v>
      </c>
      <c r="C37" s="3">
        <v>6.9</v>
      </c>
      <c r="D37" s="8">
        <v>257.75668537471125</v>
      </c>
      <c r="E37" s="8">
        <v>156.341242326898</v>
      </c>
      <c r="F37" s="8">
        <v>33.096419841411794</v>
      </c>
      <c r="G37" s="8">
        <v>32.276687499999994</v>
      </c>
      <c r="H37" s="8">
        <v>0.38954168616701207</v>
      </c>
      <c r="I37" s="8">
        <v>0</v>
      </c>
      <c r="J37" s="8">
        <v>3.3342845050620973</v>
      </c>
      <c r="K37" s="8">
        <v>29.215481419599516</v>
      </c>
      <c r="L37" s="8">
        <v>0.66162162973582095</v>
      </c>
      <c r="M37" s="8">
        <v>19.949999999999996</v>
      </c>
      <c r="N37" s="8">
        <v>7.15</v>
      </c>
      <c r="O37" s="8">
        <v>0.12</v>
      </c>
      <c r="P37" s="8">
        <v>18.169970193472423</v>
      </c>
      <c r="Q37" s="8">
        <v>17.321207110376193</v>
      </c>
      <c r="R37" s="8">
        <v>23.382596114096735</v>
      </c>
      <c r="S37" s="64">
        <v>59.296196775527072</v>
      </c>
    </row>
    <row r="38" spans="1:20">
      <c r="A38" s="2">
        <v>0.49320000000000003</v>
      </c>
      <c r="B38" s="3">
        <v>0.19</v>
      </c>
      <c r="C38" s="3">
        <v>6.89</v>
      </c>
      <c r="D38" s="8">
        <v>257.75668537471125</v>
      </c>
      <c r="E38" s="8">
        <v>156.341242326898</v>
      </c>
      <c r="F38" s="8">
        <v>33.096419841411794</v>
      </c>
      <c r="G38" s="8">
        <v>32.276687499999994</v>
      </c>
      <c r="H38" s="8">
        <v>0.38954168616701207</v>
      </c>
      <c r="I38" s="8">
        <v>0</v>
      </c>
      <c r="J38" s="8">
        <v>3.3342845050620973</v>
      </c>
      <c r="K38" s="8">
        <v>29.215481419599516</v>
      </c>
      <c r="L38" s="8">
        <v>0.66162162973582095</v>
      </c>
      <c r="M38" s="8">
        <v>19.949999999999996</v>
      </c>
      <c r="N38" s="8">
        <v>7.15</v>
      </c>
      <c r="O38" s="8">
        <v>0.12</v>
      </c>
      <c r="P38" s="8">
        <v>18.169970193472423</v>
      </c>
      <c r="Q38" s="8">
        <v>17.321207110376193</v>
      </c>
      <c r="R38" s="8">
        <v>23.382596114096735</v>
      </c>
      <c r="S38" s="64">
        <v>59.296196775527072</v>
      </c>
    </row>
    <row r="39" spans="1:20">
      <c r="A39" s="2">
        <v>0.53920000000000001</v>
      </c>
      <c r="B39" s="3">
        <v>0.1875</v>
      </c>
      <c r="C39" s="1">
        <v>7.02</v>
      </c>
      <c r="D39" s="8">
        <v>257.75668537471125</v>
      </c>
      <c r="E39" s="8">
        <v>156.341242326898</v>
      </c>
      <c r="F39" s="8">
        <v>33.096419841411794</v>
      </c>
      <c r="G39" s="8">
        <v>32.276687499999994</v>
      </c>
      <c r="H39" s="8">
        <v>0.38954168616701207</v>
      </c>
      <c r="I39" s="8">
        <v>0</v>
      </c>
      <c r="J39" s="8">
        <v>3.3342845050620973</v>
      </c>
      <c r="K39" s="8">
        <v>29.215481419599516</v>
      </c>
      <c r="L39" s="8">
        <v>0.66162162973582095</v>
      </c>
      <c r="M39" s="8">
        <v>19.949999999999996</v>
      </c>
      <c r="N39" s="8">
        <v>7.15</v>
      </c>
      <c r="O39" s="8">
        <v>0.12</v>
      </c>
      <c r="P39" s="8">
        <v>18.169970193472423</v>
      </c>
      <c r="Q39" s="8">
        <v>17.321207110376193</v>
      </c>
      <c r="R39" s="8">
        <v>23.382596114096735</v>
      </c>
      <c r="S39" s="64">
        <v>59.296196775527072</v>
      </c>
    </row>
    <row r="40" spans="1:20">
      <c r="A40" s="2">
        <v>0.17929999999999999</v>
      </c>
      <c r="B40" s="3">
        <v>0.185</v>
      </c>
      <c r="C40" s="3">
        <v>7</v>
      </c>
      <c r="D40" s="8">
        <v>257.75668537471125</v>
      </c>
      <c r="E40" s="8">
        <v>156.341242326898</v>
      </c>
      <c r="F40" s="8">
        <v>33.096419841411794</v>
      </c>
      <c r="G40" s="8">
        <v>32.276687499999994</v>
      </c>
      <c r="H40" s="8">
        <v>0.38954168616701207</v>
      </c>
      <c r="I40" s="8">
        <v>0</v>
      </c>
      <c r="J40" s="8">
        <v>3.3342845050620973</v>
      </c>
      <c r="K40" s="8">
        <v>29.215481419599516</v>
      </c>
      <c r="L40" s="8">
        <v>0.66162162973582095</v>
      </c>
      <c r="M40" s="8">
        <v>19.949999999999996</v>
      </c>
      <c r="N40" s="8">
        <v>7.15</v>
      </c>
      <c r="O40" s="8">
        <v>0.12</v>
      </c>
      <c r="P40" s="8">
        <v>18.169970193472423</v>
      </c>
      <c r="Q40" s="8">
        <v>17.321207110376193</v>
      </c>
      <c r="R40" s="8">
        <v>23.382596114096735</v>
      </c>
      <c r="S40" s="64">
        <v>59.296196775527072</v>
      </c>
    </row>
    <row r="41" spans="1:20">
      <c r="A41" s="2">
        <v>0.31269999999999998</v>
      </c>
      <c r="B41" s="3">
        <v>0.19</v>
      </c>
      <c r="C41" s="1">
        <v>6.96</v>
      </c>
      <c r="D41" s="8">
        <v>257.75668537471125</v>
      </c>
      <c r="E41" s="8">
        <v>156.341242326898</v>
      </c>
      <c r="F41" s="8">
        <v>33.096419841411794</v>
      </c>
      <c r="G41" s="8">
        <v>32.276687499999994</v>
      </c>
      <c r="H41" s="8">
        <v>0.38954168616701207</v>
      </c>
      <c r="I41" s="8">
        <v>0</v>
      </c>
      <c r="J41" s="8">
        <v>3.3342845050620973</v>
      </c>
      <c r="K41" s="8">
        <v>29.215481419599516</v>
      </c>
      <c r="L41" s="8">
        <v>0.66162162973582095</v>
      </c>
      <c r="M41" s="8">
        <v>19.949999999999996</v>
      </c>
      <c r="N41" s="8">
        <v>7.15</v>
      </c>
      <c r="O41" s="8">
        <v>0.12</v>
      </c>
      <c r="P41" s="8">
        <v>18.169970193472423</v>
      </c>
      <c r="Q41" s="8">
        <v>17.321207110376193</v>
      </c>
      <c r="R41" s="8">
        <v>23.382596114096735</v>
      </c>
      <c r="S41" s="64">
        <v>59.296196775527072</v>
      </c>
    </row>
    <row r="42" spans="1:20">
      <c r="A42" s="6">
        <v>9.74E-2</v>
      </c>
      <c r="B42" s="7">
        <v>0.20750000000000002</v>
      </c>
      <c r="C42" s="8">
        <v>6.81</v>
      </c>
      <c r="D42" s="8">
        <v>451.72888015717109</v>
      </c>
      <c r="E42" s="8">
        <v>154.42336439680673</v>
      </c>
      <c r="F42" s="8">
        <v>29.550617063137185</v>
      </c>
      <c r="G42" s="8">
        <v>38.878437500000004</v>
      </c>
      <c r="H42" s="8">
        <v>0</v>
      </c>
      <c r="I42" s="8">
        <v>2.6761819803747837E-3</v>
      </c>
      <c r="J42" s="8">
        <v>1.3645881097623285</v>
      </c>
      <c r="K42" s="8">
        <v>29.863564351447074</v>
      </c>
      <c r="L42" s="8">
        <v>0.25149502845573468</v>
      </c>
      <c r="M42" s="8">
        <v>13.3</v>
      </c>
      <c r="N42" s="8">
        <v>6.83</v>
      </c>
      <c r="O42" s="8">
        <v>7.0000000000000007E-2</v>
      </c>
      <c r="P42" s="8">
        <v>13.200360938164309</v>
      </c>
      <c r="Q42" s="8">
        <v>39.141900801298299</v>
      </c>
      <c r="R42" s="8">
        <v>15.341312506339385</v>
      </c>
      <c r="S42" s="64">
        <v>45.516786692362317</v>
      </c>
    </row>
    <row r="43" spans="1:20">
      <c r="A43" s="6">
        <v>0.1502</v>
      </c>
      <c r="B43" s="7">
        <v>0.22499999999999998</v>
      </c>
      <c r="C43" s="8">
        <v>6.79</v>
      </c>
      <c r="D43" s="8">
        <v>451.72888015717109</v>
      </c>
      <c r="E43" s="8">
        <v>154.42336439680673</v>
      </c>
      <c r="F43" s="8">
        <v>29.550617063137185</v>
      </c>
      <c r="G43" s="8">
        <v>38.878437500000004</v>
      </c>
      <c r="H43" s="8">
        <v>0</v>
      </c>
      <c r="I43" s="8">
        <v>2.6761819803747837E-3</v>
      </c>
      <c r="J43" s="8">
        <v>1.3645881097623285</v>
      </c>
      <c r="K43" s="8">
        <v>29.863564351447074</v>
      </c>
      <c r="L43" s="8">
        <v>0.25149502845573468</v>
      </c>
      <c r="M43" s="8">
        <v>13.3</v>
      </c>
      <c r="N43" s="8">
        <v>6.83</v>
      </c>
      <c r="O43" s="8">
        <v>7.0000000000000007E-2</v>
      </c>
      <c r="P43" s="8">
        <v>13.200360938164309</v>
      </c>
      <c r="Q43" s="8">
        <v>39.141900801298299</v>
      </c>
      <c r="R43" s="8">
        <v>15.341312506339385</v>
      </c>
      <c r="S43" s="64">
        <v>45.516786692362317</v>
      </c>
    </row>
    <row r="44" spans="1:20">
      <c r="A44" s="6">
        <v>0.11</v>
      </c>
      <c r="B44" s="7">
        <v>0.18</v>
      </c>
      <c r="C44" s="8">
        <v>6.77</v>
      </c>
      <c r="D44" s="8">
        <v>451.72888015717109</v>
      </c>
      <c r="E44" s="8">
        <v>154.42336439680673</v>
      </c>
      <c r="F44" s="8">
        <v>29.550617063137185</v>
      </c>
      <c r="G44" s="8">
        <v>38.878437500000004</v>
      </c>
      <c r="H44" s="8">
        <v>0</v>
      </c>
      <c r="I44" s="8">
        <v>2.6761819803747837E-3</v>
      </c>
      <c r="J44" s="8">
        <v>1.3645881097623285</v>
      </c>
      <c r="K44" s="8">
        <v>29.863564351447074</v>
      </c>
      <c r="L44" s="8">
        <v>0.25149502845573468</v>
      </c>
      <c r="M44" s="8">
        <v>13.3</v>
      </c>
      <c r="N44" s="8">
        <v>6.83</v>
      </c>
      <c r="O44" s="8">
        <v>7.0000000000000007E-2</v>
      </c>
      <c r="P44" s="8">
        <v>13.200360938164309</v>
      </c>
      <c r="Q44" s="8">
        <v>39.141900801298299</v>
      </c>
      <c r="R44" s="8">
        <v>15.341312506339385</v>
      </c>
      <c r="S44" s="64">
        <v>45.516786692362317</v>
      </c>
    </row>
    <row r="45" spans="1:20">
      <c r="A45" s="6">
        <v>7.7799999999999994E-2</v>
      </c>
      <c r="B45" s="7">
        <v>0.25750000000000001</v>
      </c>
      <c r="C45" s="8">
        <v>6.68</v>
      </c>
      <c r="D45" s="8">
        <v>451.72888015717109</v>
      </c>
      <c r="E45" s="8">
        <v>154.42336439680673</v>
      </c>
      <c r="F45" s="8">
        <v>29.550617063137185</v>
      </c>
      <c r="G45" s="8">
        <v>38.878437500000004</v>
      </c>
      <c r="H45" s="8">
        <v>0</v>
      </c>
      <c r="I45" s="8">
        <v>2.6761819803747837E-3</v>
      </c>
      <c r="J45" s="8">
        <v>1.3645881097623285</v>
      </c>
      <c r="K45" s="8">
        <v>29.863564351447074</v>
      </c>
      <c r="L45" s="8">
        <v>0.25149502845573468</v>
      </c>
      <c r="M45" s="8">
        <v>13.3</v>
      </c>
      <c r="N45" s="8">
        <v>6.83</v>
      </c>
      <c r="O45" s="8">
        <v>7.0000000000000007E-2</v>
      </c>
      <c r="P45" s="8">
        <v>13.200360938164309</v>
      </c>
      <c r="Q45" s="8">
        <v>39.141900801298299</v>
      </c>
      <c r="R45" s="8">
        <v>15.341312506339385</v>
      </c>
      <c r="S45" s="64">
        <v>45.516786692362317</v>
      </c>
    </row>
    <row r="46" spans="1:20">
      <c r="A46" s="6">
        <v>0.12180000000000001</v>
      </c>
      <c r="B46" s="7">
        <v>0.23249999999999998</v>
      </c>
      <c r="C46" s="8">
        <v>6.79</v>
      </c>
      <c r="D46" s="8">
        <v>451.72888015717109</v>
      </c>
      <c r="E46" s="8">
        <v>154.42336439680673</v>
      </c>
      <c r="F46" s="8">
        <v>29.550617063137185</v>
      </c>
      <c r="G46" s="8">
        <v>38.878437500000004</v>
      </c>
      <c r="H46" s="8">
        <v>0</v>
      </c>
      <c r="I46" s="8">
        <v>2.6761819803747837E-3</v>
      </c>
      <c r="J46" s="8">
        <v>1.3645881097623285</v>
      </c>
      <c r="K46" s="8">
        <v>29.863564351447074</v>
      </c>
      <c r="L46" s="8">
        <v>0.25149502845573468</v>
      </c>
      <c r="M46" s="8">
        <v>13.3</v>
      </c>
      <c r="N46" s="8">
        <v>6.83</v>
      </c>
      <c r="O46" s="8">
        <v>7.0000000000000007E-2</v>
      </c>
      <c r="P46" s="8">
        <v>13.200360938164309</v>
      </c>
      <c r="Q46" s="8">
        <v>39.141900801298299</v>
      </c>
      <c r="R46" s="8">
        <v>15.341312506339385</v>
      </c>
      <c r="S46" s="64">
        <v>45.516786692362317</v>
      </c>
    </row>
    <row r="47" spans="1:20">
      <c r="A47" s="6">
        <v>0.25180000000000002</v>
      </c>
      <c r="B47" s="7">
        <v>0.25750000000000001</v>
      </c>
      <c r="C47" s="8">
        <v>6.43</v>
      </c>
      <c r="D47" s="8">
        <v>691.19924067348984</v>
      </c>
      <c r="E47" s="8">
        <v>149.62866957157851</v>
      </c>
      <c r="F47" s="8">
        <v>23.978641268705658</v>
      </c>
      <c r="G47" s="8">
        <v>38.368812500000004</v>
      </c>
      <c r="H47" s="8">
        <v>0.1167847830447282</v>
      </c>
      <c r="I47" s="8">
        <v>8.5043116265239582E-2</v>
      </c>
      <c r="J47" s="8">
        <v>2.2418044786765412</v>
      </c>
      <c r="K47" s="8">
        <v>28.693617053474867</v>
      </c>
      <c r="L47" s="8">
        <v>0.35285861449750727</v>
      </c>
      <c r="M47" s="8">
        <v>13.580000000000002</v>
      </c>
      <c r="N47" s="8">
        <v>6.2149999999999999</v>
      </c>
      <c r="O47" s="8">
        <v>7.0000000000000007E-2</v>
      </c>
      <c r="P47" s="8">
        <v>13.678207981943935</v>
      </c>
      <c r="Q47" s="10">
        <v>46.335479914136769</v>
      </c>
      <c r="R47" s="10">
        <v>18.015946028825514</v>
      </c>
      <c r="S47" s="65">
        <v>35.64857405703772</v>
      </c>
      <c r="T47" s="68"/>
    </row>
    <row r="48" spans="1:20">
      <c r="A48" s="6">
        <v>0.33479999999999999</v>
      </c>
      <c r="B48" s="7">
        <v>0.26500000000000001</v>
      </c>
      <c r="C48" s="8">
        <v>6.46</v>
      </c>
      <c r="D48" s="8">
        <v>691.19924067348984</v>
      </c>
      <c r="E48" s="8">
        <v>149.62866957157851</v>
      </c>
      <c r="F48" s="8">
        <v>23.978641268705658</v>
      </c>
      <c r="G48" s="8">
        <v>38.368812500000004</v>
      </c>
      <c r="H48" s="8">
        <v>0.1167847830447282</v>
      </c>
      <c r="I48" s="8">
        <v>8.5043116265239582E-2</v>
      </c>
      <c r="J48" s="8">
        <v>2.2418044786765412</v>
      </c>
      <c r="K48" s="8">
        <v>28.693617053474867</v>
      </c>
      <c r="L48" s="8">
        <v>0.35285861449750727</v>
      </c>
      <c r="M48" s="8">
        <v>13.580000000000002</v>
      </c>
      <c r="N48" s="8">
        <v>6.2149999999999999</v>
      </c>
      <c r="O48" s="8">
        <v>7.0000000000000007E-2</v>
      </c>
      <c r="P48" s="8">
        <v>13.678207981943935</v>
      </c>
      <c r="Q48" s="10">
        <v>46.335479914136769</v>
      </c>
      <c r="R48" s="10">
        <v>18.015946028825514</v>
      </c>
      <c r="S48" s="65">
        <v>35.64857405703772</v>
      </c>
      <c r="T48" s="68"/>
    </row>
    <row r="49" spans="1:20">
      <c r="A49" s="6">
        <v>0.18920000000000001</v>
      </c>
      <c r="B49" s="7">
        <v>0.2525</v>
      </c>
      <c r="C49" s="8">
        <v>6.42</v>
      </c>
      <c r="D49" s="8">
        <v>691.19924067348984</v>
      </c>
      <c r="E49" s="8">
        <v>149.62866957157851</v>
      </c>
      <c r="F49" s="8">
        <v>23.978641268705658</v>
      </c>
      <c r="G49" s="8">
        <v>38.368812500000004</v>
      </c>
      <c r="H49" s="8">
        <v>0.1167847830447282</v>
      </c>
      <c r="I49" s="8">
        <v>8.5043116265239582E-2</v>
      </c>
      <c r="J49" s="8">
        <v>2.2418044786765412</v>
      </c>
      <c r="K49" s="8">
        <v>28.693617053474867</v>
      </c>
      <c r="L49" s="8">
        <v>0.35285861449750727</v>
      </c>
      <c r="M49" s="8">
        <v>13.580000000000002</v>
      </c>
      <c r="N49" s="8">
        <v>6.2149999999999999</v>
      </c>
      <c r="O49" s="8">
        <v>7.0000000000000007E-2</v>
      </c>
      <c r="P49" s="8">
        <v>13.678207981943935</v>
      </c>
      <c r="Q49" s="10">
        <v>46.335479914136769</v>
      </c>
      <c r="R49" s="10">
        <v>18.015946028825514</v>
      </c>
      <c r="S49" s="65">
        <v>35.64857405703772</v>
      </c>
      <c r="T49" s="68"/>
    </row>
    <row r="50" spans="1:20">
      <c r="A50" s="6">
        <v>0.1195</v>
      </c>
      <c r="B50" s="7">
        <v>0.24</v>
      </c>
      <c r="C50" s="7">
        <v>6.4</v>
      </c>
      <c r="D50" s="8">
        <v>691.19924067348984</v>
      </c>
      <c r="E50" s="8">
        <v>149.62866957157851</v>
      </c>
      <c r="F50" s="8">
        <v>23.978641268705658</v>
      </c>
      <c r="G50" s="8">
        <v>38.368812500000004</v>
      </c>
      <c r="H50" s="8">
        <v>0.1167847830447282</v>
      </c>
      <c r="I50" s="8">
        <v>8.5043116265239582E-2</v>
      </c>
      <c r="J50" s="8">
        <v>2.2418044786765412</v>
      </c>
      <c r="K50" s="8">
        <v>28.693617053474867</v>
      </c>
      <c r="L50" s="8">
        <v>0.35285861449750727</v>
      </c>
      <c r="M50" s="8">
        <v>13.580000000000002</v>
      </c>
      <c r="N50" s="8">
        <v>6.2149999999999999</v>
      </c>
      <c r="O50" s="8">
        <v>7.0000000000000007E-2</v>
      </c>
      <c r="P50" s="8">
        <v>13.678207981943935</v>
      </c>
      <c r="Q50" s="10">
        <v>46.335479914136769</v>
      </c>
      <c r="R50" s="10">
        <v>18.015946028825514</v>
      </c>
      <c r="S50" s="65">
        <v>35.64857405703772</v>
      </c>
      <c r="T50" s="68"/>
    </row>
    <row r="51" spans="1:20">
      <c r="A51" s="6">
        <v>0.15659999999999999</v>
      </c>
      <c r="B51" s="7">
        <v>0.31</v>
      </c>
      <c r="C51" s="8">
        <v>6.38</v>
      </c>
      <c r="D51" s="8">
        <v>691.19924067348984</v>
      </c>
      <c r="E51" s="8">
        <v>149.62866957157851</v>
      </c>
      <c r="F51" s="8">
        <v>23.978641268705658</v>
      </c>
      <c r="G51" s="8">
        <v>38.368812500000004</v>
      </c>
      <c r="H51" s="8">
        <v>0.1167847830447282</v>
      </c>
      <c r="I51" s="8">
        <v>8.5043116265239582E-2</v>
      </c>
      <c r="J51" s="8">
        <v>2.2418044786765412</v>
      </c>
      <c r="K51" s="8">
        <v>28.693617053474867</v>
      </c>
      <c r="L51" s="8">
        <v>0.35285861449750727</v>
      </c>
      <c r="M51" s="8">
        <v>13.580000000000002</v>
      </c>
      <c r="N51" s="8">
        <v>6.2149999999999999</v>
      </c>
      <c r="O51" s="8">
        <v>7.0000000000000007E-2</v>
      </c>
      <c r="P51" s="8">
        <v>13.678207981943935</v>
      </c>
      <c r="Q51" s="10">
        <v>46.335479914136769</v>
      </c>
      <c r="R51" s="10">
        <v>18.015946028825514</v>
      </c>
      <c r="S51" s="65">
        <v>35.64857405703772</v>
      </c>
      <c r="T51" s="68"/>
    </row>
    <row r="52" spans="1:20">
      <c r="A52" s="2">
        <v>0.16020000000000001</v>
      </c>
      <c r="B52" s="3">
        <v>0.48499999999999999</v>
      </c>
      <c r="C52" s="1">
        <v>7.02</v>
      </c>
      <c r="D52" s="8">
        <v>528.76031693628283</v>
      </c>
      <c r="E52" s="8">
        <v>162.57434559969465</v>
      </c>
      <c r="F52" s="8">
        <v>23.978641268705658</v>
      </c>
      <c r="G52" s="8">
        <v>32.949687500000003</v>
      </c>
      <c r="H52" s="8">
        <v>0.91852477101022934</v>
      </c>
      <c r="I52" s="8">
        <v>1.5313707998810822E-2</v>
      </c>
      <c r="J52" s="8">
        <v>4.3736176594808338</v>
      </c>
      <c r="K52" s="8">
        <v>29.607004938736392</v>
      </c>
      <c r="L52" s="8">
        <v>1.4013018522028102</v>
      </c>
      <c r="M52" s="8">
        <v>30.450000000000003</v>
      </c>
      <c r="N52" s="8">
        <v>7.1099999999999994</v>
      </c>
      <c r="O52" s="8">
        <v>0.20500000000000002</v>
      </c>
      <c r="P52" s="8">
        <v>18.552247828496121</v>
      </c>
      <c r="Q52" s="10">
        <v>32.185706833594168</v>
      </c>
      <c r="R52" s="10">
        <v>13.171622326551901</v>
      </c>
      <c r="S52" s="65">
        <v>54.642670839853935</v>
      </c>
      <c r="T52" s="68"/>
    </row>
    <row r="53" spans="1:20">
      <c r="A53" s="2">
        <v>0.1065</v>
      </c>
      <c r="B53" s="3">
        <v>0.42999999999999994</v>
      </c>
      <c r="C53" s="3">
        <v>7</v>
      </c>
      <c r="D53" s="8">
        <v>528.76031693628283</v>
      </c>
      <c r="E53" s="8">
        <v>162.57434559969465</v>
      </c>
      <c r="F53" s="8">
        <v>23.978641268705658</v>
      </c>
      <c r="G53" s="8">
        <v>32.949687500000003</v>
      </c>
      <c r="H53" s="8">
        <v>0.91852477101022934</v>
      </c>
      <c r="I53" s="8">
        <v>1.5313707998810822E-2</v>
      </c>
      <c r="J53" s="8">
        <v>4.3736176594808338</v>
      </c>
      <c r="K53" s="8">
        <v>29.607004938736392</v>
      </c>
      <c r="L53" s="8">
        <v>1.4013018522028102</v>
      </c>
      <c r="M53" s="8">
        <v>30.450000000000003</v>
      </c>
      <c r="N53" s="8">
        <v>7.1099999999999994</v>
      </c>
      <c r="O53" s="8">
        <v>0.20500000000000002</v>
      </c>
      <c r="P53" s="8">
        <v>18.552247828496121</v>
      </c>
      <c r="Q53" s="10">
        <v>32.185706833594168</v>
      </c>
      <c r="R53" s="10">
        <v>13.171622326551901</v>
      </c>
      <c r="S53" s="65">
        <v>54.642670839853935</v>
      </c>
      <c r="T53" s="68"/>
    </row>
    <row r="54" spans="1:20">
      <c r="A54" s="2">
        <v>0.1424</v>
      </c>
      <c r="B54" s="3">
        <v>0.46250000000000002</v>
      </c>
      <c r="C54" s="1">
        <v>7.02</v>
      </c>
      <c r="D54" s="8">
        <v>528.76031693628283</v>
      </c>
      <c r="E54" s="8">
        <v>162.57434559969465</v>
      </c>
      <c r="F54" s="8">
        <v>23.978641268705658</v>
      </c>
      <c r="G54" s="8">
        <v>32.949687500000003</v>
      </c>
      <c r="H54" s="8">
        <v>0.91852477101022934</v>
      </c>
      <c r="I54" s="8">
        <v>1.5313707998810822E-2</v>
      </c>
      <c r="J54" s="8">
        <v>4.3736176594808338</v>
      </c>
      <c r="K54" s="8">
        <v>29.607004938736392</v>
      </c>
      <c r="L54" s="8">
        <v>1.4013018522028102</v>
      </c>
      <c r="M54" s="8">
        <v>30.450000000000003</v>
      </c>
      <c r="N54" s="8">
        <v>7.1099999999999994</v>
      </c>
      <c r="O54" s="8">
        <v>0.20500000000000002</v>
      </c>
      <c r="P54" s="8">
        <v>18.552247828496121</v>
      </c>
      <c r="Q54" s="10">
        <v>32.185706833594168</v>
      </c>
      <c r="R54" s="10">
        <v>13.171622326551901</v>
      </c>
      <c r="S54" s="65">
        <v>54.642670839853935</v>
      </c>
      <c r="T54" s="68"/>
    </row>
    <row r="55" spans="1:20">
      <c r="A55" s="2">
        <v>3.4799999999999998E-2</v>
      </c>
      <c r="B55" s="3">
        <v>0.39250000000000002</v>
      </c>
      <c r="C55" s="1">
        <v>7.02</v>
      </c>
      <c r="D55" s="8">
        <v>528.76031693628283</v>
      </c>
      <c r="E55" s="8">
        <v>162.57434559969465</v>
      </c>
      <c r="F55" s="8">
        <v>23.978641268705658</v>
      </c>
      <c r="G55" s="8">
        <v>32.949687500000003</v>
      </c>
      <c r="H55" s="8">
        <v>0.91852477101022934</v>
      </c>
      <c r="I55" s="8">
        <v>1.5313707998810822E-2</v>
      </c>
      <c r="J55" s="8">
        <v>4.3736176594808338</v>
      </c>
      <c r="K55" s="8">
        <v>29.607004938736392</v>
      </c>
      <c r="L55" s="8">
        <v>1.4013018522028102</v>
      </c>
      <c r="M55" s="8">
        <v>30.450000000000003</v>
      </c>
      <c r="N55" s="8">
        <v>7.1099999999999994</v>
      </c>
      <c r="O55" s="8">
        <v>0.20500000000000002</v>
      </c>
      <c r="P55" s="8">
        <v>18.552247828496121</v>
      </c>
      <c r="Q55" s="10">
        <v>32.185706833594168</v>
      </c>
      <c r="R55" s="10">
        <v>13.171622326551901</v>
      </c>
      <c r="S55" s="65">
        <v>54.642670839853935</v>
      </c>
      <c r="T55" s="68"/>
    </row>
    <row r="56" spans="1:20">
      <c r="A56" s="2">
        <v>0.1618</v>
      </c>
      <c r="B56" s="3">
        <v>0.42125000000000001</v>
      </c>
      <c r="C56" s="1">
        <v>7.02</v>
      </c>
      <c r="D56" s="8">
        <v>528.76031693628283</v>
      </c>
      <c r="E56" s="8">
        <v>162.57434559969465</v>
      </c>
      <c r="F56" s="8">
        <v>23.978641268705658</v>
      </c>
      <c r="G56" s="8">
        <v>32.949687500000003</v>
      </c>
      <c r="H56" s="8">
        <v>0.91852477101022934</v>
      </c>
      <c r="I56" s="8">
        <v>1.5313707998810822E-2</v>
      </c>
      <c r="J56" s="8">
        <v>4.3736176594808338</v>
      </c>
      <c r="K56" s="8">
        <v>29.607004938736392</v>
      </c>
      <c r="L56" s="8">
        <v>1.4013018522028102</v>
      </c>
      <c r="M56" s="8">
        <v>30.450000000000003</v>
      </c>
      <c r="N56" s="8">
        <v>7.1099999999999994</v>
      </c>
      <c r="O56" s="8">
        <v>0.20500000000000002</v>
      </c>
      <c r="P56" s="8">
        <v>18.552247828496121</v>
      </c>
      <c r="Q56" s="10">
        <v>32.185706833594168</v>
      </c>
      <c r="R56" s="10">
        <v>13.171622326551901</v>
      </c>
      <c r="S56" s="65">
        <v>54.642670839853935</v>
      </c>
      <c r="T56" s="68"/>
    </row>
    <row r="57" spans="1:20">
      <c r="A57" s="2">
        <v>3.8E-3</v>
      </c>
      <c r="B57" s="3">
        <v>0.22999999999999998</v>
      </c>
      <c r="C57" s="1">
        <v>6.84</v>
      </c>
      <c r="D57" s="8">
        <v>1245.1064178127051</v>
      </c>
      <c r="E57" s="8">
        <v>188.94516713844979</v>
      </c>
      <c r="F57" s="8">
        <v>33.096419841411794</v>
      </c>
      <c r="G57" s="8">
        <v>64.844499999999996</v>
      </c>
      <c r="H57" s="8">
        <v>6.4521938441388108E-2</v>
      </c>
      <c r="I57" s="8">
        <v>1.0333035979780195E-2</v>
      </c>
      <c r="J57" s="8">
        <v>1.3045150871149218</v>
      </c>
      <c r="K57" s="8">
        <v>12.303122147267921</v>
      </c>
      <c r="L57" s="8">
        <v>0.34874927992824623</v>
      </c>
      <c r="M57" s="8">
        <v>13.23</v>
      </c>
      <c r="N57" s="8">
        <v>6.9550000000000001</v>
      </c>
      <c r="O57" s="8">
        <v>0.13500000000000001</v>
      </c>
      <c r="P57" s="8">
        <v>14.920610295770963</v>
      </c>
      <c r="Q57" s="10">
        <v>29.099564468753158</v>
      </c>
      <c r="R57" s="10">
        <v>17.851716803403221</v>
      </c>
      <c r="S57" s="65">
        <v>53.048718727843621</v>
      </c>
      <c r="T57" s="68"/>
    </row>
    <row r="58" spans="1:20">
      <c r="A58" s="2">
        <v>2.9999999999999997E-4</v>
      </c>
      <c r="B58" s="3">
        <v>0.21250000000000002</v>
      </c>
      <c r="C58" s="1">
        <v>6.83</v>
      </c>
      <c r="D58" s="8">
        <v>1245.1064178127051</v>
      </c>
      <c r="E58" s="8">
        <v>188.94516713844979</v>
      </c>
      <c r="F58" s="8">
        <v>33.096419841411794</v>
      </c>
      <c r="G58" s="8">
        <v>64.844499999999996</v>
      </c>
      <c r="H58" s="8">
        <v>6.4521938441388108E-2</v>
      </c>
      <c r="I58" s="8">
        <v>1.0333035979780195E-2</v>
      </c>
      <c r="J58" s="8">
        <v>1.3045150871149218</v>
      </c>
      <c r="K58" s="8">
        <v>12.303122147267921</v>
      </c>
      <c r="L58" s="8">
        <v>0.34874927992824623</v>
      </c>
      <c r="M58" s="8">
        <v>13.23</v>
      </c>
      <c r="N58" s="8">
        <v>6.9550000000000001</v>
      </c>
      <c r="O58" s="8">
        <v>0.13500000000000001</v>
      </c>
      <c r="P58" s="8">
        <v>14.920610295770963</v>
      </c>
      <c r="Q58" s="10">
        <v>29.099564468753158</v>
      </c>
      <c r="R58" s="10">
        <v>17.851716803403221</v>
      </c>
      <c r="S58" s="65">
        <v>53.048718727843621</v>
      </c>
      <c r="T58" s="68"/>
    </row>
    <row r="59" spans="1:20">
      <c r="A59" s="2">
        <v>2E-3</v>
      </c>
      <c r="B59" s="3">
        <v>0.1925</v>
      </c>
      <c r="C59" s="3">
        <v>6.8</v>
      </c>
      <c r="D59" s="8">
        <v>1245.1064178127051</v>
      </c>
      <c r="E59" s="8">
        <v>188.94516713844979</v>
      </c>
      <c r="F59" s="8">
        <v>33.096419841411794</v>
      </c>
      <c r="G59" s="8">
        <v>64.844499999999996</v>
      </c>
      <c r="H59" s="8">
        <v>6.4521938441388108E-2</v>
      </c>
      <c r="I59" s="8">
        <v>1.0333035979780195E-2</v>
      </c>
      <c r="J59" s="8">
        <v>1.3045150871149218</v>
      </c>
      <c r="K59" s="8">
        <v>12.303122147267921</v>
      </c>
      <c r="L59" s="8">
        <v>0.34874927992824623</v>
      </c>
      <c r="M59" s="8">
        <v>13.23</v>
      </c>
      <c r="N59" s="8">
        <v>6.9550000000000001</v>
      </c>
      <c r="O59" s="8">
        <v>0.13500000000000001</v>
      </c>
      <c r="P59" s="8">
        <v>14.920610295770963</v>
      </c>
      <c r="Q59" s="10">
        <v>29.099564468753158</v>
      </c>
      <c r="R59" s="10">
        <v>17.851716803403221</v>
      </c>
      <c r="S59" s="65">
        <v>53.048718727843621</v>
      </c>
      <c r="T59" s="68"/>
    </row>
    <row r="60" spans="1:20">
      <c r="A60" s="2">
        <v>0</v>
      </c>
      <c r="B60" s="3">
        <v>0.17250000000000001</v>
      </c>
      <c r="C60" s="3">
        <v>6.8</v>
      </c>
      <c r="D60" s="8">
        <v>1245.1064178127051</v>
      </c>
      <c r="E60" s="8">
        <v>188.94516713844979</v>
      </c>
      <c r="F60" s="8">
        <v>33.096419841411794</v>
      </c>
      <c r="G60" s="8">
        <v>64.844499999999996</v>
      </c>
      <c r="H60" s="8">
        <v>6.4521938441388108E-2</v>
      </c>
      <c r="I60" s="8">
        <v>1.0333035979780195E-2</v>
      </c>
      <c r="J60" s="8">
        <v>1.3045150871149218</v>
      </c>
      <c r="K60" s="8">
        <v>12.303122147267921</v>
      </c>
      <c r="L60" s="8">
        <v>0.34874927992824623</v>
      </c>
      <c r="M60" s="8">
        <v>13.23</v>
      </c>
      <c r="N60" s="8">
        <v>6.9550000000000001</v>
      </c>
      <c r="O60" s="8">
        <v>0.13500000000000001</v>
      </c>
      <c r="P60" s="8">
        <v>14.920610295770963</v>
      </c>
      <c r="Q60" s="10">
        <v>29.099564468753158</v>
      </c>
      <c r="R60" s="10">
        <v>17.851716803403221</v>
      </c>
      <c r="S60" s="65">
        <v>53.048718727843621</v>
      </c>
      <c r="T60" s="68"/>
    </row>
    <row r="61" spans="1:20">
      <c r="A61" s="2">
        <v>3.0000000000000001E-3</v>
      </c>
      <c r="B61" s="3">
        <v>0.245</v>
      </c>
      <c r="C61" s="1">
        <v>6.84</v>
      </c>
      <c r="D61" s="8">
        <v>1245.1064178127051</v>
      </c>
      <c r="E61" s="8">
        <v>188.94516713844979</v>
      </c>
      <c r="F61" s="8">
        <v>33.096419841411794</v>
      </c>
      <c r="G61" s="8">
        <v>64.844499999999996</v>
      </c>
      <c r="H61" s="8">
        <v>6.4521938441388108E-2</v>
      </c>
      <c r="I61" s="8">
        <v>1.0333035979780195E-2</v>
      </c>
      <c r="J61" s="8">
        <v>1.3045150871149218</v>
      </c>
      <c r="K61" s="8">
        <v>12.303122147267921</v>
      </c>
      <c r="L61" s="8">
        <v>0.34874927992824623</v>
      </c>
      <c r="M61" s="8">
        <v>13.23</v>
      </c>
      <c r="N61" s="8">
        <v>6.9550000000000001</v>
      </c>
      <c r="O61" s="8">
        <v>0.13500000000000001</v>
      </c>
      <c r="P61" s="8">
        <v>14.920610295770963</v>
      </c>
      <c r="Q61" s="10">
        <v>29.099564468753158</v>
      </c>
      <c r="R61" s="10">
        <v>17.851716803403221</v>
      </c>
      <c r="S61" s="65">
        <v>53.048718727843621</v>
      </c>
      <c r="T61" s="68"/>
    </row>
    <row r="62" spans="1:20">
      <c r="A62" s="6">
        <v>0.26989999999999997</v>
      </c>
      <c r="B62" s="7">
        <v>0.16750000000000001</v>
      </c>
      <c r="C62" s="8">
        <v>6.48</v>
      </c>
      <c r="D62" s="8">
        <v>727.11538461538487</v>
      </c>
      <c r="E62" s="8">
        <v>164.49222352978595</v>
      </c>
      <c r="F62" s="8">
        <v>35.629136111607941</v>
      </c>
      <c r="G62" s="8">
        <v>48.383687500000001</v>
      </c>
      <c r="H62" s="8">
        <v>1.7600454636624952E-2</v>
      </c>
      <c r="I62" s="8">
        <v>6.0139756170086461E-2</v>
      </c>
      <c r="J62" s="8">
        <v>2.6730504179642525</v>
      </c>
      <c r="K62" s="8">
        <v>30.071713858481921</v>
      </c>
      <c r="L62" s="8">
        <v>0.908181703891484</v>
      </c>
      <c r="M62" s="8">
        <v>31.29</v>
      </c>
      <c r="N62" s="8">
        <v>6.3100000000000005</v>
      </c>
      <c r="O62" s="8">
        <v>7.0000000000000007E-2</v>
      </c>
      <c r="P62" s="8">
        <v>20.845913638638329</v>
      </c>
      <c r="Q62" s="10">
        <v>22.855379551532607</v>
      </c>
      <c r="R62" s="10">
        <v>23.271960501954332</v>
      </c>
      <c r="S62" s="65">
        <v>53.87265994651306</v>
      </c>
      <c r="T62" s="68"/>
    </row>
    <row r="63" spans="1:20">
      <c r="A63" s="6">
        <v>0.30880000000000002</v>
      </c>
      <c r="B63" s="7">
        <v>0.1925</v>
      </c>
      <c r="C63" s="8">
        <v>6.48</v>
      </c>
      <c r="D63" s="8">
        <v>727.11538461538487</v>
      </c>
      <c r="E63" s="8">
        <v>164.49222352978595</v>
      </c>
      <c r="F63" s="8">
        <v>35.629136111607941</v>
      </c>
      <c r="G63" s="8">
        <v>48.383687500000001</v>
      </c>
      <c r="H63" s="8">
        <v>1.7600454636624952E-2</v>
      </c>
      <c r="I63" s="8">
        <v>6.0139756170086461E-2</v>
      </c>
      <c r="J63" s="8">
        <v>2.6730504179642525</v>
      </c>
      <c r="K63" s="8">
        <v>30.071713858481921</v>
      </c>
      <c r="L63" s="8">
        <v>0.908181703891484</v>
      </c>
      <c r="M63" s="8">
        <v>31.29</v>
      </c>
      <c r="N63" s="8">
        <v>6.3100000000000005</v>
      </c>
      <c r="O63" s="8">
        <v>7.0000000000000007E-2</v>
      </c>
      <c r="P63" s="8">
        <v>20.845913638638329</v>
      </c>
      <c r="Q63" s="10">
        <v>22.855379551532607</v>
      </c>
      <c r="R63" s="10">
        <v>23.271960501954332</v>
      </c>
      <c r="S63" s="65">
        <v>53.87265994651306</v>
      </c>
      <c r="T63" s="68"/>
    </row>
    <row r="64" spans="1:20">
      <c r="A64" s="6">
        <v>0.26819999999999999</v>
      </c>
      <c r="B64" s="7">
        <v>0.17</v>
      </c>
      <c r="C64" s="8">
        <v>6.46</v>
      </c>
      <c r="D64" s="8">
        <v>727.11538461538487</v>
      </c>
      <c r="E64" s="8">
        <v>164.49222352978595</v>
      </c>
      <c r="F64" s="8">
        <v>35.629136111607941</v>
      </c>
      <c r="G64" s="8">
        <v>48.383687500000001</v>
      </c>
      <c r="H64" s="8">
        <v>1.7600454636624952E-2</v>
      </c>
      <c r="I64" s="8">
        <v>6.0139756170086461E-2</v>
      </c>
      <c r="J64" s="8">
        <v>2.6730504179642525</v>
      </c>
      <c r="K64" s="8">
        <v>30.071713858481921</v>
      </c>
      <c r="L64" s="8">
        <v>0.908181703891484</v>
      </c>
      <c r="M64" s="8">
        <v>31.29</v>
      </c>
      <c r="N64" s="8">
        <v>6.3100000000000005</v>
      </c>
      <c r="O64" s="8">
        <v>7.0000000000000007E-2</v>
      </c>
      <c r="P64" s="8">
        <v>20.845913638638329</v>
      </c>
      <c r="Q64" s="10">
        <v>22.855379551532607</v>
      </c>
      <c r="R64" s="10">
        <v>23.271960501954332</v>
      </c>
      <c r="S64" s="65">
        <v>53.87265994651306</v>
      </c>
      <c r="T64" s="68"/>
    </row>
    <row r="65" spans="1:20">
      <c r="A65" s="6">
        <v>0.18940000000000001</v>
      </c>
      <c r="B65" s="7">
        <v>0.17749999999999999</v>
      </c>
      <c r="C65" s="8">
        <v>6.49</v>
      </c>
      <c r="D65" s="8">
        <v>727.11538461538487</v>
      </c>
      <c r="E65" s="8">
        <v>164.49222352978595</v>
      </c>
      <c r="F65" s="8">
        <v>35.629136111607941</v>
      </c>
      <c r="G65" s="8">
        <v>48.383687500000001</v>
      </c>
      <c r="H65" s="8">
        <v>1.7600454636624952E-2</v>
      </c>
      <c r="I65" s="8">
        <v>6.0139756170086461E-2</v>
      </c>
      <c r="J65" s="8">
        <v>2.6730504179642525</v>
      </c>
      <c r="K65" s="8">
        <v>30.071713858481921</v>
      </c>
      <c r="L65" s="8">
        <v>0.908181703891484</v>
      </c>
      <c r="M65" s="8">
        <v>31.29</v>
      </c>
      <c r="N65" s="8">
        <v>6.3100000000000005</v>
      </c>
      <c r="O65" s="8">
        <v>7.0000000000000007E-2</v>
      </c>
      <c r="P65" s="8">
        <v>20.845913638638329</v>
      </c>
      <c r="Q65" s="10">
        <v>22.855379551532607</v>
      </c>
      <c r="R65" s="10">
        <v>23.271960501954332</v>
      </c>
      <c r="S65" s="65">
        <v>53.87265994651306</v>
      </c>
      <c r="T65" s="68"/>
    </row>
    <row r="66" spans="1:20">
      <c r="A66" s="6">
        <v>0.17349999999999999</v>
      </c>
      <c r="B66" s="7">
        <v>0.1875</v>
      </c>
      <c r="C66" s="7">
        <v>6.5</v>
      </c>
      <c r="D66" s="8">
        <v>727.11538461538487</v>
      </c>
      <c r="E66" s="8">
        <v>164.49222352978595</v>
      </c>
      <c r="F66" s="8">
        <v>35.629136111607941</v>
      </c>
      <c r="G66" s="8">
        <v>48.383687500000001</v>
      </c>
      <c r="H66" s="8">
        <v>1.7600454636624952E-2</v>
      </c>
      <c r="I66" s="8">
        <v>6.0139756170086461E-2</v>
      </c>
      <c r="J66" s="8">
        <v>2.6730504179642525</v>
      </c>
      <c r="K66" s="8">
        <v>30.071713858481921</v>
      </c>
      <c r="L66" s="8">
        <v>0.908181703891484</v>
      </c>
      <c r="M66" s="8">
        <v>31.29</v>
      </c>
      <c r="N66" s="8">
        <v>6.3100000000000005</v>
      </c>
      <c r="O66" s="8">
        <v>7.0000000000000007E-2</v>
      </c>
      <c r="P66" s="8">
        <v>20.845913638638329</v>
      </c>
      <c r="Q66" s="10">
        <v>22.855379551532607</v>
      </c>
      <c r="R66" s="10">
        <v>23.271960501954332</v>
      </c>
      <c r="S66" s="65">
        <v>53.87265994651306</v>
      </c>
      <c r="T66" s="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8C79-532A-7140-A7F5-2EF1B1BB4455}">
  <dimension ref="A1:S66"/>
  <sheetViews>
    <sheetView zoomScale="50" workbookViewId="0">
      <selection activeCell="P51" sqref="P51"/>
    </sheetView>
  </sheetViews>
  <sheetFormatPr baseColWidth="10" defaultRowHeight="15"/>
  <cols>
    <col min="1" max="1" width="15.83203125" customWidth="1"/>
  </cols>
  <sheetData>
    <row r="1" spans="1:19" ht="48">
      <c r="A1" t="s">
        <v>124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G1" s="16" t="s">
        <v>17</v>
      </c>
      <c r="H1" s="16" t="s">
        <v>18</v>
      </c>
      <c r="I1" s="16" t="s">
        <v>19</v>
      </c>
      <c r="J1" s="16" t="s">
        <v>20</v>
      </c>
      <c r="K1" s="16" t="s">
        <v>21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28</v>
      </c>
      <c r="R1" s="16" t="s">
        <v>29</v>
      </c>
      <c r="S1" s="16" t="s">
        <v>30</v>
      </c>
    </row>
    <row r="2" spans="1:19">
      <c r="A2" s="8">
        <v>11.833333333333334</v>
      </c>
      <c r="B2" s="3">
        <v>0.1275</v>
      </c>
      <c r="C2" s="3">
        <v>6</v>
      </c>
      <c r="D2" s="1">
        <v>50.735061076262809</v>
      </c>
      <c r="E2" s="1">
        <v>78.831621131643402</v>
      </c>
      <c r="F2" s="1">
        <v>16.887035712156443</v>
      </c>
      <c r="G2" s="1">
        <v>17.689250000000001</v>
      </c>
      <c r="H2" s="1">
        <v>0</v>
      </c>
      <c r="I2" s="1">
        <v>0.13484983645554588</v>
      </c>
      <c r="J2" s="1">
        <v>1.4867273424785172</v>
      </c>
      <c r="K2" s="1">
        <v>23.608756667782234</v>
      </c>
      <c r="L2" s="1">
        <v>0.28573948319957676</v>
      </c>
      <c r="M2" s="1">
        <v>9.1000000000000014</v>
      </c>
      <c r="N2" s="1">
        <v>5.2549999999999999</v>
      </c>
      <c r="O2" s="1">
        <v>6.5000000000000002E-2</v>
      </c>
      <c r="P2" s="1">
        <v>12.962118314266982</v>
      </c>
      <c r="Q2" s="5">
        <v>46.635495019312877</v>
      </c>
      <c r="R2" s="5">
        <v>12.705834519211223</v>
      </c>
      <c r="S2" s="5">
        <v>40.6586704614759</v>
      </c>
    </row>
    <row r="3" spans="1:19">
      <c r="A3" s="8">
        <v>13</v>
      </c>
      <c r="B3" s="3">
        <v>0.21999999999999997</v>
      </c>
      <c r="C3" s="3">
        <v>6.2</v>
      </c>
      <c r="D3" s="1">
        <v>50.735061076262809</v>
      </c>
      <c r="E3" s="1">
        <v>78.831621131643402</v>
      </c>
      <c r="F3" s="1">
        <v>16.887035712156443</v>
      </c>
      <c r="G3" s="1">
        <v>17.689250000000001</v>
      </c>
      <c r="H3" s="1">
        <v>0</v>
      </c>
      <c r="I3" s="1">
        <v>0.13484983645554588</v>
      </c>
      <c r="J3" s="1">
        <v>1.4867273424785172</v>
      </c>
      <c r="K3" s="1">
        <v>23.608756667782234</v>
      </c>
      <c r="L3" s="1">
        <v>0.28573948319957676</v>
      </c>
      <c r="M3" s="1">
        <v>9.1000000000000014</v>
      </c>
      <c r="N3" s="1">
        <v>5.2549999999999999</v>
      </c>
      <c r="O3" s="1">
        <v>6.5000000000000002E-2</v>
      </c>
      <c r="P3" s="1">
        <v>12.962118314266982</v>
      </c>
      <c r="Q3" s="5">
        <v>46.635495019312877</v>
      </c>
      <c r="R3" s="5">
        <v>12.705834519211223</v>
      </c>
      <c r="S3" s="5">
        <v>40.6586704614759</v>
      </c>
    </row>
    <row r="4" spans="1:19">
      <c r="A4" s="8">
        <v>12.666666666666666</v>
      </c>
      <c r="B4" s="3">
        <v>0.17</v>
      </c>
      <c r="C4" s="1">
        <v>6.13</v>
      </c>
      <c r="D4" s="1">
        <v>50.735061076262809</v>
      </c>
      <c r="E4" s="1">
        <v>78.831621131643402</v>
      </c>
      <c r="F4" s="1">
        <v>16.887035712156443</v>
      </c>
      <c r="G4" s="1">
        <v>17.689250000000001</v>
      </c>
      <c r="H4" s="1">
        <v>0</v>
      </c>
      <c r="I4" s="1">
        <v>0.13484983645554588</v>
      </c>
      <c r="J4" s="1">
        <v>1.4867273424785172</v>
      </c>
      <c r="K4" s="1">
        <v>23.608756667782234</v>
      </c>
      <c r="L4" s="1">
        <v>0.28573948319957676</v>
      </c>
      <c r="M4" s="1">
        <v>9.1000000000000014</v>
      </c>
      <c r="N4" s="1">
        <v>5.2549999999999999</v>
      </c>
      <c r="O4" s="1">
        <v>6.5000000000000002E-2</v>
      </c>
      <c r="P4" s="1">
        <v>12.962118314266982</v>
      </c>
      <c r="Q4" s="5">
        <v>46.635495019312877</v>
      </c>
      <c r="R4" s="5">
        <v>12.705834519211223</v>
      </c>
      <c r="S4" s="5">
        <v>40.6586704614759</v>
      </c>
    </row>
    <row r="5" spans="1:19">
      <c r="A5" s="8">
        <v>12.333333333333334</v>
      </c>
      <c r="B5" s="3">
        <v>0.1825</v>
      </c>
      <c r="C5" s="1">
        <v>6.12</v>
      </c>
      <c r="D5" s="1">
        <v>50.735061076262809</v>
      </c>
      <c r="E5" s="1">
        <v>78.831621131643402</v>
      </c>
      <c r="F5" s="1">
        <v>16.887035712156443</v>
      </c>
      <c r="G5" s="1">
        <v>17.689250000000001</v>
      </c>
      <c r="H5" s="1">
        <v>0</v>
      </c>
      <c r="I5" s="1">
        <v>0.13484983645554588</v>
      </c>
      <c r="J5" s="1">
        <v>1.4867273424785172</v>
      </c>
      <c r="K5" s="1">
        <v>23.608756667782234</v>
      </c>
      <c r="L5" s="1">
        <v>0.28573948319957676</v>
      </c>
      <c r="M5" s="1">
        <v>9.1000000000000014</v>
      </c>
      <c r="N5" s="1">
        <v>5.2549999999999999</v>
      </c>
      <c r="O5" s="1">
        <v>6.5000000000000002E-2</v>
      </c>
      <c r="P5" s="1">
        <v>12.962118314266982</v>
      </c>
      <c r="Q5" s="5">
        <v>46.635495019312877</v>
      </c>
      <c r="R5" s="5">
        <v>12.705834519211223</v>
      </c>
      <c r="S5" s="5">
        <v>40.6586704614759</v>
      </c>
    </row>
    <row r="6" spans="1:19">
      <c r="A6" s="8">
        <v>10.666666666666666</v>
      </c>
      <c r="B6" s="3">
        <v>0.13</v>
      </c>
      <c r="C6" s="1">
        <v>6.08</v>
      </c>
      <c r="D6" s="1">
        <v>50.735061076262809</v>
      </c>
      <c r="E6" s="1">
        <v>78.831621131643402</v>
      </c>
      <c r="F6" s="1">
        <v>16.887035712156443</v>
      </c>
      <c r="G6" s="1">
        <v>17.689250000000001</v>
      </c>
      <c r="H6" s="1">
        <v>0</v>
      </c>
      <c r="I6" s="1">
        <v>0.13484983645554588</v>
      </c>
      <c r="J6" s="1">
        <v>1.4867273424785172</v>
      </c>
      <c r="K6" s="1">
        <v>23.608756667782234</v>
      </c>
      <c r="L6" s="1">
        <v>0.28573948319957676</v>
      </c>
      <c r="M6" s="1">
        <v>9.1000000000000014</v>
      </c>
      <c r="N6" s="1">
        <v>5.2549999999999999</v>
      </c>
      <c r="O6" s="1">
        <v>6.5000000000000002E-2</v>
      </c>
      <c r="P6" s="1">
        <v>12.962118314266982</v>
      </c>
      <c r="Q6" s="5">
        <v>46.635495019312877</v>
      </c>
      <c r="R6" s="5">
        <v>12.705834519211223</v>
      </c>
      <c r="S6" s="5">
        <v>40.6586704614759</v>
      </c>
    </row>
    <row r="7" spans="1:19">
      <c r="A7" s="8">
        <v>8.3333333333333339</v>
      </c>
      <c r="B7" s="7">
        <v>0.21250000000000002</v>
      </c>
      <c r="C7" s="8">
        <v>6.48</v>
      </c>
      <c r="D7" s="1">
        <v>327.14014526246297</v>
      </c>
      <c r="E7" s="1">
        <v>156.8207118094208</v>
      </c>
      <c r="F7" s="1">
        <v>32.589876587372565</v>
      </c>
      <c r="G7" s="1">
        <v>27.794437500000001</v>
      </c>
      <c r="H7" s="1">
        <v>9.3350939359496832E-3</v>
      </c>
      <c r="I7" s="1">
        <v>0.11990782039845399</v>
      </c>
      <c r="J7" s="1">
        <v>1.8159398598291974</v>
      </c>
      <c r="K7" s="1">
        <v>82.571914489263477</v>
      </c>
      <c r="L7" s="1">
        <v>0.82599501250626295</v>
      </c>
      <c r="M7" s="1">
        <v>30.869999999999997</v>
      </c>
      <c r="N7" s="1">
        <v>6.1</v>
      </c>
      <c r="O7" s="1">
        <v>0.215</v>
      </c>
      <c r="P7" s="1">
        <v>17.153296315175552</v>
      </c>
      <c r="Q7" s="5">
        <v>33.88934092758339</v>
      </c>
      <c r="R7" s="5">
        <v>25.427176566314081</v>
      </c>
      <c r="S7" s="5">
        <v>40.683482506102528</v>
      </c>
    </row>
    <row r="8" spans="1:19">
      <c r="A8" s="8">
        <v>9.5</v>
      </c>
      <c r="B8" s="7">
        <v>0.2</v>
      </c>
      <c r="C8" s="8">
        <v>6.49</v>
      </c>
      <c r="D8" s="1">
        <v>327.14014526246297</v>
      </c>
      <c r="E8" s="1">
        <v>156.8207118094208</v>
      </c>
      <c r="F8" s="1">
        <v>32.589876587372565</v>
      </c>
      <c r="G8" s="1">
        <v>27.794437500000001</v>
      </c>
      <c r="H8" s="1">
        <v>9.3350939359496832E-3</v>
      </c>
      <c r="I8" s="1">
        <v>0.11990782039845399</v>
      </c>
      <c r="J8" s="1">
        <v>1.8159398598291974</v>
      </c>
      <c r="K8" s="1">
        <v>82.571914489263477</v>
      </c>
      <c r="L8" s="1">
        <v>0.82599501250626295</v>
      </c>
      <c r="M8" s="1">
        <v>30.869999999999997</v>
      </c>
      <c r="N8" s="1">
        <v>6.1</v>
      </c>
      <c r="O8" s="1">
        <v>0.215</v>
      </c>
      <c r="P8" s="1">
        <v>17.153296315175552</v>
      </c>
      <c r="Q8" s="5">
        <v>33.88934092758339</v>
      </c>
      <c r="R8" s="5">
        <v>25.427176566314081</v>
      </c>
      <c r="S8" s="5">
        <v>40.683482506102528</v>
      </c>
    </row>
    <row r="9" spans="1:19">
      <c r="A9" s="8">
        <v>7.833333333333333</v>
      </c>
      <c r="B9" s="7">
        <v>0.22249999999999998</v>
      </c>
      <c r="C9" s="8">
        <v>6.41</v>
      </c>
      <c r="D9" s="1">
        <v>327.14014526246297</v>
      </c>
      <c r="E9" s="1">
        <v>156.8207118094208</v>
      </c>
      <c r="F9" s="1">
        <v>32.589876587372565</v>
      </c>
      <c r="G9" s="1">
        <v>27.794437500000001</v>
      </c>
      <c r="H9" s="1">
        <v>9.3350939359496832E-3</v>
      </c>
      <c r="I9" s="1">
        <v>0.11990782039845399</v>
      </c>
      <c r="J9" s="1">
        <v>1.8159398598291974</v>
      </c>
      <c r="K9" s="1">
        <v>82.571914489263477</v>
      </c>
      <c r="L9" s="1">
        <v>0.82599501250626295</v>
      </c>
      <c r="M9" s="1">
        <v>30.869999999999997</v>
      </c>
      <c r="N9" s="1">
        <v>6.1</v>
      </c>
      <c r="O9" s="1">
        <v>0.215</v>
      </c>
      <c r="P9" s="1">
        <v>17.153296315175552</v>
      </c>
      <c r="Q9" s="5">
        <v>33.88934092758339</v>
      </c>
      <c r="R9" s="5">
        <v>25.427176566314081</v>
      </c>
      <c r="S9" s="5">
        <v>40.683482506102528</v>
      </c>
    </row>
    <row r="10" spans="1:19">
      <c r="A10" s="8">
        <v>8.6666666666666661</v>
      </c>
      <c r="B10" s="7">
        <v>0.17500000000000002</v>
      </c>
      <c r="C10" s="8">
        <v>6.56</v>
      </c>
      <c r="D10" s="1">
        <v>327.14014526246297</v>
      </c>
      <c r="E10" s="1">
        <v>156.8207118094208</v>
      </c>
      <c r="F10" s="1">
        <v>32.589876587372565</v>
      </c>
      <c r="G10" s="1">
        <v>27.794437500000001</v>
      </c>
      <c r="H10" s="1">
        <v>9.3350939359496832E-3</v>
      </c>
      <c r="I10" s="1">
        <v>0.11990782039845399</v>
      </c>
      <c r="J10" s="1">
        <v>1.8159398598291974</v>
      </c>
      <c r="K10" s="1">
        <v>82.571914489263477</v>
      </c>
      <c r="L10" s="1">
        <v>0.82599501250626295</v>
      </c>
      <c r="M10" s="1">
        <v>30.869999999999997</v>
      </c>
      <c r="N10" s="1">
        <v>6.1</v>
      </c>
      <c r="O10" s="1">
        <v>0.215</v>
      </c>
      <c r="P10" s="1">
        <v>17.153296315175552</v>
      </c>
      <c r="Q10" s="5">
        <v>33.88934092758339</v>
      </c>
      <c r="R10" s="5">
        <v>25.427176566314081</v>
      </c>
      <c r="S10" s="5">
        <v>40.683482506102528</v>
      </c>
    </row>
    <row r="11" spans="1:19">
      <c r="A11" s="8">
        <v>9.8333333333333339</v>
      </c>
      <c r="B11" s="7">
        <v>0.1825</v>
      </c>
      <c r="C11" s="8">
        <v>6.47</v>
      </c>
      <c r="D11" s="1">
        <v>327.14014526246297</v>
      </c>
      <c r="E11" s="1">
        <v>156.8207118094208</v>
      </c>
      <c r="F11" s="1">
        <v>32.589876587372565</v>
      </c>
      <c r="G11" s="1">
        <v>27.794437500000001</v>
      </c>
      <c r="H11" s="1">
        <v>9.3350939359496832E-3</v>
      </c>
      <c r="I11" s="1">
        <v>0.11990782039845399</v>
      </c>
      <c r="J11" s="1">
        <v>1.8159398598291974</v>
      </c>
      <c r="K11" s="1">
        <v>82.571914489263477</v>
      </c>
      <c r="L11" s="1">
        <v>0.82599501250626295</v>
      </c>
      <c r="M11" s="1">
        <v>30.869999999999997</v>
      </c>
      <c r="N11" s="1">
        <v>6.1</v>
      </c>
      <c r="O11" s="1">
        <v>0.215</v>
      </c>
      <c r="P11" s="1">
        <v>17.153296315175552</v>
      </c>
      <c r="Q11" s="5">
        <v>33.88934092758339</v>
      </c>
      <c r="R11" s="5">
        <v>25.427176566314081</v>
      </c>
      <c r="S11" s="5">
        <v>40.683482506102528</v>
      </c>
    </row>
    <row r="12" spans="1:19">
      <c r="A12" s="8">
        <v>19.833333333333332</v>
      </c>
      <c r="B12" s="7">
        <v>0.33500000000000002</v>
      </c>
      <c r="C12" s="8">
        <v>6.41</v>
      </c>
      <c r="D12" s="1">
        <v>417.56025090789058</v>
      </c>
      <c r="E12" s="1">
        <v>164.01275404726312</v>
      </c>
      <c r="F12" s="1">
        <v>31.070246825254877</v>
      </c>
      <c r="G12" s="1">
        <v>25.398</v>
      </c>
      <c r="H12" s="1">
        <v>0.10025406164337763</v>
      </c>
      <c r="I12" s="1">
        <v>0.10496580434136212</v>
      </c>
      <c r="J12" s="1">
        <v>1.5204706813924163</v>
      </c>
      <c r="K12" s="1">
        <v>99.644813688916145</v>
      </c>
      <c r="L12" s="1">
        <v>1.3944529612540417</v>
      </c>
      <c r="M12" s="1">
        <v>45.430000000000007</v>
      </c>
      <c r="N12" s="1">
        <v>6.3449999999999998</v>
      </c>
      <c r="O12" s="1">
        <v>0.315</v>
      </c>
      <c r="P12" s="1">
        <v>14.200420905444515</v>
      </c>
      <c r="Q12" s="5">
        <v>44.151096669374503</v>
      </c>
      <c r="R12" s="5">
        <v>20.308692120227455</v>
      </c>
      <c r="S12" s="5">
        <v>35.540211210398041</v>
      </c>
    </row>
    <row r="13" spans="1:19">
      <c r="A13" s="8">
        <v>18</v>
      </c>
      <c r="B13" s="7">
        <v>0.33250000000000002</v>
      </c>
      <c r="C13" s="7">
        <v>6.6</v>
      </c>
      <c r="D13" s="1">
        <v>417.56025090789058</v>
      </c>
      <c r="E13" s="1">
        <v>164.01275404726312</v>
      </c>
      <c r="F13" s="1">
        <v>31.070246825254877</v>
      </c>
      <c r="G13" s="1">
        <v>25.398</v>
      </c>
      <c r="H13" s="1">
        <v>0.10025406164337763</v>
      </c>
      <c r="I13" s="1">
        <v>0.10496580434136212</v>
      </c>
      <c r="J13" s="1">
        <v>1.5204706813924163</v>
      </c>
      <c r="K13" s="1">
        <v>99.644813688916145</v>
      </c>
      <c r="L13" s="1">
        <v>1.3944529612540417</v>
      </c>
      <c r="M13" s="1">
        <v>45.430000000000007</v>
      </c>
      <c r="N13" s="1">
        <v>6.3449999999999998</v>
      </c>
      <c r="O13" s="1">
        <v>0.315</v>
      </c>
      <c r="P13" s="1">
        <v>14.200420905444515</v>
      </c>
      <c r="Q13" s="5">
        <v>44.151096669374503</v>
      </c>
      <c r="R13" s="5">
        <v>20.308692120227455</v>
      </c>
      <c r="S13" s="5">
        <v>35.540211210398041</v>
      </c>
    </row>
    <row r="14" spans="1:19">
      <c r="A14" s="8">
        <v>18.666666666666668</v>
      </c>
      <c r="B14" s="7">
        <v>0.30249999999999999</v>
      </c>
      <c r="C14" s="8">
        <v>6.63</v>
      </c>
      <c r="D14" s="1">
        <v>417.56025090789058</v>
      </c>
      <c r="E14" s="1">
        <v>164.01275404726312</v>
      </c>
      <c r="F14" s="1">
        <v>31.070246825254877</v>
      </c>
      <c r="G14" s="1">
        <v>25.398</v>
      </c>
      <c r="H14" s="1">
        <v>0.10025406164337763</v>
      </c>
      <c r="I14" s="1">
        <v>0.10496580434136212</v>
      </c>
      <c r="J14" s="1">
        <v>1.5204706813924163</v>
      </c>
      <c r="K14" s="1">
        <v>99.644813688916145</v>
      </c>
      <c r="L14" s="1">
        <v>1.3944529612540417</v>
      </c>
      <c r="M14" s="1">
        <v>45.430000000000007</v>
      </c>
      <c r="N14" s="1">
        <v>6.3449999999999998</v>
      </c>
      <c r="O14" s="1">
        <v>0.315</v>
      </c>
      <c r="P14" s="1">
        <v>14.200420905444515</v>
      </c>
      <c r="Q14" s="5">
        <v>44.151096669374503</v>
      </c>
      <c r="R14" s="5">
        <v>20.308692120227455</v>
      </c>
      <c r="S14" s="5">
        <v>35.540211210398041</v>
      </c>
    </row>
    <row r="15" spans="1:19">
      <c r="A15" s="8">
        <v>16.666666666666668</v>
      </c>
      <c r="B15" s="7">
        <v>0.32500000000000001</v>
      </c>
      <c r="C15" s="8">
        <v>6.58</v>
      </c>
      <c r="D15" s="1">
        <v>417.56025090789058</v>
      </c>
      <c r="E15" s="1">
        <v>164.01275404726312</v>
      </c>
      <c r="F15" s="1">
        <v>31.070246825254877</v>
      </c>
      <c r="G15" s="1">
        <v>25.398</v>
      </c>
      <c r="H15" s="1">
        <v>0.10025406164337763</v>
      </c>
      <c r="I15" s="1">
        <v>0.10496580434136212</v>
      </c>
      <c r="J15" s="1">
        <v>1.5204706813924163</v>
      </c>
      <c r="K15" s="1">
        <v>99.644813688916145</v>
      </c>
      <c r="L15" s="1">
        <v>1.3944529612540417</v>
      </c>
      <c r="M15" s="1">
        <v>45.430000000000007</v>
      </c>
      <c r="N15" s="1">
        <v>6.3449999999999998</v>
      </c>
      <c r="O15" s="1">
        <v>0.315</v>
      </c>
      <c r="P15" s="1">
        <v>14.200420905444515</v>
      </c>
      <c r="Q15" s="5">
        <v>44.151096669374503</v>
      </c>
      <c r="R15" s="5">
        <v>20.308692120227455</v>
      </c>
      <c r="S15" s="5">
        <v>35.540211210398041</v>
      </c>
    </row>
    <row r="16" spans="1:19">
      <c r="A16" s="8">
        <v>15</v>
      </c>
      <c r="B16" s="7">
        <v>0.25750000000000001</v>
      </c>
      <c r="C16" s="8">
        <v>6.58</v>
      </c>
      <c r="D16" s="1">
        <v>417.56025090789058</v>
      </c>
      <c r="E16" s="1">
        <v>164.01275404726312</v>
      </c>
      <c r="F16" s="1">
        <v>31.070246825254877</v>
      </c>
      <c r="G16" s="1">
        <v>25.398</v>
      </c>
      <c r="H16" s="1">
        <v>0.10025406164337763</v>
      </c>
      <c r="I16" s="1">
        <v>0.10496580434136212</v>
      </c>
      <c r="J16" s="1">
        <v>1.5204706813924163</v>
      </c>
      <c r="K16" s="1">
        <v>99.644813688916145</v>
      </c>
      <c r="L16" s="1">
        <v>1.3944529612540417</v>
      </c>
      <c r="M16" s="1">
        <v>45.430000000000007</v>
      </c>
      <c r="N16" s="1">
        <v>6.3449999999999998</v>
      </c>
      <c r="O16" s="1">
        <v>0.315</v>
      </c>
      <c r="P16" s="1">
        <v>14.200420905444515</v>
      </c>
      <c r="Q16" s="5">
        <v>44.151096669374503</v>
      </c>
      <c r="R16" s="5">
        <v>20.308692120227455</v>
      </c>
      <c r="S16" s="5">
        <v>35.540211210398041</v>
      </c>
    </row>
    <row r="17" spans="1:19">
      <c r="A17" s="8">
        <v>16.666666666666668</v>
      </c>
      <c r="B17" s="3">
        <v>0.26</v>
      </c>
      <c r="C17" s="1">
        <v>6.19</v>
      </c>
      <c r="D17" s="1">
        <v>726.11257840871599</v>
      </c>
      <c r="E17" s="1">
        <v>155.8617728443752</v>
      </c>
      <c r="F17" s="1">
        <v>32.083333333333336</v>
      </c>
      <c r="G17" s="1">
        <v>38.4104375</v>
      </c>
      <c r="H17" s="1">
        <v>5.0661897439326031E-2</v>
      </c>
      <c r="I17" s="1">
        <v>0.14481118049360711</v>
      </c>
      <c r="J17" s="1">
        <v>4.3617325322862399</v>
      </c>
      <c r="K17" s="1">
        <v>12.248489505638087</v>
      </c>
      <c r="L17" s="1">
        <v>0.32546305070243359</v>
      </c>
      <c r="M17" s="1">
        <v>23.94</v>
      </c>
      <c r="N17" s="1">
        <v>5.835</v>
      </c>
      <c r="O17" s="1">
        <v>0.1</v>
      </c>
      <c r="P17" s="1">
        <v>22.528577427059737</v>
      </c>
      <c r="Q17" s="5">
        <v>13.730001045696966</v>
      </c>
      <c r="R17" s="5">
        <v>31.370908710655648</v>
      </c>
      <c r="S17" s="5">
        <v>54.899090243647386</v>
      </c>
    </row>
    <row r="18" spans="1:19">
      <c r="A18" s="8">
        <v>15.666666666666666</v>
      </c>
      <c r="B18" s="3">
        <v>0.21749999999999997</v>
      </c>
      <c r="C18" s="1">
        <v>6.31</v>
      </c>
      <c r="D18" s="1">
        <v>726.11257840871599</v>
      </c>
      <c r="E18" s="1">
        <v>155.8617728443752</v>
      </c>
      <c r="F18" s="1">
        <v>32.083333333333336</v>
      </c>
      <c r="G18" s="1">
        <v>38.4104375</v>
      </c>
      <c r="H18" s="1">
        <v>5.0661897439326031E-2</v>
      </c>
      <c r="I18" s="1">
        <v>0.14481118049360711</v>
      </c>
      <c r="J18" s="1">
        <v>4.3617325322862399</v>
      </c>
      <c r="K18" s="1">
        <v>12.248489505638087</v>
      </c>
      <c r="L18" s="1">
        <v>0.32546305070243359</v>
      </c>
      <c r="M18" s="1">
        <v>23.94</v>
      </c>
      <c r="N18" s="1">
        <v>5.835</v>
      </c>
      <c r="O18" s="1">
        <v>0.1</v>
      </c>
      <c r="P18" s="1">
        <v>22.528577427059737</v>
      </c>
      <c r="Q18" s="5">
        <v>13.730001045696966</v>
      </c>
      <c r="R18" s="5">
        <v>31.370908710655648</v>
      </c>
      <c r="S18" s="5">
        <v>54.899090243647386</v>
      </c>
    </row>
    <row r="19" spans="1:19">
      <c r="A19" s="8">
        <v>16.166666666666668</v>
      </c>
      <c r="B19" s="3">
        <v>0.23499999999999999</v>
      </c>
      <c r="C19" s="1">
        <v>6.26</v>
      </c>
      <c r="D19" s="1">
        <v>726.11257840871599</v>
      </c>
      <c r="E19" s="1">
        <v>155.8617728443752</v>
      </c>
      <c r="F19" s="1">
        <v>32.083333333333336</v>
      </c>
      <c r="G19" s="1">
        <v>38.4104375</v>
      </c>
      <c r="H19" s="1">
        <v>5.0661897439326031E-2</v>
      </c>
      <c r="I19" s="1">
        <v>0.14481118049360711</v>
      </c>
      <c r="J19" s="1">
        <v>4.3617325322862399</v>
      </c>
      <c r="K19" s="1">
        <v>12.248489505638087</v>
      </c>
      <c r="L19" s="1">
        <v>0.32546305070243359</v>
      </c>
      <c r="M19" s="1">
        <v>23.94</v>
      </c>
      <c r="N19" s="1">
        <v>5.835</v>
      </c>
      <c r="O19" s="1">
        <v>0.1</v>
      </c>
      <c r="P19" s="1">
        <v>22.528577427059737</v>
      </c>
      <c r="Q19" s="5">
        <v>13.730001045696966</v>
      </c>
      <c r="R19" s="5">
        <v>31.370908710655648</v>
      </c>
      <c r="S19" s="5">
        <v>54.899090243647386</v>
      </c>
    </row>
    <row r="20" spans="1:19">
      <c r="A20" s="8">
        <v>16.5</v>
      </c>
      <c r="B20" s="3">
        <v>0.19750000000000001</v>
      </c>
      <c r="C20" s="1">
        <v>5.52</v>
      </c>
      <c r="D20" s="1">
        <v>726.11257840871599</v>
      </c>
      <c r="E20" s="1">
        <v>155.8617728443752</v>
      </c>
      <c r="F20" s="1">
        <v>32.083333333333336</v>
      </c>
      <c r="G20" s="1">
        <v>38.4104375</v>
      </c>
      <c r="H20" s="1">
        <v>5.0661897439326031E-2</v>
      </c>
      <c r="I20" s="1">
        <v>0.14481118049360711</v>
      </c>
      <c r="J20" s="1">
        <v>4.3617325322862399</v>
      </c>
      <c r="K20" s="1">
        <v>12.248489505638087</v>
      </c>
      <c r="L20" s="1">
        <v>0.32546305070243359</v>
      </c>
      <c r="M20" s="1">
        <v>23.94</v>
      </c>
      <c r="N20" s="1">
        <v>5.835</v>
      </c>
      <c r="O20" s="1">
        <v>0.1</v>
      </c>
      <c r="P20" s="1">
        <v>22.528577427059737</v>
      </c>
      <c r="Q20" s="5">
        <v>13.730001045696966</v>
      </c>
      <c r="R20" s="5">
        <v>31.370908710655648</v>
      </c>
      <c r="S20" s="5">
        <v>54.899090243647386</v>
      </c>
    </row>
    <row r="21" spans="1:19">
      <c r="A21" s="8">
        <v>15.333333333333334</v>
      </c>
      <c r="B21" s="3">
        <v>0.1575</v>
      </c>
      <c r="C21" s="3">
        <v>6.3</v>
      </c>
      <c r="D21" s="1">
        <v>726.11257840871599</v>
      </c>
      <c r="E21" s="1">
        <v>155.8617728443752</v>
      </c>
      <c r="F21" s="1">
        <v>32.083333333333336</v>
      </c>
      <c r="G21" s="1">
        <v>38.4104375</v>
      </c>
      <c r="H21" s="1">
        <v>5.0661897439326031E-2</v>
      </c>
      <c r="I21" s="1">
        <v>0.14481118049360711</v>
      </c>
      <c r="J21" s="1">
        <v>4.3617325322862399</v>
      </c>
      <c r="K21" s="1">
        <v>12.248489505638087</v>
      </c>
      <c r="L21" s="1">
        <v>0.32546305070243359</v>
      </c>
      <c r="M21" s="1">
        <v>23.94</v>
      </c>
      <c r="N21" s="1">
        <v>5.835</v>
      </c>
      <c r="O21" s="1">
        <v>0.1</v>
      </c>
      <c r="P21" s="1">
        <v>22.528577427059737</v>
      </c>
      <c r="Q21" s="5">
        <v>13.730001045696966</v>
      </c>
      <c r="R21" s="5">
        <v>31.370908710655648</v>
      </c>
      <c r="S21" s="5">
        <v>54.899090243647386</v>
      </c>
    </row>
    <row r="22" spans="1:19">
      <c r="A22" s="8">
        <v>14.166666666666666</v>
      </c>
      <c r="B22" s="3">
        <v>0.20250000000000001</v>
      </c>
      <c r="C22" s="1">
        <v>6.29</v>
      </c>
      <c r="D22" s="8">
        <v>492.65764278639841</v>
      </c>
      <c r="E22" s="8">
        <v>128.5320123405744</v>
      </c>
      <c r="F22" s="8">
        <v>30.563703571215644</v>
      </c>
      <c r="G22" s="8">
        <v>37.392937500000002</v>
      </c>
      <c r="H22" s="8">
        <v>9.1988700942702367E-2</v>
      </c>
      <c r="I22" s="8">
        <v>8.5043116265239582E-2</v>
      </c>
      <c r="J22" s="8">
        <v>1.6382192462411305</v>
      </c>
      <c r="K22" s="8">
        <v>9.36244564552449</v>
      </c>
      <c r="L22" s="8">
        <v>0.25286480664548833</v>
      </c>
      <c r="M22" s="8">
        <v>9.870000000000001</v>
      </c>
      <c r="N22" s="8">
        <v>6.1349999999999998</v>
      </c>
      <c r="O22" s="8">
        <v>0.08</v>
      </c>
      <c r="P22" s="8">
        <v>12.771610223316593</v>
      </c>
      <c r="Q22" s="8">
        <v>41.499643910875974</v>
      </c>
      <c r="R22" s="8">
        <v>12.717468715026964</v>
      </c>
      <c r="S22" s="8">
        <v>45.782887374097058</v>
      </c>
    </row>
    <row r="23" spans="1:19">
      <c r="A23" s="8">
        <v>15</v>
      </c>
      <c r="B23" s="3">
        <v>0.20750000000000002</v>
      </c>
      <c r="C23" s="1">
        <v>6.34</v>
      </c>
      <c r="D23" s="8">
        <v>492.65764278639841</v>
      </c>
      <c r="E23" s="8">
        <v>128.5320123405744</v>
      </c>
      <c r="F23" s="8">
        <v>30.563703571215644</v>
      </c>
      <c r="G23" s="8">
        <v>37.392937500000002</v>
      </c>
      <c r="H23" s="8">
        <v>9.1988700942702367E-2</v>
      </c>
      <c r="I23" s="8">
        <v>8.5043116265239582E-2</v>
      </c>
      <c r="J23" s="8">
        <v>1.6382192462411305</v>
      </c>
      <c r="K23" s="8">
        <v>9.36244564552449</v>
      </c>
      <c r="L23" s="8">
        <v>0.25286480664548833</v>
      </c>
      <c r="M23" s="8">
        <v>9.870000000000001</v>
      </c>
      <c r="N23" s="8">
        <v>6.1349999999999998</v>
      </c>
      <c r="O23" s="8">
        <v>0.08</v>
      </c>
      <c r="P23" s="8">
        <v>12.771610223316593</v>
      </c>
      <c r="Q23" s="8">
        <v>41.499643910875974</v>
      </c>
      <c r="R23" s="8">
        <v>12.717468715026964</v>
      </c>
      <c r="S23" s="8">
        <v>45.782887374097058</v>
      </c>
    </row>
    <row r="24" spans="1:19">
      <c r="A24" s="8">
        <v>15</v>
      </c>
      <c r="B24" s="3">
        <v>0.19500000000000001</v>
      </c>
      <c r="C24" s="1">
        <v>6.43</v>
      </c>
      <c r="D24" s="8">
        <v>492.65764278639841</v>
      </c>
      <c r="E24" s="8">
        <v>128.5320123405744</v>
      </c>
      <c r="F24" s="8">
        <v>30.563703571215644</v>
      </c>
      <c r="G24" s="8">
        <v>37.392937500000002</v>
      </c>
      <c r="H24" s="8">
        <v>9.1988700942702367E-2</v>
      </c>
      <c r="I24" s="8">
        <v>8.5043116265239582E-2</v>
      </c>
      <c r="J24" s="8">
        <v>1.6382192462411305</v>
      </c>
      <c r="K24" s="8">
        <v>9.36244564552449</v>
      </c>
      <c r="L24" s="8">
        <v>0.25286480664548833</v>
      </c>
      <c r="M24" s="8">
        <v>9.870000000000001</v>
      </c>
      <c r="N24" s="8">
        <v>6.1349999999999998</v>
      </c>
      <c r="O24" s="8">
        <v>0.08</v>
      </c>
      <c r="P24" s="8">
        <v>12.771610223316593</v>
      </c>
      <c r="Q24" s="8">
        <v>41.499643910875974</v>
      </c>
      <c r="R24" s="8">
        <v>12.717468715026964</v>
      </c>
      <c r="S24" s="8">
        <v>45.782887374097058</v>
      </c>
    </row>
    <row r="25" spans="1:19">
      <c r="A25" s="8">
        <v>14.666666666666666</v>
      </c>
      <c r="B25" s="3">
        <v>0.19750000000000001</v>
      </c>
      <c r="C25" s="1">
        <v>6.39</v>
      </c>
      <c r="D25" s="8">
        <v>492.65764278639841</v>
      </c>
      <c r="E25" s="8">
        <v>128.5320123405744</v>
      </c>
      <c r="F25" s="8">
        <v>30.563703571215644</v>
      </c>
      <c r="G25" s="8">
        <v>37.392937500000002</v>
      </c>
      <c r="H25" s="8">
        <v>9.1988700942702367E-2</v>
      </c>
      <c r="I25" s="8">
        <v>8.5043116265239582E-2</v>
      </c>
      <c r="J25" s="8">
        <v>1.6382192462411305</v>
      </c>
      <c r="K25" s="8">
        <v>9.36244564552449</v>
      </c>
      <c r="L25" s="8">
        <v>0.25286480664548833</v>
      </c>
      <c r="M25" s="8">
        <v>9.870000000000001</v>
      </c>
      <c r="N25" s="8">
        <v>6.1349999999999998</v>
      </c>
      <c r="O25" s="8">
        <v>0.08</v>
      </c>
      <c r="P25" s="8">
        <v>12.771610223316593</v>
      </c>
      <c r="Q25" s="8">
        <v>41.499643910875974</v>
      </c>
      <c r="R25" s="8">
        <v>12.717468715026964</v>
      </c>
      <c r="S25" s="8">
        <v>45.782887374097058</v>
      </c>
    </row>
    <row r="26" spans="1:19">
      <c r="A26" s="8">
        <v>14.5</v>
      </c>
      <c r="B26" s="3">
        <v>0.22249999999999998</v>
      </c>
      <c r="C26" s="1">
        <v>6.21</v>
      </c>
      <c r="D26" s="8">
        <v>492.65764278639841</v>
      </c>
      <c r="E26" s="8">
        <v>128.5320123405744</v>
      </c>
      <c r="F26" s="8">
        <v>30.563703571215644</v>
      </c>
      <c r="G26" s="8">
        <v>37.392937500000002</v>
      </c>
      <c r="H26" s="8">
        <v>9.1988700942702367E-2</v>
      </c>
      <c r="I26" s="8">
        <v>8.5043116265239582E-2</v>
      </c>
      <c r="J26" s="8">
        <v>1.6382192462411305</v>
      </c>
      <c r="K26" s="8">
        <v>9.36244564552449</v>
      </c>
      <c r="L26" s="8">
        <v>0.25286480664548833</v>
      </c>
      <c r="M26" s="8">
        <v>9.870000000000001</v>
      </c>
      <c r="N26" s="8">
        <v>6.1349999999999998</v>
      </c>
      <c r="O26" s="8">
        <v>0.08</v>
      </c>
      <c r="P26" s="8">
        <v>12.771610223316593</v>
      </c>
      <c r="Q26" s="8">
        <v>41.499643910875974</v>
      </c>
      <c r="R26" s="8">
        <v>12.717468715026964</v>
      </c>
      <c r="S26" s="8">
        <v>45.782887374097058</v>
      </c>
    </row>
    <row r="27" spans="1:19">
      <c r="A27" s="8">
        <v>15.333333333333334</v>
      </c>
      <c r="B27" s="3">
        <v>0.3775</v>
      </c>
      <c r="C27" s="1">
        <v>6.52</v>
      </c>
      <c r="D27" s="8">
        <v>251.22647738527579</v>
      </c>
      <c r="E27" s="8">
        <v>142.91609681625903</v>
      </c>
      <c r="F27" s="8">
        <v>24.485184522744888</v>
      </c>
      <c r="G27" s="8">
        <v>16.630687500000001</v>
      </c>
      <c r="H27" s="8">
        <v>0.32341880056160993</v>
      </c>
      <c r="I27" s="8">
        <v>0.23944394885518905</v>
      </c>
      <c r="J27" s="8">
        <v>2.160659202995614</v>
      </c>
      <c r="K27" s="8">
        <v>48.041759765650859</v>
      </c>
      <c r="L27" s="8">
        <v>1.2437773603811366</v>
      </c>
      <c r="M27" s="8">
        <v>18.759999999999998</v>
      </c>
      <c r="N27" s="8">
        <v>6.2850000000000001</v>
      </c>
      <c r="O27" s="8">
        <v>0.11</v>
      </c>
      <c r="P27" s="8">
        <v>11.438053586663868</v>
      </c>
      <c r="Q27" s="8">
        <v>53.950061399918127</v>
      </c>
      <c r="R27" s="8">
        <v>10.233319688907084</v>
      </c>
      <c r="S27" s="8">
        <v>35.816618911174785</v>
      </c>
    </row>
    <row r="28" spans="1:19">
      <c r="A28" s="8">
        <v>14.666666666666666</v>
      </c>
      <c r="B28" s="3">
        <v>0.375</v>
      </c>
      <c r="C28" s="1">
        <v>6.44</v>
      </c>
      <c r="D28" s="8">
        <v>251.22647738527579</v>
      </c>
      <c r="E28" s="8">
        <v>142.91609681625903</v>
      </c>
      <c r="F28" s="8">
        <v>24.485184522744888</v>
      </c>
      <c r="G28" s="8">
        <v>16.630687500000001</v>
      </c>
      <c r="H28" s="8">
        <v>0.32341880056160993</v>
      </c>
      <c r="I28" s="8">
        <v>0.23944394885518905</v>
      </c>
      <c r="J28" s="8">
        <v>2.160659202995614</v>
      </c>
      <c r="K28" s="8">
        <v>48.041759765650859</v>
      </c>
      <c r="L28" s="8">
        <v>1.2437773603811366</v>
      </c>
      <c r="M28" s="8">
        <v>18.759999999999998</v>
      </c>
      <c r="N28" s="8">
        <v>6.2850000000000001</v>
      </c>
      <c r="O28" s="8">
        <v>0.11</v>
      </c>
      <c r="P28" s="8">
        <v>11.438053586663868</v>
      </c>
      <c r="Q28" s="8">
        <v>53.950061399918127</v>
      </c>
      <c r="R28" s="8">
        <v>10.233319688907084</v>
      </c>
      <c r="S28" s="8">
        <v>35.816618911174785</v>
      </c>
    </row>
    <row r="29" spans="1:19">
      <c r="A29" s="8">
        <v>16.166666666666668</v>
      </c>
      <c r="B29" s="3">
        <v>0.3175</v>
      </c>
      <c r="C29" s="1">
        <v>6.38</v>
      </c>
      <c r="D29" s="8">
        <v>251.22647738527579</v>
      </c>
      <c r="E29" s="8">
        <v>142.91609681625903</v>
      </c>
      <c r="F29" s="8">
        <v>24.485184522744888</v>
      </c>
      <c r="G29" s="8">
        <v>16.630687500000001</v>
      </c>
      <c r="H29" s="8">
        <v>0.32341880056160993</v>
      </c>
      <c r="I29" s="8">
        <v>0.23944394885518905</v>
      </c>
      <c r="J29" s="8">
        <v>2.160659202995614</v>
      </c>
      <c r="K29" s="8">
        <v>48.041759765650859</v>
      </c>
      <c r="L29" s="8">
        <v>1.2437773603811366</v>
      </c>
      <c r="M29" s="8">
        <v>18.759999999999998</v>
      </c>
      <c r="N29" s="8">
        <v>6.2850000000000001</v>
      </c>
      <c r="O29" s="8">
        <v>0.11</v>
      </c>
      <c r="P29" s="8">
        <v>11.438053586663868</v>
      </c>
      <c r="Q29" s="8">
        <v>53.950061399918127</v>
      </c>
      <c r="R29" s="8">
        <v>10.233319688907084</v>
      </c>
      <c r="S29" s="8">
        <v>35.816618911174785</v>
      </c>
    </row>
    <row r="30" spans="1:19">
      <c r="A30" s="8">
        <v>16.333333333333332</v>
      </c>
      <c r="B30" s="3">
        <v>0.3725</v>
      </c>
      <c r="C30" s="1">
        <v>6.49</v>
      </c>
      <c r="D30" s="8">
        <v>251.22647738527579</v>
      </c>
      <c r="E30" s="8">
        <v>142.91609681625903</v>
      </c>
      <c r="F30" s="8">
        <v>24.485184522744888</v>
      </c>
      <c r="G30" s="8">
        <v>16.630687500000001</v>
      </c>
      <c r="H30" s="8">
        <v>0.32341880056160993</v>
      </c>
      <c r="I30" s="8">
        <v>0.23944394885518905</v>
      </c>
      <c r="J30" s="8">
        <v>2.160659202995614</v>
      </c>
      <c r="K30" s="8">
        <v>48.041759765650859</v>
      </c>
      <c r="L30" s="8">
        <v>1.2437773603811366</v>
      </c>
      <c r="M30" s="8">
        <v>18.759999999999998</v>
      </c>
      <c r="N30" s="8">
        <v>6.2850000000000001</v>
      </c>
      <c r="O30" s="8">
        <v>0.11</v>
      </c>
      <c r="P30" s="8">
        <v>11.438053586663868</v>
      </c>
      <c r="Q30" s="8">
        <v>53.950061399918127</v>
      </c>
      <c r="R30" s="8">
        <v>10.233319688907084</v>
      </c>
      <c r="S30" s="8">
        <v>35.816618911174785</v>
      </c>
    </row>
    <row r="31" spans="1:19">
      <c r="A31" s="8">
        <v>16.333333333333332</v>
      </c>
      <c r="B31" s="3">
        <v>0.42500000000000004</v>
      </c>
      <c r="C31" s="1">
        <v>6.46</v>
      </c>
      <c r="D31" s="8">
        <v>251.22647738527579</v>
      </c>
      <c r="E31" s="8">
        <v>142.91609681625903</v>
      </c>
      <c r="F31" s="8">
        <v>24.485184522744888</v>
      </c>
      <c r="G31" s="8">
        <v>16.630687500000001</v>
      </c>
      <c r="H31" s="8">
        <v>0.32341880056160993</v>
      </c>
      <c r="I31" s="8">
        <v>0.23944394885518905</v>
      </c>
      <c r="J31" s="8">
        <v>2.160659202995614</v>
      </c>
      <c r="K31" s="8">
        <v>48.041759765650859</v>
      </c>
      <c r="L31" s="8">
        <v>1.2437773603811366</v>
      </c>
      <c r="M31" s="8">
        <v>18.759999999999998</v>
      </c>
      <c r="N31" s="8">
        <v>6.2850000000000001</v>
      </c>
      <c r="O31" s="8">
        <v>0.11</v>
      </c>
      <c r="P31" s="8">
        <v>11.438053586663868</v>
      </c>
      <c r="Q31" s="8">
        <v>53.950061399918127</v>
      </c>
      <c r="R31" s="8">
        <v>10.233319688907084</v>
      </c>
      <c r="S31" s="8">
        <v>35.816618911174785</v>
      </c>
    </row>
    <row r="32" spans="1:19">
      <c r="A32" s="8">
        <v>16.666666666666668</v>
      </c>
      <c r="B32" s="7">
        <v>0.16500000000000001</v>
      </c>
      <c r="C32" s="8">
        <v>6.08</v>
      </c>
      <c r="D32" s="8">
        <v>159.80356553317935</v>
      </c>
      <c r="E32" s="8">
        <v>139.08034095607644</v>
      </c>
      <c r="F32" s="8">
        <v>28.537530555058726</v>
      </c>
      <c r="G32" s="8">
        <v>18.444375000000001</v>
      </c>
      <c r="H32" s="8">
        <v>0</v>
      </c>
      <c r="I32" s="8">
        <v>5.0178412132025209E-2</v>
      </c>
      <c r="J32" s="8">
        <v>3.0759494740386994</v>
      </c>
      <c r="K32" s="8">
        <v>29.586440648133721</v>
      </c>
      <c r="L32" s="8">
        <v>0.60683050214567358</v>
      </c>
      <c r="M32" s="8">
        <v>21.07</v>
      </c>
      <c r="N32" s="8">
        <v>5.68</v>
      </c>
      <c r="O32" s="8">
        <v>0.08</v>
      </c>
      <c r="P32" s="8">
        <v>20.772950043232949</v>
      </c>
      <c r="Q32" s="8">
        <v>20.136026380873872</v>
      </c>
      <c r="R32" s="8">
        <v>30.915086562242372</v>
      </c>
      <c r="S32" s="8">
        <v>48.948887056883756</v>
      </c>
    </row>
    <row r="33" spans="1:19">
      <c r="A33" s="8">
        <v>17.333333333333332</v>
      </c>
      <c r="B33" s="7">
        <v>0.10250000000000001</v>
      </c>
      <c r="C33" s="8">
        <v>6.02</v>
      </c>
      <c r="D33" s="8">
        <v>159.80356553317935</v>
      </c>
      <c r="E33" s="8">
        <v>139.08034095607644</v>
      </c>
      <c r="F33" s="8">
        <v>28.537530555058726</v>
      </c>
      <c r="G33" s="8">
        <v>18.444375000000001</v>
      </c>
      <c r="H33" s="8">
        <v>0</v>
      </c>
      <c r="I33" s="8">
        <v>5.0178412132025209E-2</v>
      </c>
      <c r="J33" s="8">
        <v>3.0759494740386994</v>
      </c>
      <c r="K33" s="8">
        <v>29.586440648133721</v>
      </c>
      <c r="L33" s="8">
        <v>0.60683050214567358</v>
      </c>
      <c r="M33" s="8">
        <v>21.07</v>
      </c>
      <c r="N33" s="8">
        <v>5.68</v>
      </c>
      <c r="O33" s="8">
        <v>0.08</v>
      </c>
      <c r="P33" s="8">
        <v>20.772950043232949</v>
      </c>
      <c r="Q33" s="8">
        <v>20.136026380873872</v>
      </c>
      <c r="R33" s="8">
        <v>30.915086562242372</v>
      </c>
      <c r="S33" s="8">
        <v>48.948887056883756</v>
      </c>
    </row>
    <row r="34" spans="1:19">
      <c r="A34" s="8">
        <v>15.333333333333334</v>
      </c>
      <c r="B34" s="7">
        <v>0.12</v>
      </c>
      <c r="C34" s="8">
        <v>6.06</v>
      </c>
      <c r="D34" s="8">
        <v>159.80356553317935</v>
      </c>
      <c r="E34" s="8">
        <v>139.08034095607644</v>
      </c>
      <c r="F34" s="8">
        <v>28.537530555058726</v>
      </c>
      <c r="G34" s="8">
        <v>18.444375000000001</v>
      </c>
      <c r="H34" s="8">
        <v>0</v>
      </c>
      <c r="I34" s="8">
        <v>5.0178412132025209E-2</v>
      </c>
      <c r="J34" s="8">
        <v>3.0759494740386994</v>
      </c>
      <c r="K34" s="8">
        <v>29.586440648133721</v>
      </c>
      <c r="L34" s="8">
        <v>0.60683050214567358</v>
      </c>
      <c r="M34" s="8">
        <v>21.07</v>
      </c>
      <c r="N34" s="8">
        <v>5.68</v>
      </c>
      <c r="O34" s="8">
        <v>0.08</v>
      </c>
      <c r="P34" s="8">
        <v>20.772950043232949</v>
      </c>
      <c r="Q34" s="8">
        <v>20.136026380873872</v>
      </c>
      <c r="R34" s="8">
        <v>30.915086562242372</v>
      </c>
      <c r="S34" s="8">
        <v>48.948887056883756</v>
      </c>
    </row>
    <row r="35" spans="1:19">
      <c r="A35" s="8">
        <v>16.666666666666668</v>
      </c>
      <c r="B35" s="7">
        <v>0.16500000000000001</v>
      </c>
      <c r="C35" s="7">
        <v>6</v>
      </c>
      <c r="D35" s="8">
        <v>159.80356553317935</v>
      </c>
      <c r="E35" s="8">
        <v>139.08034095607644</v>
      </c>
      <c r="F35" s="8">
        <v>28.537530555058726</v>
      </c>
      <c r="G35" s="8">
        <v>18.444375000000001</v>
      </c>
      <c r="H35" s="8">
        <v>0</v>
      </c>
      <c r="I35" s="8">
        <v>5.0178412132025209E-2</v>
      </c>
      <c r="J35" s="8">
        <v>3.0759494740386994</v>
      </c>
      <c r="K35" s="8">
        <v>29.586440648133721</v>
      </c>
      <c r="L35" s="8">
        <v>0.60683050214567358</v>
      </c>
      <c r="M35" s="8">
        <v>21.07</v>
      </c>
      <c r="N35" s="8">
        <v>5.68</v>
      </c>
      <c r="O35" s="8">
        <v>0.08</v>
      </c>
      <c r="P35" s="8">
        <v>20.772950043232949</v>
      </c>
      <c r="Q35" s="8">
        <v>20.136026380873872</v>
      </c>
      <c r="R35" s="8">
        <v>30.915086562242372</v>
      </c>
      <c r="S35" s="8">
        <v>48.948887056883756</v>
      </c>
    </row>
    <row r="36" spans="1:19">
      <c r="A36" s="8">
        <v>15.833333333333334</v>
      </c>
      <c r="B36" s="7">
        <v>0.17125000000000001</v>
      </c>
      <c r="C36" s="8">
        <v>6.06</v>
      </c>
      <c r="D36" s="8">
        <v>159.80356553317935</v>
      </c>
      <c r="E36" s="8">
        <v>139.08034095607644</v>
      </c>
      <c r="F36" s="8">
        <v>28.537530555058726</v>
      </c>
      <c r="G36" s="8">
        <v>18.444375000000001</v>
      </c>
      <c r="H36" s="8">
        <v>0</v>
      </c>
      <c r="I36" s="8">
        <v>5.0178412132025209E-2</v>
      </c>
      <c r="J36" s="8">
        <v>3.0759494740386994</v>
      </c>
      <c r="K36" s="8">
        <v>29.586440648133721</v>
      </c>
      <c r="L36" s="8">
        <v>0.60683050214567358</v>
      </c>
      <c r="M36" s="8">
        <v>21.07</v>
      </c>
      <c r="N36" s="8">
        <v>5.68</v>
      </c>
      <c r="O36" s="8">
        <v>0.08</v>
      </c>
      <c r="P36" s="8">
        <v>20.772950043232949</v>
      </c>
      <c r="Q36" s="8">
        <v>20.136026380873872</v>
      </c>
      <c r="R36" s="8">
        <v>30.915086562242372</v>
      </c>
      <c r="S36" s="8">
        <v>48.948887056883756</v>
      </c>
    </row>
    <row r="37" spans="1:19">
      <c r="A37" s="8">
        <v>18.166666666666668</v>
      </c>
      <c r="B37" s="3">
        <v>0.185</v>
      </c>
      <c r="C37" s="3">
        <v>6.9</v>
      </c>
      <c r="D37" s="8">
        <v>257.75668537471125</v>
      </c>
      <c r="E37" s="8">
        <v>156.341242326898</v>
      </c>
      <c r="F37" s="8">
        <v>33.096419841411794</v>
      </c>
      <c r="G37" s="8">
        <v>32.276687499999994</v>
      </c>
      <c r="H37" s="8">
        <v>0.38954168616701207</v>
      </c>
      <c r="I37" s="8">
        <v>0</v>
      </c>
      <c r="J37" s="8">
        <v>3.3342845050620973</v>
      </c>
      <c r="K37" s="8">
        <v>29.215481419599516</v>
      </c>
      <c r="L37" s="8">
        <v>0.66162162973582095</v>
      </c>
      <c r="M37" s="8">
        <v>19.949999999999996</v>
      </c>
      <c r="N37" s="8">
        <v>7.15</v>
      </c>
      <c r="O37" s="8">
        <v>0.12</v>
      </c>
      <c r="P37" s="8">
        <v>18.169970193472423</v>
      </c>
      <c r="Q37" s="8">
        <v>17.321207110376193</v>
      </c>
      <c r="R37" s="8">
        <v>23.382596114096735</v>
      </c>
      <c r="S37" s="8">
        <v>59.296196775527072</v>
      </c>
    </row>
    <row r="38" spans="1:19">
      <c r="A38" s="8">
        <v>17.666666666666668</v>
      </c>
      <c r="B38" s="3">
        <v>0.19</v>
      </c>
      <c r="C38" s="3">
        <v>6.89</v>
      </c>
      <c r="D38" s="8">
        <v>257.75668537471125</v>
      </c>
      <c r="E38" s="8">
        <v>156.341242326898</v>
      </c>
      <c r="F38" s="8">
        <v>33.096419841411794</v>
      </c>
      <c r="G38" s="8">
        <v>32.276687499999994</v>
      </c>
      <c r="H38" s="8">
        <v>0.38954168616701207</v>
      </c>
      <c r="I38" s="8">
        <v>0</v>
      </c>
      <c r="J38" s="8">
        <v>3.3342845050620973</v>
      </c>
      <c r="K38" s="8">
        <v>29.215481419599516</v>
      </c>
      <c r="L38" s="8">
        <v>0.66162162973582095</v>
      </c>
      <c r="M38" s="8">
        <v>19.949999999999996</v>
      </c>
      <c r="N38" s="8">
        <v>7.15</v>
      </c>
      <c r="O38" s="8">
        <v>0.12</v>
      </c>
      <c r="P38" s="8">
        <v>18.169970193472423</v>
      </c>
      <c r="Q38" s="8">
        <v>17.321207110376193</v>
      </c>
      <c r="R38" s="8">
        <v>23.382596114096735</v>
      </c>
      <c r="S38" s="8">
        <v>59.296196775527072</v>
      </c>
    </row>
    <row r="39" spans="1:19">
      <c r="A39" s="8">
        <v>17.166666666666668</v>
      </c>
      <c r="B39" s="3">
        <v>0.1875</v>
      </c>
      <c r="C39" s="1">
        <v>7.02</v>
      </c>
      <c r="D39" s="8">
        <v>257.75668537471125</v>
      </c>
      <c r="E39" s="8">
        <v>156.341242326898</v>
      </c>
      <c r="F39" s="8">
        <v>33.096419841411794</v>
      </c>
      <c r="G39" s="8">
        <v>32.276687499999994</v>
      </c>
      <c r="H39" s="8">
        <v>0.38954168616701207</v>
      </c>
      <c r="I39" s="8">
        <v>0</v>
      </c>
      <c r="J39" s="8">
        <v>3.3342845050620973</v>
      </c>
      <c r="K39" s="8">
        <v>29.215481419599516</v>
      </c>
      <c r="L39" s="8">
        <v>0.66162162973582095</v>
      </c>
      <c r="M39" s="8">
        <v>19.949999999999996</v>
      </c>
      <c r="N39" s="8">
        <v>7.15</v>
      </c>
      <c r="O39" s="8">
        <v>0.12</v>
      </c>
      <c r="P39" s="8">
        <v>18.169970193472423</v>
      </c>
      <c r="Q39" s="8">
        <v>17.321207110376193</v>
      </c>
      <c r="R39" s="8">
        <v>23.382596114096735</v>
      </c>
      <c r="S39" s="8">
        <v>59.296196775527072</v>
      </c>
    </row>
    <row r="40" spans="1:19">
      <c r="A40" s="8">
        <v>16.166666666666668</v>
      </c>
      <c r="B40" s="3">
        <v>0.185</v>
      </c>
      <c r="C40" s="3">
        <v>7</v>
      </c>
      <c r="D40" s="8">
        <v>257.75668537471125</v>
      </c>
      <c r="E40" s="8">
        <v>156.341242326898</v>
      </c>
      <c r="F40" s="8">
        <v>33.096419841411794</v>
      </c>
      <c r="G40" s="8">
        <v>32.276687499999994</v>
      </c>
      <c r="H40" s="8">
        <v>0.38954168616701207</v>
      </c>
      <c r="I40" s="8">
        <v>0</v>
      </c>
      <c r="J40" s="8">
        <v>3.3342845050620973</v>
      </c>
      <c r="K40" s="8">
        <v>29.215481419599516</v>
      </c>
      <c r="L40" s="8">
        <v>0.66162162973582095</v>
      </c>
      <c r="M40" s="8">
        <v>19.949999999999996</v>
      </c>
      <c r="N40" s="8">
        <v>7.15</v>
      </c>
      <c r="O40" s="8">
        <v>0.12</v>
      </c>
      <c r="P40" s="8">
        <v>18.169970193472423</v>
      </c>
      <c r="Q40" s="8">
        <v>17.321207110376193</v>
      </c>
      <c r="R40" s="8">
        <v>23.382596114096735</v>
      </c>
      <c r="S40" s="8">
        <v>59.296196775527072</v>
      </c>
    </row>
    <row r="41" spans="1:19">
      <c r="A41" s="8">
        <v>14.166666666666666</v>
      </c>
      <c r="B41" s="3">
        <v>0.19</v>
      </c>
      <c r="C41" s="1">
        <v>6.96</v>
      </c>
      <c r="D41" s="8">
        <v>257.75668537471125</v>
      </c>
      <c r="E41" s="8">
        <v>156.341242326898</v>
      </c>
      <c r="F41" s="8">
        <v>33.096419841411794</v>
      </c>
      <c r="G41" s="8">
        <v>32.276687499999994</v>
      </c>
      <c r="H41" s="8">
        <v>0.38954168616701207</v>
      </c>
      <c r="I41" s="8">
        <v>0</v>
      </c>
      <c r="J41" s="8">
        <v>3.3342845050620973</v>
      </c>
      <c r="K41" s="8">
        <v>29.215481419599516</v>
      </c>
      <c r="L41" s="8">
        <v>0.66162162973582095</v>
      </c>
      <c r="M41" s="8">
        <v>19.949999999999996</v>
      </c>
      <c r="N41" s="8">
        <v>7.15</v>
      </c>
      <c r="O41" s="8">
        <v>0.12</v>
      </c>
      <c r="P41" s="8">
        <v>18.169970193472423</v>
      </c>
      <c r="Q41" s="8">
        <v>17.321207110376193</v>
      </c>
      <c r="R41" s="8">
        <v>23.382596114096735</v>
      </c>
      <c r="S41" s="8">
        <v>59.296196775527072</v>
      </c>
    </row>
    <row r="42" spans="1:19">
      <c r="A42" s="8">
        <v>7.833333333333333</v>
      </c>
      <c r="B42" s="7">
        <v>0.20750000000000002</v>
      </c>
      <c r="C42" s="8">
        <v>6.81</v>
      </c>
      <c r="D42" s="8">
        <v>451.72888015717109</v>
      </c>
      <c r="E42" s="8">
        <v>154.42336439680673</v>
      </c>
      <c r="F42" s="8">
        <v>29.550617063137185</v>
      </c>
      <c r="G42" s="8">
        <v>38.878437500000004</v>
      </c>
      <c r="H42" s="8">
        <v>0</v>
      </c>
      <c r="I42" s="8">
        <v>2.6761819803747837E-3</v>
      </c>
      <c r="J42" s="8">
        <v>1.3645881097623285</v>
      </c>
      <c r="K42" s="8">
        <v>29.863564351447074</v>
      </c>
      <c r="L42" s="8">
        <v>0.25149502845573468</v>
      </c>
      <c r="M42" s="8">
        <v>13.3</v>
      </c>
      <c r="N42" s="8">
        <v>6.83</v>
      </c>
      <c r="O42" s="8">
        <v>7.0000000000000007E-2</v>
      </c>
      <c r="P42" s="8">
        <v>13.200360938164309</v>
      </c>
      <c r="Q42" s="8">
        <v>39.141900801298299</v>
      </c>
      <c r="R42" s="8">
        <v>15.341312506339385</v>
      </c>
      <c r="S42" s="8">
        <v>45.516786692362317</v>
      </c>
    </row>
    <row r="43" spans="1:19">
      <c r="A43" s="8">
        <v>7.5</v>
      </c>
      <c r="B43" s="7">
        <v>0.22499999999999998</v>
      </c>
      <c r="C43" s="8">
        <v>6.79</v>
      </c>
      <c r="D43" s="8">
        <v>451.72888015717109</v>
      </c>
      <c r="E43" s="8">
        <v>154.42336439680673</v>
      </c>
      <c r="F43" s="8">
        <v>29.550617063137185</v>
      </c>
      <c r="G43" s="8">
        <v>38.878437500000004</v>
      </c>
      <c r="H43" s="8">
        <v>0</v>
      </c>
      <c r="I43" s="8">
        <v>2.6761819803747837E-3</v>
      </c>
      <c r="J43" s="8">
        <v>1.3645881097623285</v>
      </c>
      <c r="K43" s="8">
        <v>29.863564351447074</v>
      </c>
      <c r="L43" s="8">
        <v>0.25149502845573468</v>
      </c>
      <c r="M43" s="8">
        <v>13.3</v>
      </c>
      <c r="N43" s="8">
        <v>6.83</v>
      </c>
      <c r="O43" s="8">
        <v>7.0000000000000007E-2</v>
      </c>
      <c r="P43" s="8">
        <v>13.200360938164309</v>
      </c>
      <c r="Q43" s="8">
        <v>39.141900801298299</v>
      </c>
      <c r="R43" s="8">
        <v>15.341312506339385</v>
      </c>
      <c r="S43" s="8">
        <v>45.516786692362317</v>
      </c>
    </row>
    <row r="44" spans="1:19">
      <c r="A44" s="8">
        <v>8.1666666666666661</v>
      </c>
      <c r="B44" s="7">
        <v>0.18</v>
      </c>
      <c r="C44" s="8">
        <v>6.77</v>
      </c>
      <c r="D44" s="8">
        <v>451.72888015717109</v>
      </c>
      <c r="E44" s="8">
        <v>154.42336439680673</v>
      </c>
      <c r="F44" s="8">
        <v>29.550617063137185</v>
      </c>
      <c r="G44" s="8">
        <v>38.878437500000004</v>
      </c>
      <c r="H44" s="8">
        <v>0</v>
      </c>
      <c r="I44" s="8">
        <v>2.6761819803747837E-3</v>
      </c>
      <c r="J44" s="8">
        <v>1.3645881097623285</v>
      </c>
      <c r="K44" s="8">
        <v>29.863564351447074</v>
      </c>
      <c r="L44" s="8">
        <v>0.25149502845573468</v>
      </c>
      <c r="M44" s="8">
        <v>13.3</v>
      </c>
      <c r="N44" s="8">
        <v>6.83</v>
      </c>
      <c r="O44" s="8">
        <v>7.0000000000000007E-2</v>
      </c>
      <c r="P44" s="8">
        <v>13.200360938164309</v>
      </c>
      <c r="Q44" s="8">
        <v>39.141900801298299</v>
      </c>
      <c r="R44" s="8">
        <v>15.341312506339385</v>
      </c>
      <c r="S44" s="8">
        <v>45.516786692362317</v>
      </c>
    </row>
    <row r="45" spans="1:19">
      <c r="A45" s="8">
        <v>8</v>
      </c>
      <c r="B45" s="7">
        <v>0.25750000000000001</v>
      </c>
      <c r="C45" s="8">
        <v>6.68</v>
      </c>
      <c r="D45" s="8">
        <v>451.72888015717109</v>
      </c>
      <c r="E45" s="8">
        <v>154.42336439680673</v>
      </c>
      <c r="F45" s="8">
        <v>29.550617063137185</v>
      </c>
      <c r="G45" s="8">
        <v>38.878437500000004</v>
      </c>
      <c r="H45" s="8">
        <v>0</v>
      </c>
      <c r="I45" s="8">
        <v>2.6761819803747837E-3</v>
      </c>
      <c r="J45" s="8">
        <v>1.3645881097623285</v>
      </c>
      <c r="K45" s="8">
        <v>29.863564351447074</v>
      </c>
      <c r="L45" s="8">
        <v>0.25149502845573468</v>
      </c>
      <c r="M45" s="8">
        <v>13.3</v>
      </c>
      <c r="N45" s="8">
        <v>6.83</v>
      </c>
      <c r="O45" s="8">
        <v>7.0000000000000007E-2</v>
      </c>
      <c r="P45" s="8">
        <v>13.200360938164309</v>
      </c>
      <c r="Q45" s="8">
        <v>39.141900801298299</v>
      </c>
      <c r="R45" s="8">
        <v>15.341312506339385</v>
      </c>
      <c r="S45" s="8">
        <v>45.516786692362317</v>
      </c>
    </row>
    <row r="46" spans="1:19">
      <c r="A46" s="8">
        <v>8.6666666666666661</v>
      </c>
      <c r="B46" s="7">
        <v>0.23249999999999998</v>
      </c>
      <c r="C46" s="8">
        <v>6.79</v>
      </c>
      <c r="D46" s="8">
        <v>451.72888015717109</v>
      </c>
      <c r="E46" s="8">
        <v>154.42336439680673</v>
      </c>
      <c r="F46" s="8">
        <v>29.550617063137185</v>
      </c>
      <c r="G46" s="8">
        <v>38.878437500000004</v>
      </c>
      <c r="H46" s="8">
        <v>0</v>
      </c>
      <c r="I46" s="8">
        <v>2.6761819803747837E-3</v>
      </c>
      <c r="J46" s="8">
        <v>1.3645881097623285</v>
      </c>
      <c r="K46" s="8">
        <v>29.863564351447074</v>
      </c>
      <c r="L46" s="8">
        <v>0.25149502845573468</v>
      </c>
      <c r="M46" s="8">
        <v>13.3</v>
      </c>
      <c r="N46" s="8">
        <v>6.83</v>
      </c>
      <c r="O46" s="8">
        <v>7.0000000000000007E-2</v>
      </c>
      <c r="P46" s="8">
        <v>13.200360938164309</v>
      </c>
      <c r="Q46" s="8">
        <v>39.141900801298299</v>
      </c>
      <c r="R46" s="8">
        <v>15.341312506339385</v>
      </c>
      <c r="S46" s="8">
        <v>45.516786692362317</v>
      </c>
    </row>
    <row r="47" spans="1:19">
      <c r="A47" s="8">
        <v>12</v>
      </c>
      <c r="B47" s="7">
        <v>0.25750000000000001</v>
      </c>
      <c r="C47" s="8">
        <v>6.43</v>
      </c>
      <c r="D47" s="8">
        <v>691.19924067348984</v>
      </c>
      <c r="E47" s="8">
        <v>149.62866957157851</v>
      </c>
      <c r="F47" s="8">
        <v>23.978641268705658</v>
      </c>
      <c r="G47" s="8">
        <v>38.368812500000004</v>
      </c>
      <c r="H47" s="8">
        <v>0.1167847830447282</v>
      </c>
      <c r="I47" s="8">
        <v>8.5043116265239582E-2</v>
      </c>
      <c r="J47" s="8">
        <v>2.2418044786765412</v>
      </c>
      <c r="K47" s="8">
        <v>28.693617053474867</v>
      </c>
      <c r="L47" s="8">
        <v>0.35285861449750727</v>
      </c>
      <c r="M47" s="8">
        <v>13.580000000000002</v>
      </c>
      <c r="N47" s="8">
        <v>6.2149999999999999</v>
      </c>
      <c r="O47" s="8">
        <v>7.0000000000000007E-2</v>
      </c>
      <c r="P47" s="8">
        <v>13.678207981943935</v>
      </c>
      <c r="Q47" s="10">
        <v>46.335479914136769</v>
      </c>
      <c r="R47" s="10">
        <v>18.015946028825514</v>
      </c>
      <c r="S47" s="10">
        <v>35.64857405703772</v>
      </c>
    </row>
    <row r="48" spans="1:19">
      <c r="A48" s="8">
        <v>13.833333333333334</v>
      </c>
      <c r="B48" s="7">
        <v>0.26500000000000001</v>
      </c>
      <c r="C48" s="8">
        <v>6.46</v>
      </c>
      <c r="D48" s="8">
        <v>691.19924067348984</v>
      </c>
      <c r="E48" s="8">
        <v>149.62866957157851</v>
      </c>
      <c r="F48" s="8">
        <v>23.978641268705658</v>
      </c>
      <c r="G48" s="8">
        <v>38.368812500000004</v>
      </c>
      <c r="H48" s="8">
        <v>0.1167847830447282</v>
      </c>
      <c r="I48" s="8">
        <v>8.5043116265239582E-2</v>
      </c>
      <c r="J48" s="8">
        <v>2.2418044786765412</v>
      </c>
      <c r="K48" s="8">
        <v>28.693617053474867</v>
      </c>
      <c r="L48" s="8">
        <v>0.35285861449750727</v>
      </c>
      <c r="M48" s="8">
        <v>13.580000000000002</v>
      </c>
      <c r="N48" s="8">
        <v>6.2149999999999999</v>
      </c>
      <c r="O48" s="8">
        <v>7.0000000000000007E-2</v>
      </c>
      <c r="P48" s="8">
        <v>13.678207981943935</v>
      </c>
      <c r="Q48" s="10">
        <v>46.335479914136769</v>
      </c>
      <c r="R48" s="10">
        <v>18.015946028825514</v>
      </c>
      <c r="S48" s="10">
        <v>35.64857405703772</v>
      </c>
    </row>
    <row r="49" spans="1:19">
      <c r="A49" s="8">
        <v>11.833333333333334</v>
      </c>
      <c r="B49" s="7">
        <v>0.2525</v>
      </c>
      <c r="C49" s="8">
        <v>6.42</v>
      </c>
      <c r="D49" s="8">
        <v>691.19924067348984</v>
      </c>
      <c r="E49" s="8">
        <v>149.62866957157851</v>
      </c>
      <c r="F49" s="8">
        <v>23.978641268705658</v>
      </c>
      <c r="G49" s="8">
        <v>38.368812500000004</v>
      </c>
      <c r="H49" s="8">
        <v>0.1167847830447282</v>
      </c>
      <c r="I49" s="8">
        <v>8.5043116265239582E-2</v>
      </c>
      <c r="J49" s="8">
        <v>2.2418044786765412</v>
      </c>
      <c r="K49" s="8">
        <v>28.693617053474867</v>
      </c>
      <c r="L49" s="8">
        <v>0.35285861449750727</v>
      </c>
      <c r="M49" s="8">
        <v>13.580000000000002</v>
      </c>
      <c r="N49" s="8">
        <v>6.2149999999999999</v>
      </c>
      <c r="O49" s="8">
        <v>7.0000000000000007E-2</v>
      </c>
      <c r="P49" s="8">
        <v>13.678207981943935</v>
      </c>
      <c r="Q49" s="10">
        <v>46.335479914136769</v>
      </c>
      <c r="R49" s="10">
        <v>18.015946028825514</v>
      </c>
      <c r="S49" s="10">
        <v>35.64857405703772</v>
      </c>
    </row>
    <row r="50" spans="1:19">
      <c r="A50" s="8">
        <v>10.666666666666666</v>
      </c>
      <c r="B50" s="7">
        <v>0.24</v>
      </c>
      <c r="C50" s="7">
        <v>6.4</v>
      </c>
      <c r="D50" s="8">
        <v>691.19924067348984</v>
      </c>
      <c r="E50" s="8">
        <v>149.62866957157851</v>
      </c>
      <c r="F50" s="8">
        <v>23.978641268705658</v>
      </c>
      <c r="G50" s="8">
        <v>38.368812500000004</v>
      </c>
      <c r="H50" s="8">
        <v>0.1167847830447282</v>
      </c>
      <c r="I50" s="8">
        <v>8.5043116265239582E-2</v>
      </c>
      <c r="J50" s="8">
        <v>2.2418044786765412</v>
      </c>
      <c r="K50" s="8">
        <v>28.693617053474867</v>
      </c>
      <c r="L50" s="8">
        <v>0.35285861449750727</v>
      </c>
      <c r="M50" s="8">
        <v>13.580000000000002</v>
      </c>
      <c r="N50" s="8">
        <v>6.2149999999999999</v>
      </c>
      <c r="O50" s="8">
        <v>7.0000000000000007E-2</v>
      </c>
      <c r="P50" s="8">
        <v>13.678207981943935</v>
      </c>
      <c r="Q50" s="10">
        <v>46.335479914136769</v>
      </c>
      <c r="R50" s="10">
        <v>18.015946028825514</v>
      </c>
      <c r="S50" s="10">
        <v>35.64857405703772</v>
      </c>
    </row>
    <row r="51" spans="1:19">
      <c r="A51" s="8">
        <v>9.3333333333333339</v>
      </c>
      <c r="B51" s="7">
        <v>0.31</v>
      </c>
      <c r="C51" s="8">
        <v>6.38</v>
      </c>
      <c r="D51" s="8">
        <v>691.19924067348984</v>
      </c>
      <c r="E51" s="8">
        <v>149.62866957157851</v>
      </c>
      <c r="F51" s="8">
        <v>23.978641268705658</v>
      </c>
      <c r="G51" s="8">
        <v>38.368812500000004</v>
      </c>
      <c r="H51" s="8">
        <v>0.1167847830447282</v>
      </c>
      <c r="I51" s="8">
        <v>8.5043116265239582E-2</v>
      </c>
      <c r="J51" s="8">
        <v>2.2418044786765412</v>
      </c>
      <c r="K51" s="8">
        <v>28.693617053474867</v>
      </c>
      <c r="L51" s="8">
        <v>0.35285861449750727</v>
      </c>
      <c r="M51" s="8">
        <v>13.580000000000002</v>
      </c>
      <c r="N51" s="8">
        <v>6.2149999999999999</v>
      </c>
      <c r="O51" s="8">
        <v>7.0000000000000007E-2</v>
      </c>
      <c r="P51" s="8">
        <v>13.678207981943935</v>
      </c>
      <c r="Q51" s="10">
        <v>46.335479914136769</v>
      </c>
      <c r="R51" s="10">
        <v>18.015946028825514</v>
      </c>
      <c r="S51" s="10">
        <v>35.64857405703772</v>
      </c>
    </row>
    <row r="52" spans="1:19">
      <c r="A52" s="8">
        <v>9.3333333333333339</v>
      </c>
      <c r="B52" s="3">
        <v>0.48499999999999999</v>
      </c>
      <c r="C52" s="1">
        <v>7.02</v>
      </c>
      <c r="D52" s="8">
        <v>528.76031693628283</v>
      </c>
      <c r="E52" s="8">
        <v>162.57434559969465</v>
      </c>
      <c r="F52" s="8">
        <v>23.978641268705658</v>
      </c>
      <c r="G52" s="8">
        <v>32.949687500000003</v>
      </c>
      <c r="H52" s="8">
        <v>0.91852477101022934</v>
      </c>
      <c r="I52" s="8">
        <v>1.5313707998810822E-2</v>
      </c>
      <c r="J52" s="8">
        <v>4.3736176594808338</v>
      </c>
      <c r="K52" s="8">
        <v>29.607004938736392</v>
      </c>
      <c r="L52" s="8">
        <v>1.4013018522028102</v>
      </c>
      <c r="M52" s="8">
        <v>30.450000000000003</v>
      </c>
      <c r="N52" s="8">
        <v>7.1099999999999994</v>
      </c>
      <c r="O52" s="8">
        <v>0.20500000000000002</v>
      </c>
      <c r="P52" s="8">
        <v>18.552247828496121</v>
      </c>
      <c r="Q52" s="10">
        <v>32.185706833594168</v>
      </c>
      <c r="R52" s="10">
        <v>13.171622326551901</v>
      </c>
      <c r="S52" s="10">
        <v>54.642670839853935</v>
      </c>
    </row>
    <row r="53" spans="1:19">
      <c r="A53" s="8">
        <v>9.3333333333333339</v>
      </c>
      <c r="B53" s="3">
        <v>0.42999999999999994</v>
      </c>
      <c r="C53" s="3">
        <v>7</v>
      </c>
      <c r="D53" s="8">
        <v>528.76031693628283</v>
      </c>
      <c r="E53" s="8">
        <v>162.57434559969465</v>
      </c>
      <c r="F53" s="8">
        <v>23.978641268705658</v>
      </c>
      <c r="G53" s="8">
        <v>32.949687500000003</v>
      </c>
      <c r="H53" s="8">
        <v>0.91852477101022934</v>
      </c>
      <c r="I53" s="8">
        <v>1.5313707998810822E-2</v>
      </c>
      <c r="J53" s="8">
        <v>4.3736176594808338</v>
      </c>
      <c r="K53" s="8">
        <v>29.607004938736392</v>
      </c>
      <c r="L53" s="8">
        <v>1.4013018522028102</v>
      </c>
      <c r="M53" s="8">
        <v>30.450000000000003</v>
      </c>
      <c r="N53" s="8">
        <v>7.1099999999999994</v>
      </c>
      <c r="O53" s="8">
        <v>0.20500000000000002</v>
      </c>
      <c r="P53" s="8">
        <v>18.552247828496121</v>
      </c>
      <c r="Q53" s="10">
        <v>32.185706833594168</v>
      </c>
      <c r="R53" s="10">
        <v>13.171622326551901</v>
      </c>
      <c r="S53" s="10">
        <v>54.642670839853935</v>
      </c>
    </row>
    <row r="54" spans="1:19">
      <c r="A54" s="8">
        <v>9.1666666666666661</v>
      </c>
      <c r="B54" s="3">
        <v>0.46250000000000002</v>
      </c>
      <c r="C54" s="1">
        <v>7.02</v>
      </c>
      <c r="D54" s="8">
        <v>528.76031693628283</v>
      </c>
      <c r="E54" s="8">
        <v>162.57434559969465</v>
      </c>
      <c r="F54" s="8">
        <v>23.978641268705658</v>
      </c>
      <c r="G54" s="8">
        <v>32.949687500000003</v>
      </c>
      <c r="H54" s="8">
        <v>0.91852477101022934</v>
      </c>
      <c r="I54" s="8">
        <v>1.5313707998810822E-2</v>
      </c>
      <c r="J54" s="8">
        <v>4.3736176594808338</v>
      </c>
      <c r="K54" s="8">
        <v>29.607004938736392</v>
      </c>
      <c r="L54" s="8">
        <v>1.4013018522028102</v>
      </c>
      <c r="M54" s="8">
        <v>30.450000000000003</v>
      </c>
      <c r="N54" s="8">
        <v>7.1099999999999994</v>
      </c>
      <c r="O54" s="8">
        <v>0.20500000000000002</v>
      </c>
      <c r="P54" s="8">
        <v>18.552247828496121</v>
      </c>
      <c r="Q54" s="10">
        <v>32.185706833594168</v>
      </c>
      <c r="R54" s="10">
        <v>13.171622326551901</v>
      </c>
      <c r="S54" s="10">
        <v>54.642670839853935</v>
      </c>
    </row>
    <row r="55" spans="1:19">
      <c r="A55" s="8">
        <v>6.666666666666667</v>
      </c>
      <c r="B55" s="3">
        <v>0.39250000000000002</v>
      </c>
      <c r="C55" s="1">
        <v>7.02</v>
      </c>
      <c r="D55" s="8">
        <v>528.76031693628283</v>
      </c>
      <c r="E55" s="8">
        <v>162.57434559969465</v>
      </c>
      <c r="F55" s="8">
        <v>23.978641268705658</v>
      </c>
      <c r="G55" s="8">
        <v>32.949687500000003</v>
      </c>
      <c r="H55" s="8">
        <v>0.91852477101022934</v>
      </c>
      <c r="I55" s="8">
        <v>1.5313707998810822E-2</v>
      </c>
      <c r="J55" s="8">
        <v>4.3736176594808338</v>
      </c>
      <c r="K55" s="8">
        <v>29.607004938736392</v>
      </c>
      <c r="L55" s="8">
        <v>1.4013018522028102</v>
      </c>
      <c r="M55" s="8">
        <v>30.450000000000003</v>
      </c>
      <c r="N55" s="8">
        <v>7.1099999999999994</v>
      </c>
      <c r="O55" s="8">
        <v>0.20500000000000002</v>
      </c>
      <c r="P55" s="8">
        <v>18.552247828496121</v>
      </c>
      <c r="Q55" s="10">
        <v>32.185706833594168</v>
      </c>
      <c r="R55" s="10">
        <v>13.171622326551901</v>
      </c>
      <c r="S55" s="10">
        <v>54.642670839853935</v>
      </c>
    </row>
    <row r="56" spans="1:19">
      <c r="A56" s="8">
        <v>8.3333333333333339</v>
      </c>
      <c r="B56" s="3">
        <v>0.42125000000000001</v>
      </c>
      <c r="C56" s="1">
        <v>7.02</v>
      </c>
      <c r="D56" s="8">
        <v>528.76031693628283</v>
      </c>
      <c r="E56" s="8">
        <v>162.57434559969465</v>
      </c>
      <c r="F56" s="8">
        <v>23.978641268705658</v>
      </c>
      <c r="G56" s="8">
        <v>32.949687500000003</v>
      </c>
      <c r="H56" s="8">
        <v>0.91852477101022934</v>
      </c>
      <c r="I56" s="8">
        <v>1.5313707998810822E-2</v>
      </c>
      <c r="J56" s="8">
        <v>4.3736176594808338</v>
      </c>
      <c r="K56" s="8">
        <v>29.607004938736392</v>
      </c>
      <c r="L56" s="8">
        <v>1.4013018522028102</v>
      </c>
      <c r="M56" s="8">
        <v>30.450000000000003</v>
      </c>
      <c r="N56" s="8">
        <v>7.1099999999999994</v>
      </c>
      <c r="O56" s="8">
        <v>0.20500000000000002</v>
      </c>
      <c r="P56" s="8">
        <v>18.552247828496121</v>
      </c>
      <c r="Q56" s="10">
        <v>32.185706833594168</v>
      </c>
      <c r="R56" s="10">
        <v>13.171622326551901</v>
      </c>
      <c r="S56" s="10">
        <v>54.642670839853935</v>
      </c>
    </row>
    <row r="57" spans="1:19">
      <c r="A57" s="8">
        <v>1.5</v>
      </c>
      <c r="B57" s="3">
        <v>0.22999999999999998</v>
      </c>
      <c r="C57" s="1">
        <v>6.84</v>
      </c>
      <c r="D57" s="8">
        <v>1245.1064178127051</v>
      </c>
      <c r="E57" s="8">
        <v>188.94516713844979</v>
      </c>
      <c r="F57" s="8">
        <v>33.096419841411794</v>
      </c>
      <c r="G57" s="8">
        <v>64.844499999999996</v>
      </c>
      <c r="H57" s="8">
        <v>6.4521938441388108E-2</v>
      </c>
      <c r="I57" s="8">
        <v>1.0333035979780195E-2</v>
      </c>
      <c r="J57" s="8">
        <v>1.3045150871149218</v>
      </c>
      <c r="K57" s="8">
        <v>12.303122147267921</v>
      </c>
      <c r="L57" s="8">
        <v>0.34874927992824623</v>
      </c>
      <c r="M57" s="8">
        <v>13.23</v>
      </c>
      <c r="N57" s="8">
        <v>6.9550000000000001</v>
      </c>
      <c r="O57" s="8">
        <v>0.13500000000000001</v>
      </c>
      <c r="P57" s="8">
        <v>14.920610295770963</v>
      </c>
      <c r="Q57" s="10">
        <v>29.099564468753158</v>
      </c>
      <c r="R57" s="10">
        <v>17.851716803403221</v>
      </c>
      <c r="S57" s="10">
        <v>53.048718727843621</v>
      </c>
    </row>
    <row r="58" spans="1:19">
      <c r="A58" s="8">
        <v>0.33333333333333331</v>
      </c>
      <c r="B58" s="3">
        <v>0.21250000000000002</v>
      </c>
      <c r="C58" s="1">
        <v>6.83</v>
      </c>
      <c r="D58" s="8">
        <v>1245.1064178127051</v>
      </c>
      <c r="E58" s="8">
        <v>188.94516713844979</v>
      </c>
      <c r="F58" s="8">
        <v>33.096419841411794</v>
      </c>
      <c r="G58" s="8">
        <v>64.844499999999996</v>
      </c>
      <c r="H58" s="8">
        <v>6.4521938441388108E-2</v>
      </c>
      <c r="I58" s="8">
        <v>1.0333035979780195E-2</v>
      </c>
      <c r="J58" s="8">
        <v>1.3045150871149218</v>
      </c>
      <c r="K58" s="8">
        <v>12.303122147267921</v>
      </c>
      <c r="L58" s="8">
        <v>0.34874927992824623</v>
      </c>
      <c r="M58" s="8">
        <v>13.23</v>
      </c>
      <c r="N58" s="8">
        <v>6.9550000000000001</v>
      </c>
      <c r="O58" s="8">
        <v>0.13500000000000001</v>
      </c>
      <c r="P58" s="8">
        <v>14.920610295770963</v>
      </c>
      <c r="Q58" s="10">
        <v>29.099564468753158</v>
      </c>
      <c r="R58" s="10">
        <v>17.851716803403221</v>
      </c>
      <c r="S58" s="10">
        <v>53.048718727843621</v>
      </c>
    </row>
    <row r="59" spans="1:19">
      <c r="A59" s="8">
        <v>0.33333333333333331</v>
      </c>
      <c r="B59" s="3">
        <v>0.1925</v>
      </c>
      <c r="C59" s="3">
        <v>6.8</v>
      </c>
      <c r="D59" s="8">
        <v>1245.1064178127051</v>
      </c>
      <c r="E59" s="8">
        <v>188.94516713844979</v>
      </c>
      <c r="F59" s="8">
        <v>33.096419841411794</v>
      </c>
      <c r="G59" s="8">
        <v>64.844499999999996</v>
      </c>
      <c r="H59" s="8">
        <v>6.4521938441388108E-2</v>
      </c>
      <c r="I59" s="8">
        <v>1.0333035979780195E-2</v>
      </c>
      <c r="J59" s="8">
        <v>1.3045150871149218</v>
      </c>
      <c r="K59" s="8">
        <v>12.303122147267921</v>
      </c>
      <c r="L59" s="8">
        <v>0.34874927992824623</v>
      </c>
      <c r="M59" s="8">
        <v>13.23</v>
      </c>
      <c r="N59" s="8">
        <v>6.9550000000000001</v>
      </c>
      <c r="O59" s="8">
        <v>0.13500000000000001</v>
      </c>
      <c r="P59" s="8">
        <v>14.920610295770963</v>
      </c>
      <c r="Q59" s="10">
        <v>29.099564468753158</v>
      </c>
      <c r="R59" s="10">
        <v>17.851716803403221</v>
      </c>
      <c r="S59" s="10">
        <v>53.048718727843621</v>
      </c>
    </row>
    <row r="60" spans="1:19">
      <c r="A60" s="8">
        <v>0</v>
      </c>
      <c r="B60" s="3">
        <v>0.17250000000000001</v>
      </c>
      <c r="C60" s="3">
        <v>6.8</v>
      </c>
      <c r="D60" s="8">
        <v>1245.1064178127051</v>
      </c>
      <c r="E60" s="8">
        <v>188.94516713844979</v>
      </c>
      <c r="F60" s="8">
        <v>33.096419841411794</v>
      </c>
      <c r="G60" s="8">
        <v>64.844499999999996</v>
      </c>
      <c r="H60" s="8">
        <v>6.4521938441388108E-2</v>
      </c>
      <c r="I60" s="8">
        <v>1.0333035979780195E-2</v>
      </c>
      <c r="J60" s="8">
        <v>1.3045150871149218</v>
      </c>
      <c r="K60" s="8">
        <v>12.303122147267921</v>
      </c>
      <c r="L60" s="8">
        <v>0.34874927992824623</v>
      </c>
      <c r="M60" s="8">
        <v>13.23</v>
      </c>
      <c r="N60" s="8">
        <v>6.9550000000000001</v>
      </c>
      <c r="O60" s="8">
        <v>0.13500000000000001</v>
      </c>
      <c r="P60" s="8">
        <v>14.920610295770963</v>
      </c>
      <c r="Q60" s="10">
        <v>29.099564468753158</v>
      </c>
      <c r="R60" s="10">
        <v>17.851716803403221</v>
      </c>
      <c r="S60" s="10">
        <v>53.048718727843621</v>
      </c>
    </row>
    <row r="61" spans="1:19">
      <c r="A61" s="8">
        <v>0.33333333333333331</v>
      </c>
      <c r="B61" s="3">
        <v>0.245</v>
      </c>
      <c r="C61" s="1">
        <v>6.84</v>
      </c>
      <c r="D61" s="8">
        <v>1245.1064178127051</v>
      </c>
      <c r="E61" s="8">
        <v>188.94516713844979</v>
      </c>
      <c r="F61" s="8">
        <v>33.096419841411794</v>
      </c>
      <c r="G61" s="8">
        <v>64.844499999999996</v>
      </c>
      <c r="H61" s="8">
        <v>6.4521938441388108E-2</v>
      </c>
      <c r="I61" s="8">
        <v>1.0333035979780195E-2</v>
      </c>
      <c r="J61" s="8">
        <v>1.3045150871149218</v>
      </c>
      <c r="K61" s="8">
        <v>12.303122147267921</v>
      </c>
      <c r="L61" s="8">
        <v>0.34874927992824623</v>
      </c>
      <c r="M61" s="8">
        <v>13.23</v>
      </c>
      <c r="N61" s="8">
        <v>6.9550000000000001</v>
      </c>
      <c r="O61" s="8">
        <v>0.13500000000000001</v>
      </c>
      <c r="P61" s="8">
        <v>14.920610295770963</v>
      </c>
      <c r="Q61" s="10">
        <v>29.099564468753158</v>
      </c>
      <c r="R61" s="10">
        <v>17.851716803403221</v>
      </c>
      <c r="S61" s="10">
        <v>53.048718727843621</v>
      </c>
    </row>
    <row r="62" spans="1:19">
      <c r="A62" s="8">
        <v>13.833333333333334</v>
      </c>
      <c r="B62" s="7">
        <v>0.16750000000000001</v>
      </c>
      <c r="C62" s="8">
        <v>6.48</v>
      </c>
      <c r="D62" s="8">
        <v>727.11538461538487</v>
      </c>
      <c r="E62" s="8">
        <v>164.49222352978595</v>
      </c>
      <c r="F62" s="8">
        <v>35.629136111607941</v>
      </c>
      <c r="G62" s="8">
        <v>48.383687500000001</v>
      </c>
      <c r="H62" s="8">
        <v>1.7600454636624952E-2</v>
      </c>
      <c r="I62" s="8">
        <v>6.0139756170086461E-2</v>
      </c>
      <c r="J62" s="8">
        <v>2.6730504179642525</v>
      </c>
      <c r="K62" s="8">
        <v>30.071713858481921</v>
      </c>
      <c r="L62" s="8">
        <v>0.908181703891484</v>
      </c>
      <c r="M62" s="8">
        <v>31.29</v>
      </c>
      <c r="N62" s="8">
        <v>6.3100000000000005</v>
      </c>
      <c r="O62" s="8">
        <v>7.0000000000000007E-2</v>
      </c>
      <c r="P62" s="8">
        <v>20.845913638638329</v>
      </c>
      <c r="Q62" s="10">
        <v>22.855379551532607</v>
      </c>
      <c r="R62" s="10">
        <v>23.271960501954332</v>
      </c>
      <c r="S62" s="10">
        <v>53.87265994651306</v>
      </c>
    </row>
    <row r="63" spans="1:19">
      <c r="A63" s="8">
        <v>14.833333333333334</v>
      </c>
      <c r="B63" s="7">
        <v>0.1925</v>
      </c>
      <c r="C63" s="8">
        <v>6.48</v>
      </c>
      <c r="D63" s="8">
        <v>727.11538461538487</v>
      </c>
      <c r="E63" s="8">
        <v>164.49222352978595</v>
      </c>
      <c r="F63" s="8">
        <v>35.629136111607941</v>
      </c>
      <c r="G63" s="8">
        <v>48.383687500000001</v>
      </c>
      <c r="H63" s="8">
        <v>1.7600454636624952E-2</v>
      </c>
      <c r="I63" s="8">
        <v>6.0139756170086461E-2</v>
      </c>
      <c r="J63" s="8">
        <v>2.6730504179642525</v>
      </c>
      <c r="K63" s="8">
        <v>30.071713858481921</v>
      </c>
      <c r="L63" s="8">
        <v>0.908181703891484</v>
      </c>
      <c r="M63" s="8">
        <v>31.29</v>
      </c>
      <c r="N63" s="8">
        <v>6.3100000000000005</v>
      </c>
      <c r="O63" s="8">
        <v>7.0000000000000007E-2</v>
      </c>
      <c r="P63" s="8">
        <v>20.845913638638329</v>
      </c>
      <c r="Q63" s="10">
        <v>22.855379551532607</v>
      </c>
      <c r="R63" s="10">
        <v>23.271960501954332</v>
      </c>
      <c r="S63" s="10">
        <v>53.87265994651306</v>
      </c>
    </row>
    <row r="64" spans="1:19">
      <c r="A64" s="8">
        <v>14.166666666666666</v>
      </c>
      <c r="B64" s="7">
        <v>0.17</v>
      </c>
      <c r="C64" s="8">
        <v>6.46</v>
      </c>
      <c r="D64" s="8">
        <v>727.11538461538487</v>
      </c>
      <c r="E64" s="8">
        <v>164.49222352978595</v>
      </c>
      <c r="F64" s="8">
        <v>35.629136111607941</v>
      </c>
      <c r="G64" s="8">
        <v>48.383687500000001</v>
      </c>
      <c r="H64" s="8">
        <v>1.7600454636624952E-2</v>
      </c>
      <c r="I64" s="8">
        <v>6.0139756170086461E-2</v>
      </c>
      <c r="J64" s="8">
        <v>2.6730504179642525</v>
      </c>
      <c r="K64" s="8">
        <v>30.071713858481921</v>
      </c>
      <c r="L64" s="8">
        <v>0.908181703891484</v>
      </c>
      <c r="M64" s="8">
        <v>31.29</v>
      </c>
      <c r="N64" s="8">
        <v>6.3100000000000005</v>
      </c>
      <c r="O64" s="8">
        <v>7.0000000000000007E-2</v>
      </c>
      <c r="P64" s="8">
        <v>20.845913638638329</v>
      </c>
      <c r="Q64" s="10">
        <v>22.855379551532607</v>
      </c>
      <c r="R64" s="10">
        <v>23.271960501954332</v>
      </c>
      <c r="S64" s="10">
        <v>53.87265994651306</v>
      </c>
    </row>
    <row r="65" spans="1:19">
      <c r="A65" s="8">
        <v>12.5</v>
      </c>
      <c r="B65" s="7">
        <v>0.17749999999999999</v>
      </c>
      <c r="C65" s="8">
        <v>6.49</v>
      </c>
      <c r="D65" s="8">
        <v>727.11538461538487</v>
      </c>
      <c r="E65" s="8">
        <v>164.49222352978595</v>
      </c>
      <c r="F65" s="8">
        <v>35.629136111607941</v>
      </c>
      <c r="G65" s="8">
        <v>48.383687500000001</v>
      </c>
      <c r="H65" s="8">
        <v>1.7600454636624952E-2</v>
      </c>
      <c r="I65" s="8">
        <v>6.0139756170086461E-2</v>
      </c>
      <c r="J65" s="8">
        <v>2.6730504179642525</v>
      </c>
      <c r="K65" s="8">
        <v>30.071713858481921</v>
      </c>
      <c r="L65" s="8">
        <v>0.908181703891484</v>
      </c>
      <c r="M65" s="8">
        <v>31.29</v>
      </c>
      <c r="N65" s="8">
        <v>6.3100000000000005</v>
      </c>
      <c r="O65" s="8">
        <v>7.0000000000000007E-2</v>
      </c>
      <c r="P65" s="8">
        <v>20.845913638638329</v>
      </c>
      <c r="Q65" s="10">
        <v>22.855379551532607</v>
      </c>
      <c r="R65" s="10">
        <v>23.271960501954332</v>
      </c>
      <c r="S65" s="10">
        <v>53.87265994651306</v>
      </c>
    </row>
    <row r="66" spans="1:19">
      <c r="A66" s="8">
        <v>13.5</v>
      </c>
      <c r="B66" s="7">
        <v>0.1875</v>
      </c>
      <c r="C66" s="7">
        <v>6.5</v>
      </c>
      <c r="D66" s="8">
        <v>727.11538461538487</v>
      </c>
      <c r="E66" s="8">
        <v>164.49222352978595</v>
      </c>
      <c r="F66" s="8">
        <v>35.629136111607941</v>
      </c>
      <c r="G66" s="8">
        <v>48.383687500000001</v>
      </c>
      <c r="H66" s="8">
        <v>1.7600454636624952E-2</v>
      </c>
      <c r="I66" s="8">
        <v>6.0139756170086461E-2</v>
      </c>
      <c r="J66" s="8">
        <v>2.6730504179642525</v>
      </c>
      <c r="K66" s="8">
        <v>30.071713858481921</v>
      </c>
      <c r="L66" s="8">
        <v>0.908181703891484</v>
      </c>
      <c r="M66" s="8">
        <v>31.29</v>
      </c>
      <c r="N66" s="8">
        <v>6.3100000000000005</v>
      </c>
      <c r="O66" s="8">
        <v>7.0000000000000007E-2</v>
      </c>
      <c r="P66" s="8">
        <v>20.845913638638329</v>
      </c>
      <c r="Q66" s="10">
        <v>22.855379551532607</v>
      </c>
      <c r="R66" s="10">
        <v>23.271960501954332</v>
      </c>
      <c r="S66" s="10">
        <v>53.87265994651306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4258-2DFE-43C8-9567-1D96AEC58CFE}">
  <dimension ref="A1:AG66"/>
  <sheetViews>
    <sheetView zoomScale="32" workbookViewId="0">
      <selection activeCell="M1" sqref="M1:N1048576"/>
    </sheetView>
  </sheetViews>
  <sheetFormatPr baseColWidth="10" defaultRowHeight="15"/>
  <cols>
    <col min="1" max="13" width="10.83203125" style="8"/>
    <col min="15" max="16384" width="10.83203125" style="8"/>
  </cols>
  <sheetData>
    <row r="1" spans="1:33" ht="48">
      <c r="A1" s="8" t="s">
        <v>0</v>
      </c>
      <c r="B1" s="2" t="s">
        <v>1</v>
      </c>
      <c r="C1" s="1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48</v>
      </c>
      <c r="M1" s="16" t="s">
        <v>11</v>
      </c>
      <c r="N1" s="69" t="s">
        <v>144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</row>
    <row r="2" spans="1:33">
      <c r="A2" s="1" t="s">
        <v>31</v>
      </c>
      <c r="B2" s="2">
        <v>1</v>
      </c>
      <c r="C2" s="2">
        <v>6.08</v>
      </c>
      <c r="D2" s="2">
        <v>0.49</v>
      </c>
      <c r="E2" s="2">
        <v>-263.3</v>
      </c>
      <c r="F2" s="2">
        <f>EXP((E2-40.604)/6.6401)</f>
        <v>1.3280562910232518E-20</v>
      </c>
      <c r="G2" s="2">
        <f>-LOG(F2)</f>
        <v>19.876783516562377</v>
      </c>
      <c r="H2" s="11">
        <v>3.6683978699625218E-2</v>
      </c>
      <c r="I2" s="11">
        <v>0.58964583261905579</v>
      </c>
      <c r="J2" s="12">
        <v>57.021104903786473</v>
      </c>
      <c r="K2" s="12">
        <v>11.201265343643543</v>
      </c>
      <c r="L2" s="12">
        <v>188.46</v>
      </c>
      <c r="M2" s="2">
        <v>0.38669999999999999</v>
      </c>
      <c r="N2" s="8">
        <v>11.833333333333334</v>
      </c>
      <c r="O2" s="3">
        <v>0.1275</v>
      </c>
      <c r="P2" s="3">
        <v>6</v>
      </c>
      <c r="Q2" s="1">
        <v>50.735061076262809</v>
      </c>
      <c r="R2" s="1">
        <v>78.831621131643402</v>
      </c>
      <c r="S2" s="1">
        <v>16.887035712156443</v>
      </c>
      <c r="T2" s="1">
        <v>17.689250000000001</v>
      </c>
      <c r="U2" s="1">
        <v>0</v>
      </c>
      <c r="V2" s="1">
        <v>0.13484983645554588</v>
      </c>
      <c r="W2" s="1">
        <v>1.4867273424785172</v>
      </c>
      <c r="X2" s="1">
        <v>23.608756667782234</v>
      </c>
      <c r="Y2" s="1">
        <v>0.28573948319957676</v>
      </c>
      <c r="Z2" s="1">
        <v>9.1000000000000014</v>
      </c>
      <c r="AA2" s="1">
        <v>5.2549999999999999</v>
      </c>
      <c r="AB2" s="1">
        <v>6.5000000000000002E-2</v>
      </c>
      <c r="AC2" s="1">
        <v>12.962118314266982</v>
      </c>
      <c r="AD2" s="13" t="s">
        <v>32</v>
      </c>
      <c r="AE2" s="5">
        <v>46.635495019312877</v>
      </c>
      <c r="AF2" s="5">
        <v>12.705834519211223</v>
      </c>
      <c r="AG2" s="5">
        <v>40.6586704614759</v>
      </c>
    </row>
    <row r="3" spans="1:33">
      <c r="A3" s="1" t="s">
        <v>31</v>
      </c>
      <c r="B3" s="2">
        <v>2</v>
      </c>
      <c r="C3" s="2">
        <v>6.01</v>
      </c>
      <c r="D3" s="2">
        <v>0.63</v>
      </c>
      <c r="E3" s="2">
        <v>-262.89999999999998</v>
      </c>
      <c r="F3" s="2">
        <f>EXP((E3-40.604)/6.6401)</f>
        <v>1.4105172690551952E-20</v>
      </c>
      <c r="G3" s="2">
        <f>-LOG(F3)</f>
        <v>19.850621592380314</v>
      </c>
      <c r="H3" s="11">
        <v>2.3680231411478476E-2</v>
      </c>
      <c r="I3" s="11">
        <v>0.440792676655124</v>
      </c>
      <c r="J3" s="12">
        <v>67.602110490378649</v>
      </c>
      <c r="K3" s="12">
        <v>12.092413345590225</v>
      </c>
      <c r="L3" s="12">
        <v>218.63</v>
      </c>
      <c r="M3" s="2">
        <v>0.19159999999999999</v>
      </c>
      <c r="N3" s="8">
        <v>13</v>
      </c>
      <c r="O3" s="3">
        <v>0.21999999999999997</v>
      </c>
      <c r="P3" s="3">
        <v>6.2</v>
      </c>
      <c r="Q3" s="1">
        <v>50.735061076262809</v>
      </c>
      <c r="R3" s="1">
        <v>78.831621131643402</v>
      </c>
      <c r="S3" s="1">
        <v>16.887035712156443</v>
      </c>
      <c r="T3" s="1">
        <v>17.689250000000001</v>
      </c>
      <c r="U3" s="1">
        <v>0</v>
      </c>
      <c r="V3" s="1">
        <v>0.13484983645554588</v>
      </c>
      <c r="W3" s="1">
        <v>1.4867273424785172</v>
      </c>
      <c r="X3" s="1">
        <v>23.608756667782234</v>
      </c>
      <c r="Y3" s="1">
        <v>0.28573948319957676</v>
      </c>
      <c r="Z3" s="1">
        <v>9.1000000000000014</v>
      </c>
      <c r="AA3" s="1">
        <v>5.2549999999999999</v>
      </c>
      <c r="AB3" s="1">
        <v>6.5000000000000002E-2</v>
      </c>
      <c r="AC3" s="1">
        <v>12.962118314266982</v>
      </c>
      <c r="AD3" s="13" t="s">
        <v>32</v>
      </c>
      <c r="AE3" s="5">
        <v>46.635495019312877</v>
      </c>
      <c r="AF3" s="5">
        <v>12.705834519211223</v>
      </c>
      <c r="AG3" s="5">
        <v>40.6586704614759</v>
      </c>
    </row>
    <row r="4" spans="1:33">
      <c r="A4" s="1" t="s">
        <v>31</v>
      </c>
      <c r="B4" s="2">
        <v>3</v>
      </c>
      <c r="C4" s="2">
        <v>5.99</v>
      </c>
      <c r="D4" s="2">
        <v>0.46</v>
      </c>
      <c r="E4" s="2">
        <v>-256.89999999999998</v>
      </c>
      <c r="F4" s="2">
        <f>EXP((E4-40.604)/6.6401)</f>
        <v>3.4818276544546402E-20</v>
      </c>
      <c r="G4" s="2">
        <f>-LOG(F4)</f>
        <v>19.458192729649404</v>
      </c>
      <c r="H4" s="11">
        <v>1.7178357767405106E-2</v>
      </c>
      <c r="I4" s="11">
        <v>2.5140741248671445</v>
      </c>
      <c r="J4" s="12">
        <v>58.196772191185609</v>
      </c>
      <c r="K4" s="12">
        <v>11.312658843886878</v>
      </c>
      <c r="L4" s="12">
        <v>191.87</v>
      </c>
      <c r="M4" s="2">
        <v>0.3427</v>
      </c>
      <c r="N4" s="8">
        <v>12.666666666666666</v>
      </c>
      <c r="O4" s="3">
        <v>0.17</v>
      </c>
      <c r="P4" s="1">
        <v>6.13</v>
      </c>
      <c r="Q4" s="1">
        <v>50.735061076262809</v>
      </c>
      <c r="R4" s="1">
        <v>78.831621131643402</v>
      </c>
      <c r="S4" s="1">
        <v>16.887035712156443</v>
      </c>
      <c r="T4" s="1">
        <v>17.689250000000001</v>
      </c>
      <c r="U4" s="1">
        <v>0</v>
      </c>
      <c r="V4" s="1">
        <v>0.13484983645554588</v>
      </c>
      <c r="W4" s="1">
        <v>1.4867273424785172</v>
      </c>
      <c r="X4" s="1">
        <v>23.608756667782234</v>
      </c>
      <c r="Y4" s="1">
        <v>0.28573948319957676</v>
      </c>
      <c r="Z4" s="1">
        <v>9.1000000000000014</v>
      </c>
      <c r="AA4" s="1">
        <v>5.2549999999999999</v>
      </c>
      <c r="AB4" s="1">
        <v>6.5000000000000002E-2</v>
      </c>
      <c r="AC4" s="1">
        <v>12.962118314266982</v>
      </c>
      <c r="AD4" s="13" t="s">
        <v>32</v>
      </c>
      <c r="AE4" s="5">
        <v>46.635495019312877</v>
      </c>
      <c r="AF4" s="5">
        <v>12.705834519211223</v>
      </c>
      <c r="AG4" s="5">
        <v>40.6586704614759</v>
      </c>
    </row>
    <row r="5" spans="1:33">
      <c r="A5" s="1" t="s">
        <v>31</v>
      </c>
      <c r="B5" s="2">
        <v>4</v>
      </c>
      <c r="C5" s="2"/>
      <c r="D5" s="2"/>
      <c r="E5" s="2"/>
      <c r="F5" s="2"/>
      <c r="G5" s="2"/>
      <c r="H5" s="1"/>
      <c r="I5" s="11"/>
      <c r="J5" s="12"/>
      <c r="K5" s="12"/>
      <c r="L5" s="12"/>
      <c r="M5" s="2">
        <v>0.38919999999999999</v>
      </c>
      <c r="N5" s="8">
        <v>12.333333333333334</v>
      </c>
      <c r="O5" s="3">
        <v>0.1825</v>
      </c>
      <c r="P5" s="1">
        <v>6.12</v>
      </c>
      <c r="Q5" s="1">
        <v>50.735061076262809</v>
      </c>
      <c r="R5" s="1">
        <v>78.831621131643402</v>
      </c>
      <c r="S5" s="1">
        <v>16.887035712156443</v>
      </c>
      <c r="T5" s="1">
        <v>17.689250000000001</v>
      </c>
      <c r="U5" s="1">
        <v>0</v>
      </c>
      <c r="V5" s="1">
        <v>0.13484983645554588</v>
      </c>
      <c r="W5" s="1">
        <v>1.4867273424785172</v>
      </c>
      <c r="X5" s="1">
        <v>23.608756667782234</v>
      </c>
      <c r="Y5" s="1">
        <v>0.28573948319957676</v>
      </c>
      <c r="Z5" s="1">
        <v>9.1000000000000014</v>
      </c>
      <c r="AA5" s="1">
        <v>5.2549999999999999</v>
      </c>
      <c r="AB5" s="1">
        <v>6.5000000000000002E-2</v>
      </c>
      <c r="AC5" s="1">
        <v>12.962118314266982</v>
      </c>
      <c r="AD5" s="13" t="s">
        <v>32</v>
      </c>
      <c r="AE5" s="5">
        <v>46.635495019312877</v>
      </c>
      <c r="AF5" s="5">
        <v>12.705834519211223</v>
      </c>
      <c r="AG5" s="5">
        <v>40.6586704614759</v>
      </c>
    </row>
    <row r="6" spans="1:33">
      <c r="A6" s="1" t="s">
        <v>31</v>
      </c>
      <c r="B6" s="2">
        <v>5</v>
      </c>
      <c r="C6" s="2"/>
      <c r="D6" s="2"/>
      <c r="E6" s="2"/>
      <c r="F6" s="2"/>
      <c r="G6" s="2"/>
      <c r="H6" s="1"/>
      <c r="I6" s="11"/>
      <c r="J6" s="12"/>
      <c r="K6" s="12"/>
      <c r="L6" s="12"/>
      <c r="M6" s="2">
        <v>0.3569</v>
      </c>
      <c r="N6" s="8">
        <v>10.666666666666666</v>
      </c>
      <c r="O6" s="3">
        <v>0.13</v>
      </c>
      <c r="P6" s="1">
        <v>6.08</v>
      </c>
      <c r="Q6" s="1">
        <v>50.735061076262809</v>
      </c>
      <c r="R6" s="1">
        <v>78.831621131643402</v>
      </c>
      <c r="S6" s="1">
        <v>16.887035712156443</v>
      </c>
      <c r="T6" s="1">
        <v>17.689250000000001</v>
      </c>
      <c r="U6" s="1">
        <v>0</v>
      </c>
      <c r="V6" s="1">
        <v>0.13484983645554588</v>
      </c>
      <c r="W6" s="1">
        <v>1.4867273424785172</v>
      </c>
      <c r="X6" s="1">
        <v>23.608756667782234</v>
      </c>
      <c r="Y6" s="1">
        <v>0.28573948319957676</v>
      </c>
      <c r="Z6" s="1">
        <v>9.1000000000000014</v>
      </c>
      <c r="AA6" s="1">
        <v>5.2549999999999999</v>
      </c>
      <c r="AB6" s="1">
        <v>6.5000000000000002E-2</v>
      </c>
      <c r="AC6" s="1">
        <v>12.962118314266982</v>
      </c>
      <c r="AD6" s="13" t="s">
        <v>32</v>
      </c>
      <c r="AE6" s="5">
        <v>46.635495019312877</v>
      </c>
      <c r="AF6" s="5">
        <v>12.705834519211223</v>
      </c>
      <c r="AG6" s="5">
        <v>40.6586704614759</v>
      </c>
    </row>
    <row r="7" spans="1:33">
      <c r="A7" s="1" t="s">
        <v>33</v>
      </c>
      <c r="B7" s="2">
        <v>1</v>
      </c>
      <c r="C7" s="6">
        <v>6.57</v>
      </c>
      <c r="D7" s="6">
        <v>1.47</v>
      </c>
      <c r="E7" s="6">
        <v>-271.60000000000002</v>
      </c>
      <c r="F7" s="2">
        <f>EXP((E7-40.604)/6.6401)</f>
        <v>3.8050166076159117E-21</v>
      </c>
      <c r="G7" s="2">
        <f>-LOG(F7)</f>
        <v>20.419643443340135</v>
      </c>
      <c r="H7" s="17">
        <v>0.10170271514035892</v>
      </c>
      <c r="I7" s="17">
        <v>3.0515994102924537</v>
      </c>
      <c r="J7" s="18">
        <v>187.61481676568778</v>
      </c>
      <c r="K7" s="18">
        <v>19.332990861407019</v>
      </c>
      <c r="L7" s="18">
        <v>547.97</v>
      </c>
      <c r="M7" s="6">
        <v>0.1928</v>
      </c>
      <c r="N7" s="8">
        <v>8.3333333333333339</v>
      </c>
      <c r="O7" s="7">
        <v>0.21250000000000002</v>
      </c>
      <c r="P7" s="8">
        <v>6.48</v>
      </c>
      <c r="Q7" s="1">
        <v>327.14014526246297</v>
      </c>
      <c r="R7" s="1">
        <v>156.8207118094208</v>
      </c>
      <c r="S7" s="1">
        <v>32.589876587372565</v>
      </c>
      <c r="T7" s="1">
        <v>27.794437500000001</v>
      </c>
      <c r="U7" s="1">
        <v>9.3350939359496832E-3</v>
      </c>
      <c r="V7" s="1">
        <v>0.11990782039845399</v>
      </c>
      <c r="W7" s="1">
        <v>1.8159398598291974</v>
      </c>
      <c r="X7" s="1">
        <v>82.571914489263477</v>
      </c>
      <c r="Y7" s="1">
        <v>0.82599501250626295</v>
      </c>
      <c r="Z7" s="1">
        <v>30.869999999999997</v>
      </c>
      <c r="AA7" s="1">
        <v>6.1</v>
      </c>
      <c r="AB7" s="1">
        <v>0.215</v>
      </c>
      <c r="AC7" s="1">
        <v>17.153296315175552</v>
      </c>
      <c r="AD7" s="13" t="s">
        <v>32</v>
      </c>
      <c r="AE7" s="5">
        <v>33.88934092758339</v>
      </c>
      <c r="AF7" s="5">
        <v>25.427176566314081</v>
      </c>
      <c r="AG7" s="5">
        <v>40.683482506102528</v>
      </c>
    </row>
    <row r="8" spans="1:33">
      <c r="A8" s="1" t="s">
        <v>33</v>
      </c>
      <c r="B8" s="2">
        <v>2</v>
      </c>
      <c r="C8" s="6">
        <v>6.83</v>
      </c>
      <c r="D8" s="6">
        <v>1.21</v>
      </c>
      <c r="E8" s="6">
        <v>-199.8</v>
      </c>
      <c r="F8" s="2">
        <f>EXP((E8-40.604)/6.6401)</f>
        <v>1.8898265555701881E-16</v>
      </c>
      <c r="G8" s="2">
        <f>-LOG(F8)</f>
        <v>15.723578052660253</v>
      </c>
      <c r="H8" s="17">
        <v>9.5200841496285535E-2</v>
      </c>
      <c r="I8" s="17">
        <v>0.72195974903143967</v>
      </c>
      <c r="J8" s="18">
        <v>169.4226047080877</v>
      </c>
      <c r="K8" s="18">
        <v>21.338073865787056</v>
      </c>
      <c r="L8" s="18">
        <v>510.75</v>
      </c>
      <c r="M8" s="6">
        <v>0.1681</v>
      </c>
      <c r="N8" s="8">
        <v>9.5</v>
      </c>
      <c r="O8" s="7">
        <v>0.2</v>
      </c>
      <c r="P8" s="8">
        <v>6.49</v>
      </c>
      <c r="Q8" s="1">
        <v>327.14014526246297</v>
      </c>
      <c r="R8" s="1">
        <v>156.8207118094208</v>
      </c>
      <c r="S8" s="1">
        <v>32.589876587372565</v>
      </c>
      <c r="T8" s="1">
        <v>27.794437500000001</v>
      </c>
      <c r="U8" s="1">
        <v>9.3350939359496832E-3</v>
      </c>
      <c r="V8" s="1">
        <v>0.11990782039845399</v>
      </c>
      <c r="W8" s="1">
        <v>1.8159398598291974</v>
      </c>
      <c r="X8" s="1">
        <v>82.571914489263477</v>
      </c>
      <c r="Y8" s="1">
        <v>0.82599501250626295</v>
      </c>
      <c r="Z8" s="1">
        <v>30.869999999999997</v>
      </c>
      <c r="AA8" s="1">
        <v>6.1</v>
      </c>
      <c r="AB8" s="1">
        <v>0.215</v>
      </c>
      <c r="AC8" s="1">
        <v>17.153296315175552</v>
      </c>
      <c r="AD8" s="13" t="s">
        <v>32</v>
      </c>
      <c r="AE8" s="5">
        <v>33.88934092758339</v>
      </c>
      <c r="AF8" s="5">
        <v>25.427176566314081</v>
      </c>
      <c r="AG8" s="5">
        <v>40.683482506102528</v>
      </c>
    </row>
    <row r="9" spans="1:33">
      <c r="A9" s="1" t="s">
        <v>33</v>
      </c>
      <c r="B9" s="2">
        <v>3</v>
      </c>
      <c r="C9" s="6">
        <v>6.75</v>
      </c>
      <c r="D9" s="6">
        <v>1.88</v>
      </c>
      <c r="E9" s="6">
        <v>-255.2</v>
      </c>
      <c r="F9" s="2">
        <f>EXP((E9-40.604)/6.6401)</f>
        <v>4.4977514073889823E-20</v>
      </c>
      <c r="G9" s="2">
        <f>-LOG(F9)</f>
        <v>19.347004551875646</v>
      </c>
      <c r="H9" s="17">
        <v>0.14071395700479913</v>
      </c>
      <c r="I9" s="17">
        <v>0.3456920492337231</v>
      </c>
      <c r="J9" s="18">
        <v>155.9251570524489</v>
      </c>
      <c r="K9" s="18">
        <v>19.555777861893691</v>
      </c>
      <c r="L9" s="18">
        <v>470.03</v>
      </c>
      <c r="M9" s="6">
        <v>0.18190000000000001</v>
      </c>
      <c r="N9" s="8">
        <v>7.833333333333333</v>
      </c>
      <c r="O9" s="7">
        <v>0.22249999999999998</v>
      </c>
      <c r="P9" s="8">
        <v>6.41</v>
      </c>
      <c r="Q9" s="1">
        <v>327.14014526246297</v>
      </c>
      <c r="R9" s="1">
        <v>156.8207118094208</v>
      </c>
      <c r="S9" s="1">
        <v>32.589876587372565</v>
      </c>
      <c r="T9" s="1">
        <v>27.794437500000001</v>
      </c>
      <c r="U9" s="1">
        <v>9.3350939359496832E-3</v>
      </c>
      <c r="V9" s="1">
        <v>0.11990782039845399</v>
      </c>
      <c r="W9" s="1">
        <v>1.8159398598291974</v>
      </c>
      <c r="X9" s="1">
        <v>82.571914489263477</v>
      </c>
      <c r="Y9" s="1">
        <v>0.82599501250626295</v>
      </c>
      <c r="Z9" s="1">
        <v>30.869999999999997</v>
      </c>
      <c r="AA9" s="1">
        <v>6.1</v>
      </c>
      <c r="AB9" s="1">
        <v>0.215</v>
      </c>
      <c r="AC9" s="1">
        <v>17.153296315175552</v>
      </c>
      <c r="AD9" s="13" t="s">
        <v>32</v>
      </c>
      <c r="AE9" s="5">
        <v>33.88934092758339</v>
      </c>
      <c r="AF9" s="5">
        <v>25.427176566314081</v>
      </c>
      <c r="AG9" s="5">
        <v>40.683482506102528</v>
      </c>
    </row>
    <row r="10" spans="1:33">
      <c r="A10" s="1" t="s">
        <v>33</v>
      </c>
      <c r="B10" s="2">
        <v>4</v>
      </c>
      <c r="F10" s="2"/>
      <c r="G10" s="2"/>
      <c r="M10" s="6">
        <v>0.11260000000000001</v>
      </c>
      <c r="N10" s="8">
        <v>8.6666666666666661</v>
      </c>
      <c r="O10" s="7">
        <v>0.17500000000000002</v>
      </c>
      <c r="P10" s="8">
        <v>6.56</v>
      </c>
      <c r="Q10" s="1">
        <v>327.14014526246297</v>
      </c>
      <c r="R10" s="1">
        <v>156.8207118094208</v>
      </c>
      <c r="S10" s="1">
        <v>32.589876587372565</v>
      </c>
      <c r="T10" s="1">
        <v>27.794437500000001</v>
      </c>
      <c r="U10" s="1">
        <v>9.3350939359496832E-3</v>
      </c>
      <c r="V10" s="1">
        <v>0.11990782039845399</v>
      </c>
      <c r="W10" s="1">
        <v>1.8159398598291974</v>
      </c>
      <c r="X10" s="1">
        <v>82.571914489263477</v>
      </c>
      <c r="Y10" s="1">
        <v>0.82599501250626295</v>
      </c>
      <c r="Z10" s="1">
        <v>30.869999999999997</v>
      </c>
      <c r="AA10" s="1">
        <v>6.1</v>
      </c>
      <c r="AB10" s="1">
        <v>0.215</v>
      </c>
      <c r="AC10" s="1">
        <v>17.153296315175552</v>
      </c>
      <c r="AD10" s="13" t="s">
        <v>32</v>
      </c>
      <c r="AE10" s="5">
        <v>33.88934092758339</v>
      </c>
      <c r="AF10" s="5">
        <v>25.427176566314081</v>
      </c>
      <c r="AG10" s="5">
        <v>40.683482506102528</v>
      </c>
    </row>
    <row r="11" spans="1:33">
      <c r="A11" s="1" t="s">
        <v>33</v>
      </c>
      <c r="B11" s="2">
        <v>5</v>
      </c>
      <c r="F11" s="2"/>
      <c r="G11" s="2"/>
      <c r="M11" s="6">
        <v>0.16950000000000001</v>
      </c>
      <c r="N11" s="8">
        <v>9.8333333333333339</v>
      </c>
      <c r="O11" s="7">
        <v>0.1825</v>
      </c>
      <c r="P11" s="8">
        <v>6.47</v>
      </c>
      <c r="Q11" s="1">
        <v>327.14014526246297</v>
      </c>
      <c r="R11" s="1">
        <v>156.8207118094208</v>
      </c>
      <c r="S11" s="1">
        <v>32.589876587372565</v>
      </c>
      <c r="T11" s="1">
        <v>27.794437500000001</v>
      </c>
      <c r="U11" s="1">
        <v>9.3350939359496832E-3</v>
      </c>
      <c r="V11" s="1">
        <v>0.11990782039845399</v>
      </c>
      <c r="W11" s="1">
        <v>1.8159398598291974</v>
      </c>
      <c r="X11" s="1">
        <v>82.571914489263477</v>
      </c>
      <c r="Y11" s="1">
        <v>0.82599501250626295</v>
      </c>
      <c r="Z11" s="1">
        <v>30.869999999999997</v>
      </c>
      <c r="AA11" s="1">
        <v>6.1</v>
      </c>
      <c r="AB11" s="1">
        <v>0.215</v>
      </c>
      <c r="AC11" s="1">
        <v>17.153296315175552</v>
      </c>
      <c r="AD11" s="13" t="s">
        <v>32</v>
      </c>
      <c r="AE11" s="5">
        <v>33.88934092758339</v>
      </c>
      <c r="AF11" s="5">
        <v>25.427176566314081</v>
      </c>
      <c r="AG11" s="5">
        <v>40.683482506102528</v>
      </c>
    </row>
    <row r="12" spans="1:33">
      <c r="A12" s="1" t="s">
        <v>34</v>
      </c>
      <c r="B12" s="2">
        <v>1</v>
      </c>
      <c r="C12" s="6">
        <v>6.95</v>
      </c>
      <c r="D12" s="6">
        <v>4.8</v>
      </c>
      <c r="E12" s="6">
        <v>-220.2</v>
      </c>
      <c r="F12" s="2">
        <f>EXP((E12-40.604)/6.6401)</f>
        <v>8.7531387768547874E-18</v>
      </c>
      <c r="G12" s="2">
        <f>-LOG(F12)</f>
        <v>17.057836185945344</v>
      </c>
      <c r="H12" s="17">
        <v>0.18622707251331272</v>
      </c>
      <c r="I12" s="17">
        <v>0.63512874138581277</v>
      </c>
      <c r="J12" s="18">
        <v>720.06243367390414</v>
      </c>
      <c r="K12" s="18">
        <v>86.392148380468313</v>
      </c>
      <c r="L12" s="18">
        <v>2154.0700000000002</v>
      </c>
      <c r="M12" s="6">
        <v>0.36330000000000001</v>
      </c>
      <c r="N12" s="8">
        <v>19.833333333333332</v>
      </c>
      <c r="O12" s="7">
        <v>0.33500000000000002</v>
      </c>
      <c r="P12" s="8">
        <v>6.41</v>
      </c>
      <c r="Q12" s="1">
        <v>417.56025090789058</v>
      </c>
      <c r="R12" s="1">
        <v>164.01275404726312</v>
      </c>
      <c r="S12" s="1">
        <v>31.070246825254877</v>
      </c>
      <c r="T12" s="1">
        <v>25.398</v>
      </c>
      <c r="U12" s="1">
        <v>0.10025406164337763</v>
      </c>
      <c r="V12" s="1">
        <v>0.10496580434136212</v>
      </c>
      <c r="W12" s="1">
        <v>1.5204706813924163</v>
      </c>
      <c r="X12" s="1">
        <v>99.644813688916145</v>
      </c>
      <c r="Y12" s="1">
        <v>1.3944529612540417</v>
      </c>
      <c r="Z12" s="1">
        <v>45.430000000000007</v>
      </c>
      <c r="AA12" s="1">
        <v>6.3449999999999998</v>
      </c>
      <c r="AB12" s="1">
        <v>0.315</v>
      </c>
      <c r="AC12" s="1">
        <v>14.200420905444515</v>
      </c>
      <c r="AD12" s="13" t="s">
        <v>32</v>
      </c>
      <c r="AE12" s="5">
        <v>44.151096669374503</v>
      </c>
      <c r="AF12" s="5">
        <v>20.308692120227455</v>
      </c>
      <c r="AG12" s="5">
        <v>35.540211210398041</v>
      </c>
    </row>
    <row r="13" spans="1:33">
      <c r="A13" s="1" t="s">
        <v>34</v>
      </c>
      <c r="B13" s="2">
        <v>2</v>
      </c>
      <c r="C13" s="6">
        <v>6.94</v>
      </c>
      <c r="D13" s="6">
        <v>3.2</v>
      </c>
      <c r="E13" s="6">
        <v>-260.5</v>
      </c>
      <c r="F13" s="2">
        <f>EXP((E13-40.604)/6.6401)</f>
        <v>2.0246499761907946E-20</v>
      </c>
      <c r="G13" s="2">
        <f>-LOG(F13)</f>
        <v>19.693650047287949</v>
      </c>
      <c r="H13" s="17">
        <v>0.19272894615738609</v>
      </c>
      <c r="I13" s="17">
        <v>6.0079884801316554</v>
      </c>
      <c r="J13" s="18">
        <v>409.03429204396701</v>
      </c>
      <c r="K13" s="18">
        <v>47.404423295300951</v>
      </c>
      <c r="L13" s="18">
        <v>1216.58</v>
      </c>
      <c r="M13" s="6">
        <v>0.46829999999999999</v>
      </c>
      <c r="N13" s="8">
        <v>18</v>
      </c>
      <c r="O13" s="7">
        <v>0.33250000000000002</v>
      </c>
      <c r="P13" s="7">
        <v>6.6</v>
      </c>
      <c r="Q13" s="1">
        <v>417.56025090789058</v>
      </c>
      <c r="R13" s="1">
        <v>164.01275404726312</v>
      </c>
      <c r="S13" s="1">
        <v>31.070246825254877</v>
      </c>
      <c r="T13" s="1">
        <v>25.398</v>
      </c>
      <c r="U13" s="1">
        <v>0.10025406164337763</v>
      </c>
      <c r="V13" s="1">
        <v>0.10496580434136212</v>
      </c>
      <c r="W13" s="1">
        <v>1.5204706813924163</v>
      </c>
      <c r="X13" s="1">
        <v>99.644813688916145</v>
      </c>
      <c r="Y13" s="1">
        <v>1.3944529612540417</v>
      </c>
      <c r="Z13" s="1">
        <v>45.430000000000007</v>
      </c>
      <c r="AA13" s="1">
        <v>6.3449999999999998</v>
      </c>
      <c r="AB13" s="1">
        <v>0.315</v>
      </c>
      <c r="AC13" s="1">
        <v>14.200420905444515</v>
      </c>
      <c r="AD13" s="13" t="s">
        <v>32</v>
      </c>
      <c r="AE13" s="5">
        <v>44.151096669374503</v>
      </c>
      <c r="AF13" s="5">
        <v>20.308692120227455</v>
      </c>
      <c r="AG13" s="5">
        <v>35.540211210398041</v>
      </c>
    </row>
    <row r="14" spans="1:33">
      <c r="A14" s="1" t="s">
        <v>34</v>
      </c>
      <c r="B14" s="2">
        <v>3</v>
      </c>
      <c r="C14" s="6">
        <v>6.73</v>
      </c>
      <c r="D14" s="6">
        <v>3.25</v>
      </c>
      <c r="E14" s="6">
        <v>-254.5</v>
      </c>
      <c r="F14" s="2">
        <f>EXP((E14-40.604)/6.6401)</f>
        <v>4.9977993409566207E-20</v>
      </c>
      <c r="G14" s="2">
        <f>-LOG(F14)</f>
        <v>19.301221184557043</v>
      </c>
      <c r="H14" s="17">
        <v>0.25774768259811975</v>
      </c>
      <c r="I14" s="17">
        <v>0.64753317104947372</v>
      </c>
      <c r="J14" s="18">
        <v>426.63965855132193</v>
      </c>
      <c r="K14" s="18">
        <v>51.860163305034355</v>
      </c>
      <c r="L14" s="18">
        <v>1279.05</v>
      </c>
      <c r="M14" s="6">
        <v>0.44669999999999999</v>
      </c>
      <c r="N14" s="8">
        <v>18.666666666666668</v>
      </c>
      <c r="O14" s="7">
        <v>0.30249999999999999</v>
      </c>
      <c r="P14" s="8">
        <v>6.63</v>
      </c>
      <c r="Q14" s="1">
        <v>417.56025090789058</v>
      </c>
      <c r="R14" s="1">
        <v>164.01275404726312</v>
      </c>
      <c r="S14" s="1">
        <v>31.070246825254877</v>
      </c>
      <c r="T14" s="1">
        <v>25.398</v>
      </c>
      <c r="U14" s="1">
        <v>0.10025406164337763</v>
      </c>
      <c r="V14" s="1">
        <v>0.10496580434136212</v>
      </c>
      <c r="W14" s="1">
        <v>1.5204706813924163</v>
      </c>
      <c r="X14" s="1">
        <v>99.644813688916145</v>
      </c>
      <c r="Y14" s="1">
        <v>1.3944529612540417</v>
      </c>
      <c r="Z14" s="1">
        <v>45.430000000000007</v>
      </c>
      <c r="AA14" s="1">
        <v>6.3449999999999998</v>
      </c>
      <c r="AB14" s="1">
        <v>0.315</v>
      </c>
      <c r="AC14" s="1">
        <v>14.200420905444515</v>
      </c>
      <c r="AD14" s="13" t="s">
        <v>32</v>
      </c>
      <c r="AE14" s="5">
        <v>44.151096669374503</v>
      </c>
      <c r="AF14" s="5">
        <v>20.308692120227455</v>
      </c>
      <c r="AG14" s="5">
        <v>35.540211210398041</v>
      </c>
    </row>
    <row r="15" spans="1:33">
      <c r="A15" s="1" t="s">
        <v>34</v>
      </c>
      <c r="B15" s="2">
        <v>4</v>
      </c>
      <c r="C15" s="2"/>
      <c r="D15" s="2"/>
      <c r="E15" s="2"/>
      <c r="F15" s="2"/>
      <c r="G15" s="2"/>
      <c r="H15" s="1"/>
      <c r="I15" s="11"/>
      <c r="J15" s="12"/>
      <c r="K15" s="12"/>
      <c r="L15" s="12"/>
      <c r="M15" s="6">
        <v>0.22020000000000001</v>
      </c>
      <c r="N15" s="8">
        <v>16.666666666666668</v>
      </c>
      <c r="O15" s="7">
        <v>0.32500000000000001</v>
      </c>
      <c r="P15" s="8">
        <v>6.58</v>
      </c>
      <c r="Q15" s="1">
        <v>417.56025090789058</v>
      </c>
      <c r="R15" s="1">
        <v>164.01275404726312</v>
      </c>
      <c r="S15" s="1">
        <v>31.070246825254877</v>
      </c>
      <c r="T15" s="1">
        <v>25.398</v>
      </c>
      <c r="U15" s="1">
        <v>0.10025406164337763</v>
      </c>
      <c r="V15" s="1">
        <v>0.10496580434136212</v>
      </c>
      <c r="W15" s="1">
        <v>1.5204706813924163</v>
      </c>
      <c r="X15" s="1">
        <v>99.644813688916145</v>
      </c>
      <c r="Y15" s="1">
        <v>1.3944529612540417</v>
      </c>
      <c r="Z15" s="1">
        <v>45.430000000000007</v>
      </c>
      <c r="AA15" s="1">
        <v>6.3449999999999998</v>
      </c>
      <c r="AB15" s="1">
        <v>0.315</v>
      </c>
      <c r="AC15" s="1">
        <v>14.200420905444515</v>
      </c>
      <c r="AD15" s="13" t="s">
        <v>32</v>
      </c>
      <c r="AE15" s="5">
        <v>44.151096669374503</v>
      </c>
      <c r="AF15" s="5">
        <v>20.308692120227455</v>
      </c>
      <c r="AG15" s="5">
        <v>35.540211210398041</v>
      </c>
    </row>
    <row r="16" spans="1:33">
      <c r="A16" s="1" t="s">
        <v>34</v>
      </c>
      <c r="B16" s="2">
        <v>5</v>
      </c>
      <c r="C16" s="2"/>
      <c r="D16" s="2"/>
      <c r="E16" s="2"/>
      <c r="F16" s="2"/>
      <c r="G16" s="2"/>
      <c r="H16" s="1"/>
      <c r="I16" s="11"/>
      <c r="J16" s="12"/>
      <c r="K16" s="12"/>
      <c r="L16" s="12"/>
      <c r="M16" s="6">
        <v>0.25390000000000001</v>
      </c>
      <c r="N16" s="8">
        <v>15</v>
      </c>
      <c r="O16" s="7">
        <v>0.25750000000000001</v>
      </c>
      <c r="P16" s="8">
        <v>6.58</v>
      </c>
      <c r="Q16" s="1">
        <v>417.56025090789058</v>
      </c>
      <c r="R16" s="1">
        <v>164.01275404726312</v>
      </c>
      <c r="S16" s="1">
        <v>31.070246825254877</v>
      </c>
      <c r="T16" s="1">
        <v>25.398</v>
      </c>
      <c r="U16" s="1">
        <v>0.10025406164337763</v>
      </c>
      <c r="V16" s="1">
        <v>0.10496580434136212</v>
      </c>
      <c r="W16" s="1">
        <v>1.5204706813924163</v>
      </c>
      <c r="X16" s="1">
        <v>99.644813688916145</v>
      </c>
      <c r="Y16" s="1">
        <v>1.3944529612540417</v>
      </c>
      <c r="Z16" s="1">
        <v>45.430000000000007</v>
      </c>
      <c r="AA16" s="1">
        <v>6.3449999999999998</v>
      </c>
      <c r="AB16" s="1">
        <v>0.315</v>
      </c>
      <c r="AC16" s="1">
        <v>14.200420905444515</v>
      </c>
      <c r="AD16" s="13" t="s">
        <v>32</v>
      </c>
      <c r="AE16" s="5">
        <v>44.151096669374503</v>
      </c>
      <c r="AF16" s="5">
        <v>20.308692120227455</v>
      </c>
      <c r="AG16" s="5">
        <v>35.540211210398041</v>
      </c>
    </row>
    <row r="17" spans="1:33">
      <c r="A17" s="1" t="s">
        <v>35</v>
      </c>
      <c r="B17" s="2">
        <v>1</v>
      </c>
      <c r="C17" s="2">
        <v>7.11</v>
      </c>
      <c r="D17" s="2">
        <v>0.45</v>
      </c>
      <c r="E17" s="2">
        <v>-216.8</v>
      </c>
      <c r="F17" s="2">
        <f>EXP((E17-40.604)/6.6401)</f>
        <v>1.4606298425841375E-17</v>
      </c>
      <c r="G17" s="2">
        <f>-LOG(F17)</f>
        <v>16.835459830397831</v>
      </c>
      <c r="H17" s="11">
        <v>0.16672145158109261</v>
      </c>
      <c r="I17" s="11">
        <v>1.5571913463846125</v>
      </c>
      <c r="J17" s="12">
        <v>56.161413510770977</v>
      </c>
      <c r="K17" s="12">
        <v>5.1860163305034357</v>
      </c>
      <c r="L17" s="12">
        <v>161.76</v>
      </c>
      <c r="M17" s="2">
        <v>0.54979999999999996</v>
      </c>
      <c r="N17" s="8">
        <v>16.666666666666668</v>
      </c>
      <c r="O17" s="3">
        <v>0.26</v>
      </c>
      <c r="P17" s="1">
        <v>6.19</v>
      </c>
      <c r="Q17" s="1">
        <v>726.11257840871599</v>
      </c>
      <c r="R17" s="1">
        <v>155.8617728443752</v>
      </c>
      <c r="S17" s="1">
        <v>32.083333333333336</v>
      </c>
      <c r="T17" s="1">
        <v>38.4104375</v>
      </c>
      <c r="U17" s="1">
        <v>5.0661897439326031E-2</v>
      </c>
      <c r="V17" s="1">
        <v>0.14481118049360711</v>
      </c>
      <c r="W17" s="1">
        <v>4.3617325322862399</v>
      </c>
      <c r="X17" s="1">
        <v>12.248489505638087</v>
      </c>
      <c r="Y17" s="1">
        <v>0.32546305070243359</v>
      </c>
      <c r="Z17" s="1">
        <v>23.94</v>
      </c>
      <c r="AA17" s="1">
        <v>5.835</v>
      </c>
      <c r="AB17" s="1">
        <v>0.1</v>
      </c>
      <c r="AC17" s="1">
        <v>22.528577427059737</v>
      </c>
      <c r="AD17" s="13" t="s">
        <v>36</v>
      </c>
      <c r="AE17" s="5">
        <v>13.730001045696966</v>
      </c>
      <c r="AF17" s="5">
        <v>31.370908710655648</v>
      </c>
      <c r="AG17" s="5">
        <v>54.899090243647386</v>
      </c>
    </row>
    <row r="18" spans="1:33">
      <c r="A18" s="1" t="s">
        <v>35</v>
      </c>
      <c r="B18" s="2">
        <v>2</v>
      </c>
      <c r="C18" s="2">
        <v>7.09</v>
      </c>
      <c r="D18" s="2">
        <v>1.06</v>
      </c>
      <c r="E18" s="2">
        <v>-213.5</v>
      </c>
      <c r="F18" s="2">
        <f>EXP((E18-40.604)/6.6401)</f>
        <v>2.4009109044980149E-17</v>
      </c>
      <c r="G18" s="2">
        <f>-LOG(F18)</f>
        <v>16.619623955895829</v>
      </c>
      <c r="H18" s="11">
        <v>6.9193346919992058E-2</v>
      </c>
      <c r="I18" s="11">
        <v>1.6109438749271434</v>
      </c>
      <c r="J18" s="12">
        <v>165.9015314066167</v>
      </c>
      <c r="K18" s="12">
        <v>14.765857351430274</v>
      </c>
      <c r="L18" s="12">
        <v>475.25</v>
      </c>
      <c r="M18" s="2">
        <v>0.73870000000000002</v>
      </c>
      <c r="N18" s="8">
        <v>15.666666666666666</v>
      </c>
      <c r="O18" s="3">
        <v>0.21749999999999997</v>
      </c>
      <c r="P18" s="1">
        <v>6.31</v>
      </c>
      <c r="Q18" s="1">
        <v>726.11257840871599</v>
      </c>
      <c r="R18" s="1">
        <v>155.8617728443752</v>
      </c>
      <c r="S18" s="1">
        <v>32.083333333333336</v>
      </c>
      <c r="T18" s="1">
        <v>38.4104375</v>
      </c>
      <c r="U18" s="1">
        <v>5.0661897439326031E-2</v>
      </c>
      <c r="V18" s="1">
        <v>0.14481118049360711</v>
      </c>
      <c r="W18" s="1">
        <v>4.3617325322862399</v>
      </c>
      <c r="X18" s="1">
        <v>12.248489505638087</v>
      </c>
      <c r="Y18" s="1">
        <v>0.32546305070243359</v>
      </c>
      <c r="Z18" s="1">
        <v>23.94</v>
      </c>
      <c r="AA18" s="1">
        <v>5.835</v>
      </c>
      <c r="AB18" s="1">
        <v>0.1</v>
      </c>
      <c r="AC18" s="1">
        <v>22.528577427059737</v>
      </c>
      <c r="AD18" s="13" t="s">
        <v>36</v>
      </c>
      <c r="AE18" s="5">
        <v>13.730001045696966</v>
      </c>
      <c r="AF18" s="5">
        <v>31.370908710655648</v>
      </c>
      <c r="AG18" s="5">
        <v>54.899090243647386</v>
      </c>
    </row>
    <row r="19" spans="1:33">
      <c r="A19" s="1" t="s">
        <v>35</v>
      </c>
      <c r="B19" s="2">
        <v>3</v>
      </c>
      <c r="C19" s="2">
        <v>7.24</v>
      </c>
      <c r="D19" s="2">
        <v>0.95</v>
      </c>
      <c r="E19" s="2">
        <v>-213.8</v>
      </c>
      <c r="F19" s="2">
        <f>EXP((E19-40.604)/6.6401)</f>
        <v>2.294851570866E-17</v>
      </c>
      <c r="G19" s="2">
        <f>-LOG(F19)</f>
        <v>16.639245399032376</v>
      </c>
      <c r="H19" s="11">
        <v>0.12120833607257903</v>
      </c>
      <c r="I19" s="11">
        <v>3.2376658552473687</v>
      </c>
      <c r="J19" s="12">
        <v>137.14609944460366</v>
      </c>
      <c r="K19" s="12">
        <v>11.981019845346889</v>
      </c>
      <c r="L19" s="12">
        <v>391.8</v>
      </c>
      <c r="M19" s="2">
        <v>0.59140000000000004</v>
      </c>
      <c r="N19" s="8">
        <v>16.166666666666668</v>
      </c>
      <c r="O19" s="3">
        <v>0.23499999999999999</v>
      </c>
      <c r="P19" s="1">
        <v>6.26</v>
      </c>
      <c r="Q19" s="1">
        <v>726.11257840871599</v>
      </c>
      <c r="R19" s="1">
        <v>155.8617728443752</v>
      </c>
      <c r="S19" s="1">
        <v>32.083333333333336</v>
      </c>
      <c r="T19" s="1">
        <v>38.4104375</v>
      </c>
      <c r="U19" s="1">
        <v>5.0661897439326031E-2</v>
      </c>
      <c r="V19" s="1">
        <v>0.14481118049360711</v>
      </c>
      <c r="W19" s="1">
        <v>4.3617325322862399</v>
      </c>
      <c r="X19" s="1">
        <v>12.248489505638087</v>
      </c>
      <c r="Y19" s="1">
        <v>0.32546305070243359</v>
      </c>
      <c r="Z19" s="1">
        <v>23.94</v>
      </c>
      <c r="AA19" s="1">
        <v>5.835</v>
      </c>
      <c r="AB19" s="1">
        <v>0.1</v>
      </c>
      <c r="AC19" s="1">
        <v>22.528577427059737</v>
      </c>
      <c r="AD19" s="13" t="s">
        <v>36</v>
      </c>
      <c r="AE19" s="5">
        <v>13.730001045696966</v>
      </c>
      <c r="AF19" s="5">
        <v>31.370908710655648</v>
      </c>
      <c r="AG19" s="5">
        <v>54.899090243647386</v>
      </c>
    </row>
    <row r="20" spans="1:33">
      <c r="A20" s="1" t="s">
        <v>35</v>
      </c>
      <c r="B20" s="2">
        <v>4</v>
      </c>
      <c r="C20" s="2"/>
      <c r="D20" s="2"/>
      <c r="E20" s="2"/>
      <c r="F20" s="2"/>
      <c r="G20" s="2"/>
      <c r="H20" s="1"/>
      <c r="I20" s="11"/>
      <c r="J20" s="12"/>
      <c r="K20" s="12"/>
      <c r="L20" s="12"/>
      <c r="M20" s="2">
        <v>0.57620000000000005</v>
      </c>
      <c r="N20" s="8">
        <v>16.5</v>
      </c>
      <c r="O20" s="3">
        <v>0.19750000000000001</v>
      </c>
      <c r="P20" s="1">
        <v>5.52</v>
      </c>
      <c r="Q20" s="1">
        <v>726.11257840871599</v>
      </c>
      <c r="R20" s="1">
        <v>155.8617728443752</v>
      </c>
      <c r="S20" s="1">
        <v>32.083333333333336</v>
      </c>
      <c r="T20" s="1">
        <v>38.4104375</v>
      </c>
      <c r="U20" s="1">
        <v>5.0661897439326031E-2</v>
      </c>
      <c r="V20" s="1">
        <v>0.14481118049360711</v>
      </c>
      <c r="W20" s="1">
        <v>4.3617325322862399</v>
      </c>
      <c r="X20" s="1">
        <v>12.248489505638087</v>
      </c>
      <c r="Y20" s="1">
        <v>0.32546305070243359</v>
      </c>
      <c r="Z20" s="1">
        <v>23.94</v>
      </c>
      <c r="AA20" s="1">
        <v>5.835</v>
      </c>
      <c r="AB20" s="1">
        <v>0.1</v>
      </c>
      <c r="AC20" s="1">
        <v>22.528577427059737</v>
      </c>
      <c r="AD20" s="13" t="s">
        <v>36</v>
      </c>
      <c r="AE20" s="5">
        <v>13.730001045696966</v>
      </c>
      <c r="AF20" s="5">
        <v>31.370908710655648</v>
      </c>
      <c r="AG20" s="5">
        <v>54.899090243647386</v>
      </c>
    </row>
    <row r="21" spans="1:33">
      <c r="A21" s="1" t="s">
        <v>35</v>
      </c>
      <c r="B21" s="2">
        <v>5</v>
      </c>
      <c r="C21" s="2"/>
      <c r="D21" s="2"/>
      <c r="E21" s="2"/>
      <c r="F21" s="2"/>
      <c r="G21" s="2"/>
      <c r="H21" s="1"/>
      <c r="I21" s="11"/>
      <c r="J21" s="12"/>
      <c r="K21" s="12"/>
      <c r="L21" s="12"/>
      <c r="M21" s="2">
        <v>0.59519999999999995</v>
      </c>
      <c r="N21" s="8">
        <v>15.333333333333334</v>
      </c>
      <c r="O21" s="3">
        <v>0.1575</v>
      </c>
      <c r="P21" s="3">
        <v>6.3</v>
      </c>
      <c r="Q21" s="1">
        <v>726.11257840871599</v>
      </c>
      <c r="R21" s="1">
        <v>155.8617728443752</v>
      </c>
      <c r="S21" s="1">
        <v>32.083333333333336</v>
      </c>
      <c r="T21" s="1">
        <v>38.4104375</v>
      </c>
      <c r="U21" s="1">
        <v>5.0661897439326031E-2</v>
      </c>
      <c r="V21" s="1">
        <v>0.14481118049360711</v>
      </c>
      <c r="W21" s="1">
        <v>4.3617325322862399</v>
      </c>
      <c r="X21" s="1">
        <v>12.248489505638087</v>
      </c>
      <c r="Y21" s="1">
        <v>0.32546305070243359</v>
      </c>
      <c r="Z21" s="1">
        <v>23.94</v>
      </c>
      <c r="AA21" s="1">
        <v>5.835</v>
      </c>
      <c r="AB21" s="1">
        <v>0.1</v>
      </c>
      <c r="AC21" s="1">
        <v>22.528577427059737</v>
      </c>
      <c r="AD21" s="13" t="s">
        <v>36</v>
      </c>
      <c r="AE21" s="5">
        <v>13.730001045696966</v>
      </c>
      <c r="AF21" s="5">
        <v>31.370908710655648</v>
      </c>
      <c r="AG21" s="5">
        <v>54.899090243647386</v>
      </c>
    </row>
    <row r="22" spans="1:33">
      <c r="A22" s="1" t="s">
        <v>37</v>
      </c>
      <c r="B22" s="2">
        <v>1</v>
      </c>
      <c r="C22" s="2">
        <v>6.74</v>
      </c>
      <c r="D22" s="2">
        <v>0.85</v>
      </c>
      <c r="E22" s="2">
        <v>-255.8</v>
      </c>
      <c r="F22" s="2">
        <f>EXP((E22-40.604)/6.6401)</f>
        <v>4.1091553634231584E-20</v>
      </c>
      <c r="G22" s="2">
        <f>-LOG(F22)</f>
        <v>19.38624743814874</v>
      </c>
      <c r="H22" s="11">
        <v>0.21346844200770179</v>
      </c>
      <c r="I22" s="11">
        <v>0.26058935764256963</v>
      </c>
      <c r="J22" s="12">
        <v>101.01111414421086</v>
      </c>
      <c r="K22" s="12">
        <v>15.654887204038687</v>
      </c>
      <c r="L22" s="12">
        <v>316.87</v>
      </c>
      <c r="M22" s="2">
        <v>0.30669999999999997</v>
      </c>
      <c r="N22" s="8">
        <v>14.166666666666666</v>
      </c>
      <c r="O22" s="3">
        <v>0.20250000000000001</v>
      </c>
      <c r="P22" s="1">
        <v>6.29</v>
      </c>
      <c r="Q22" s="8">
        <v>492.65764278639841</v>
      </c>
      <c r="R22" s="8">
        <v>128.5320123405744</v>
      </c>
      <c r="S22" s="8">
        <v>30.563703571215644</v>
      </c>
      <c r="T22" s="8">
        <v>37.392937500000002</v>
      </c>
      <c r="U22" s="8">
        <v>9.1988700942702367E-2</v>
      </c>
      <c r="V22" s="8">
        <v>8.5043116265239582E-2</v>
      </c>
      <c r="W22" s="8">
        <v>1.6382192462411305</v>
      </c>
      <c r="X22" s="8">
        <v>9.36244564552449</v>
      </c>
      <c r="Y22" s="8">
        <v>0.25286480664548833</v>
      </c>
      <c r="Z22" s="8">
        <v>9.870000000000001</v>
      </c>
      <c r="AA22" s="8">
        <v>6.1349999999999998</v>
      </c>
      <c r="AB22" s="8">
        <v>0.08</v>
      </c>
      <c r="AC22" s="8">
        <v>12.771610223316593</v>
      </c>
      <c r="AD22" s="8" t="s">
        <v>32</v>
      </c>
      <c r="AE22" s="8">
        <v>41.499643910875974</v>
      </c>
      <c r="AF22" s="8">
        <v>12.717468715026964</v>
      </c>
      <c r="AG22" s="8">
        <v>45.782887374097058</v>
      </c>
    </row>
    <row r="23" spans="1:33">
      <c r="A23" s="1" t="s">
        <v>37</v>
      </c>
      <c r="B23" s="2">
        <v>2</v>
      </c>
      <c r="C23" s="2">
        <v>6.7</v>
      </c>
      <c r="D23" s="2">
        <v>0.92</v>
      </c>
      <c r="E23" s="2">
        <v>-254.6</v>
      </c>
      <c r="F23" s="2">
        <f>EXP((E23-40.604)/6.6401)</f>
        <v>4.9230963381770854E-20</v>
      </c>
      <c r="G23" s="2">
        <f>-LOG(F23)</f>
        <v>19.307761665602555</v>
      </c>
      <c r="H23" s="11">
        <v>0.25219959532667574</v>
      </c>
      <c r="I23" s="11">
        <v>0.38842484630061502</v>
      </c>
      <c r="J23" s="12">
        <v>118.73758920563114</v>
      </c>
      <c r="K23" s="12">
        <v>16.115385331867898</v>
      </c>
      <c r="L23" s="12">
        <v>362.72</v>
      </c>
      <c r="M23" s="2">
        <v>0.31019999999999998</v>
      </c>
      <c r="N23" s="8">
        <v>15</v>
      </c>
      <c r="O23" s="3">
        <v>0.20750000000000002</v>
      </c>
      <c r="P23" s="1">
        <v>6.34</v>
      </c>
      <c r="Q23" s="8">
        <v>492.65764278639841</v>
      </c>
      <c r="R23" s="8">
        <v>128.5320123405744</v>
      </c>
      <c r="S23" s="8">
        <v>30.563703571215644</v>
      </c>
      <c r="T23" s="8">
        <v>37.392937500000002</v>
      </c>
      <c r="U23" s="8">
        <v>9.1988700942702367E-2</v>
      </c>
      <c r="V23" s="8">
        <v>8.5043116265239582E-2</v>
      </c>
      <c r="W23" s="8">
        <v>1.6382192462411305</v>
      </c>
      <c r="X23" s="8">
        <v>9.36244564552449</v>
      </c>
      <c r="Y23" s="8">
        <v>0.25286480664548833</v>
      </c>
      <c r="Z23" s="8">
        <v>9.870000000000001</v>
      </c>
      <c r="AA23" s="8">
        <v>6.1349999999999998</v>
      </c>
      <c r="AB23" s="8">
        <v>0.08</v>
      </c>
      <c r="AC23" s="8">
        <v>12.771610223316593</v>
      </c>
      <c r="AD23" s="8" t="s">
        <v>32</v>
      </c>
      <c r="AE23" s="8">
        <v>41.499643910875974</v>
      </c>
      <c r="AF23" s="8">
        <v>12.717468715026964</v>
      </c>
      <c r="AG23" s="8">
        <v>45.782887374097058</v>
      </c>
    </row>
    <row r="24" spans="1:33">
      <c r="A24" s="1" t="s">
        <v>37</v>
      </c>
      <c r="B24" s="2">
        <v>3</v>
      </c>
      <c r="C24" s="2">
        <v>6.83</v>
      </c>
      <c r="D24" s="2">
        <v>1.23</v>
      </c>
      <c r="E24" s="2">
        <v>-250.8</v>
      </c>
      <c r="F24" s="2">
        <f>EXP((E24-40.604)/6.6401)</f>
        <v>8.7252245794850079E-20</v>
      </c>
      <c r="G24" s="2">
        <f>-LOG(F24)</f>
        <v>19.059223385872983</v>
      </c>
      <c r="H24" s="11">
        <v>0.1941028653482148</v>
      </c>
      <c r="I24" s="11">
        <v>1.0489082043671829</v>
      </c>
      <c r="J24" s="12">
        <v>175.462309402176</v>
      </c>
      <c r="K24" s="12">
        <v>21.641362865818458</v>
      </c>
      <c r="L24" s="12">
        <v>527.22</v>
      </c>
      <c r="M24" s="2">
        <v>0.33989999999999998</v>
      </c>
      <c r="N24" s="8">
        <v>15</v>
      </c>
      <c r="O24" s="3">
        <v>0.19500000000000001</v>
      </c>
      <c r="P24" s="1">
        <v>6.43</v>
      </c>
      <c r="Q24" s="8">
        <v>492.65764278639841</v>
      </c>
      <c r="R24" s="8">
        <v>128.5320123405744</v>
      </c>
      <c r="S24" s="8">
        <v>30.563703571215644</v>
      </c>
      <c r="T24" s="8">
        <v>37.392937500000002</v>
      </c>
      <c r="U24" s="8">
        <v>9.1988700942702367E-2</v>
      </c>
      <c r="V24" s="8">
        <v>8.5043116265239582E-2</v>
      </c>
      <c r="W24" s="8">
        <v>1.6382192462411305</v>
      </c>
      <c r="X24" s="8">
        <v>9.36244564552449</v>
      </c>
      <c r="Y24" s="8">
        <v>0.25286480664548833</v>
      </c>
      <c r="Z24" s="8">
        <v>9.870000000000001</v>
      </c>
      <c r="AA24" s="8">
        <v>6.1349999999999998</v>
      </c>
      <c r="AB24" s="8">
        <v>0.08</v>
      </c>
      <c r="AC24" s="8">
        <v>12.771610223316593</v>
      </c>
      <c r="AD24" s="8" t="s">
        <v>32</v>
      </c>
      <c r="AE24" s="8">
        <v>41.499643910875974</v>
      </c>
      <c r="AF24" s="8">
        <v>12.717468715026964</v>
      </c>
      <c r="AG24" s="8">
        <v>45.782887374097058</v>
      </c>
    </row>
    <row r="25" spans="1:33">
      <c r="A25" s="1" t="s">
        <v>37</v>
      </c>
      <c r="B25" s="2">
        <v>4</v>
      </c>
      <c r="C25" s="2"/>
      <c r="D25" s="2"/>
      <c r="E25" s="2"/>
      <c r="F25" s="2"/>
      <c r="G25" s="2"/>
      <c r="H25" s="1"/>
      <c r="I25" s="11"/>
      <c r="J25" s="12"/>
      <c r="K25" s="12"/>
      <c r="L25" s="12"/>
      <c r="M25" s="2">
        <v>0.36230000000000001</v>
      </c>
      <c r="N25" s="8">
        <v>14.666666666666666</v>
      </c>
      <c r="O25" s="3">
        <v>0.19750000000000001</v>
      </c>
      <c r="P25" s="1">
        <v>6.39</v>
      </c>
      <c r="Q25" s="8">
        <v>492.65764278639841</v>
      </c>
      <c r="R25" s="8">
        <v>128.5320123405744</v>
      </c>
      <c r="S25" s="8">
        <v>30.563703571215644</v>
      </c>
      <c r="T25" s="8">
        <v>37.392937500000002</v>
      </c>
      <c r="U25" s="8">
        <v>9.1988700942702367E-2</v>
      </c>
      <c r="V25" s="8">
        <v>8.5043116265239582E-2</v>
      </c>
      <c r="W25" s="8">
        <v>1.6382192462411305</v>
      </c>
      <c r="X25" s="8">
        <v>9.36244564552449</v>
      </c>
      <c r="Y25" s="8">
        <v>0.25286480664548833</v>
      </c>
      <c r="Z25" s="8">
        <v>9.870000000000001</v>
      </c>
      <c r="AA25" s="8">
        <v>6.1349999999999998</v>
      </c>
      <c r="AB25" s="8">
        <v>0.08</v>
      </c>
      <c r="AC25" s="8">
        <v>12.771610223316593</v>
      </c>
      <c r="AD25" s="8" t="s">
        <v>32</v>
      </c>
      <c r="AE25" s="8">
        <v>41.499643910875974</v>
      </c>
      <c r="AF25" s="8">
        <v>12.717468715026964</v>
      </c>
      <c r="AG25" s="8">
        <v>45.782887374097058</v>
      </c>
    </row>
    <row r="26" spans="1:33">
      <c r="A26" s="1" t="s">
        <v>37</v>
      </c>
      <c r="B26" s="2">
        <v>5</v>
      </c>
      <c r="C26" s="2"/>
      <c r="D26" s="2"/>
      <c r="E26" s="2"/>
      <c r="F26" s="2"/>
      <c r="G26" s="2"/>
      <c r="H26" s="1"/>
      <c r="I26" s="11"/>
      <c r="J26" s="12"/>
      <c r="K26" s="12"/>
      <c r="L26" s="12"/>
      <c r="M26" s="2">
        <v>0.29630000000000001</v>
      </c>
      <c r="N26" s="8">
        <v>14.5</v>
      </c>
      <c r="O26" s="3">
        <v>0.22249999999999998</v>
      </c>
      <c r="P26" s="1">
        <v>6.21</v>
      </c>
      <c r="Q26" s="8">
        <v>492.65764278639841</v>
      </c>
      <c r="R26" s="8">
        <v>128.5320123405744</v>
      </c>
      <c r="S26" s="8">
        <v>30.563703571215644</v>
      </c>
      <c r="T26" s="8">
        <v>37.392937500000002</v>
      </c>
      <c r="U26" s="8">
        <v>9.1988700942702367E-2</v>
      </c>
      <c r="V26" s="8">
        <v>8.5043116265239582E-2</v>
      </c>
      <c r="W26" s="8">
        <v>1.6382192462411305</v>
      </c>
      <c r="X26" s="8">
        <v>9.36244564552449</v>
      </c>
      <c r="Y26" s="8">
        <v>0.25286480664548833</v>
      </c>
      <c r="Z26" s="8">
        <v>9.870000000000001</v>
      </c>
      <c r="AA26" s="8">
        <v>6.1349999999999998</v>
      </c>
      <c r="AB26" s="8">
        <v>0.08</v>
      </c>
      <c r="AC26" s="8">
        <v>12.771610223316593</v>
      </c>
      <c r="AD26" s="8" t="s">
        <v>32</v>
      </c>
      <c r="AE26" s="8">
        <v>41.499643910875974</v>
      </c>
      <c r="AF26" s="8">
        <v>12.717468715026964</v>
      </c>
      <c r="AG26" s="8">
        <v>45.782887374097058</v>
      </c>
    </row>
    <row r="27" spans="1:33">
      <c r="A27" s="1" t="s">
        <v>38</v>
      </c>
      <c r="B27" s="2">
        <v>1</v>
      </c>
      <c r="C27" s="2">
        <v>6.99</v>
      </c>
      <c r="D27" s="2">
        <v>0.66</v>
      </c>
      <c r="E27" s="2">
        <v>-235.1</v>
      </c>
      <c r="F27" s="2">
        <f>EXP((E27-40.604)/6.6401)</f>
        <v>9.2817985481656118E-19</v>
      </c>
      <c r="G27" s="2">
        <f>-LOG(F27)</f>
        <v>18.032367861727103</v>
      </c>
      <c r="H27" s="11">
        <v>1.0203674694863261</v>
      </c>
      <c r="I27" s="11">
        <v>0.13760864295855135</v>
      </c>
      <c r="J27" s="12">
        <v>85.648169090979977</v>
      </c>
      <c r="K27" s="12">
        <v>12.891898437063407</v>
      </c>
      <c r="L27" s="12">
        <v>266.88</v>
      </c>
      <c r="M27" s="2">
        <v>0.50119999999999998</v>
      </c>
      <c r="N27" s="8">
        <v>15.333333333333334</v>
      </c>
      <c r="O27" s="3">
        <v>0.3775</v>
      </c>
      <c r="P27" s="1">
        <v>6.52</v>
      </c>
      <c r="Q27" s="8">
        <v>251.22647738527579</v>
      </c>
      <c r="R27" s="8">
        <v>142.91609681625903</v>
      </c>
      <c r="S27" s="8">
        <v>24.485184522744888</v>
      </c>
      <c r="T27" s="8">
        <v>16.630687500000001</v>
      </c>
      <c r="U27" s="8">
        <v>0.32341880056160993</v>
      </c>
      <c r="V27" s="8">
        <v>0.23944394885518905</v>
      </c>
      <c r="W27" s="8">
        <v>2.160659202995614</v>
      </c>
      <c r="X27" s="8">
        <v>48.041759765650859</v>
      </c>
      <c r="Y27" s="8">
        <v>1.2437773603811366</v>
      </c>
      <c r="Z27" s="8">
        <v>18.759999999999998</v>
      </c>
      <c r="AA27" s="8">
        <v>6.2850000000000001</v>
      </c>
      <c r="AB27" s="8">
        <v>0.11</v>
      </c>
      <c r="AC27" s="8">
        <v>11.438053586663868</v>
      </c>
      <c r="AD27" s="8" t="s">
        <v>39</v>
      </c>
      <c r="AE27" s="8">
        <v>53.950061399918127</v>
      </c>
      <c r="AF27" s="8">
        <v>10.233319688907084</v>
      </c>
      <c r="AG27" s="8">
        <v>35.816618911174785</v>
      </c>
    </row>
    <row r="28" spans="1:33">
      <c r="A28" s="1" t="s">
        <v>38</v>
      </c>
      <c r="B28" s="2">
        <v>2</v>
      </c>
      <c r="C28" s="2">
        <v>7.75</v>
      </c>
      <c r="D28" s="2">
        <v>0.75</v>
      </c>
      <c r="E28" s="2">
        <v>-246.2</v>
      </c>
      <c r="F28" s="2">
        <f>EXP((E28-40.604)/6.6401)</f>
        <v>1.7443705351362665E-19</v>
      </c>
      <c r="G28" s="2">
        <f>-LOG(F28)</f>
        <v>18.758361257779281</v>
      </c>
      <c r="H28" s="11">
        <v>0.85253247177077218</v>
      </c>
      <c r="I28" s="11">
        <v>0.76401537449357693</v>
      </c>
      <c r="J28" s="12">
        <v>95.102289123737449</v>
      </c>
      <c r="K28" s="12">
        <v>14.273392820551047</v>
      </c>
      <c r="L28" s="12">
        <v>296.37</v>
      </c>
      <c r="M28" s="2">
        <v>0.49940000000000001</v>
      </c>
      <c r="N28" s="8">
        <v>14.666666666666666</v>
      </c>
      <c r="O28" s="3">
        <v>0.375</v>
      </c>
      <c r="P28" s="1">
        <v>6.44</v>
      </c>
      <c r="Q28" s="8">
        <v>251.22647738527579</v>
      </c>
      <c r="R28" s="8">
        <v>142.91609681625903</v>
      </c>
      <c r="S28" s="8">
        <v>24.485184522744888</v>
      </c>
      <c r="T28" s="8">
        <v>16.630687500000001</v>
      </c>
      <c r="U28" s="8">
        <v>0.32341880056160993</v>
      </c>
      <c r="V28" s="8">
        <v>0.23944394885518905</v>
      </c>
      <c r="W28" s="8">
        <v>2.160659202995614</v>
      </c>
      <c r="X28" s="8">
        <v>48.041759765650859</v>
      </c>
      <c r="Y28" s="8">
        <v>1.2437773603811366</v>
      </c>
      <c r="Z28" s="8">
        <v>18.759999999999998</v>
      </c>
      <c r="AA28" s="8">
        <v>6.2850000000000001</v>
      </c>
      <c r="AB28" s="8">
        <v>0.11</v>
      </c>
      <c r="AC28" s="8">
        <v>11.438053586663868</v>
      </c>
      <c r="AD28" s="8" t="s">
        <v>39</v>
      </c>
      <c r="AE28" s="8">
        <v>53.950061399918127</v>
      </c>
      <c r="AF28" s="8">
        <v>10.233319688907084</v>
      </c>
      <c r="AG28" s="8">
        <v>35.816618911174785</v>
      </c>
    </row>
    <row r="29" spans="1:33">
      <c r="A29" s="1" t="s">
        <v>38</v>
      </c>
      <c r="B29" s="2">
        <v>3</v>
      </c>
      <c r="C29" s="2">
        <v>7.1</v>
      </c>
      <c r="D29" s="2">
        <v>0.61</v>
      </c>
      <c r="E29" s="2">
        <v>-234</v>
      </c>
      <c r="F29" s="2">
        <f>EXP((E29-40.604)/6.6401)</f>
        <v>1.0954118374472563E-18</v>
      </c>
      <c r="G29" s="2">
        <f>-LOG(F29)</f>
        <v>17.960422570226434</v>
      </c>
      <c r="H29" s="11">
        <v>1.0332778539259839</v>
      </c>
      <c r="I29" s="11">
        <v>0.1167284185740505</v>
      </c>
      <c r="J29" s="12">
        <v>65.558164021370331</v>
      </c>
      <c r="K29" s="12">
        <v>10.589407797917341</v>
      </c>
      <c r="L29" s="12">
        <v>207.47</v>
      </c>
      <c r="M29" s="2">
        <v>0.44019999999999998</v>
      </c>
      <c r="N29" s="8">
        <v>16.166666666666668</v>
      </c>
      <c r="O29" s="3">
        <v>0.3175</v>
      </c>
      <c r="P29" s="1">
        <v>6.38</v>
      </c>
      <c r="Q29" s="8">
        <v>251.22647738527579</v>
      </c>
      <c r="R29" s="8">
        <v>142.91609681625903</v>
      </c>
      <c r="S29" s="8">
        <v>24.485184522744888</v>
      </c>
      <c r="T29" s="8">
        <v>16.630687500000001</v>
      </c>
      <c r="U29" s="8">
        <v>0.32341880056160993</v>
      </c>
      <c r="V29" s="8">
        <v>0.23944394885518905</v>
      </c>
      <c r="W29" s="8">
        <v>2.160659202995614</v>
      </c>
      <c r="X29" s="8">
        <v>48.041759765650859</v>
      </c>
      <c r="Y29" s="8">
        <v>1.2437773603811366</v>
      </c>
      <c r="Z29" s="8">
        <v>18.759999999999998</v>
      </c>
      <c r="AA29" s="8">
        <v>6.2850000000000001</v>
      </c>
      <c r="AB29" s="8">
        <v>0.11</v>
      </c>
      <c r="AC29" s="8">
        <v>11.438053586663868</v>
      </c>
      <c r="AD29" s="8" t="s">
        <v>39</v>
      </c>
      <c r="AE29" s="8">
        <v>53.950061399918127</v>
      </c>
      <c r="AF29" s="8">
        <v>10.233319688907084</v>
      </c>
      <c r="AG29" s="8">
        <v>35.816618911174785</v>
      </c>
    </row>
    <row r="30" spans="1:33">
      <c r="A30" s="1" t="s">
        <v>38</v>
      </c>
      <c r="B30" s="2">
        <v>4</v>
      </c>
      <c r="C30" s="2"/>
      <c r="D30" s="2"/>
      <c r="E30" s="2"/>
      <c r="F30" s="2"/>
      <c r="G30" s="2"/>
      <c r="H30" s="1"/>
      <c r="I30" s="11"/>
      <c r="J30" s="12"/>
      <c r="K30" s="12"/>
      <c r="L30" s="12"/>
      <c r="M30" s="2">
        <v>0.4168</v>
      </c>
      <c r="N30" s="8">
        <v>16.333333333333332</v>
      </c>
      <c r="O30" s="3">
        <v>0.3725</v>
      </c>
      <c r="P30" s="1">
        <v>6.49</v>
      </c>
      <c r="Q30" s="8">
        <v>251.22647738527579</v>
      </c>
      <c r="R30" s="8">
        <v>142.91609681625903</v>
      </c>
      <c r="S30" s="8">
        <v>24.485184522744888</v>
      </c>
      <c r="T30" s="8">
        <v>16.630687500000001</v>
      </c>
      <c r="U30" s="8">
        <v>0.32341880056160993</v>
      </c>
      <c r="V30" s="8">
        <v>0.23944394885518905</v>
      </c>
      <c r="W30" s="8">
        <v>2.160659202995614</v>
      </c>
      <c r="X30" s="8">
        <v>48.041759765650859</v>
      </c>
      <c r="Y30" s="8">
        <v>1.2437773603811366</v>
      </c>
      <c r="Z30" s="8">
        <v>18.759999999999998</v>
      </c>
      <c r="AA30" s="8">
        <v>6.2850000000000001</v>
      </c>
      <c r="AB30" s="8">
        <v>0.11</v>
      </c>
      <c r="AC30" s="8">
        <v>11.438053586663868</v>
      </c>
      <c r="AD30" s="8" t="s">
        <v>39</v>
      </c>
      <c r="AE30" s="8">
        <v>53.950061399918127</v>
      </c>
      <c r="AF30" s="8">
        <v>10.233319688907084</v>
      </c>
      <c r="AG30" s="8">
        <v>35.816618911174785</v>
      </c>
    </row>
    <row r="31" spans="1:33">
      <c r="A31" s="1" t="s">
        <v>38</v>
      </c>
      <c r="B31" s="2">
        <v>5</v>
      </c>
      <c r="C31" s="2"/>
      <c r="D31" s="2"/>
      <c r="E31" s="2"/>
      <c r="F31" s="2"/>
      <c r="G31" s="2"/>
      <c r="H31" s="1"/>
      <c r="I31" s="11"/>
      <c r="J31" s="12"/>
      <c r="K31" s="12"/>
      <c r="L31" s="12"/>
      <c r="M31" s="2">
        <v>0.4728</v>
      </c>
      <c r="N31" s="8">
        <v>16.333333333333332</v>
      </c>
      <c r="O31" s="3">
        <v>0.42500000000000004</v>
      </c>
      <c r="P31" s="1">
        <v>6.46</v>
      </c>
      <c r="Q31" s="8">
        <v>251.22647738527579</v>
      </c>
      <c r="R31" s="8">
        <v>142.91609681625903</v>
      </c>
      <c r="S31" s="8">
        <v>24.485184522744888</v>
      </c>
      <c r="T31" s="8">
        <v>16.630687500000001</v>
      </c>
      <c r="U31" s="8">
        <v>0.32341880056160993</v>
      </c>
      <c r="V31" s="8">
        <v>0.23944394885518905</v>
      </c>
      <c r="W31" s="8">
        <v>2.160659202995614</v>
      </c>
      <c r="X31" s="8">
        <v>48.041759765650859</v>
      </c>
      <c r="Y31" s="8">
        <v>1.2437773603811366</v>
      </c>
      <c r="Z31" s="8">
        <v>18.759999999999998</v>
      </c>
      <c r="AA31" s="8">
        <v>6.2850000000000001</v>
      </c>
      <c r="AB31" s="8">
        <v>0.11</v>
      </c>
      <c r="AC31" s="8">
        <v>11.438053586663868</v>
      </c>
      <c r="AD31" s="8" t="s">
        <v>39</v>
      </c>
      <c r="AE31" s="8">
        <v>53.950061399918127</v>
      </c>
      <c r="AF31" s="8">
        <v>10.233319688907084</v>
      </c>
      <c r="AG31" s="8">
        <v>35.816618911174785</v>
      </c>
    </row>
    <row r="32" spans="1:33">
      <c r="A32" s="1" t="s">
        <v>40</v>
      </c>
      <c r="B32" s="2">
        <v>1</v>
      </c>
      <c r="C32" s="6">
        <v>6.88</v>
      </c>
      <c r="D32" s="6">
        <v>0.38</v>
      </c>
      <c r="E32" s="6">
        <v>-276.8</v>
      </c>
      <c r="F32" s="2">
        <f>EXP((E32-40.604)/6.6401)</f>
        <v>1.7388076502506098E-21</v>
      </c>
      <c r="G32" s="2">
        <f>-LOG(F32)</f>
        <v>20.759748457706923</v>
      </c>
      <c r="H32" s="17">
        <v>4.6698904569229149E-2</v>
      </c>
      <c r="I32" s="17">
        <v>1.2406614373542508</v>
      </c>
      <c r="J32" s="18">
        <v>35.733494520921873</v>
      </c>
      <c r="K32" s="18">
        <v>2.3014660680687844</v>
      </c>
      <c r="L32" s="18">
        <v>98.63</v>
      </c>
      <c r="M32" s="6">
        <v>0.45829999999999999</v>
      </c>
      <c r="N32" s="8">
        <v>16.666666666666668</v>
      </c>
      <c r="O32" s="7">
        <v>0.16500000000000001</v>
      </c>
      <c r="P32" s="8">
        <v>6.08</v>
      </c>
      <c r="Q32" s="8">
        <v>159.80356553317935</v>
      </c>
      <c r="R32" s="8">
        <v>139.08034095607644</v>
      </c>
      <c r="S32" s="8">
        <v>28.537530555058726</v>
      </c>
      <c r="T32" s="8">
        <v>18.444375000000001</v>
      </c>
      <c r="U32" s="8">
        <v>0</v>
      </c>
      <c r="V32" s="8">
        <v>5.0178412132025209E-2</v>
      </c>
      <c r="W32" s="8">
        <v>3.0759494740386994</v>
      </c>
      <c r="X32" s="8">
        <v>29.586440648133721</v>
      </c>
      <c r="Y32" s="8">
        <v>0.60683050214567358</v>
      </c>
      <c r="Z32" s="8">
        <v>21.07</v>
      </c>
      <c r="AA32" s="8">
        <v>5.68</v>
      </c>
      <c r="AB32" s="8">
        <v>0.08</v>
      </c>
      <c r="AC32" s="8">
        <v>20.772950043232949</v>
      </c>
      <c r="AD32" s="8" t="s">
        <v>36</v>
      </c>
      <c r="AE32" s="8">
        <v>20.136026380873872</v>
      </c>
      <c r="AF32" s="8">
        <v>30.915086562242372</v>
      </c>
      <c r="AG32" s="8">
        <v>48.948887056883756</v>
      </c>
    </row>
    <row r="33" spans="1:33">
      <c r="A33" s="1" t="s">
        <v>40</v>
      </c>
      <c r="B33" s="2">
        <v>2</v>
      </c>
      <c r="C33" s="6">
        <v>7.2</v>
      </c>
      <c r="D33" s="6">
        <v>0.24</v>
      </c>
      <c r="E33" s="6">
        <v>-254.3</v>
      </c>
      <c r="F33" s="2">
        <f>EXP((E33-40.604)/6.6401)</f>
        <v>5.1506231741877628E-20</v>
      </c>
      <c r="G33" s="2">
        <f>-LOG(F33)</f>
        <v>19.288140222466012</v>
      </c>
      <c r="H33" s="17">
        <v>4.0192111582617741E-2</v>
      </c>
      <c r="I33" s="17">
        <v>0.5503497986008058</v>
      </c>
      <c r="J33" s="18">
        <v>33.369964512732508</v>
      </c>
      <c r="K33" s="18">
        <v>2.9922132598126039</v>
      </c>
      <c r="L33" s="18">
        <v>95.76</v>
      </c>
      <c r="M33" s="6">
        <v>0.33079999999999998</v>
      </c>
      <c r="N33" s="8">
        <v>17.333333333333332</v>
      </c>
      <c r="O33" s="7">
        <v>0.10250000000000001</v>
      </c>
      <c r="P33" s="8">
        <v>6.02</v>
      </c>
      <c r="Q33" s="8">
        <v>159.80356553317935</v>
      </c>
      <c r="R33" s="8">
        <v>139.08034095607644</v>
      </c>
      <c r="S33" s="8">
        <v>28.537530555058726</v>
      </c>
      <c r="T33" s="8">
        <v>18.444375000000001</v>
      </c>
      <c r="U33" s="8">
        <v>0</v>
      </c>
      <c r="V33" s="8">
        <v>5.0178412132025209E-2</v>
      </c>
      <c r="W33" s="8">
        <v>3.0759494740386994</v>
      </c>
      <c r="X33" s="8">
        <v>29.586440648133721</v>
      </c>
      <c r="Y33" s="8">
        <v>0.60683050214567358</v>
      </c>
      <c r="Z33" s="8">
        <v>21.07</v>
      </c>
      <c r="AA33" s="8">
        <v>5.68</v>
      </c>
      <c r="AB33" s="8">
        <v>0.08</v>
      </c>
      <c r="AC33" s="8">
        <v>20.772950043232949</v>
      </c>
      <c r="AD33" s="8" t="s">
        <v>36</v>
      </c>
      <c r="AE33" s="8">
        <v>20.136026380873872</v>
      </c>
      <c r="AF33" s="8">
        <v>30.915086562242372</v>
      </c>
      <c r="AG33" s="8">
        <v>48.948887056883756</v>
      </c>
    </row>
    <row r="34" spans="1:33">
      <c r="A34" s="1" t="s">
        <v>40</v>
      </c>
      <c r="B34" s="2">
        <v>3</v>
      </c>
      <c r="C34" s="6">
        <v>7.18</v>
      </c>
      <c r="D34" s="6">
        <v>0.36</v>
      </c>
      <c r="E34" s="6">
        <v>-255.9</v>
      </c>
      <c r="F34" s="2">
        <f>EXP((E34-40.604)/6.6401)</f>
        <v>4.0477350814962874E-20</v>
      </c>
      <c r="G34" s="2">
        <f>-LOG(F34)</f>
        <v>19.392787919194259</v>
      </c>
      <c r="H34" s="17">
        <v>5.320569755584055E-2</v>
      </c>
      <c r="I34" s="17">
        <v>0.51626033495866042</v>
      </c>
      <c r="J34" s="18">
        <v>46.369379557774039</v>
      </c>
      <c r="K34" s="18">
        <v>2.877088727855301</v>
      </c>
      <c r="L34" s="18">
        <v>127.82</v>
      </c>
      <c r="M34" s="6">
        <v>0.31190000000000001</v>
      </c>
      <c r="N34" s="8">
        <v>15.333333333333334</v>
      </c>
      <c r="O34" s="7">
        <v>0.12</v>
      </c>
      <c r="P34" s="8">
        <v>6.06</v>
      </c>
      <c r="Q34" s="8">
        <v>159.80356553317935</v>
      </c>
      <c r="R34" s="8">
        <v>139.08034095607644</v>
      </c>
      <c r="S34" s="8">
        <v>28.537530555058726</v>
      </c>
      <c r="T34" s="8">
        <v>18.444375000000001</v>
      </c>
      <c r="U34" s="8">
        <v>0</v>
      </c>
      <c r="V34" s="8">
        <v>5.0178412132025209E-2</v>
      </c>
      <c r="W34" s="8">
        <v>3.0759494740386994</v>
      </c>
      <c r="X34" s="8">
        <v>29.586440648133721</v>
      </c>
      <c r="Y34" s="8">
        <v>0.60683050214567358</v>
      </c>
      <c r="Z34" s="8">
        <v>21.07</v>
      </c>
      <c r="AA34" s="8">
        <v>5.68</v>
      </c>
      <c r="AB34" s="8">
        <v>0.08</v>
      </c>
      <c r="AC34" s="8">
        <v>20.772950043232949</v>
      </c>
      <c r="AD34" s="8" t="s">
        <v>36</v>
      </c>
      <c r="AE34" s="8">
        <v>20.136026380873872</v>
      </c>
      <c r="AF34" s="8">
        <v>30.915086562242372</v>
      </c>
      <c r="AG34" s="8">
        <v>48.948887056883756</v>
      </c>
    </row>
    <row r="35" spans="1:33">
      <c r="A35" s="1" t="s">
        <v>40</v>
      </c>
      <c r="B35" s="2">
        <v>4</v>
      </c>
      <c r="C35" s="2"/>
      <c r="D35" s="2"/>
      <c r="E35" s="2"/>
      <c r="F35" s="2"/>
      <c r="G35" s="2"/>
      <c r="H35" s="1"/>
      <c r="I35" s="11"/>
      <c r="J35" s="12"/>
      <c r="K35" s="12"/>
      <c r="L35" s="12"/>
      <c r="M35" s="6">
        <v>0.27129999999999999</v>
      </c>
      <c r="N35" s="8">
        <v>16.666666666666668</v>
      </c>
      <c r="O35" s="7">
        <v>0.16500000000000001</v>
      </c>
      <c r="P35" s="7">
        <v>6</v>
      </c>
      <c r="Q35" s="8">
        <v>159.80356553317935</v>
      </c>
      <c r="R35" s="8">
        <v>139.08034095607644</v>
      </c>
      <c r="S35" s="8">
        <v>28.537530555058726</v>
      </c>
      <c r="T35" s="8">
        <v>18.444375000000001</v>
      </c>
      <c r="U35" s="8">
        <v>0</v>
      </c>
      <c r="V35" s="8">
        <v>5.0178412132025209E-2</v>
      </c>
      <c r="W35" s="8">
        <v>3.0759494740386994</v>
      </c>
      <c r="X35" s="8">
        <v>29.586440648133721</v>
      </c>
      <c r="Y35" s="8">
        <v>0.60683050214567358</v>
      </c>
      <c r="Z35" s="8">
        <v>21.07</v>
      </c>
      <c r="AA35" s="8">
        <v>5.68</v>
      </c>
      <c r="AB35" s="8">
        <v>0.08</v>
      </c>
      <c r="AC35" s="8">
        <v>20.772950043232949</v>
      </c>
      <c r="AD35" s="8" t="s">
        <v>36</v>
      </c>
      <c r="AE35" s="8">
        <v>20.136026380873872</v>
      </c>
      <c r="AF35" s="8">
        <v>30.915086562242372</v>
      </c>
      <c r="AG35" s="8">
        <v>48.948887056883756</v>
      </c>
    </row>
    <row r="36" spans="1:33">
      <c r="A36" s="1" t="s">
        <v>40</v>
      </c>
      <c r="B36" s="2">
        <v>5</v>
      </c>
      <c r="C36" s="2"/>
      <c r="D36" s="2"/>
      <c r="E36" s="2"/>
      <c r="F36" s="2"/>
      <c r="G36" s="2"/>
      <c r="H36" s="1"/>
      <c r="I36" s="11"/>
      <c r="J36" s="12"/>
      <c r="K36" s="12"/>
      <c r="L36" s="12"/>
      <c r="M36" s="6">
        <v>0.31850000000000001</v>
      </c>
      <c r="N36" s="8">
        <v>15.833333333333334</v>
      </c>
      <c r="O36" s="7">
        <v>0.17125000000000001</v>
      </c>
      <c r="P36" s="8">
        <v>6.06</v>
      </c>
      <c r="Q36" s="8">
        <v>159.80356553317935</v>
      </c>
      <c r="R36" s="8">
        <v>139.08034095607644</v>
      </c>
      <c r="S36" s="8">
        <v>28.537530555058726</v>
      </c>
      <c r="T36" s="8">
        <v>18.444375000000001</v>
      </c>
      <c r="U36" s="8">
        <v>0</v>
      </c>
      <c r="V36" s="8">
        <v>5.0178412132025209E-2</v>
      </c>
      <c r="W36" s="8">
        <v>3.0759494740386994</v>
      </c>
      <c r="X36" s="8">
        <v>29.586440648133721</v>
      </c>
      <c r="Y36" s="8">
        <v>0.60683050214567358</v>
      </c>
      <c r="Z36" s="8">
        <v>21.07</v>
      </c>
      <c r="AA36" s="8">
        <v>5.68</v>
      </c>
      <c r="AB36" s="8">
        <v>0.08</v>
      </c>
      <c r="AC36" s="8">
        <v>20.772950043232949</v>
      </c>
      <c r="AD36" s="8" t="s">
        <v>36</v>
      </c>
      <c r="AE36" s="8">
        <v>20.136026380873872</v>
      </c>
      <c r="AF36" s="8">
        <v>30.915086562242372</v>
      </c>
      <c r="AG36" s="8">
        <v>48.948887056883756</v>
      </c>
    </row>
    <row r="37" spans="1:33">
      <c r="A37" s="1" t="s">
        <v>41</v>
      </c>
      <c r="B37" s="2">
        <v>1</v>
      </c>
      <c r="C37" s="2">
        <v>7.76</v>
      </c>
      <c r="D37" s="2">
        <v>0.66</v>
      </c>
      <c r="E37" s="2">
        <v>-260.2</v>
      </c>
      <c r="F37" s="2">
        <f>EXP((E37-40.604)/6.6401)</f>
        <v>2.1182216171801234E-20</v>
      </c>
      <c r="G37" s="2">
        <f>-LOG(F37)</f>
        <v>19.674028604151406</v>
      </c>
      <c r="H37" s="11">
        <v>0.11176683443534319</v>
      </c>
      <c r="I37" s="11">
        <v>0.37990248039007868</v>
      </c>
      <c r="J37" s="12">
        <v>83.039911374592037</v>
      </c>
      <c r="K37" s="12">
        <v>6.7620722737448098</v>
      </c>
      <c r="L37" s="12">
        <v>235.28</v>
      </c>
      <c r="M37" s="2">
        <v>0.4572</v>
      </c>
      <c r="N37" s="8">
        <v>18.166666666666668</v>
      </c>
      <c r="O37" s="3">
        <v>0.185</v>
      </c>
      <c r="P37" s="3">
        <v>6.9</v>
      </c>
      <c r="Q37" s="8">
        <v>257.75668537471125</v>
      </c>
      <c r="R37" s="8">
        <v>156.341242326898</v>
      </c>
      <c r="S37" s="8">
        <v>33.096419841411794</v>
      </c>
      <c r="T37" s="8">
        <v>32.276687499999994</v>
      </c>
      <c r="U37" s="8">
        <v>0.38954168616701207</v>
      </c>
      <c r="V37" s="8">
        <v>0</v>
      </c>
      <c r="W37" s="8">
        <v>3.3342845050620973</v>
      </c>
      <c r="X37" s="8">
        <v>29.215481419599516</v>
      </c>
      <c r="Y37" s="8">
        <v>0.66162162973582095</v>
      </c>
      <c r="Z37" s="8">
        <v>19.949999999999996</v>
      </c>
      <c r="AA37" s="8">
        <v>7.15</v>
      </c>
      <c r="AB37" s="8">
        <v>0.12</v>
      </c>
      <c r="AC37" s="8">
        <v>18.169970193472423</v>
      </c>
      <c r="AD37" s="8" t="s">
        <v>42</v>
      </c>
      <c r="AE37" s="8">
        <v>17.321207110376193</v>
      </c>
      <c r="AF37" s="8">
        <v>23.382596114096735</v>
      </c>
      <c r="AG37" s="8">
        <v>59.296196775527072</v>
      </c>
    </row>
    <row r="38" spans="1:33">
      <c r="A38" s="1" t="s">
        <v>41</v>
      </c>
      <c r="B38" s="2">
        <v>2</v>
      </c>
      <c r="C38" s="2">
        <v>7.65</v>
      </c>
      <c r="D38" s="2">
        <v>0.49</v>
      </c>
      <c r="E38" s="2">
        <v>-262</v>
      </c>
      <c r="F38" s="2">
        <f>EXP((E38-40.604)/6.6401)</f>
        <v>1.6152611106190949E-20</v>
      </c>
      <c r="G38" s="2">
        <f>-LOG(F38)</f>
        <v>19.79175726297068</v>
      </c>
      <c r="H38" s="11">
        <v>0.11176683443534319</v>
      </c>
      <c r="I38" s="11">
        <v>0.35433538265846959</v>
      </c>
      <c r="J38" s="12">
        <v>63.192011736878335</v>
      </c>
      <c r="K38" s="12">
        <v>5.4445155100735594</v>
      </c>
      <c r="L38" s="12">
        <v>180.07</v>
      </c>
      <c r="M38" s="2">
        <v>0.49320000000000003</v>
      </c>
      <c r="N38" s="8">
        <v>17.666666666666668</v>
      </c>
      <c r="O38" s="3">
        <v>0.19</v>
      </c>
      <c r="P38" s="3">
        <v>6.89</v>
      </c>
      <c r="Q38" s="8">
        <v>257.75668537471125</v>
      </c>
      <c r="R38" s="8">
        <v>156.341242326898</v>
      </c>
      <c r="S38" s="8">
        <v>33.096419841411794</v>
      </c>
      <c r="T38" s="8">
        <v>32.276687499999994</v>
      </c>
      <c r="U38" s="8">
        <v>0.38954168616701207</v>
      </c>
      <c r="V38" s="8">
        <v>0</v>
      </c>
      <c r="W38" s="8">
        <v>3.3342845050620973</v>
      </c>
      <c r="X38" s="8">
        <v>29.215481419599516</v>
      </c>
      <c r="Y38" s="8">
        <v>0.66162162973582095</v>
      </c>
      <c r="Z38" s="8">
        <v>19.949999999999996</v>
      </c>
      <c r="AA38" s="8">
        <v>7.15</v>
      </c>
      <c r="AB38" s="8">
        <v>0.12</v>
      </c>
      <c r="AC38" s="8">
        <v>18.169970193472423</v>
      </c>
      <c r="AD38" s="8" t="s">
        <v>42</v>
      </c>
      <c r="AE38" s="8">
        <v>17.321207110376193</v>
      </c>
      <c r="AF38" s="8">
        <v>23.382596114096735</v>
      </c>
      <c r="AG38" s="8">
        <v>59.296196775527072</v>
      </c>
    </row>
    <row r="39" spans="1:33">
      <c r="A39" s="1" t="s">
        <v>41</v>
      </c>
      <c r="B39" s="2">
        <v>3</v>
      </c>
      <c r="C39" s="2">
        <v>7.59</v>
      </c>
      <c r="D39" s="2">
        <v>0.47</v>
      </c>
      <c r="E39" s="2">
        <v>-261.39999999999998</v>
      </c>
      <c r="F39" s="2">
        <f>EXP((E39-40.604)/6.6401)</f>
        <v>1.768013689201455E-20</v>
      </c>
      <c r="G39" s="2">
        <f>-LOG(F39)</f>
        <v>19.752514376697587</v>
      </c>
      <c r="H39" s="11">
        <v>0.11827362742195459</v>
      </c>
      <c r="I39" s="11">
        <v>0.1071867712529152</v>
      </c>
      <c r="J39" s="12">
        <v>58.655348962543769</v>
      </c>
      <c r="K39" s="12">
        <v>4.8955335252105394</v>
      </c>
      <c r="L39" s="12">
        <v>166.77</v>
      </c>
      <c r="M39" s="2">
        <v>0.53920000000000001</v>
      </c>
      <c r="N39" s="8">
        <v>17.166666666666668</v>
      </c>
      <c r="O39" s="3">
        <v>0.1875</v>
      </c>
      <c r="P39" s="1">
        <v>7.02</v>
      </c>
      <c r="Q39" s="8">
        <v>257.75668537471125</v>
      </c>
      <c r="R39" s="8">
        <v>156.341242326898</v>
      </c>
      <c r="S39" s="8">
        <v>33.096419841411794</v>
      </c>
      <c r="T39" s="8">
        <v>32.276687499999994</v>
      </c>
      <c r="U39" s="8">
        <v>0.38954168616701207</v>
      </c>
      <c r="V39" s="8">
        <v>0</v>
      </c>
      <c r="W39" s="8">
        <v>3.3342845050620973</v>
      </c>
      <c r="X39" s="8">
        <v>29.215481419599516</v>
      </c>
      <c r="Y39" s="8">
        <v>0.66162162973582095</v>
      </c>
      <c r="Z39" s="8">
        <v>19.949999999999996</v>
      </c>
      <c r="AA39" s="8">
        <v>7.15</v>
      </c>
      <c r="AB39" s="8">
        <v>0.12</v>
      </c>
      <c r="AC39" s="8">
        <v>18.169970193472423</v>
      </c>
      <c r="AD39" s="8" t="s">
        <v>42</v>
      </c>
      <c r="AE39" s="8">
        <v>17.321207110376193</v>
      </c>
      <c r="AF39" s="8">
        <v>23.382596114096735</v>
      </c>
      <c r="AG39" s="8">
        <v>59.296196775527072</v>
      </c>
    </row>
    <row r="40" spans="1:33">
      <c r="A40" s="1" t="s">
        <v>41</v>
      </c>
      <c r="B40" s="2">
        <v>4</v>
      </c>
      <c r="C40" s="2"/>
      <c r="D40" s="2"/>
      <c r="E40" s="2"/>
      <c r="F40" s="2"/>
      <c r="G40" s="2"/>
      <c r="H40" s="1"/>
      <c r="I40" s="11"/>
      <c r="J40" s="12"/>
      <c r="K40" s="12"/>
      <c r="L40" s="12"/>
      <c r="M40" s="2">
        <v>0.17929999999999999</v>
      </c>
      <c r="N40" s="8">
        <v>16.166666666666668</v>
      </c>
      <c r="O40" s="3">
        <v>0.185</v>
      </c>
      <c r="P40" s="3">
        <v>7</v>
      </c>
      <c r="Q40" s="8">
        <v>257.75668537471125</v>
      </c>
      <c r="R40" s="8">
        <v>156.341242326898</v>
      </c>
      <c r="S40" s="8">
        <v>33.096419841411794</v>
      </c>
      <c r="T40" s="8">
        <v>32.276687499999994</v>
      </c>
      <c r="U40" s="8">
        <v>0.38954168616701207</v>
      </c>
      <c r="V40" s="8">
        <v>0</v>
      </c>
      <c r="W40" s="8">
        <v>3.3342845050620973</v>
      </c>
      <c r="X40" s="8">
        <v>29.215481419599516</v>
      </c>
      <c r="Y40" s="8">
        <v>0.66162162973582095</v>
      </c>
      <c r="Z40" s="8">
        <v>19.949999999999996</v>
      </c>
      <c r="AA40" s="8">
        <v>7.15</v>
      </c>
      <c r="AB40" s="8">
        <v>0.12</v>
      </c>
      <c r="AC40" s="8">
        <v>18.169970193472423</v>
      </c>
      <c r="AD40" s="8" t="s">
        <v>42</v>
      </c>
      <c r="AE40" s="8">
        <v>17.321207110376193</v>
      </c>
      <c r="AF40" s="8">
        <v>23.382596114096735</v>
      </c>
      <c r="AG40" s="8">
        <v>59.296196775527072</v>
      </c>
    </row>
    <row r="41" spans="1:33">
      <c r="A41" s="1" t="s">
        <v>41</v>
      </c>
      <c r="B41" s="2">
        <v>5</v>
      </c>
      <c r="C41" s="2"/>
      <c r="D41" s="2"/>
      <c r="E41" s="2"/>
      <c r="F41" s="2"/>
      <c r="G41" s="2"/>
      <c r="H41" s="1"/>
      <c r="I41" s="11"/>
      <c r="J41" s="12"/>
      <c r="K41" s="12"/>
      <c r="L41" s="12"/>
      <c r="M41" s="2">
        <v>0.31269999999999998</v>
      </c>
      <c r="N41" s="8">
        <v>14.166666666666666</v>
      </c>
      <c r="O41" s="3">
        <v>0.19</v>
      </c>
      <c r="P41" s="1">
        <v>6.96</v>
      </c>
      <c r="Q41" s="8">
        <v>257.75668537471125</v>
      </c>
      <c r="R41" s="8">
        <v>156.341242326898</v>
      </c>
      <c r="S41" s="8">
        <v>33.096419841411794</v>
      </c>
      <c r="T41" s="8">
        <v>32.276687499999994</v>
      </c>
      <c r="U41" s="8">
        <v>0.38954168616701207</v>
      </c>
      <c r="V41" s="8">
        <v>0</v>
      </c>
      <c r="W41" s="8">
        <v>3.3342845050620973</v>
      </c>
      <c r="X41" s="8">
        <v>29.215481419599516</v>
      </c>
      <c r="Y41" s="8">
        <v>0.66162162973582095</v>
      </c>
      <c r="Z41" s="8">
        <v>19.949999999999996</v>
      </c>
      <c r="AA41" s="8">
        <v>7.15</v>
      </c>
      <c r="AB41" s="8">
        <v>0.12</v>
      </c>
      <c r="AC41" s="8">
        <v>18.169970193472423</v>
      </c>
      <c r="AD41" s="8" t="s">
        <v>42</v>
      </c>
      <c r="AE41" s="8">
        <v>17.321207110376193</v>
      </c>
      <c r="AF41" s="8">
        <v>23.382596114096735</v>
      </c>
      <c r="AG41" s="8">
        <v>59.296196775527072</v>
      </c>
    </row>
    <row r="42" spans="1:33">
      <c r="A42" s="1" t="s">
        <v>43</v>
      </c>
      <c r="B42" s="2">
        <v>1</v>
      </c>
      <c r="C42" s="6">
        <v>7.45</v>
      </c>
      <c r="D42" s="6">
        <v>0.57999999999999996</v>
      </c>
      <c r="E42" s="6">
        <v>-264.8</v>
      </c>
      <c r="F42" s="2">
        <f>EXP((E42-40.604)/6.6401)</f>
        <v>1.0595202651466894E-20</v>
      </c>
      <c r="G42" s="2">
        <f>-LOG(F42)</f>
        <v>19.974890732245104</v>
      </c>
      <c r="H42" s="17">
        <v>8.5739662488897569E-2</v>
      </c>
      <c r="I42" s="17">
        <v>0.40800271508569491</v>
      </c>
      <c r="J42" s="18">
        <v>79.070331447049284</v>
      </c>
      <c r="K42" s="18">
        <v>6.4326830828269976</v>
      </c>
      <c r="L42" s="18">
        <v>223.89</v>
      </c>
      <c r="M42" s="6">
        <v>9.74E-2</v>
      </c>
      <c r="N42" s="8">
        <v>7.833333333333333</v>
      </c>
      <c r="O42" s="7">
        <v>0.20750000000000002</v>
      </c>
      <c r="P42" s="8">
        <v>6.81</v>
      </c>
      <c r="Q42" s="8">
        <v>451.72888015717109</v>
      </c>
      <c r="R42" s="8">
        <v>154.42336439680673</v>
      </c>
      <c r="S42" s="8">
        <v>29.550617063137185</v>
      </c>
      <c r="T42" s="8">
        <v>38.878437500000004</v>
      </c>
      <c r="U42" s="8">
        <v>0</v>
      </c>
      <c r="V42" s="8">
        <v>2.6761819803747837E-3</v>
      </c>
      <c r="W42" s="8">
        <v>1.3645881097623285</v>
      </c>
      <c r="X42" s="8">
        <v>29.863564351447074</v>
      </c>
      <c r="Y42" s="8">
        <v>0.25149502845573468</v>
      </c>
      <c r="Z42" s="8">
        <v>13.3</v>
      </c>
      <c r="AA42" s="8">
        <v>6.83</v>
      </c>
      <c r="AB42" s="8">
        <v>7.0000000000000007E-2</v>
      </c>
      <c r="AC42" s="8">
        <v>13.200360938164309</v>
      </c>
      <c r="AD42" s="8" t="s">
        <v>32</v>
      </c>
      <c r="AE42" s="8">
        <v>39.141900801298299</v>
      </c>
      <c r="AF42" s="8">
        <v>15.341312506339385</v>
      </c>
      <c r="AG42" s="8">
        <v>45.516786692362317</v>
      </c>
    </row>
    <row r="43" spans="1:33">
      <c r="A43" s="1" t="s">
        <v>43</v>
      </c>
      <c r="B43" s="2">
        <v>2</v>
      </c>
      <c r="C43" s="6">
        <v>7.26</v>
      </c>
      <c r="D43" s="6">
        <v>0.71</v>
      </c>
      <c r="E43" s="6">
        <v>-260.3</v>
      </c>
      <c r="F43" s="2">
        <f>EXP((E43-40.604)/6.6401)</f>
        <v>2.0865601789028386E-20</v>
      </c>
      <c r="G43" s="2">
        <f>-LOG(F43)</f>
        <v>19.680569085196922</v>
      </c>
      <c r="H43" s="17">
        <v>7.9232869502286168E-2</v>
      </c>
      <c r="I43" s="17">
        <v>3.3907008314949936</v>
      </c>
      <c r="J43" s="18">
        <v>114.79655079493395</v>
      </c>
      <c r="K43" s="18">
        <v>7.3110542586078324</v>
      </c>
      <c r="L43" s="18">
        <v>316.76</v>
      </c>
      <c r="M43" s="6">
        <v>0.1502</v>
      </c>
      <c r="N43" s="8">
        <v>7.5</v>
      </c>
      <c r="O43" s="7">
        <v>0.22499999999999998</v>
      </c>
      <c r="P43" s="8">
        <v>6.79</v>
      </c>
      <c r="Q43" s="8">
        <v>451.72888015717109</v>
      </c>
      <c r="R43" s="8">
        <v>154.42336439680673</v>
      </c>
      <c r="S43" s="8">
        <v>29.550617063137185</v>
      </c>
      <c r="T43" s="8">
        <v>38.878437500000004</v>
      </c>
      <c r="U43" s="8">
        <v>0</v>
      </c>
      <c r="V43" s="8">
        <v>2.6761819803747837E-3</v>
      </c>
      <c r="W43" s="8">
        <v>1.3645881097623285</v>
      </c>
      <c r="X43" s="8">
        <v>29.863564351447074</v>
      </c>
      <c r="Y43" s="8">
        <v>0.25149502845573468</v>
      </c>
      <c r="Z43" s="8">
        <v>13.3</v>
      </c>
      <c r="AA43" s="8">
        <v>6.83</v>
      </c>
      <c r="AB43" s="8">
        <v>7.0000000000000007E-2</v>
      </c>
      <c r="AC43" s="8">
        <v>13.200360938164309</v>
      </c>
      <c r="AD43" s="8" t="s">
        <v>32</v>
      </c>
      <c r="AE43" s="8">
        <v>39.141900801298299</v>
      </c>
      <c r="AF43" s="8">
        <v>15.341312506339385</v>
      </c>
      <c r="AG43" s="8">
        <v>45.516786692362317</v>
      </c>
    </row>
    <row r="44" spans="1:33">
      <c r="A44" s="1" t="s">
        <v>43</v>
      </c>
      <c r="B44" s="2">
        <v>3</v>
      </c>
      <c r="C44" s="6">
        <v>7.33</v>
      </c>
      <c r="D44" s="6">
        <v>0.67</v>
      </c>
      <c r="E44" s="6">
        <v>-263.2</v>
      </c>
      <c r="F44" s="2">
        <f>EXP((E44-40.604)/6.6401)</f>
        <v>1.3482082007127689E-20</v>
      </c>
      <c r="G44" s="2">
        <f>-LOG(F44)</f>
        <v>19.870243035516861</v>
      </c>
      <c r="H44" s="17">
        <v>7.9232869502286168E-2</v>
      </c>
      <c r="I44" s="17">
        <v>0.39981673171559479</v>
      </c>
      <c r="J44" s="18">
        <v>92.680319770052961</v>
      </c>
      <c r="K44" s="18">
        <v>7.3110542586078324</v>
      </c>
      <c r="L44" s="18">
        <v>261.57</v>
      </c>
      <c r="M44" s="6">
        <v>0.11</v>
      </c>
      <c r="N44" s="8">
        <v>8.1666666666666661</v>
      </c>
      <c r="O44" s="7">
        <v>0.18</v>
      </c>
      <c r="P44" s="8">
        <v>6.77</v>
      </c>
      <c r="Q44" s="8">
        <v>451.72888015717109</v>
      </c>
      <c r="R44" s="8">
        <v>154.42336439680673</v>
      </c>
      <c r="S44" s="8">
        <v>29.550617063137185</v>
      </c>
      <c r="T44" s="8">
        <v>38.878437500000004</v>
      </c>
      <c r="U44" s="8">
        <v>0</v>
      </c>
      <c r="V44" s="8">
        <v>2.6761819803747837E-3</v>
      </c>
      <c r="W44" s="8">
        <v>1.3645881097623285</v>
      </c>
      <c r="X44" s="8">
        <v>29.863564351447074</v>
      </c>
      <c r="Y44" s="8">
        <v>0.25149502845573468</v>
      </c>
      <c r="Z44" s="8">
        <v>13.3</v>
      </c>
      <c r="AA44" s="8">
        <v>6.83</v>
      </c>
      <c r="AB44" s="8">
        <v>7.0000000000000007E-2</v>
      </c>
      <c r="AC44" s="8">
        <v>13.200360938164309</v>
      </c>
      <c r="AD44" s="8" t="s">
        <v>32</v>
      </c>
      <c r="AE44" s="8">
        <v>39.141900801298299</v>
      </c>
      <c r="AF44" s="8">
        <v>15.341312506339385</v>
      </c>
      <c r="AG44" s="8">
        <v>45.516786692362317</v>
      </c>
    </row>
    <row r="45" spans="1:33">
      <c r="A45" s="1" t="s">
        <v>43</v>
      </c>
      <c r="B45" s="2">
        <v>4</v>
      </c>
      <c r="E45" s="2"/>
      <c r="F45" s="2"/>
      <c r="G45" s="2"/>
      <c r="M45" s="6">
        <v>7.7799999999999994E-2</v>
      </c>
      <c r="N45" s="8">
        <v>8</v>
      </c>
      <c r="O45" s="7">
        <v>0.25750000000000001</v>
      </c>
      <c r="P45" s="8">
        <v>6.68</v>
      </c>
      <c r="Q45" s="8">
        <v>451.72888015717109</v>
      </c>
      <c r="R45" s="8">
        <v>154.42336439680673</v>
      </c>
      <c r="S45" s="8">
        <v>29.550617063137185</v>
      </c>
      <c r="T45" s="8">
        <v>38.878437500000004</v>
      </c>
      <c r="U45" s="8">
        <v>0</v>
      </c>
      <c r="V45" s="8">
        <v>2.6761819803747837E-3</v>
      </c>
      <c r="W45" s="8">
        <v>1.3645881097623285</v>
      </c>
      <c r="X45" s="8">
        <v>29.863564351447074</v>
      </c>
      <c r="Y45" s="8">
        <v>0.25149502845573468</v>
      </c>
      <c r="Z45" s="8">
        <v>13.3</v>
      </c>
      <c r="AA45" s="8">
        <v>6.83</v>
      </c>
      <c r="AB45" s="8">
        <v>7.0000000000000007E-2</v>
      </c>
      <c r="AC45" s="8">
        <v>13.200360938164309</v>
      </c>
      <c r="AD45" s="8" t="s">
        <v>32</v>
      </c>
      <c r="AE45" s="8">
        <v>39.141900801298299</v>
      </c>
      <c r="AF45" s="8">
        <v>15.341312506339385</v>
      </c>
      <c r="AG45" s="8">
        <v>45.516786692362317</v>
      </c>
    </row>
    <row r="46" spans="1:33">
      <c r="A46" s="1" t="s">
        <v>43</v>
      </c>
      <c r="B46" s="2">
        <v>5</v>
      </c>
      <c r="E46" s="2"/>
      <c r="F46" s="2"/>
      <c r="G46" s="2"/>
      <c r="M46" s="6">
        <v>0.12180000000000001</v>
      </c>
      <c r="N46" s="8">
        <v>8.6666666666666661</v>
      </c>
      <c r="O46" s="7">
        <v>0.23249999999999998</v>
      </c>
      <c r="P46" s="8">
        <v>6.79</v>
      </c>
      <c r="Q46" s="8">
        <v>451.72888015717109</v>
      </c>
      <c r="R46" s="8">
        <v>154.42336439680673</v>
      </c>
      <c r="S46" s="8">
        <v>29.550617063137185</v>
      </c>
      <c r="T46" s="8">
        <v>38.878437500000004</v>
      </c>
      <c r="U46" s="8">
        <v>0</v>
      </c>
      <c r="V46" s="8">
        <v>2.6761819803747837E-3</v>
      </c>
      <c r="W46" s="8">
        <v>1.3645881097623285</v>
      </c>
      <c r="X46" s="8">
        <v>29.863564351447074</v>
      </c>
      <c r="Y46" s="8">
        <v>0.25149502845573468</v>
      </c>
      <c r="Z46" s="8">
        <v>13.3</v>
      </c>
      <c r="AA46" s="8">
        <v>6.83</v>
      </c>
      <c r="AB46" s="8">
        <v>7.0000000000000007E-2</v>
      </c>
      <c r="AC46" s="8">
        <v>13.200360938164309</v>
      </c>
      <c r="AD46" s="8" t="s">
        <v>32</v>
      </c>
      <c r="AE46" s="8">
        <v>39.141900801298299</v>
      </c>
      <c r="AF46" s="8">
        <v>15.341312506339385</v>
      </c>
      <c r="AG46" s="8">
        <v>45.516786692362317</v>
      </c>
    </row>
    <row r="47" spans="1:33">
      <c r="A47" s="1" t="s">
        <v>44</v>
      </c>
      <c r="B47" s="2">
        <v>1</v>
      </c>
      <c r="C47" s="6">
        <v>7.28</v>
      </c>
      <c r="D47" s="6">
        <v>0.61</v>
      </c>
      <c r="E47" s="6">
        <v>-254.2</v>
      </c>
      <c r="F47" s="2">
        <f>EXP((E47-40.604)/6.6401)</f>
        <v>5.2287786663551496E-20</v>
      </c>
      <c r="G47" s="2">
        <f>-LOG(F47)</f>
        <v>19.281599741420496</v>
      </c>
      <c r="H47" s="17">
        <v>0.25088435374149648</v>
      </c>
      <c r="I47" s="17">
        <v>0.61265229933819787</v>
      </c>
      <c r="J47" s="18">
        <v>50.394922003652781</v>
      </c>
      <c r="K47" s="18">
        <v>4.740432789681285</v>
      </c>
      <c r="L47" s="18">
        <v>145.22</v>
      </c>
      <c r="M47" s="6">
        <v>0.25180000000000002</v>
      </c>
      <c r="N47" s="8">
        <v>12</v>
      </c>
      <c r="O47" s="7">
        <v>0.25750000000000001</v>
      </c>
      <c r="P47" s="8">
        <v>6.43</v>
      </c>
      <c r="Q47" s="8">
        <v>691.19924067348984</v>
      </c>
      <c r="R47" s="8">
        <v>149.62866957157851</v>
      </c>
      <c r="S47" s="8">
        <v>23.978641268705658</v>
      </c>
      <c r="T47" s="8">
        <v>38.368812500000004</v>
      </c>
      <c r="U47" s="8">
        <v>0.1167847830447282</v>
      </c>
      <c r="V47" s="8">
        <v>8.5043116265239582E-2</v>
      </c>
      <c r="W47" s="8">
        <v>2.2418044786765412</v>
      </c>
      <c r="X47" s="8">
        <v>28.693617053474867</v>
      </c>
      <c r="Y47" s="8">
        <v>0.35285861449750727</v>
      </c>
      <c r="Z47" s="8">
        <v>13.580000000000002</v>
      </c>
      <c r="AA47" s="8">
        <v>6.2149999999999999</v>
      </c>
      <c r="AB47" s="8">
        <v>7.0000000000000007E-2</v>
      </c>
      <c r="AC47" s="8">
        <v>13.678207981943935</v>
      </c>
      <c r="AD47" s="14" t="s">
        <v>32</v>
      </c>
      <c r="AE47" s="10">
        <v>46.335479914136769</v>
      </c>
      <c r="AF47" s="10">
        <v>18.015946028825514</v>
      </c>
      <c r="AG47" s="10">
        <v>35.64857405703772</v>
      </c>
    </row>
    <row r="48" spans="1:33">
      <c r="A48" s="1" t="s">
        <v>44</v>
      </c>
      <c r="B48" s="2">
        <v>2</v>
      </c>
      <c r="C48" s="6">
        <v>7.31</v>
      </c>
      <c r="D48" s="6">
        <v>0.43</v>
      </c>
      <c r="E48" s="6">
        <v>-246.9</v>
      </c>
      <c r="F48" s="2">
        <f>EXP((E48-40.604)/6.6401)</f>
        <v>1.5698399423765504E-19</v>
      </c>
      <c r="G48" s="2">
        <f>-LOG(F48)</f>
        <v>18.804144625097891</v>
      </c>
      <c r="H48" s="17">
        <v>0.34476190476190466</v>
      </c>
      <c r="I48" s="17">
        <v>0.90734770066180215</v>
      </c>
      <c r="J48" s="18">
        <v>24.309111051229063</v>
      </c>
      <c r="K48" s="18">
        <v>2.7640976441744094</v>
      </c>
      <c r="L48" s="18">
        <v>72.209999999999994</v>
      </c>
      <c r="M48" s="6">
        <v>0.33479999999999999</v>
      </c>
      <c r="N48" s="8">
        <v>13.833333333333334</v>
      </c>
      <c r="O48" s="7">
        <v>0.26500000000000001</v>
      </c>
      <c r="P48" s="8">
        <v>6.46</v>
      </c>
      <c r="Q48" s="8">
        <v>691.19924067348984</v>
      </c>
      <c r="R48" s="8">
        <v>149.62866957157851</v>
      </c>
      <c r="S48" s="8">
        <v>23.978641268705658</v>
      </c>
      <c r="T48" s="8">
        <v>38.368812500000004</v>
      </c>
      <c r="U48" s="8">
        <v>0.1167847830447282</v>
      </c>
      <c r="V48" s="8">
        <v>8.5043116265239582E-2</v>
      </c>
      <c r="W48" s="8">
        <v>2.2418044786765412</v>
      </c>
      <c r="X48" s="8">
        <v>28.693617053474867</v>
      </c>
      <c r="Y48" s="8">
        <v>0.35285861449750727</v>
      </c>
      <c r="Z48" s="8">
        <v>13.580000000000002</v>
      </c>
      <c r="AA48" s="8">
        <v>6.2149999999999999</v>
      </c>
      <c r="AB48" s="8">
        <v>7.0000000000000007E-2</v>
      </c>
      <c r="AC48" s="8">
        <v>13.678207981943935</v>
      </c>
      <c r="AD48" s="14" t="s">
        <v>32</v>
      </c>
      <c r="AE48" s="10">
        <v>46.335479914136769</v>
      </c>
      <c r="AF48" s="10">
        <v>18.015946028825514</v>
      </c>
      <c r="AG48" s="10">
        <v>35.64857405703772</v>
      </c>
    </row>
    <row r="49" spans="1:33">
      <c r="A49" s="1" t="s">
        <v>44</v>
      </c>
      <c r="B49" s="2">
        <v>3</v>
      </c>
      <c r="C49" s="6">
        <v>7.14</v>
      </c>
      <c r="D49" s="6">
        <v>0.47</v>
      </c>
      <c r="E49" s="6">
        <v>-250.4</v>
      </c>
      <c r="F49" s="2">
        <f>EXP((E49-40.604)/6.6401)</f>
        <v>9.2669866698691731E-20</v>
      </c>
      <c r="G49" s="2">
        <f>-LOG(F49)</f>
        <v>19.03306146169092</v>
      </c>
      <c r="H49" s="17">
        <v>0.25714285714285701</v>
      </c>
      <c r="I49" s="17">
        <v>2.6948922450364838</v>
      </c>
      <c r="J49" s="18">
        <v>35.650767987065464</v>
      </c>
      <c r="K49" s="18">
        <v>2.9836904381196176</v>
      </c>
      <c r="L49" s="18">
        <v>101.51</v>
      </c>
      <c r="M49" s="6">
        <v>0.18920000000000001</v>
      </c>
      <c r="N49" s="8">
        <v>11.833333333333334</v>
      </c>
      <c r="O49" s="7">
        <v>0.2525</v>
      </c>
      <c r="P49" s="8">
        <v>6.42</v>
      </c>
      <c r="Q49" s="8">
        <v>691.19924067348984</v>
      </c>
      <c r="R49" s="8">
        <v>149.62866957157851</v>
      </c>
      <c r="S49" s="8">
        <v>23.978641268705658</v>
      </c>
      <c r="T49" s="8">
        <v>38.368812500000004</v>
      </c>
      <c r="U49" s="8">
        <v>0.1167847830447282</v>
      </c>
      <c r="V49" s="8">
        <v>8.5043116265239582E-2</v>
      </c>
      <c r="W49" s="8">
        <v>2.2418044786765412</v>
      </c>
      <c r="X49" s="8">
        <v>28.693617053474867</v>
      </c>
      <c r="Y49" s="8">
        <v>0.35285861449750727</v>
      </c>
      <c r="Z49" s="8">
        <v>13.580000000000002</v>
      </c>
      <c r="AA49" s="8">
        <v>6.2149999999999999</v>
      </c>
      <c r="AB49" s="8">
        <v>7.0000000000000007E-2</v>
      </c>
      <c r="AC49" s="8">
        <v>13.678207981943935</v>
      </c>
      <c r="AD49" s="14" t="s">
        <v>32</v>
      </c>
      <c r="AE49" s="10">
        <v>46.335479914136769</v>
      </c>
      <c r="AF49" s="10">
        <v>18.015946028825514</v>
      </c>
      <c r="AG49" s="10">
        <v>35.64857405703772</v>
      </c>
    </row>
    <row r="50" spans="1:33">
      <c r="A50" s="1" t="s">
        <v>44</v>
      </c>
      <c r="B50" s="2">
        <v>4</v>
      </c>
      <c r="C50" s="2"/>
      <c r="D50" s="2"/>
      <c r="E50" s="2"/>
      <c r="F50" s="2"/>
      <c r="G50" s="2"/>
      <c r="H50" s="1"/>
      <c r="I50" s="11"/>
      <c r="J50" s="12"/>
      <c r="K50" s="12"/>
      <c r="L50" s="12"/>
      <c r="M50" s="6">
        <v>0.1195</v>
      </c>
      <c r="N50" s="8">
        <v>10.666666666666666</v>
      </c>
      <c r="O50" s="7">
        <v>0.24</v>
      </c>
      <c r="P50" s="7">
        <v>6.4</v>
      </c>
      <c r="Q50" s="8">
        <v>691.19924067348984</v>
      </c>
      <c r="R50" s="8">
        <v>149.62866957157851</v>
      </c>
      <c r="S50" s="8">
        <v>23.978641268705658</v>
      </c>
      <c r="T50" s="8">
        <v>38.368812500000004</v>
      </c>
      <c r="U50" s="8">
        <v>0.1167847830447282</v>
      </c>
      <c r="V50" s="8">
        <v>8.5043116265239582E-2</v>
      </c>
      <c r="W50" s="8">
        <v>2.2418044786765412</v>
      </c>
      <c r="X50" s="8">
        <v>28.693617053474867</v>
      </c>
      <c r="Y50" s="8">
        <v>0.35285861449750727</v>
      </c>
      <c r="Z50" s="8">
        <v>13.580000000000002</v>
      </c>
      <c r="AA50" s="8">
        <v>6.2149999999999999</v>
      </c>
      <c r="AB50" s="8">
        <v>7.0000000000000007E-2</v>
      </c>
      <c r="AC50" s="8">
        <v>13.678207981943935</v>
      </c>
      <c r="AD50" s="14" t="s">
        <v>32</v>
      </c>
      <c r="AE50" s="10">
        <v>46.335479914136769</v>
      </c>
      <c r="AF50" s="10">
        <v>18.015946028825514</v>
      </c>
      <c r="AG50" s="10">
        <v>35.64857405703772</v>
      </c>
    </row>
    <row r="51" spans="1:33">
      <c r="A51" s="1" t="s">
        <v>44</v>
      </c>
      <c r="B51" s="2">
        <v>5</v>
      </c>
      <c r="C51" s="2"/>
      <c r="D51" s="2"/>
      <c r="E51" s="2"/>
      <c r="F51" s="2"/>
      <c r="G51" s="2"/>
      <c r="H51" s="1"/>
      <c r="I51" s="11"/>
      <c r="J51" s="12"/>
      <c r="K51" s="12"/>
      <c r="L51" s="12"/>
      <c r="M51" s="6">
        <v>0.15659999999999999</v>
      </c>
      <c r="N51" s="8">
        <v>9.3333333333333339</v>
      </c>
      <c r="O51" s="7">
        <v>0.31</v>
      </c>
      <c r="P51" s="8">
        <v>6.38</v>
      </c>
      <c r="Q51" s="8">
        <v>691.19924067348984</v>
      </c>
      <c r="R51" s="8">
        <v>149.62866957157851</v>
      </c>
      <c r="S51" s="8">
        <v>23.978641268705658</v>
      </c>
      <c r="T51" s="8">
        <v>38.368812500000004</v>
      </c>
      <c r="U51" s="8">
        <v>0.1167847830447282</v>
      </c>
      <c r="V51" s="8">
        <v>8.5043116265239582E-2</v>
      </c>
      <c r="W51" s="8">
        <v>2.2418044786765412</v>
      </c>
      <c r="X51" s="8">
        <v>28.693617053474867</v>
      </c>
      <c r="Y51" s="8">
        <v>0.35285861449750727</v>
      </c>
      <c r="Z51" s="8">
        <v>13.580000000000002</v>
      </c>
      <c r="AA51" s="8">
        <v>6.2149999999999999</v>
      </c>
      <c r="AB51" s="8">
        <v>7.0000000000000007E-2</v>
      </c>
      <c r="AC51" s="8">
        <v>13.678207981943935</v>
      </c>
      <c r="AD51" s="14" t="s">
        <v>32</v>
      </c>
      <c r="AE51" s="10">
        <v>46.335479914136769</v>
      </c>
      <c r="AF51" s="10">
        <v>18.015946028825514</v>
      </c>
      <c r="AG51" s="10">
        <v>35.64857405703772</v>
      </c>
    </row>
    <row r="52" spans="1:33">
      <c r="A52" s="1" t="s">
        <v>45</v>
      </c>
      <c r="B52" s="2">
        <v>1</v>
      </c>
      <c r="C52" s="2">
        <v>7.23</v>
      </c>
      <c r="D52" s="2">
        <v>0.87</v>
      </c>
      <c r="E52" s="2">
        <v>-249.7</v>
      </c>
      <c r="F52" s="2">
        <f>EXP((E52-40.604)/6.6401)</f>
        <v>1.0297265383595966E-19</v>
      </c>
      <c r="G52" s="2">
        <f>-LOG(F52)</f>
        <v>18.987278094372311</v>
      </c>
      <c r="H52" s="11">
        <v>0.7735376482804196</v>
      </c>
      <c r="I52" s="11">
        <v>9.5848194189549638E-2</v>
      </c>
      <c r="J52" s="12">
        <v>110.20389832030892</v>
      </c>
      <c r="K52" s="12">
        <v>33.975776915545566</v>
      </c>
      <c r="L52" s="12">
        <v>415.17</v>
      </c>
      <c r="M52" s="2">
        <v>0.16020000000000001</v>
      </c>
      <c r="N52" s="8">
        <v>9.3333333333333339</v>
      </c>
      <c r="O52" s="3">
        <v>0.48499999999999999</v>
      </c>
      <c r="P52" s="1">
        <v>7.02</v>
      </c>
      <c r="Q52" s="8">
        <v>528.76031693628283</v>
      </c>
      <c r="R52" s="8">
        <v>162.57434559969465</v>
      </c>
      <c r="S52" s="8">
        <v>23.978641268705658</v>
      </c>
      <c r="T52" s="8">
        <v>32.949687500000003</v>
      </c>
      <c r="U52" s="8">
        <v>0.91852477101022934</v>
      </c>
      <c r="V52" s="8">
        <v>1.5313707998810822E-2</v>
      </c>
      <c r="W52" s="8">
        <v>4.3736176594808338</v>
      </c>
      <c r="X52" s="8">
        <v>29.607004938736392</v>
      </c>
      <c r="Y52" s="8">
        <v>1.4013018522028102</v>
      </c>
      <c r="Z52" s="8">
        <v>30.450000000000003</v>
      </c>
      <c r="AA52" s="8">
        <v>7.1099999999999994</v>
      </c>
      <c r="AB52" s="8">
        <v>0.20500000000000002</v>
      </c>
      <c r="AC52" s="8">
        <v>18.552247828496121</v>
      </c>
      <c r="AD52" s="14" t="s">
        <v>42</v>
      </c>
      <c r="AE52" s="10">
        <v>32.185706833594168</v>
      </c>
      <c r="AF52" s="10">
        <v>13.171622326551901</v>
      </c>
      <c r="AG52" s="10">
        <v>54.642670839853935</v>
      </c>
    </row>
    <row r="53" spans="1:33">
      <c r="A53" s="1" t="s">
        <v>45</v>
      </c>
      <c r="B53" s="2">
        <v>2</v>
      </c>
      <c r="C53" s="2">
        <v>7.27</v>
      </c>
      <c r="D53" s="2">
        <v>0.85</v>
      </c>
      <c r="E53" s="2">
        <v>-248.3</v>
      </c>
      <c r="F53" s="2">
        <f>EXP((E53-40.604)/6.6401)</f>
        <v>1.2714188332890238E-19</v>
      </c>
      <c r="G53" s="2">
        <f>-LOG(F53)</f>
        <v>18.895711359735103</v>
      </c>
      <c r="H53" s="11">
        <v>0.53080771530159576</v>
      </c>
      <c r="I53" s="11">
        <v>7.4967969805048787E-2</v>
      </c>
      <c r="J53" s="12">
        <v>53.495613641126916</v>
      </c>
      <c r="K53" s="12">
        <v>28.821481669507204</v>
      </c>
      <c r="L53" s="12">
        <v>252.16</v>
      </c>
      <c r="M53" s="2">
        <v>0.1065</v>
      </c>
      <c r="N53" s="8">
        <v>9.3333333333333339</v>
      </c>
      <c r="O53" s="3">
        <v>0.42999999999999994</v>
      </c>
      <c r="P53" s="3">
        <v>7</v>
      </c>
      <c r="Q53" s="8">
        <v>528.76031693628283</v>
      </c>
      <c r="R53" s="8">
        <v>162.57434559969465</v>
      </c>
      <c r="S53" s="8">
        <v>23.978641268705658</v>
      </c>
      <c r="T53" s="8">
        <v>32.949687500000003</v>
      </c>
      <c r="U53" s="8">
        <v>0.91852477101022934</v>
      </c>
      <c r="V53" s="8">
        <v>1.5313707998810822E-2</v>
      </c>
      <c r="W53" s="8">
        <v>4.3736176594808338</v>
      </c>
      <c r="X53" s="8">
        <v>29.607004938736392</v>
      </c>
      <c r="Y53" s="8">
        <v>1.4013018522028102</v>
      </c>
      <c r="Z53" s="8">
        <v>30.450000000000003</v>
      </c>
      <c r="AA53" s="8">
        <v>7.1099999999999994</v>
      </c>
      <c r="AB53" s="8">
        <v>0.20500000000000002</v>
      </c>
      <c r="AC53" s="8">
        <v>18.552247828496121</v>
      </c>
      <c r="AD53" s="14" t="s">
        <v>42</v>
      </c>
      <c r="AE53" s="10">
        <v>32.185706833594168</v>
      </c>
      <c r="AF53" s="10">
        <v>13.171622326551901</v>
      </c>
      <c r="AG53" s="10">
        <v>54.642670839853935</v>
      </c>
    </row>
    <row r="54" spans="1:33">
      <c r="A54" s="1" t="s">
        <v>45</v>
      </c>
      <c r="B54" s="2">
        <v>3</v>
      </c>
      <c r="C54" s="2">
        <v>7.42</v>
      </c>
      <c r="D54" s="2">
        <v>0.73</v>
      </c>
      <c r="E54" s="2">
        <v>-249.9</v>
      </c>
      <c r="F54" s="2">
        <f>EXP((E54-40.604)/6.6401)</f>
        <v>9.9917358361023252E-20</v>
      </c>
      <c r="G54" s="2">
        <f>-LOG(F54)</f>
        <v>19.000359056463346</v>
      </c>
      <c r="H54" s="11">
        <v>0.54947924860765918</v>
      </c>
      <c r="I54" s="11">
        <v>0.1167284185740505</v>
      </c>
      <c r="J54" s="12">
        <v>155.57052606365451</v>
      </c>
      <c r="K54" s="12">
        <v>27.925082496283139</v>
      </c>
      <c r="L54" s="12">
        <v>502.21</v>
      </c>
      <c r="M54" s="2">
        <v>0.1424</v>
      </c>
      <c r="N54" s="8">
        <v>9.1666666666666661</v>
      </c>
      <c r="O54" s="3">
        <v>0.46250000000000002</v>
      </c>
      <c r="P54" s="1">
        <v>7.02</v>
      </c>
      <c r="Q54" s="8">
        <v>528.76031693628283</v>
      </c>
      <c r="R54" s="8">
        <v>162.57434559969465</v>
      </c>
      <c r="S54" s="8">
        <v>23.978641268705658</v>
      </c>
      <c r="T54" s="8">
        <v>32.949687500000003</v>
      </c>
      <c r="U54" s="8">
        <v>0.91852477101022934</v>
      </c>
      <c r="V54" s="8">
        <v>1.5313707998810822E-2</v>
      </c>
      <c r="W54" s="8">
        <v>4.3736176594808338</v>
      </c>
      <c r="X54" s="8">
        <v>29.607004938736392</v>
      </c>
      <c r="Y54" s="8">
        <v>1.4013018522028102</v>
      </c>
      <c r="Z54" s="8">
        <v>30.450000000000003</v>
      </c>
      <c r="AA54" s="8">
        <v>7.1099999999999994</v>
      </c>
      <c r="AB54" s="8">
        <v>0.20500000000000002</v>
      </c>
      <c r="AC54" s="8">
        <v>18.552247828496121</v>
      </c>
      <c r="AD54" s="14" t="s">
        <v>42</v>
      </c>
      <c r="AE54" s="10">
        <v>32.185706833594168</v>
      </c>
      <c r="AF54" s="10">
        <v>13.171622326551901</v>
      </c>
      <c r="AG54" s="10">
        <v>54.642670839853935</v>
      </c>
    </row>
    <row r="55" spans="1:33">
      <c r="A55" s="1" t="s">
        <v>45</v>
      </c>
      <c r="B55" s="2">
        <v>4</v>
      </c>
      <c r="C55" s="2"/>
      <c r="D55" s="2"/>
      <c r="E55" s="2"/>
      <c r="F55" s="2"/>
      <c r="G55" s="2"/>
      <c r="H55" s="1"/>
      <c r="I55" s="11"/>
      <c r="J55" s="12"/>
      <c r="K55" s="12"/>
      <c r="L55" s="12"/>
      <c r="M55" s="2">
        <v>3.4799999999999998E-2</v>
      </c>
      <c r="N55" s="8">
        <v>6.666666666666667</v>
      </c>
      <c r="O55" s="3">
        <v>0.39250000000000002</v>
      </c>
      <c r="P55" s="1">
        <v>7.02</v>
      </c>
      <c r="Q55" s="8">
        <v>528.76031693628283</v>
      </c>
      <c r="R55" s="8">
        <v>162.57434559969465</v>
      </c>
      <c r="S55" s="8">
        <v>23.978641268705658</v>
      </c>
      <c r="T55" s="8">
        <v>32.949687500000003</v>
      </c>
      <c r="U55" s="8">
        <v>0.91852477101022934</v>
      </c>
      <c r="V55" s="8">
        <v>1.5313707998810822E-2</v>
      </c>
      <c r="W55" s="8">
        <v>4.3736176594808338</v>
      </c>
      <c r="X55" s="8">
        <v>29.607004938736392</v>
      </c>
      <c r="Y55" s="8">
        <v>1.4013018522028102</v>
      </c>
      <c r="Z55" s="8">
        <v>30.450000000000003</v>
      </c>
      <c r="AA55" s="8">
        <v>7.1099999999999994</v>
      </c>
      <c r="AB55" s="8">
        <v>0.20500000000000002</v>
      </c>
      <c r="AC55" s="8">
        <v>18.552247828496121</v>
      </c>
      <c r="AD55" s="14" t="s">
        <v>42</v>
      </c>
      <c r="AE55" s="10">
        <v>32.185706833594168</v>
      </c>
      <c r="AF55" s="10">
        <v>13.171622326551901</v>
      </c>
      <c r="AG55" s="10">
        <v>54.642670839853935</v>
      </c>
    </row>
    <row r="56" spans="1:33">
      <c r="A56" s="1" t="s">
        <v>45</v>
      </c>
      <c r="B56" s="2">
        <v>5</v>
      </c>
      <c r="C56" s="2"/>
      <c r="D56" s="2"/>
      <c r="E56" s="2"/>
      <c r="F56" s="2"/>
      <c r="G56" s="2"/>
      <c r="H56" s="1"/>
      <c r="I56" s="11"/>
      <c r="J56" s="12"/>
      <c r="K56" s="12"/>
      <c r="L56" s="12"/>
      <c r="M56" s="2">
        <v>0.1618</v>
      </c>
      <c r="N56" s="8">
        <v>8.3333333333333339</v>
      </c>
      <c r="O56" s="3">
        <v>0.42125000000000001</v>
      </c>
      <c r="P56" s="1">
        <v>7.02</v>
      </c>
      <c r="Q56" s="8">
        <v>528.76031693628283</v>
      </c>
      <c r="R56" s="8">
        <v>162.57434559969465</v>
      </c>
      <c r="S56" s="8">
        <v>23.978641268705658</v>
      </c>
      <c r="T56" s="8">
        <v>32.949687500000003</v>
      </c>
      <c r="U56" s="8">
        <v>0.91852477101022934</v>
      </c>
      <c r="V56" s="8">
        <v>1.5313707998810822E-2</v>
      </c>
      <c r="W56" s="8">
        <v>4.3736176594808338</v>
      </c>
      <c r="X56" s="8">
        <v>29.607004938736392</v>
      </c>
      <c r="Y56" s="8">
        <v>1.4013018522028102</v>
      </c>
      <c r="Z56" s="8">
        <v>30.450000000000003</v>
      </c>
      <c r="AA56" s="8">
        <v>7.1099999999999994</v>
      </c>
      <c r="AB56" s="8">
        <v>0.20500000000000002</v>
      </c>
      <c r="AC56" s="8">
        <v>18.552247828496121</v>
      </c>
      <c r="AD56" s="14" t="s">
        <v>42</v>
      </c>
      <c r="AE56" s="10">
        <v>32.185706833594168</v>
      </c>
      <c r="AF56" s="10">
        <v>13.171622326551901</v>
      </c>
      <c r="AG56" s="10">
        <v>54.642670839853935</v>
      </c>
    </row>
    <row r="57" spans="1:33">
      <c r="A57" s="1" t="s">
        <v>46</v>
      </c>
      <c r="B57" s="2">
        <v>1</v>
      </c>
      <c r="C57" s="2">
        <v>7.53</v>
      </c>
      <c r="D57" s="2">
        <v>1.22</v>
      </c>
      <c r="E57" s="2">
        <v>-249.9</v>
      </c>
      <c r="F57" s="2">
        <f>EXP((E57-40.604)/6.6401)</f>
        <v>9.9917358361023252E-20</v>
      </c>
      <c r="G57" s="2">
        <f>-LOG(F57)</f>
        <v>19.000359056463346</v>
      </c>
      <c r="H57" s="11">
        <v>0.18829931972789099</v>
      </c>
      <c r="I57" s="11">
        <v>0.39572374003054472</v>
      </c>
      <c r="J57" s="12">
        <v>126.8096892166914</v>
      </c>
      <c r="K57" s="12">
        <v>14.479094897922185</v>
      </c>
      <c r="L57" s="12">
        <v>376.36</v>
      </c>
      <c r="M57" s="2">
        <v>3.8E-3</v>
      </c>
      <c r="N57" s="8">
        <v>1.5</v>
      </c>
      <c r="O57" s="3">
        <v>0.22999999999999998</v>
      </c>
      <c r="P57" s="1">
        <v>6.84</v>
      </c>
      <c r="Q57" s="8">
        <v>1245.1064178127051</v>
      </c>
      <c r="R57" s="8">
        <v>188.94516713844979</v>
      </c>
      <c r="S57" s="8">
        <v>33.096419841411794</v>
      </c>
      <c r="T57" s="8">
        <v>64.844499999999996</v>
      </c>
      <c r="U57" s="8">
        <v>6.4521938441388108E-2</v>
      </c>
      <c r="V57" s="8">
        <v>1.0333035979780195E-2</v>
      </c>
      <c r="W57" s="8">
        <v>1.3045150871149218</v>
      </c>
      <c r="X57" s="8">
        <v>12.303122147267921</v>
      </c>
      <c r="Y57" s="8">
        <v>0.34874927992824623</v>
      </c>
      <c r="Z57" s="8">
        <v>13.23</v>
      </c>
      <c r="AA57" s="8">
        <v>6.9550000000000001</v>
      </c>
      <c r="AB57" s="8">
        <v>0.13500000000000001</v>
      </c>
      <c r="AC57" s="8">
        <v>14.920610295770963</v>
      </c>
      <c r="AD57" s="14" t="s">
        <v>42</v>
      </c>
      <c r="AE57" s="10">
        <v>29.099564468753158</v>
      </c>
      <c r="AF57" s="10">
        <v>17.851716803403221</v>
      </c>
      <c r="AG57" s="10">
        <v>53.048718727843621</v>
      </c>
    </row>
    <row r="58" spans="1:33">
      <c r="A58" s="1" t="s">
        <v>46</v>
      </c>
      <c r="B58" s="2">
        <v>2</v>
      </c>
      <c r="C58" s="2">
        <v>7.46</v>
      </c>
      <c r="D58" s="2">
        <v>1.17</v>
      </c>
      <c r="E58" s="2">
        <v>-249.7</v>
      </c>
      <c r="F58" s="2">
        <f>EXP((E58-40.604)/6.6401)</f>
        <v>1.0297265383595966E-19</v>
      </c>
      <c r="G58" s="2">
        <f>-LOG(F58)</f>
        <v>18.987278094372311</v>
      </c>
      <c r="H58" s="11">
        <v>0.18204081632653046</v>
      </c>
      <c r="I58" s="11">
        <v>2.2241982012557271</v>
      </c>
      <c r="J58" s="12">
        <v>141.88030787593149</v>
      </c>
      <c r="K58" s="12">
        <v>15.375494071146248</v>
      </c>
      <c r="L58" s="12">
        <v>417.78</v>
      </c>
      <c r="M58" s="2">
        <v>2.9999999999999997E-4</v>
      </c>
      <c r="N58" s="8">
        <v>0.33333333333333331</v>
      </c>
      <c r="O58" s="3">
        <v>0.21250000000000002</v>
      </c>
      <c r="P58" s="1">
        <v>6.83</v>
      </c>
      <c r="Q58" s="8">
        <v>1245.1064178127051</v>
      </c>
      <c r="R58" s="8">
        <v>188.94516713844979</v>
      </c>
      <c r="S58" s="8">
        <v>33.096419841411794</v>
      </c>
      <c r="T58" s="8">
        <v>64.844499999999996</v>
      </c>
      <c r="U58" s="8">
        <v>6.4521938441388108E-2</v>
      </c>
      <c r="V58" s="8">
        <v>1.0333035979780195E-2</v>
      </c>
      <c r="W58" s="8">
        <v>1.3045150871149218</v>
      </c>
      <c r="X58" s="8">
        <v>12.303122147267921</v>
      </c>
      <c r="Y58" s="8">
        <v>0.34874927992824623</v>
      </c>
      <c r="Z58" s="8">
        <v>13.23</v>
      </c>
      <c r="AA58" s="8">
        <v>6.9550000000000001</v>
      </c>
      <c r="AB58" s="8">
        <v>0.13500000000000001</v>
      </c>
      <c r="AC58" s="8">
        <v>14.920610295770963</v>
      </c>
      <c r="AD58" s="14" t="s">
        <v>42</v>
      </c>
      <c r="AE58" s="10">
        <v>29.099564468753158</v>
      </c>
      <c r="AF58" s="10">
        <v>17.851716803403221</v>
      </c>
      <c r="AG58" s="10">
        <v>53.048718727843621</v>
      </c>
    </row>
    <row r="59" spans="1:33">
      <c r="A59" s="1" t="s">
        <v>46</v>
      </c>
      <c r="B59" s="2">
        <v>3</v>
      </c>
      <c r="C59" s="2">
        <v>7.59</v>
      </c>
      <c r="D59" s="2">
        <v>1.07</v>
      </c>
      <c r="E59" s="2">
        <v>-252.6</v>
      </c>
      <c r="F59" s="2">
        <f>EXP((E59-40.604)/6.6401)</f>
        <v>6.6534662050243514E-20</v>
      </c>
      <c r="G59" s="2">
        <f>-LOG(F59)</f>
        <v>19.176952044692257</v>
      </c>
      <c r="H59" s="11">
        <v>0.18204081632653046</v>
      </c>
      <c r="I59" s="11">
        <v>0.19107415577804179</v>
      </c>
      <c r="J59" s="12">
        <v>112.89834891585437</v>
      </c>
      <c r="K59" s="12">
        <v>13.507694584196518</v>
      </c>
      <c r="L59" s="12">
        <v>337.53</v>
      </c>
      <c r="M59" s="2">
        <v>2E-3</v>
      </c>
      <c r="N59" s="8">
        <v>0.33333333333333331</v>
      </c>
      <c r="O59" s="3">
        <v>0.1925</v>
      </c>
      <c r="P59" s="3">
        <v>6.8</v>
      </c>
      <c r="Q59" s="8">
        <v>1245.1064178127051</v>
      </c>
      <c r="R59" s="8">
        <v>188.94516713844979</v>
      </c>
      <c r="S59" s="8">
        <v>33.096419841411794</v>
      </c>
      <c r="T59" s="8">
        <v>64.844499999999996</v>
      </c>
      <c r="U59" s="8">
        <v>6.4521938441388108E-2</v>
      </c>
      <c r="V59" s="8">
        <v>1.0333035979780195E-2</v>
      </c>
      <c r="W59" s="8">
        <v>1.3045150871149218</v>
      </c>
      <c r="X59" s="8">
        <v>12.303122147267921</v>
      </c>
      <c r="Y59" s="8">
        <v>0.34874927992824623</v>
      </c>
      <c r="Z59" s="8">
        <v>13.23</v>
      </c>
      <c r="AA59" s="8">
        <v>6.9550000000000001</v>
      </c>
      <c r="AB59" s="8">
        <v>0.13500000000000001</v>
      </c>
      <c r="AC59" s="8">
        <v>14.920610295770963</v>
      </c>
      <c r="AD59" s="14" t="s">
        <v>42</v>
      </c>
      <c r="AE59" s="10">
        <v>29.099564468753158</v>
      </c>
      <c r="AF59" s="10">
        <v>17.851716803403221</v>
      </c>
      <c r="AG59" s="10">
        <v>53.048718727843621</v>
      </c>
    </row>
    <row r="60" spans="1:33">
      <c r="A60" s="1" t="s">
        <v>46</v>
      </c>
      <c r="B60" s="2">
        <v>4</v>
      </c>
      <c r="C60" s="2"/>
      <c r="D60" s="2"/>
      <c r="E60" s="2"/>
      <c r="F60" s="2"/>
      <c r="G60" s="2"/>
      <c r="H60" s="1"/>
      <c r="I60" s="11"/>
      <c r="J60" s="12"/>
      <c r="K60" s="12"/>
      <c r="L60" s="12"/>
      <c r="M60" s="2">
        <v>0</v>
      </c>
      <c r="N60" s="8">
        <v>0</v>
      </c>
      <c r="O60" s="3">
        <v>0.17250000000000001</v>
      </c>
      <c r="P60" s="3">
        <v>6.8</v>
      </c>
      <c r="Q60" s="8">
        <v>1245.1064178127051</v>
      </c>
      <c r="R60" s="8">
        <v>188.94516713844979</v>
      </c>
      <c r="S60" s="8">
        <v>33.096419841411794</v>
      </c>
      <c r="T60" s="8">
        <v>64.844499999999996</v>
      </c>
      <c r="U60" s="8">
        <v>6.4521938441388108E-2</v>
      </c>
      <c r="V60" s="8">
        <v>1.0333035979780195E-2</v>
      </c>
      <c r="W60" s="8">
        <v>1.3045150871149218</v>
      </c>
      <c r="X60" s="8">
        <v>12.303122147267921</v>
      </c>
      <c r="Y60" s="8">
        <v>0.34874927992824623</v>
      </c>
      <c r="Z60" s="8">
        <v>13.23</v>
      </c>
      <c r="AA60" s="8">
        <v>6.9550000000000001</v>
      </c>
      <c r="AB60" s="8">
        <v>0.13500000000000001</v>
      </c>
      <c r="AC60" s="8">
        <v>14.920610295770963</v>
      </c>
      <c r="AD60" s="14" t="s">
        <v>42</v>
      </c>
      <c r="AE60" s="10">
        <v>29.099564468753158</v>
      </c>
      <c r="AF60" s="10">
        <v>17.851716803403221</v>
      </c>
      <c r="AG60" s="10">
        <v>53.048718727843621</v>
      </c>
    </row>
    <row r="61" spans="1:33">
      <c r="A61" s="1" t="s">
        <v>46</v>
      </c>
      <c r="B61" s="2">
        <v>5</v>
      </c>
      <c r="C61" s="2"/>
      <c r="D61" s="2"/>
      <c r="E61" s="2"/>
      <c r="F61" s="2"/>
      <c r="G61" s="2"/>
      <c r="H61" s="1"/>
      <c r="I61" s="11"/>
      <c r="J61" s="12"/>
      <c r="K61" s="12"/>
      <c r="L61" s="12"/>
      <c r="M61" s="2">
        <v>3.0000000000000001E-3</v>
      </c>
      <c r="N61" s="8">
        <v>0.33333333333333331</v>
      </c>
      <c r="O61" s="3">
        <v>0.245</v>
      </c>
      <c r="P61" s="1">
        <v>6.84</v>
      </c>
      <c r="Q61" s="8">
        <v>1245.1064178127051</v>
      </c>
      <c r="R61" s="8">
        <v>188.94516713844979</v>
      </c>
      <c r="S61" s="8">
        <v>33.096419841411794</v>
      </c>
      <c r="T61" s="8">
        <v>64.844499999999996</v>
      </c>
      <c r="U61" s="8">
        <v>6.4521938441388108E-2</v>
      </c>
      <c r="V61" s="8">
        <v>1.0333035979780195E-2</v>
      </c>
      <c r="W61" s="8">
        <v>1.3045150871149218</v>
      </c>
      <c r="X61" s="8">
        <v>12.303122147267921</v>
      </c>
      <c r="Y61" s="8">
        <v>0.34874927992824623</v>
      </c>
      <c r="Z61" s="8">
        <v>13.23</v>
      </c>
      <c r="AA61" s="8">
        <v>6.9550000000000001</v>
      </c>
      <c r="AB61" s="8">
        <v>0.13500000000000001</v>
      </c>
      <c r="AC61" s="8">
        <v>14.920610295770963</v>
      </c>
      <c r="AD61" s="14" t="s">
        <v>42</v>
      </c>
      <c r="AE61" s="10">
        <v>29.099564468753158</v>
      </c>
      <c r="AF61" s="10">
        <v>17.851716803403221</v>
      </c>
      <c r="AG61" s="10">
        <v>53.048718727843621</v>
      </c>
    </row>
    <row r="62" spans="1:33">
      <c r="A62" s="1" t="s">
        <v>47</v>
      </c>
      <c r="B62" s="2">
        <v>1</v>
      </c>
      <c r="C62" s="6">
        <v>7.57</v>
      </c>
      <c r="D62" s="6">
        <v>0.46</v>
      </c>
      <c r="E62" s="6">
        <v>-251.8</v>
      </c>
      <c r="F62" s="2">
        <f>EXP((E62-40.604)/6.6401)</f>
        <v>7.5053647584435404E-20</v>
      </c>
      <c r="G62" s="2">
        <f>-LOG(F62)</f>
        <v>19.124628196328132</v>
      </c>
      <c r="H62" s="17">
        <v>0.23210884353741482</v>
      </c>
      <c r="I62" s="17">
        <v>0.58400135754284743</v>
      </c>
      <c r="J62" s="18">
        <v>44.500925770072399</v>
      </c>
      <c r="K62" s="18">
        <v>5.5060668836934079</v>
      </c>
      <c r="L62" s="18">
        <v>133.78</v>
      </c>
      <c r="M62" s="6">
        <v>0.26989999999999997</v>
      </c>
      <c r="N62" s="8">
        <v>13.833333333333334</v>
      </c>
      <c r="O62" s="7">
        <v>0.16750000000000001</v>
      </c>
      <c r="P62" s="8">
        <v>6.48</v>
      </c>
      <c r="Q62" s="8">
        <v>727.11538461538487</v>
      </c>
      <c r="R62" s="8">
        <v>164.49222352978595</v>
      </c>
      <c r="S62" s="8">
        <v>35.629136111607941</v>
      </c>
      <c r="T62" s="8">
        <v>48.383687500000001</v>
      </c>
      <c r="U62" s="8">
        <v>1.7600454636624952E-2</v>
      </c>
      <c r="V62" s="8">
        <v>6.0139756170086461E-2</v>
      </c>
      <c r="W62" s="8">
        <v>2.6730504179642525</v>
      </c>
      <c r="X62" s="8">
        <v>30.071713858481921</v>
      </c>
      <c r="Y62" s="8">
        <v>0.908181703891484</v>
      </c>
      <c r="Z62" s="8">
        <v>31.29</v>
      </c>
      <c r="AA62" s="8">
        <v>6.3100000000000005</v>
      </c>
      <c r="AB62" s="8">
        <v>7.0000000000000007E-2</v>
      </c>
      <c r="AC62" s="8">
        <v>20.845913638638329</v>
      </c>
      <c r="AD62" s="14" t="s">
        <v>42</v>
      </c>
      <c r="AE62" s="10">
        <v>22.855379551532607</v>
      </c>
      <c r="AF62" s="10">
        <v>23.271960501954332</v>
      </c>
      <c r="AG62" s="10">
        <v>53.87265994651306</v>
      </c>
    </row>
    <row r="63" spans="1:33">
      <c r="A63" s="1" t="s">
        <v>47</v>
      </c>
      <c r="B63" s="2">
        <v>2</v>
      </c>
      <c r="C63" s="6">
        <v>7.45</v>
      </c>
      <c r="D63" s="6">
        <v>0.54</v>
      </c>
      <c r="E63" s="6">
        <v>-243.8</v>
      </c>
      <c r="F63" s="2">
        <f>EXP((E63-40.604)/6.6401)</f>
        <v>2.5038614130525327E-19</v>
      </c>
      <c r="G63" s="2">
        <f>-LOG(F63)</f>
        <v>18.601389712686924</v>
      </c>
      <c r="H63" s="17">
        <v>0.27591836734693864</v>
      </c>
      <c r="I63" s="17">
        <v>0.8582318004412014</v>
      </c>
      <c r="J63" s="18">
        <v>83.916389955777277</v>
      </c>
      <c r="K63" s="18">
        <v>8.0208641609943836</v>
      </c>
      <c r="L63" s="18">
        <v>242.47</v>
      </c>
      <c r="M63" s="6">
        <v>0.30880000000000002</v>
      </c>
      <c r="N63" s="8">
        <v>14.833333333333334</v>
      </c>
      <c r="O63" s="7">
        <v>0.1925</v>
      </c>
      <c r="P63" s="8">
        <v>6.48</v>
      </c>
      <c r="Q63" s="8">
        <v>727.11538461538487</v>
      </c>
      <c r="R63" s="8">
        <v>164.49222352978595</v>
      </c>
      <c r="S63" s="8">
        <v>35.629136111607941</v>
      </c>
      <c r="T63" s="8">
        <v>48.383687500000001</v>
      </c>
      <c r="U63" s="8">
        <v>1.7600454636624952E-2</v>
      </c>
      <c r="V63" s="8">
        <v>6.0139756170086461E-2</v>
      </c>
      <c r="W63" s="8">
        <v>2.6730504179642525</v>
      </c>
      <c r="X63" s="8">
        <v>30.071713858481921</v>
      </c>
      <c r="Y63" s="8">
        <v>0.908181703891484</v>
      </c>
      <c r="Z63" s="8">
        <v>31.29</v>
      </c>
      <c r="AA63" s="8">
        <v>6.3100000000000005</v>
      </c>
      <c r="AB63" s="8">
        <v>7.0000000000000007E-2</v>
      </c>
      <c r="AC63" s="8">
        <v>20.845913638638329</v>
      </c>
      <c r="AD63" s="14" t="s">
        <v>42</v>
      </c>
      <c r="AE63" s="10">
        <v>22.855379551532607</v>
      </c>
      <c r="AF63" s="10">
        <v>23.271960501954332</v>
      </c>
      <c r="AG63" s="10">
        <v>53.87265994651306</v>
      </c>
    </row>
    <row r="64" spans="1:33">
      <c r="A64" s="1" t="s">
        <v>47</v>
      </c>
      <c r="B64" s="2">
        <v>3</v>
      </c>
      <c r="C64" s="6">
        <v>730</v>
      </c>
      <c r="D64" s="6">
        <v>0.44</v>
      </c>
      <c r="E64" s="6">
        <v>-243.4</v>
      </c>
      <c r="F64" s="2">
        <f>EXP((E64-40.604)/6.6401)</f>
        <v>2.6593298690000193E-19</v>
      </c>
      <c r="G64" s="2">
        <f>-LOG(F64)</f>
        <v>18.575227788504861</v>
      </c>
      <c r="H64" s="17">
        <v>0.25714285714285701</v>
      </c>
      <c r="I64" s="17">
        <v>0.71497709146444932</v>
      </c>
      <c r="J64" s="18">
        <v>50.297317562087819</v>
      </c>
      <c r="K64" s="18">
        <v>6.4115023389056116</v>
      </c>
      <c r="L64" s="18">
        <v>151.97</v>
      </c>
      <c r="M64" s="6">
        <v>0.26819999999999999</v>
      </c>
      <c r="N64" s="8">
        <v>14.166666666666666</v>
      </c>
      <c r="O64" s="7">
        <v>0.17</v>
      </c>
      <c r="P64" s="8">
        <v>6.46</v>
      </c>
      <c r="Q64" s="8">
        <v>727.11538461538487</v>
      </c>
      <c r="R64" s="8">
        <v>164.49222352978595</v>
      </c>
      <c r="S64" s="8">
        <v>35.629136111607941</v>
      </c>
      <c r="T64" s="8">
        <v>48.383687500000001</v>
      </c>
      <c r="U64" s="8">
        <v>1.7600454636624952E-2</v>
      </c>
      <c r="V64" s="8">
        <v>6.0139756170086461E-2</v>
      </c>
      <c r="W64" s="8">
        <v>2.6730504179642525</v>
      </c>
      <c r="X64" s="8">
        <v>30.071713858481921</v>
      </c>
      <c r="Y64" s="8">
        <v>0.908181703891484</v>
      </c>
      <c r="Z64" s="8">
        <v>31.29</v>
      </c>
      <c r="AA64" s="8">
        <v>6.3100000000000005</v>
      </c>
      <c r="AB64" s="8">
        <v>7.0000000000000007E-2</v>
      </c>
      <c r="AC64" s="8">
        <v>20.845913638638329</v>
      </c>
      <c r="AD64" s="14" t="s">
        <v>42</v>
      </c>
      <c r="AE64" s="10">
        <v>22.855379551532607</v>
      </c>
      <c r="AF64" s="10">
        <v>23.271960501954332</v>
      </c>
      <c r="AG64" s="10">
        <v>53.87265994651306</v>
      </c>
    </row>
    <row r="65" spans="1:33">
      <c r="A65" s="1" t="s">
        <v>47</v>
      </c>
      <c r="B65" s="2">
        <v>4</v>
      </c>
      <c r="G65" s="2"/>
      <c r="M65" s="6">
        <v>0.18940000000000001</v>
      </c>
      <c r="N65" s="8">
        <v>12.5</v>
      </c>
      <c r="O65" s="7">
        <v>0.17749999999999999</v>
      </c>
      <c r="P65" s="8">
        <v>6.49</v>
      </c>
      <c r="Q65" s="8">
        <v>727.11538461538487</v>
      </c>
      <c r="R65" s="8">
        <v>164.49222352978595</v>
      </c>
      <c r="S65" s="8">
        <v>35.629136111607941</v>
      </c>
      <c r="T65" s="8">
        <v>48.383687500000001</v>
      </c>
      <c r="U65" s="8">
        <v>1.7600454636624952E-2</v>
      </c>
      <c r="V65" s="8">
        <v>6.0139756170086461E-2</v>
      </c>
      <c r="W65" s="8">
        <v>2.6730504179642525</v>
      </c>
      <c r="X65" s="8">
        <v>30.071713858481921</v>
      </c>
      <c r="Y65" s="8">
        <v>0.908181703891484</v>
      </c>
      <c r="Z65" s="8">
        <v>31.29</v>
      </c>
      <c r="AA65" s="8">
        <v>6.3100000000000005</v>
      </c>
      <c r="AB65" s="8">
        <v>7.0000000000000007E-2</v>
      </c>
      <c r="AC65" s="8">
        <v>20.845913638638329</v>
      </c>
      <c r="AD65" s="14" t="s">
        <v>42</v>
      </c>
      <c r="AE65" s="10">
        <v>22.855379551532607</v>
      </c>
      <c r="AF65" s="10">
        <v>23.271960501954332</v>
      </c>
      <c r="AG65" s="10">
        <v>53.87265994651306</v>
      </c>
    </row>
    <row r="66" spans="1:33">
      <c r="A66" s="1" t="s">
        <v>47</v>
      </c>
      <c r="B66" s="2">
        <v>5</v>
      </c>
      <c r="G66" s="2"/>
      <c r="M66" s="6">
        <v>0.17349999999999999</v>
      </c>
      <c r="N66" s="8">
        <v>13.5</v>
      </c>
      <c r="O66" s="7">
        <v>0.1875</v>
      </c>
      <c r="P66" s="7">
        <v>6.5</v>
      </c>
      <c r="Q66" s="8">
        <v>727.11538461538487</v>
      </c>
      <c r="R66" s="8">
        <v>164.49222352978595</v>
      </c>
      <c r="S66" s="8">
        <v>35.629136111607941</v>
      </c>
      <c r="T66" s="8">
        <v>48.383687500000001</v>
      </c>
      <c r="U66" s="8">
        <v>1.7600454636624952E-2</v>
      </c>
      <c r="V66" s="8">
        <v>6.0139756170086461E-2</v>
      </c>
      <c r="W66" s="8">
        <v>2.6730504179642525</v>
      </c>
      <c r="X66" s="8">
        <v>30.071713858481921</v>
      </c>
      <c r="Y66" s="8">
        <v>0.908181703891484</v>
      </c>
      <c r="Z66" s="8">
        <v>31.29</v>
      </c>
      <c r="AA66" s="8">
        <v>6.3100000000000005</v>
      </c>
      <c r="AB66" s="8">
        <v>7.0000000000000007E-2</v>
      </c>
      <c r="AC66" s="8">
        <v>20.845913638638329</v>
      </c>
      <c r="AD66" s="14" t="s">
        <v>42</v>
      </c>
      <c r="AE66" s="10">
        <v>22.855379551532607</v>
      </c>
      <c r="AF66" s="10">
        <v>23.271960501954332</v>
      </c>
      <c r="AG66" s="10">
        <v>53.87265994651306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76D3-7330-714A-8826-8B8AE6384113}">
  <dimension ref="B1:AS90"/>
  <sheetViews>
    <sheetView showGridLines="0" zoomScale="50" zoomScaleNormal="88" workbookViewId="0">
      <selection activeCell="AL46" sqref="AL46"/>
    </sheetView>
  </sheetViews>
  <sheetFormatPr baseColWidth="10" defaultRowHeight="15"/>
  <cols>
    <col min="2" max="2" width="24.6640625" customWidth="1"/>
    <col min="3" max="3" width="11.83203125" bestFit="1" customWidth="1"/>
    <col min="4" max="6" width="10.83203125" customWidth="1"/>
    <col min="7" max="8" width="11.83203125" bestFit="1" customWidth="1"/>
    <col min="9" max="9" width="10.5" customWidth="1"/>
    <col min="10" max="10" width="11.83203125" bestFit="1" customWidth="1"/>
    <col min="11" max="11" width="11.1640625" bestFit="1" customWidth="1"/>
    <col min="12" max="15" width="11.83203125" bestFit="1" customWidth="1"/>
    <col min="18" max="23" width="11" bestFit="1" customWidth="1"/>
    <col min="24" max="24" width="10.6640625" customWidth="1"/>
    <col min="25" max="28" width="11" bestFit="1" customWidth="1"/>
    <col min="31" max="33" width="11" bestFit="1" customWidth="1"/>
    <col min="34" max="34" width="26.1640625" customWidth="1"/>
    <col min="35" max="35" width="12.83203125" customWidth="1"/>
    <col min="36" max="36" width="15" customWidth="1"/>
    <col min="37" max="37" width="15" bestFit="1" customWidth="1"/>
    <col min="38" max="38" width="11.33203125" bestFit="1" customWidth="1"/>
    <col min="39" max="39" width="12.6640625" bestFit="1" customWidth="1"/>
    <col min="40" max="40" width="11.6640625" customWidth="1"/>
    <col min="41" max="41" width="12.33203125" bestFit="1" customWidth="1"/>
    <col min="42" max="42" width="11.83203125" customWidth="1"/>
  </cols>
  <sheetData>
    <row r="1" spans="2:45" ht="48">
      <c r="Q1" t="s">
        <v>159</v>
      </c>
      <c r="R1" s="47" t="s">
        <v>158</v>
      </c>
      <c r="S1" s="47" t="s">
        <v>157</v>
      </c>
      <c r="T1" s="47" t="s">
        <v>156</v>
      </c>
      <c r="U1" s="47" t="s">
        <v>152</v>
      </c>
      <c r="V1" s="47" t="s">
        <v>153</v>
      </c>
      <c r="W1" s="47" t="s">
        <v>154</v>
      </c>
      <c r="X1" s="47" t="s">
        <v>155</v>
      </c>
      <c r="Y1" s="47" t="s">
        <v>78</v>
      </c>
      <c r="Z1" s="47" t="s">
        <v>53</v>
      </c>
      <c r="AA1" s="47" t="s">
        <v>52</v>
      </c>
      <c r="AB1" s="47" t="s">
        <v>54</v>
      </c>
      <c r="AE1" s="66" t="s">
        <v>69</v>
      </c>
      <c r="AF1" s="66" t="s">
        <v>124</v>
      </c>
      <c r="AG1" s="66"/>
      <c r="AH1" s="66"/>
      <c r="AI1" s="66"/>
      <c r="AJ1" s="66"/>
    </row>
    <row r="2" spans="2:45">
      <c r="Q2" s="70" t="s">
        <v>31</v>
      </c>
      <c r="R2" s="102">
        <v>50.735061076262802</v>
      </c>
      <c r="S2" s="102">
        <v>78.831621131643402</v>
      </c>
      <c r="T2" s="102">
        <v>16.887035712156443</v>
      </c>
      <c r="U2" s="102">
        <v>17.689250000000001</v>
      </c>
      <c r="V2" s="102">
        <v>23.608756667782234</v>
      </c>
      <c r="W2" s="102">
        <v>0.28573948319957676</v>
      </c>
      <c r="X2" s="102">
        <v>9.1000000000000014</v>
      </c>
      <c r="Y2" s="102">
        <v>6</v>
      </c>
      <c r="Z2" s="102">
        <v>40.6586704614759</v>
      </c>
      <c r="AA2" s="102">
        <v>12.705834519211223</v>
      </c>
      <c r="AB2" s="102">
        <v>46.635495019312877</v>
      </c>
      <c r="AE2" s="96">
        <v>0.38669999999999999</v>
      </c>
      <c r="AF2">
        <v>11.833333333333334</v>
      </c>
      <c r="AG2" s="97"/>
      <c r="AS2" s="70"/>
    </row>
    <row r="3" spans="2:45">
      <c r="B3" t="s">
        <v>59</v>
      </c>
      <c r="Q3" s="70" t="s">
        <v>31</v>
      </c>
      <c r="R3" s="102">
        <v>50.735061076262809</v>
      </c>
      <c r="S3" s="102">
        <v>78.831621131643402</v>
      </c>
      <c r="T3" s="102">
        <v>16.887035712156443</v>
      </c>
      <c r="U3" s="102">
        <v>17.689250000000001</v>
      </c>
      <c r="V3" s="102">
        <v>23.608756667782234</v>
      </c>
      <c r="W3" s="102">
        <v>0.28573948319957676</v>
      </c>
      <c r="X3" s="102">
        <v>9.1000000000000014</v>
      </c>
      <c r="Y3" s="102">
        <v>6.2</v>
      </c>
      <c r="Z3" s="102">
        <v>40.6586704614759</v>
      </c>
      <c r="AA3" s="102">
        <v>12.705834519211223</v>
      </c>
      <c r="AB3" s="102">
        <v>46.635495019312877</v>
      </c>
      <c r="AE3" s="96">
        <v>0.19159999999999999</v>
      </c>
      <c r="AF3">
        <v>13</v>
      </c>
      <c r="AG3" s="97"/>
      <c r="AS3" s="70"/>
    </row>
    <row r="4" spans="2:45">
      <c r="Q4" s="70" t="s">
        <v>31</v>
      </c>
      <c r="R4" s="102">
        <v>50.735061076262809</v>
      </c>
      <c r="S4" s="102">
        <v>78.831621131643402</v>
      </c>
      <c r="T4" s="102">
        <v>16.887035712156443</v>
      </c>
      <c r="U4" s="102">
        <v>17.689250000000001</v>
      </c>
      <c r="V4" s="102">
        <v>23.608756667782234</v>
      </c>
      <c r="W4" s="102">
        <v>0.28573948319957676</v>
      </c>
      <c r="X4" s="102">
        <v>9.1000000000000014</v>
      </c>
      <c r="Y4" s="102">
        <v>6.13</v>
      </c>
      <c r="Z4" s="102">
        <v>40.6586704614759</v>
      </c>
      <c r="AA4" s="102">
        <v>12.705834519211223</v>
      </c>
      <c r="AB4" s="102">
        <v>46.635495019312877</v>
      </c>
      <c r="AE4" s="96">
        <v>0.3427</v>
      </c>
      <c r="AF4">
        <v>12.666666666666666</v>
      </c>
      <c r="AG4" s="97"/>
      <c r="AS4" s="70"/>
    </row>
    <row r="5" spans="2:45">
      <c r="Q5" s="70" t="s">
        <v>31</v>
      </c>
      <c r="R5" s="102">
        <v>50.735061076262809</v>
      </c>
      <c r="S5" s="102">
        <v>78.831621131643402</v>
      </c>
      <c r="T5" s="102">
        <v>16.887035712156443</v>
      </c>
      <c r="U5" s="102">
        <v>17.689250000000001</v>
      </c>
      <c r="V5" s="102">
        <v>23.608756667782234</v>
      </c>
      <c r="W5" s="102">
        <v>0.28573948319957676</v>
      </c>
      <c r="X5" s="102">
        <v>9.1000000000000014</v>
      </c>
      <c r="Y5" s="102">
        <v>6.12</v>
      </c>
      <c r="Z5" s="102">
        <v>40.6586704614759</v>
      </c>
      <c r="AA5" s="102">
        <v>12.705834519211223</v>
      </c>
      <c r="AB5" s="102">
        <v>46.635495019312877</v>
      </c>
      <c r="AE5" s="96">
        <v>0.38919999999999999</v>
      </c>
      <c r="AF5">
        <v>12.333333333333334</v>
      </c>
      <c r="AG5" s="97"/>
      <c r="AS5" s="70"/>
    </row>
    <row r="6" spans="2:45" s="19" customFormat="1" ht="32" customHeight="1">
      <c r="B6" s="78" t="s">
        <v>50</v>
      </c>
      <c r="C6" s="77" t="s">
        <v>31</v>
      </c>
      <c r="D6" s="77" t="s">
        <v>33</v>
      </c>
      <c r="E6" s="77" t="s">
        <v>34</v>
      </c>
      <c r="F6" s="77" t="s">
        <v>35</v>
      </c>
      <c r="G6" s="77" t="s">
        <v>37</v>
      </c>
      <c r="H6" s="77" t="s">
        <v>38</v>
      </c>
      <c r="I6" s="77" t="s">
        <v>40</v>
      </c>
      <c r="J6" s="77" t="s">
        <v>41</v>
      </c>
      <c r="K6" s="77" t="s">
        <v>43</v>
      </c>
      <c r="L6" s="77" t="s">
        <v>44</v>
      </c>
      <c r="M6" s="77" t="s">
        <v>45</v>
      </c>
      <c r="N6" s="77" t="s">
        <v>46</v>
      </c>
      <c r="O6" s="77" t="s">
        <v>47</v>
      </c>
      <c r="P6" s="88"/>
      <c r="Q6" s="70" t="s">
        <v>31</v>
      </c>
      <c r="R6" s="102">
        <v>50.735061076262809</v>
      </c>
      <c r="S6" s="102">
        <v>78.831621131643402</v>
      </c>
      <c r="T6" s="102">
        <v>16.887035712156443</v>
      </c>
      <c r="U6" s="102">
        <v>17.689250000000001</v>
      </c>
      <c r="V6" s="102">
        <v>23.608756667782234</v>
      </c>
      <c r="W6" s="102">
        <v>0.28573948319957676</v>
      </c>
      <c r="X6" s="102">
        <v>9.1000000000000014</v>
      </c>
      <c r="Y6" s="102">
        <v>6.08</v>
      </c>
      <c r="Z6" s="102">
        <v>40.6586704614759</v>
      </c>
      <c r="AA6" s="102">
        <v>12.705834519211223</v>
      </c>
      <c r="AB6" s="102">
        <v>46.635495019312877</v>
      </c>
      <c r="AE6" s="96">
        <v>0.3569</v>
      </c>
      <c r="AF6">
        <v>10.666666666666666</v>
      </c>
      <c r="AG6" s="97"/>
      <c r="AQ6"/>
      <c r="AR6"/>
      <c r="AS6" s="70"/>
    </row>
    <row r="7" spans="2:45" s="73" customFormat="1" ht="32" customHeight="1">
      <c r="B7" s="80" t="s">
        <v>51</v>
      </c>
      <c r="C7" s="91" t="s">
        <v>32</v>
      </c>
      <c r="D7" s="91" t="s">
        <v>32</v>
      </c>
      <c r="E7" s="91" t="s">
        <v>32</v>
      </c>
      <c r="F7" s="91" t="s">
        <v>56</v>
      </c>
      <c r="G7" s="91" t="s">
        <v>32</v>
      </c>
      <c r="H7" s="91" t="s">
        <v>57</v>
      </c>
      <c r="I7" s="91" t="s">
        <v>36</v>
      </c>
      <c r="J7" s="91" t="s">
        <v>58</v>
      </c>
      <c r="K7" s="91" t="s">
        <v>32</v>
      </c>
      <c r="L7" s="91" t="s">
        <v>32</v>
      </c>
      <c r="M7" s="91" t="s">
        <v>58</v>
      </c>
      <c r="N7" s="91" t="s">
        <v>58</v>
      </c>
      <c r="O7" s="91" t="s">
        <v>42</v>
      </c>
      <c r="P7" s="87"/>
      <c r="Q7" s="73" t="s">
        <v>33</v>
      </c>
      <c r="R7" s="102">
        <v>327.14014526246297</v>
      </c>
      <c r="S7" s="102">
        <v>156.8207118094208</v>
      </c>
      <c r="T7" s="102">
        <v>32.589876587372565</v>
      </c>
      <c r="U7" s="102">
        <v>27.794437500000001</v>
      </c>
      <c r="V7" s="102">
        <v>82.571914489263477</v>
      </c>
      <c r="W7" s="102">
        <v>0.82599501250626295</v>
      </c>
      <c r="X7" s="102">
        <v>30.869999999999997</v>
      </c>
      <c r="Y7" s="102">
        <v>6.48</v>
      </c>
      <c r="Z7" s="102">
        <v>40.683482506102528</v>
      </c>
      <c r="AA7" s="102">
        <v>25.427176566314081</v>
      </c>
      <c r="AB7" s="102">
        <v>33.88934092758339</v>
      </c>
      <c r="AE7" s="98">
        <v>0.1928</v>
      </c>
      <c r="AF7">
        <v>8.3333333333333339</v>
      </c>
      <c r="AG7" s="99"/>
      <c r="AQ7"/>
      <c r="AR7"/>
    </row>
    <row r="8" spans="2:45" s="74" customFormat="1" ht="20" customHeight="1">
      <c r="B8" s="81" t="s">
        <v>52</v>
      </c>
      <c r="C8" s="86">
        <v>13</v>
      </c>
      <c r="D8" s="86">
        <v>25</v>
      </c>
      <c r="E8" s="86">
        <v>20</v>
      </c>
      <c r="F8" s="86">
        <v>31</v>
      </c>
      <c r="G8" s="90">
        <v>12.72</v>
      </c>
      <c r="H8" s="90">
        <v>10.23</v>
      </c>
      <c r="I8" s="90">
        <v>30.92</v>
      </c>
      <c r="J8" s="90">
        <v>23.38</v>
      </c>
      <c r="K8" s="90">
        <v>15.34</v>
      </c>
      <c r="L8" s="86">
        <v>18</v>
      </c>
      <c r="M8" s="86">
        <v>13</v>
      </c>
      <c r="N8" s="86">
        <v>18</v>
      </c>
      <c r="O8" s="86">
        <v>23</v>
      </c>
      <c r="P8" s="89"/>
      <c r="Q8" s="74" t="s">
        <v>33</v>
      </c>
      <c r="R8" s="102">
        <v>327.14014526246297</v>
      </c>
      <c r="S8" s="102">
        <v>156.8207118094208</v>
      </c>
      <c r="T8" s="102">
        <v>32.589876587372565</v>
      </c>
      <c r="U8" s="102">
        <v>27.794437500000001</v>
      </c>
      <c r="V8" s="102">
        <v>82.571914489263477</v>
      </c>
      <c r="W8" s="102">
        <v>0.82599501250626295</v>
      </c>
      <c r="X8" s="102">
        <v>30.869999999999997</v>
      </c>
      <c r="Y8" s="103">
        <v>6.49</v>
      </c>
      <c r="Z8" s="103">
        <v>40.683482506102528</v>
      </c>
      <c r="AA8" s="103">
        <v>25.427176566314081</v>
      </c>
      <c r="AB8" s="103">
        <v>33.88934092758339</v>
      </c>
      <c r="AE8" s="98">
        <v>0.1681</v>
      </c>
      <c r="AF8">
        <v>9.5</v>
      </c>
      <c r="AG8" s="100"/>
      <c r="AQ8"/>
      <c r="AR8"/>
    </row>
    <row r="9" spans="2:45" s="73" customFormat="1" ht="20" customHeight="1">
      <c r="B9" s="82" t="s">
        <v>53</v>
      </c>
      <c r="C9" s="92">
        <v>47</v>
      </c>
      <c r="D9" s="92">
        <v>34</v>
      </c>
      <c r="E9" s="92">
        <v>44</v>
      </c>
      <c r="F9" s="92">
        <v>14</v>
      </c>
      <c r="G9" s="85">
        <v>41.49</v>
      </c>
      <c r="H9" s="85">
        <v>53.95</v>
      </c>
      <c r="I9" s="85">
        <v>20.14</v>
      </c>
      <c r="J9" s="85">
        <v>17.32</v>
      </c>
      <c r="K9" s="85">
        <v>39.14</v>
      </c>
      <c r="L9" s="92">
        <v>46</v>
      </c>
      <c r="M9" s="92">
        <v>32</v>
      </c>
      <c r="N9" s="92">
        <v>29</v>
      </c>
      <c r="O9" s="92">
        <v>23</v>
      </c>
      <c r="P9" s="89"/>
      <c r="Q9" s="73" t="s">
        <v>33</v>
      </c>
      <c r="R9" s="102">
        <v>327.14014526246297</v>
      </c>
      <c r="S9" s="102">
        <v>156.8207118094208</v>
      </c>
      <c r="T9" s="102">
        <v>32.589876587372565</v>
      </c>
      <c r="U9" s="102">
        <v>27.794437500000001</v>
      </c>
      <c r="V9" s="102">
        <v>82.571914489263477</v>
      </c>
      <c r="W9" s="102">
        <v>0.82599501250626295</v>
      </c>
      <c r="X9" s="102">
        <v>30.869999999999997</v>
      </c>
      <c r="Y9" s="102">
        <v>6.41</v>
      </c>
      <c r="Z9" s="102">
        <v>40.683482506102528</v>
      </c>
      <c r="AA9" s="102">
        <v>25.427176566314081</v>
      </c>
      <c r="AB9" s="102">
        <v>33.88934092758339</v>
      </c>
      <c r="AE9" s="98">
        <v>0.18190000000000001</v>
      </c>
      <c r="AF9">
        <v>7.833333333333333</v>
      </c>
      <c r="AG9" s="99"/>
      <c r="AQ9"/>
      <c r="AR9"/>
    </row>
    <row r="10" spans="2:45" s="73" customFormat="1" ht="20" customHeight="1">
      <c r="B10" s="81" t="s">
        <v>54</v>
      </c>
      <c r="C10" s="86">
        <v>41</v>
      </c>
      <c r="D10" s="86">
        <v>41</v>
      </c>
      <c r="E10" s="86">
        <v>36</v>
      </c>
      <c r="F10" s="86">
        <v>55</v>
      </c>
      <c r="G10" s="90">
        <v>45.78</v>
      </c>
      <c r="H10" s="90">
        <v>35.82</v>
      </c>
      <c r="I10" s="90">
        <v>48.95</v>
      </c>
      <c r="J10" s="90">
        <v>59.29</v>
      </c>
      <c r="K10" s="90">
        <v>45.52</v>
      </c>
      <c r="L10" s="86">
        <v>36</v>
      </c>
      <c r="M10" s="86">
        <v>55</v>
      </c>
      <c r="N10" s="86">
        <v>53</v>
      </c>
      <c r="O10" s="86">
        <v>54</v>
      </c>
      <c r="P10" s="89"/>
      <c r="Q10" s="73" t="s">
        <v>33</v>
      </c>
      <c r="R10" s="102">
        <v>327.14014526246297</v>
      </c>
      <c r="S10" s="102">
        <v>156.8207118094208</v>
      </c>
      <c r="T10" s="102">
        <v>32.589876587372565</v>
      </c>
      <c r="U10" s="102">
        <v>27.794437500000001</v>
      </c>
      <c r="V10" s="102">
        <v>82.571914489263477</v>
      </c>
      <c r="W10" s="102">
        <v>0.82599501250626295</v>
      </c>
      <c r="X10" s="102">
        <v>30.869999999999997</v>
      </c>
      <c r="Y10" s="102">
        <v>6.56</v>
      </c>
      <c r="Z10" s="102">
        <v>40.683482506102528</v>
      </c>
      <c r="AA10" s="102">
        <v>25.427176566314081</v>
      </c>
      <c r="AB10" s="102">
        <v>33.88934092758339</v>
      </c>
      <c r="AE10" s="98">
        <v>0.11260000000000001</v>
      </c>
      <c r="AF10">
        <v>8.6666666666666661</v>
      </c>
      <c r="AG10" s="99"/>
      <c r="AQ10"/>
      <c r="AR10"/>
    </row>
    <row r="11" spans="2:45" s="73" customFormat="1" ht="20" customHeight="1">
      <c r="B11" s="82" t="s">
        <v>87</v>
      </c>
      <c r="C11" s="85">
        <v>50.74</v>
      </c>
      <c r="D11" s="85">
        <v>327.14</v>
      </c>
      <c r="E11" s="85">
        <v>417.56</v>
      </c>
      <c r="F11" s="85">
        <v>726.11</v>
      </c>
      <c r="G11" s="85">
        <v>492.66</v>
      </c>
      <c r="H11" s="85">
        <v>251.23</v>
      </c>
      <c r="I11" s="85">
        <v>159.81</v>
      </c>
      <c r="J11" s="85">
        <v>257.76</v>
      </c>
      <c r="K11" s="85">
        <v>451.73</v>
      </c>
      <c r="L11" s="85">
        <v>691.19</v>
      </c>
      <c r="M11" s="85">
        <v>528.76</v>
      </c>
      <c r="N11" s="85">
        <v>1245.1199999999999</v>
      </c>
      <c r="O11" s="85">
        <v>727.12</v>
      </c>
      <c r="P11" s="89"/>
      <c r="Q11" s="73" t="s">
        <v>33</v>
      </c>
      <c r="R11" s="102">
        <v>327.14014526246297</v>
      </c>
      <c r="S11" s="102">
        <v>156.8207118094208</v>
      </c>
      <c r="T11" s="102">
        <v>32.589876587372565</v>
      </c>
      <c r="U11" s="102">
        <v>27.794437500000001</v>
      </c>
      <c r="V11" s="102">
        <v>82.571914489263477</v>
      </c>
      <c r="W11" s="102">
        <v>0.82599501250626295</v>
      </c>
      <c r="X11" s="102">
        <v>30.869999999999997</v>
      </c>
      <c r="Y11" s="102">
        <v>6.47</v>
      </c>
      <c r="Z11" s="102">
        <v>40.683482506102528</v>
      </c>
      <c r="AA11" s="102">
        <v>25.427176566314081</v>
      </c>
      <c r="AB11" s="102">
        <v>33.88934092758339</v>
      </c>
      <c r="AE11" s="98">
        <v>0.16950000000000001</v>
      </c>
      <c r="AF11">
        <v>9.8333333333333339</v>
      </c>
      <c r="AG11" s="99"/>
      <c r="AQ11"/>
      <c r="AR11"/>
    </row>
    <row r="12" spans="2:45" s="72" customFormat="1" ht="20" customHeight="1">
      <c r="B12" s="81" t="s">
        <v>88</v>
      </c>
      <c r="C12" s="86">
        <v>78.831621131643402</v>
      </c>
      <c r="D12" s="86">
        <v>156.8207118094208</v>
      </c>
      <c r="E12" s="86">
        <v>164.01275404726312</v>
      </c>
      <c r="F12" s="86">
        <v>155.8617728443752</v>
      </c>
      <c r="G12" s="86">
        <v>128.5320123405744</v>
      </c>
      <c r="H12" s="86">
        <v>142.91609681625903</v>
      </c>
      <c r="I12" s="86">
        <v>139.08034095607644</v>
      </c>
      <c r="J12" s="86">
        <v>156.341242326898</v>
      </c>
      <c r="K12" s="86">
        <v>154.42336439680673</v>
      </c>
      <c r="L12" s="86">
        <v>149.62866957157851</v>
      </c>
      <c r="M12" s="86">
        <v>162.57434559969465</v>
      </c>
      <c r="N12" s="86">
        <v>188.94516713844979</v>
      </c>
      <c r="O12" s="86">
        <v>164.49222352978595</v>
      </c>
      <c r="P12"/>
      <c r="Q12" s="73" t="s">
        <v>34</v>
      </c>
      <c r="R12" s="102">
        <v>417.56025090789058</v>
      </c>
      <c r="S12" s="102">
        <v>164.01275404726312</v>
      </c>
      <c r="T12" s="102">
        <v>31.070246825254877</v>
      </c>
      <c r="U12" s="102">
        <v>25.398</v>
      </c>
      <c r="V12" s="102">
        <v>99.644813688916145</v>
      </c>
      <c r="W12" s="102">
        <v>1.3944529612540417</v>
      </c>
      <c r="X12" s="102">
        <v>45.430000000000007</v>
      </c>
      <c r="Y12" s="102">
        <v>6.41</v>
      </c>
      <c r="Z12" s="102">
        <v>35.540211210398041</v>
      </c>
      <c r="AA12" s="102">
        <v>20.308692120227455</v>
      </c>
      <c r="AB12" s="102">
        <v>44.151096669374503</v>
      </c>
      <c r="AE12" s="98">
        <v>0.36330000000000001</v>
      </c>
      <c r="AF12">
        <v>19.833333333333332</v>
      </c>
      <c r="AG12" s="99"/>
      <c r="AQ12"/>
      <c r="AR12"/>
      <c r="AS12" s="73"/>
    </row>
    <row r="13" spans="2:45" ht="20" customHeight="1">
      <c r="B13" s="82" t="s">
        <v>89</v>
      </c>
      <c r="C13" s="92">
        <v>16.887035712156443</v>
      </c>
      <c r="D13" s="92">
        <v>32.589876587372565</v>
      </c>
      <c r="E13" s="92">
        <v>31.070246825254877</v>
      </c>
      <c r="F13" s="92">
        <v>32.083333333333336</v>
      </c>
      <c r="G13" s="92">
        <v>30.563703571215644</v>
      </c>
      <c r="H13" s="92">
        <v>24.485184522744888</v>
      </c>
      <c r="I13" s="92">
        <v>28.537530555058726</v>
      </c>
      <c r="J13" s="92">
        <v>33.096419841411794</v>
      </c>
      <c r="K13" s="92">
        <v>29.550617063137185</v>
      </c>
      <c r="L13" s="92">
        <v>23.978641268705658</v>
      </c>
      <c r="M13" s="92">
        <v>23.978641268705658</v>
      </c>
      <c r="N13" s="92">
        <v>33.096419841411794</v>
      </c>
      <c r="O13" s="92">
        <v>35.629136111607941</v>
      </c>
      <c r="Q13" s="70" t="s">
        <v>34</v>
      </c>
      <c r="R13" s="102">
        <v>417.56025090789058</v>
      </c>
      <c r="S13" s="102">
        <v>164.01275404726312</v>
      </c>
      <c r="T13" s="102">
        <v>31.070246825254877</v>
      </c>
      <c r="U13" s="102">
        <v>25.398</v>
      </c>
      <c r="V13" s="102">
        <v>99.644813688916145</v>
      </c>
      <c r="W13" s="102">
        <v>1.3944529612540417</v>
      </c>
      <c r="X13" s="102">
        <v>45.430000000000007</v>
      </c>
      <c r="Y13" s="102">
        <v>6.6</v>
      </c>
      <c r="Z13" s="102">
        <v>35.540211210398041</v>
      </c>
      <c r="AA13" s="102">
        <v>20.308692120227455</v>
      </c>
      <c r="AB13" s="102">
        <v>44.151096669374503</v>
      </c>
      <c r="AE13" s="98">
        <v>0.46829999999999999</v>
      </c>
      <c r="AF13">
        <v>18</v>
      </c>
      <c r="AG13" s="97"/>
      <c r="AS13" s="70"/>
    </row>
    <row r="14" spans="2:45" ht="20" customHeight="1">
      <c r="B14" s="81" t="s">
        <v>90</v>
      </c>
      <c r="C14" s="86">
        <v>17.689250000000001</v>
      </c>
      <c r="D14" s="86">
        <v>27.794437500000001</v>
      </c>
      <c r="E14" s="86">
        <v>25.398</v>
      </c>
      <c r="F14" s="86">
        <v>38.4104375</v>
      </c>
      <c r="G14" s="86">
        <v>37.392937500000002</v>
      </c>
      <c r="H14" s="86">
        <v>16.630687500000001</v>
      </c>
      <c r="I14" s="86">
        <v>18.444375000000001</v>
      </c>
      <c r="J14" s="86">
        <v>32.276687499999994</v>
      </c>
      <c r="K14" s="86">
        <v>38.878437500000004</v>
      </c>
      <c r="L14" s="86">
        <v>38.368812500000004</v>
      </c>
      <c r="M14" s="86">
        <v>32.949687500000003</v>
      </c>
      <c r="N14" s="86">
        <v>64.844499999999996</v>
      </c>
      <c r="O14" s="86">
        <v>48.383687500000001</v>
      </c>
      <c r="Q14" s="70" t="s">
        <v>34</v>
      </c>
      <c r="R14" s="102">
        <v>417.56025090789058</v>
      </c>
      <c r="S14" s="102">
        <v>164.01275404726312</v>
      </c>
      <c r="T14" s="102">
        <v>31.070246825254877</v>
      </c>
      <c r="U14" s="102">
        <v>25.398</v>
      </c>
      <c r="V14" s="102">
        <v>99.644813688916145</v>
      </c>
      <c r="W14" s="102">
        <v>1.3944529612540417</v>
      </c>
      <c r="X14" s="102">
        <v>45.430000000000007</v>
      </c>
      <c r="Y14" s="102">
        <v>6.63</v>
      </c>
      <c r="Z14" s="102">
        <v>35.540211210398041</v>
      </c>
      <c r="AA14" s="102">
        <v>20.308692120227455</v>
      </c>
      <c r="AB14" s="102">
        <v>44.151096669374503</v>
      </c>
      <c r="AE14" s="98">
        <v>0.44669999999999999</v>
      </c>
      <c r="AF14">
        <v>18.666666666666668</v>
      </c>
      <c r="AG14" s="97"/>
      <c r="AS14" s="70"/>
    </row>
    <row r="15" spans="2:45" ht="20" customHeight="1">
      <c r="B15" s="82" t="s">
        <v>145</v>
      </c>
      <c r="C15" s="92">
        <v>23.608756667782234</v>
      </c>
      <c r="D15" s="92">
        <v>82.571914489263477</v>
      </c>
      <c r="E15" s="92">
        <v>99.644813688916145</v>
      </c>
      <c r="F15" s="92">
        <v>12.248489505638087</v>
      </c>
      <c r="G15" s="92">
        <v>9.36244564552449</v>
      </c>
      <c r="H15" s="92">
        <v>48.041759765650859</v>
      </c>
      <c r="I15" s="92">
        <v>29.586440648133721</v>
      </c>
      <c r="J15" s="92">
        <v>29.215481419599516</v>
      </c>
      <c r="K15" s="92">
        <v>29.863564351447074</v>
      </c>
      <c r="L15" s="92">
        <v>28.693617053474867</v>
      </c>
      <c r="M15" s="92">
        <v>29.607004938736392</v>
      </c>
      <c r="N15" s="92">
        <v>12.303122147267921</v>
      </c>
      <c r="O15" s="92">
        <v>30.071713858481921</v>
      </c>
      <c r="Q15" s="70" t="s">
        <v>34</v>
      </c>
      <c r="R15" s="102">
        <v>417.56025090789058</v>
      </c>
      <c r="S15" s="102">
        <v>164.01275404726312</v>
      </c>
      <c r="T15" s="102">
        <v>31.070246825254877</v>
      </c>
      <c r="U15" s="102">
        <v>25.398</v>
      </c>
      <c r="V15" s="102">
        <v>99.644813688916145</v>
      </c>
      <c r="W15" s="102">
        <v>1.3944529612540417</v>
      </c>
      <c r="X15" s="102">
        <v>45.430000000000007</v>
      </c>
      <c r="Y15" s="102">
        <v>6.58</v>
      </c>
      <c r="Z15" s="102">
        <v>35.540211210398041</v>
      </c>
      <c r="AA15" s="102">
        <v>20.308692120227455</v>
      </c>
      <c r="AB15" s="102">
        <v>44.151096669374503</v>
      </c>
      <c r="AE15" s="98">
        <v>0.22020000000000001</v>
      </c>
      <c r="AF15">
        <v>16.666666666666668</v>
      </c>
      <c r="AG15" s="97"/>
      <c r="AS15" s="70"/>
    </row>
    <row r="16" spans="2:45" ht="20" customHeight="1">
      <c r="B16" s="81" t="s">
        <v>151</v>
      </c>
      <c r="C16" s="86">
        <v>0.28573948319957676</v>
      </c>
      <c r="D16" s="86">
        <v>0.82599501250626295</v>
      </c>
      <c r="E16" s="86">
        <v>1.3944529612540417</v>
      </c>
      <c r="F16" s="86">
        <v>0.32546305070243359</v>
      </c>
      <c r="G16" s="86">
        <v>0.25286480664548833</v>
      </c>
      <c r="H16" s="86">
        <v>1.2437773603811366</v>
      </c>
      <c r="I16" s="86">
        <v>0.60683050214567358</v>
      </c>
      <c r="J16" s="86">
        <v>0.66162162973582095</v>
      </c>
      <c r="K16" s="86">
        <v>0.25149502845573468</v>
      </c>
      <c r="L16" s="86">
        <v>0.35285861449750727</v>
      </c>
      <c r="M16" s="86">
        <v>1.4013018522028102</v>
      </c>
      <c r="N16" s="86">
        <v>0.34874927992824623</v>
      </c>
      <c r="O16" s="86">
        <v>0.908181703891484</v>
      </c>
      <c r="P16" s="89"/>
      <c r="Q16" s="70" t="s">
        <v>34</v>
      </c>
      <c r="R16" s="102">
        <v>417.56025090789058</v>
      </c>
      <c r="S16" s="102">
        <v>164.01275404726312</v>
      </c>
      <c r="T16" s="102">
        <v>31.070246825254877</v>
      </c>
      <c r="U16" s="102">
        <v>25.398</v>
      </c>
      <c r="V16" s="102">
        <v>99.644813688916145</v>
      </c>
      <c r="W16" s="102">
        <v>1.3944529612540417</v>
      </c>
      <c r="X16" s="102">
        <v>45.430000000000007</v>
      </c>
      <c r="Y16" s="102">
        <v>6.58</v>
      </c>
      <c r="Z16" s="102">
        <v>35.540211210398041</v>
      </c>
      <c r="AA16" s="102">
        <v>20.308692120227455</v>
      </c>
      <c r="AB16" s="102">
        <v>44.151096669374503</v>
      </c>
      <c r="AE16" s="98">
        <v>0.25390000000000001</v>
      </c>
      <c r="AF16">
        <v>15</v>
      </c>
      <c r="AG16" s="97"/>
      <c r="AS16" s="70"/>
    </row>
    <row r="17" spans="2:45" ht="20" customHeight="1">
      <c r="B17" s="82" t="s">
        <v>146</v>
      </c>
      <c r="C17" s="92">
        <v>9.1000000000000014</v>
      </c>
      <c r="D17" s="85">
        <v>30.869999999999997</v>
      </c>
      <c r="E17" s="85">
        <v>45.430000000000007</v>
      </c>
      <c r="F17" s="85">
        <v>23.94</v>
      </c>
      <c r="G17" s="85">
        <v>9.870000000000001</v>
      </c>
      <c r="H17" s="85">
        <v>18.759999999999998</v>
      </c>
      <c r="I17" s="85">
        <v>21.07</v>
      </c>
      <c r="J17" s="85">
        <v>19.949999999999996</v>
      </c>
      <c r="K17" s="92">
        <v>13.3</v>
      </c>
      <c r="L17" s="85">
        <v>13.580000000000002</v>
      </c>
      <c r="M17" s="85">
        <v>30.450000000000003</v>
      </c>
      <c r="N17" s="85">
        <v>13.23</v>
      </c>
      <c r="O17" s="85">
        <v>31.29</v>
      </c>
      <c r="P17" s="89"/>
      <c r="Q17" s="70" t="s">
        <v>35</v>
      </c>
      <c r="R17" s="102">
        <v>726.11257840871599</v>
      </c>
      <c r="S17" s="102">
        <v>155.8617728443752</v>
      </c>
      <c r="T17" s="102">
        <v>32.083333333333336</v>
      </c>
      <c r="U17" s="102">
        <v>38.4104375</v>
      </c>
      <c r="V17" s="102">
        <v>12.248489505638087</v>
      </c>
      <c r="W17" s="102">
        <v>0.32546305070243359</v>
      </c>
      <c r="X17" s="102">
        <v>23.94</v>
      </c>
      <c r="Y17" s="102">
        <v>6.19</v>
      </c>
      <c r="Z17" s="102">
        <v>54.899090243647386</v>
      </c>
      <c r="AA17" s="102">
        <v>31.370908710655648</v>
      </c>
      <c r="AB17" s="102">
        <v>13.730001045696966</v>
      </c>
      <c r="AE17" s="96">
        <v>0.54979999999999996</v>
      </c>
      <c r="AF17">
        <v>16.666666666666668</v>
      </c>
      <c r="AG17" s="97"/>
      <c r="AQ17" s="22"/>
      <c r="AR17" s="22"/>
      <c r="AS17" s="70"/>
    </row>
    <row r="18" spans="2:45" ht="20" customHeight="1" thickBot="1">
      <c r="B18" s="83" t="s">
        <v>147</v>
      </c>
      <c r="C18" s="84">
        <v>6.11</v>
      </c>
      <c r="D18" s="84">
        <v>6.48</v>
      </c>
      <c r="E18" s="84">
        <v>6.56</v>
      </c>
      <c r="F18" s="84">
        <v>6.12</v>
      </c>
      <c r="G18" s="84">
        <v>6.33</v>
      </c>
      <c r="H18" s="84">
        <v>6.44</v>
      </c>
      <c r="I18" s="84">
        <v>6.04</v>
      </c>
      <c r="J18" s="84">
        <v>6.95</v>
      </c>
      <c r="K18" s="84">
        <v>6.77</v>
      </c>
      <c r="L18" s="84">
        <v>6.42</v>
      </c>
      <c r="M18" s="84">
        <v>7.02</v>
      </c>
      <c r="N18" s="84">
        <v>6.82</v>
      </c>
      <c r="O18" s="84">
        <v>6.48</v>
      </c>
      <c r="P18" s="86"/>
      <c r="Q18" s="70" t="s">
        <v>35</v>
      </c>
      <c r="R18" s="102">
        <v>726.11257840871599</v>
      </c>
      <c r="S18" s="102">
        <v>155.8617728443752</v>
      </c>
      <c r="T18" s="102">
        <v>32.083333333333336</v>
      </c>
      <c r="U18" s="102">
        <v>38.4104375</v>
      </c>
      <c r="V18" s="102">
        <v>12.248489505638087</v>
      </c>
      <c r="W18" s="102">
        <v>0.32546305070243359</v>
      </c>
      <c r="X18" s="102">
        <v>23.94</v>
      </c>
      <c r="Y18" s="102">
        <v>6.31</v>
      </c>
      <c r="Z18" s="102">
        <v>54.899090243647386</v>
      </c>
      <c r="AA18" s="102">
        <v>31.370908710655648</v>
      </c>
      <c r="AB18" s="102">
        <v>13.730001045696966</v>
      </c>
      <c r="AE18" s="96">
        <v>0.73870000000000002</v>
      </c>
      <c r="AF18">
        <v>15.666666666666666</v>
      </c>
      <c r="AG18" s="97"/>
      <c r="AS18" s="70"/>
    </row>
    <row r="19" spans="2:45" ht="16" thickTop="1">
      <c r="Q19" s="70" t="s">
        <v>35</v>
      </c>
      <c r="R19" s="102">
        <v>726.11257840871599</v>
      </c>
      <c r="S19" s="102">
        <v>155.8617728443752</v>
      </c>
      <c r="T19" s="102">
        <v>32.083333333333336</v>
      </c>
      <c r="U19" s="102">
        <v>38.4104375</v>
      </c>
      <c r="V19" s="102">
        <v>12.248489505638087</v>
      </c>
      <c r="W19" s="102">
        <v>0.32546305070243359</v>
      </c>
      <c r="X19" s="102">
        <v>23.94</v>
      </c>
      <c r="Y19" s="102">
        <v>6.26</v>
      </c>
      <c r="Z19" s="102">
        <v>54.899090243647386</v>
      </c>
      <c r="AA19" s="102">
        <v>31.370908710655648</v>
      </c>
      <c r="AB19" s="102">
        <v>13.730001045696966</v>
      </c>
      <c r="AE19" s="96">
        <v>0.59140000000000004</v>
      </c>
      <c r="AF19">
        <v>16.166666666666668</v>
      </c>
      <c r="AG19" s="97"/>
      <c r="AS19" s="70"/>
    </row>
    <row r="20" spans="2:45">
      <c r="Q20" s="70" t="s">
        <v>35</v>
      </c>
      <c r="R20" s="102">
        <v>726.11257840871599</v>
      </c>
      <c r="S20" s="102">
        <v>155.8617728443752</v>
      </c>
      <c r="T20" s="102">
        <v>32.083333333333336</v>
      </c>
      <c r="U20" s="102">
        <v>38.4104375</v>
      </c>
      <c r="V20" s="102">
        <v>12.248489505638087</v>
      </c>
      <c r="W20" s="102">
        <v>0.32546305070243359</v>
      </c>
      <c r="X20" s="102">
        <v>23.94</v>
      </c>
      <c r="Y20" s="102">
        <v>5.52</v>
      </c>
      <c r="Z20" s="102">
        <v>54.899090243647386</v>
      </c>
      <c r="AA20" s="102">
        <v>31.370908710655648</v>
      </c>
      <c r="AB20" s="102">
        <v>13.730001045696966</v>
      </c>
      <c r="AE20" s="96">
        <v>0.57620000000000005</v>
      </c>
      <c r="AF20">
        <v>16.5</v>
      </c>
      <c r="AG20" s="97"/>
      <c r="AS20" s="70"/>
    </row>
    <row r="21" spans="2:45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70" t="s">
        <v>35</v>
      </c>
      <c r="R21" s="102">
        <v>726.11257840871599</v>
      </c>
      <c r="S21" s="102">
        <v>155.8617728443752</v>
      </c>
      <c r="T21" s="102">
        <v>32.083333333333336</v>
      </c>
      <c r="U21" s="102">
        <v>38.4104375</v>
      </c>
      <c r="V21" s="102">
        <v>12.248489505638087</v>
      </c>
      <c r="W21" s="102">
        <v>0.32546305070243359</v>
      </c>
      <c r="X21" s="102">
        <v>23.94</v>
      </c>
      <c r="Y21" s="102">
        <v>6.3</v>
      </c>
      <c r="Z21" s="102">
        <v>54.899090243647386</v>
      </c>
      <c r="AA21" s="102">
        <v>31.370908710655648</v>
      </c>
      <c r="AB21" s="102">
        <v>13.730001045696966</v>
      </c>
      <c r="AE21" s="96">
        <v>0.59519999999999995</v>
      </c>
      <c r="AF21">
        <v>15.333333333333334</v>
      </c>
      <c r="AG21" s="97"/>
      <c r="AS21" s="70"/>
    </row>
    <row r="22" spans="2:45" ht="32" customHeight="1">
      <c r="B22" s="78" t="s">
        <v>148</v>
      </c>
      <c r="C22" s="77" t="s">
        <v>31</v>
      </c>
      <c r="D22" s="77" t="s">
        <v>33</v>
      </c>
      <c r="E22" s="77" t="s">
        <v>34</v>
      </c>
      <c r="F22" s="77" t="s">
        <v>35</v>
      </c>
      <c r="G22" s="77" t="s">
        <v>37</v>
      </c>
      <c r="H22" s="77" t="s">
        <v>38</v>
      </c>
      <c r="I22" s="77" t="s">
        <v>40</v>
      </c>
      <c r="J22" s="77" t="s">
        <v>41</v>
      </c>
      <c r="K22" s="77" t="s">
        <v>43</v>
      </c>
      <c r="L22" s="77" t="s">
        <v>44</v>
      </c>
      <c r="M22" s="77" t="s">
        <v>45</v>
      </c>
      <c r="N22" s="77" t="s">
        <v>46</v>
      </c>
      <c r="O22" s="77" t="s">
        <v>47</v>
      </c>
      <c r="P22" s="72"/>
      <c r="Q22" s="70" t="s">
        <v>37</v>
      </c>
      <c r="R22" s="102">
        <v>492.65764278639841</v>
      </c>
      <c r="S22" s="102">
        <v>128.5320123405744</v>
      </c>
      <c r="T22" s="102">
        <v>30.563703571215644</v>
      </c>
      <c r="U22" s="102">
        <v>37.392937500000002</v>
      </c>
      <c r="V22" s="102">
        <v>9.36244564552449</v>
      </c>
      <c r="W22" s="102">
        <v>0.25286480664548833</v>
      </c>
      <c r="X22" s="102">
        <v>9.870000000000001</v>
      </c>
      <c r="Y22" s="102">
        <v>6.29</v>
      </c>
      <c r="Z22" s="102">
        <v>45.782887374097058</v>
      </c>
      <c r="AA22" s="102">
        <v>12.717468715026964</v>
      </c>
      <c r="AB22" s="102">
        <v>41.499643910875974</v>
      </c>
      <c r="AE22" s="96">
        <v>0.30669999999999997</v>
      </c>
      <c r="AF22">
        <v>14.166666666666666</v>
      </c>
      <c r="AS22" s="70"/>
    </row>
    <row r="23" spans="2:45" ht="19" customHeight="1">
      <c r="B23" s="93" t="s">
        <v>149</v>
      </c>
      <c r="C23" s="94">
        <v>2.58475226261696E-2</v>
      </c>
      <c r="D23" s="94">
        <v>0.11253917121381452</v>
      </c>
      <c r="E23" s="94">
        <v>0.2122345670896062</v>
      </c>
      <c r="F23" s="94">
        <v>0.1190410448578879</v>
      </c>
      <c r="G23" s="94">
        <v>0.21992363422753081</v>
      </c>
      <c r="H23" s="94">
        <v>0.96872593172769417</v>
      </c>
      <c r="I23" s="94">
        <v>4.6698904569229149E-2</v>
      </c>
      <c r="J23" s="94">
        <v>0.11393576543088031</v>
      </c>
      <c r="K23" s="94">
        <v>8.1401800497823293E-2</v>
      </c>
      <c r="L23" s="94">
        <v>0.28426303854875273</v>
      </c>
      <c r="M23" s="94">
        <v>0.6179415373965581</v>
      </c>
      <c r="N23" s="94">
        <v>0.184126984126984</v>
      </c>
      <c r="O23" s="94">
        <v>0.2550566893424035</v>
      </c>
      <c r="P23" s="74"/>
      <c r="Q23" s="70" t="s">
        <v>37</v>
      </c>
      <c r="R23" s="102">
        <v>492.65764278639841</v>
      </c>
      <c r="S23" s="102">
        <v>128.5320123405744</v>
      </c>
      <c r="T23" s="102">
        <v>30.563703571215644</v>
      </c>
      <c r="U23" s="102">
        <v>37.392937500000002</v>
      </c>
      <c r="V23" s="102">
        <v>9.36244564552449</v>
      </c>
      <c r="W23" s="102">
        <v>0.25286480664548833</v>
      </c>
      <c r="X23" s="102">
        <v>9.870000000000001</v>
      </c>
      <c r="Y23" s="102">
        <v>6.34</v>
      </c>
      <c r="Z23" s="102">
        <v>45.782887374097058</v>
      </c>
      <c r="AA23" s="102">
        <v>12.717468715026964</v>
      </c>
      <c r="AB23" s="102">
        <v>41.499643910875974</v>
      </c>
      <c r="AE23" s="96">
        <v>0.31019999999999998</v>
      </c>
      <c r="AF23">
        <v>15</v>
      </c>
      <c r="AS23" s="70"/>
    </row>
    <row r="24" spans="2:45" ht="20" customHeight="1">
      <c r="B24" s="75" t="s">
        <v>150</v>
      </c>
      <c r="C24" s="76">
        <v>1.1815042113804415</v>
      </c>
      <c r="D24" s="76">
        <v>1.3730837361858723</v>
      </c>
      <c r="E24" s="76">
        <v>2.4302167975223141</v>
      </c>
      <c r="F24" s="76">
        <v>2.1352670255197084</v>
      </c>
      <c r="G24" s="76">
        <v>0.56597413610345582</v>
      </c>
      <c r="H24" s="76">
        <v>0.33945081200872629</v>
      </c>
      <c r="I24" s="76">
        <v>0.76909052363790564</v>
      </c>
      <c r="J24" s="76">
        <v>0.28047487810048782</v>
      </c>
      <c r="K24" s="76">
        <v>1.3995067594320945</v>
      </c>
      <c r="L24" s="76">
        <v>1.404964081678828</v>
      </c>
      <c r="M24" s="76">
        <v>9.5848194189549638E-2</v>
      </c>
      <c r="N24" s="76">
        <v>0.93699869902143795</v>
      </c>
      <c r="O24" s="76">
        <v>0.71907008314949949</v>
      </c>
      <c r="P24" s="73"/>
      <c r="Q24" s="70" t="s">
        <v>37</v>
      </c>
      <c r="R24" s="102">
        <v>492.65764278639841</v>
      </c>
      <c r="S24" s="102">
        <v>128.5320123405744</v>
      </c>
      <c r="T24" s="102">
        <v>30.563703571215644</v>
      </c>
      <c r="U24" s="102">
        <v>37.392937500000002</v>
      </c>
      <c r="V24" s="102">
        <v>9.36244564552449</v>
      </c>
      <c r="W24" s="102">
        <v>0.25286480664548833</v>
      </c>
      <c r="X24" s="102">
        <v>9.870000000000001</v>
      </c>
      <c r="Y24" s="102">
        <v>6.43</v>
      </c>
      <c r="Z24" s="102">
        <v>45.782887374097058</v>
      </c>
      <c r="AA24" s="102">
        <v>12.717468715026964</v>
      </c>
      <c r="AB24" s="102">
        <v>41.499643910875974</v>
      </c>
      <c r="AE24" s="96">
        <v>0.33989999999999998</v>
      </c>
      <c r="AF24">
        <v>15</v>
      </c>
      <c r="AS24" s="70"/>
    </row>
    <row r="25" spans="2:45" ht="20" customHeight="1" thickBot="1">
      <c r="B25" s="79" t="s">
        <v>147</v>
      </c>
      <c r="C25" s="79">
        <v>6.0266666666666664</v>
      </c>
      <c r="D25" s="79">
        <v>6.7166666666666659</v>
      </c>
      <c r="E25" s="79">
        <v>6.873333333333334</v>
      </c>
      <c r="F25" s="79">
        <v>7.1466666666666656</v>
      </c>
      <c r="G25" s="79">
        <v>6.7566666666666677</v>
      </c>
      <c r="H25" s="95">
        <v>7.28</v>
      </c>
      <c r="I25" s="79">
        <v>7.086666666666666</v>
      </c>
      <c r="J25" s="79">
        <v>7.666666666666667</v>
      </c>
      <c r="K25" s="79">
        <v>7.3466666666666667</v>
      </c>
      <c r="L25" s="79">
        <v>7.2433333333333332</v>
      </c>
      <c r="M25" s="79">
        <v>7.3066666666666675</v>
      </c>
      <c r="N25" s="79">
        <v>7.5266666666666664</v>
      </c>
      <c r="O25" s="79">
        <v>7.44</v>
      </c>
      <c r="P25" s="73"/>
      <c r="Q25" s="70" t="s">
        <v>37</v>
      </c>
      <c r="R25" s="102">
        <v>492.65764278639841</v>
      </c>
      <c r="S25" s="102">
        <v>128.5320123405744</v>
      </c>
      <c r="T25" s="102">
        <v>30.563703571215644</v>
      </c>
      <c r="U25" s="102">
        <v>37.392937500000002</v>
      </c>
      <c r="V25" s="102">
        <v>9.36244564552449</v>
      </c>
      <c r="W25" s="102">
        <v>0.25286480664548833</v>
      </c>
      <c r="X25" s="102">
        <v>9.870000000000001</v>
      </c>
      <c r="Y25" s="102">
        <v>6.39</v>
      </c>
      <c r="Z25" s="102">
        <v>45.782887374097058</v>
      </c>
      <c r="AA25" s="102">
        <v>12.717468715026964</v>
      </c>
      <c r="AB25" s="102">
        <v>41.499643910875974</v>
      </c>
      <c r="AE25" s="96">
        <v>0.36230000000000001</v>
      </c>
      <c r="AF25">
        <v>14.666666666666666</v>
      </c>
      <c r="AS25" s="70"/>
    </row>
    <row r="26" spans="2:45" ht="16" thickTop="1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0" t="s">
        <v>37</v>
      </c>
      <c r="R26" s="102">
        <v>492.65764278639841</v>
      </c>
      <c r="S26" s="102">
        <v>128.5320123405744</v>
      </c>
      <c r="T26" s="102">
        <v>30.563703571215644</v>
      </c>
      <c r="U26" s="102">
        <v>37.392937500000002</v>
      </c>
      <c r="V26" s="102">
        <v>9.36244564552449</v>
      </c>
      <c r="W26" s="102">
        <v>0.25286480664548833</v>
      </c>
      <c r="X26" s="102">
        <v>9.870000000000001</v>
      </c>
      <c r="Y26" s="102">
        <v>6.21</v>
      </c>
      <c r="Z26" s="102">
        <v>45.782887374097058</v>
      </c>
      <c r="AA26" s="102">
        <v>12.717468715026964</v>
      </c>
      <c r="AB26" s="102">
        <v>41.499643910875974</v>
      </c>
      <c r="AE26" s="96">
        <v>0.29630000000000001</v>
      </c>
      <c r="AF26">
        <v>14.5</v>
      </c>
      <c r="AS26" s="70"/>
    </row>
    <row r="27" spans="2:45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0" t="s">
        <v>38</v>
      </c>
      <c r="R27" s="102">
        <v>251.22647738527579</v>
      </c>
      <c r="S27" s="102">
        <v>142.91609681625903</v>
      </c>
      <c r="T27" s="102">
        <v>24.485184522744888</v>
      </c>
      <c r="U27" s="102">
        <v>16.630687500000001</v>
      </c>
      <c r="V27" s="102">
        <v>48.041759765650859</v>
      </c>
      <c r="W27" s="102">
        <v>1.2437773603811366</v>
      </c>
      <c r="X27" s="102">
        <v>18.759999999999998</v>
      </c>
      <c r="Y27" s="102">
        <v>6.52</v>
      </c>
      <c r="Z27" s="102">
        <v>35.816618911174785</v>
      </c>
      <c r="AA27" s="102">
        <v>10.233319688907084</v>
      </c>
      <c r="AB27" s="102">
        <v>53.950061399918127</v>
      </c>
      <c r="AE27" s="96">
        <v>0.50119999999999998</v>
      </c>
      <c r="AF27">
        <v>15.333333333333334</v>
      </c>
      <c r="AS27" s="70"/>
    </row>
    <row r="28" spans="2:45">
      <c r="Q28" s="70" t="s">
        <v>38</v>
      </c>
      <c r="R28" s="102">
        <v>251.22647738527579</v>
      </c>
      <c r="S28" s="102">
        <v>142.91609681625903</v>
      </c>
      <c r="T28" s="102">
        <v>24.485184522744888</v>
      </c>
      <c r="U28" s="102">
        <v>16.630687500000001</v>
      </c>
      <c r="V28" s="102">
        <v>48.041759765650859</v>
      </c>
      <c r="W28" s="102">
        <v>1.2437773603811366</v>
      </c>
      <c r="X28" s="102">
        <v>18.759999999999998</v>
      </c>
      <c r="Y28" s="102">
        <v>6.44</v>
      </c>
      <c r="Z28" s="102">
        <v>35.816618911174785</v>
      </c>
      <c r="AA28" s="102">
        <v>10.233319688907084</v>
      </c>
      <c r="AB28" s="102">
        <v>53.950061399918127</v>
      </c>
      <c r="AE28" s="96">
        <v>0.49940000000000001</v>
      </c>
      <c r="AF28">
        <v>14.666666666666666</v>
      </c>
      <c r="AS28" s="70"/>
    </row>
    <row r="29" spans="2:45">
      <c r="Q29" s="70" t="s">
        <v>38</v>
      </c>
      <c r="R29" s="102">
        <v>251.22647738527579</v>
      </c>
      <c r="S29" s="102">
        <v>142.91609681625903</v>
      </c>
      <c r="T29" s="102">
        <v>24.485184522744888</v>
      </c>
      <c r="U29" s="102">
        <v>16.630687500000001</v>
      </c>
      <c r="V29" s="102">
        <v>48.041759765650859</v>
      </c>
      <c r="W29" s="102">
        <v>1.2437773603811366</v>
      </c>
      <c r="X29" s="102">
        <v>18.759999999999998</v>
      </c>
      <c r="Y29" s="102">
        <v>6.38</v>
      </c>
      <c r="Z29" s="102">
        <v>35.816618911174785</v>
      </c>
      <c r="AA29" s="102">
        <v>10.233319688907084</v>
      </c>
      <c r="AB29" s="102">
        <v>53.950061399918127</v>
      </c>
      <c r="AE29" s="96">
        <v>0.44019999999999998</v>
      </c>
      <c r="AF29">
        <v>16.166666666666668</v>
      </c>
      <c r="AS29" s="70"/>
    </row>
    <row r="30" spans="2:45">
      <c r="Q30" s="70" t="s">
        <v>38</v>
      </c>
      <c r="R30" s="102">
        <v>251.22647738527579</v>
      </c>
      <c r="S30" s="102">
        <v>142.91609681625903</v>
      </c>
      <c r="T30" s="102">
        <v>24.485184522744888</v>
      </c>
      <c r="U30" s="102">
        <v>16.630687500000001</v>
      </c>
      <c r="V30" s="102">
        <v>48.041759765650859</v>
      </c>
      <c r="W30" s="102">
        <v>1.2437773603811366</v>
      </c>
      <c r="X30" s="102">
        <v>18.759999999999998</v>
      </c>
      <c r="Y30" s="102">
        <v>6.49</v>
      </c>
      <c r="Z30" s="102">
        <v>35.816618911174785</v>
      </c>
      <c r="AA30" s="102">
        <v>10.233319688907084</v>
      </c>
      <c r="AB30" s="102">
        <v>53.950061399918127</v>
      </c>
      <c r="AE30" s="96">
        <v>0.4168</v>
      </c>
      <c r="AF30">
        <v>16.333333333333332</v>
      </c>
      <c r="AS30" s="70"/>
    </row>
    <row r="31" spans="2:45">
      <c r="Q31" s="70" t="s">
        <v>38</v>
      </c>
      <c r="R31" s="102">
        <v>251.22647738527579</v>
      </c>
      <c r="S31" s="102">
        <v>142.91609681625903</v>
      </c>
      <c r="T31" s="102">
        <v>24.485184522744888</v>
      </c>
      <c r="U31" s="102">
        <v>16.630687500000001</v>
      </c>
      <c r="V31" s="102">
        <v>48.041759765650859</v>
      </c>
      <c r="W31" s="102">
        <v>1.2437773603811366</v>
      </c>
      <c r="X31" s="102">
        <v>18.759999999999998</v>
      </c>
      <c r="Y31" s="102">
        <v>6.46</v>
      </c>
      <c r="Z31" s="102">
        <v>35.816618911174785</v>
      </c>
      <c r="AA31" s="102">
        <v>10.233319688907084</v>
      </c>
      <c r="AB31" s="102">
        <v>53.950061399918127</v>
      </c>
      <c r="AE31" s="96">
        <v>0.4728</v>
      </c>
      <c r="AF31">
        <v>16.333333333333332</v>
      </c>
      <c r="AS31" s="70"/>
    </row>
    <row r="32" spans="2:45">
      <c r="Q32" s="70" t="s">
        <v>40</v>
      </c>
      <c r="R32" s="102">
        <v>159.80356553317935</v>
      </c>
      <c r="S32" s="102">
        <v>139.08034095607644</v>
      </c>
      <c r="T32" s="102">
        <v>28.537530555058726</v>
      </c>
      <c r="U32" s="102">
        <v>18.444375000000001</v>
      </c>
      <c r="V32" s="102">
        <v>29.586440648133721</v>
      </c>
      <c r="W32" s="102">
        <v>0.60683050214567358</v>
      </c>
      <c r="X32" s="102">
        <v>21.07</v>
      </c>
      <c r="Y32" s="102">
        <v>6.08</v>
      </c>
      <c r="Z32" s="102">
        <v>48.948887056883756</v>
      </c>
      <c r="AA32" s="102">
        <v>30.915086562242372</v>
      </c>
      <c r="AB32" s="102">
        <v>20.136026380873872</v>
      </c>
      <c r="AE32" s="98">
        <v>0.45829999999999999</v>
      </c>
      <c r="AF32">
        <v>16.666666666666668</v>
      </c>
      <c r="AS32" s="70"/>
    </row>
    <row r="33" spans="17:45">
      <c r="Q33" s="70" t="s">
        <v>40</v>
      </c>
      <c r="R33" s="102">
        <v>159.80356553317935</v>
      </c>
      <c r="S33" s="102">
        <v>139.08034095607644</v>
      </c>
      <c r="T33" s="102">
        <v>28.537530555058726</v>
      </c>
      <c r="U33" s="102">
        <v>18.444375000000001</v>
      </c>
      <c r="V33" s="102">
        <v>29.586440648133721</v>
      </c>
      <c r="W33" s="102">
        <v>0.60683050214567358</v>
      </c>
      <c r="X33" s="102">
        <v>21.07</v>
      </c>
      <c r="Y33" s="102">
        <v>6.02</v>
      </c>
      <c r="Z33" s="102">
        <v>48.948887056883756</v>
      </c>
      <c r="AA33" s="102">
        <v>30.915086562242372</v>
      </c>
      <c r="AB33" s="102">
        <v>20.136026380873872</v>
      </c>
      <c r="AE33" s="98">
        <v>0.33079999999999998</v>
      </c>
      <c r="AF33">
        <v>17.333333333333332</v>
      </c>
      <c r="AS33" s="70"/>
    </row>
    <row r="34" spans="17:45">
      <c r="Q34" s="70" t="s">
        <v>40</v>
      </c>
      <c r="R34" s="102">
        <v>159.80356553317935</v>
      </c>
      <c r="S34" s="102">
        <v>139.08034095607644</v>
      </c>
      <c r="T34" s="102">
        <v>28.537530555058726</v>
      </c>
      <c r="U34" s="102">
        <v>18.444375000000001</v>
      </c>
      <c r="V34" s="102">
        <v>29.586440648133721</v>
      </c>
      <c r="W34" s="102">
        <v>0.60683050214567358</v>
      </c>
      <c r="X34" s="102">
        <v>21.07</v>
      </c>
      <c r="Y34" s="102">
        <v>6.06</v>
      </c>
      <c r="Z34" s="102">
        <v>48.948887056883756</v>
      </c>
      <c r="AA34" s="102">
        <v>30.915086562242372</v>
      </c>
      <c r="AB34" s="102">
        <v>20.136026380873872</v>
      </c>
      <c r="AE34" s="98">
        <v>0.31190000000000001</v>
      </c>
      <c r="AF34">
        <v>15.333333333333334</v>
      </c>
      <c r="AS34" s="70"/>
    </row>
    <row r="35" spans="17:45">
      <c r="Q35" s="70" t="s">
        <v>40</v>
      </c>
      <c r="R35" s="102">
        <v>159.80356553317935</v>
      </c>
      <c r="S35" s="102">
        <v>139.08034095607644</v>
      </c>
      <c r="T35" s="102">
        <v>28.537530555058726</v>
      </c>
      <c r="U35" s="102">
        <v>18.444375000000001</v>
      </c>
      <c r="V35" s="102">
        <v>29.586440648133721</v>
      </c>
      <c r="W35" s="102">
        <v>0.60683050214567358</v>
      </c>
      <c r="X35" s="102">
        <v>21.07</v>
      </c>
      <c r="Y35" s="102">
        <v>6</v>
      </c>
      <c r="Z35" s="102">
        <v>48.948887056883756</v>
      </c>
      <c r="AA35" s="102">
        <v>30.915086562242372</v>
      </c>
      <c r="AB35" s="102">
        <v>20.136026380873872</v>
      </c>
      <c r="AE35" s="98">
        <v>0.27129999999999999</v>
      </c>
      <c r="AF35">
        <v>16.666666666666668</v>
      </c>
      <c r="AH35" t="s">
        <v>161</v>
      </c>
      <c r="AS35" s="70"/>
    </row>
    <row r="36" spans="17:45" ht="16" thickBot="1">
      <c r="Q36" s="70" t="s">
        <v>40</v>
      </c>
      <c r="R36" s="102">
        <v>159.80356553317935</v>
      </c>
      <c r="S36" s="102">
        <v>139.08034095607644</v>
      </c>
      <c r="T36" s="102">
        <v>28.537530555058726</v>
      </c>
      <c r="U36" s="102">
        <v>18.444375000000001</v>
      </c>
      <c r="V36" s="102">
        <v>29.586440648133721</v>
      </c>
      <c r="W36" s="102">
        <v>0.60683050214567358</v>
      </c>
      <c r="X36" s="102">
        <v>21.07</v>
      </c>
      <c r="Y36" s="102">
        <v>6.06</v>
      </c>
      <c r="Z36" s="102">
        <v>48.948887056883756</v>
      </c>
      <c r="AA36" s="102">
        <v>30.915086562242372</v>
      </c>
      <c r="AB36" s="102">
        <v>20.136026380873872</v>
      </c>
      <c r="AE36" s="98">
        <v>0.31850000000000001</v>
      </c>
      <c r="AF36">
        <v>15.833333333333334</v>
      </c>
      <c r="AS36" s="70"/>
    </row>
    <row r="37" spans="17:45" ht="16">
      <c r="Q37" s="70" t="s">
        <v>41</v>
      </c>
      <c r="R37" s="102">
        <v>257.75668537471125</v>
      </c>
      <c r="S37" s="102">
        <v>156.341242326898</v>
      </c>
      <c r="T37" s="102">
        <v>33.096419841411794</v>
      </c>
      <c r="U37" s="102">
        <v>32.276687499999994</v>
      </c>
      <c r="V37" s="102">
        <v>29.215481419599516</v>
      </c>
      <c r="W37" s="102">
        <v>0.66162162973582095</v>
      </c>
      <c r="X37" s="102">
        <v>19.949999999999996</v>
      </c>
      <c r="Y37" s="102">
        <v>6.9</v>
      </c>
      <c r="Z37" s="102">
        <v>59.296196775527072</v>
      </c>
      <c r="AA37" s="102">
        <v>23.382596114096735</v>
      </c>
      <c r="AB37" s="102">
        <v>17.321207110376193</v>
      </c>
      <c r="AE37" s="96">
        <v>0.4572</v>
      </c>
      <c r="AF37">
        <v>18.166666666666668</v>
      </c>
      <c r="AH37" s="104" t="s">
        <v>95</v>
      </c>
      <c r="AI37" s="104"/>
      <c r="AJ37" s="75"/>
      <c r="AK37" s="75"/>
      <c r="AL37" s="75"/>
      <c r="AM37" s="75"/>
      <c r="AN37" s="75"/>
      <c r="AO37" s="75"/>
      <c r="AP37" s="75"/>
      <c r="AS37" s="70"/>
    </row>
    <row r="38" spans="17:45" ht="16">
      <c r="Q38" s="70" t="s">
        <v>41</v>
      </c>
      <c r="R38" s="102">
        <v>257.75668537471125</v>
      </c>
      <c r="S38" s="102">
        <v>156.341242326898</v>
      </c>
      <c r="T38" s="102">
        <v>33.096419841411794</v>
      </c>
      <c r="U38" s="102">
        <v>32.276687499999994</v>
      </c>
      <c r="V38" s="102">
        <v>29.215481419599516</v>
      </c>
      <c r="W38" s="102">
        <v>0.66162162973582095</v>
      </c>
      <c r="X38" s="102">
        <v>19.949999999999996</v>
      </c>
      <c r="Y38" s="102">
        <v>6.89</v>
      </c>
      <c r="Z38" s="102">
        <v>59.296196775527072</v>
      </c>
      <c r="AA38" s="102">
        <v>23.382596114096735</v>
      </c>
      <c r="AB38" s="102">
        <v>17.321207110376193</v>
      </c>
      <c r="AE38" s="96">
        <v>0.49320000000000003</v>
      </c>
      <c r="AF38">
        <v>17.666666666666668</v>
      </c>
      <c r="AH38" s="75" t="s">
        <v>96</v>
      </c>
      <c r="AI38" s="75">
        <v>0.82529660293360518</v>
      </c>
      <c r="AJ38" s="75"/>
      <c r="AK38" s="75"/>
      <c r="AL38" s="75"/>
      <c r="AM38" s="75"/>
      <c r="AN38" s="75"/>
      <c r="AO38" s="75"/>
      <c r="AP38" s="75"/>
      <c r="AS38" s="70"/>
    </row>
    <row r="39" spans="17:45" ht="16">
      <c r="Q39" s="70" t="s">
        <v>41</v>
      </c>
      <c r="R39" s="102">
        <v>257.75668537471125</v>
      </c>
      <c r="S39" s="102">
        <v>156.341242326898</v>
      </c>
      <c r="T39" s="102">
        <v>33.096419841411794</v>
      </c>
      <c r="U39" s="102">
        <v>32.276687499999994</v>
      </c>
      <c r="V39" s="102">
        <v>29.215481419599516</v>
      </c>
      <c r="W39" s="102">
        <v>0.66162162973582095</v>
      </c>
      <c r="X39" s="102">
        <v>19.949999999999996</v>
      </c>
      <c r="Y39" s="102">
        <v>7.02</v>
      </c>
      <c r="Z39" s="102">
        <v>59.296196775527072</v>
      </c>
      <c r="AA39" s="102">
        <v>23.382596114096735</v>
      </c>
      <c r="AB39" s="102">
        <v>17.321207110376193</v>
      </c>
      <c r="AE39" s="96">
        <v>0.53920000000000001</v>
      </c>
      <c r="AF39">
        <v>17.166666666666668</v>
      </c>
      <c r="AH39" s="75" t="s">
        <v>97</v>
      </c>
      <c r="AI39" s="75">
        <v>0.68111448281374887</v>
      </c>
      <c r="AJ39" s="75"/>
      <c r="AK39" s="75"/>
      <c r="AL39" s="75"/>
      <c r="AM39" s="75"/>
      <c r="AN39" s="75"/>
      <c r="AO39" s="75"/>
      <c r="AP39" s="75"/>
      <c r="AS39" s="70"/>
    </row>
    <row r="40" spans="17:45" ht="16">
      <c r="Q40" s="70" t="s">
        <v>41</v>
      </c>
      <c r="R40" s="102">
        <v>257.75668537471125</v>
      </c>
      <c r="S40" s="102">
        <v>156.341242326898</v>
      </c>
      <c r="T40" s="102">
        <v>33.096419841411794</v>
      </c>
      <c r="U40" s="102">
        <v>32.276687499999994</v>
      </c>
      <c r="V40" s="102">
        <v>29.215481419599516</v>
      </c>
      <c r="W40" s="102">
        <v>0.66162162973582095</v>
      </c>
      <c r="X40" s="102">
        <v>19.949999999999996</v>
      </c>
      <c r="Y40" s="102">
        <v>7</v>
      </c>
      <c r="Z40" s="102">
        <v>59.296196775527072</v>
      </c>
      <c r="AA40" s="102">
        <v>23.382596114096735</v>
      </c>
      <c r="AB40" s="102">
        <v>17.321207110376193</v>
      </c>
      <c r="AE40" s="96">
        <v>0.17929999999999999</v>
      </c>
      <c r="AF40">
        <v>16.166666666666668</v>
      </c>
      <c r="AH40" s="75" t="s">
        <v>98</v>
      </c>
      <c r="AI40" s="75">
        <v>0.63555940892999874</v>
      </c>
      <c r="AJ40" s="75"/>
      <c r="AK40" s="75"/>
      <c r="AL40" s="75"/>
      <c r="AM40" s="75"/>
      <c r="AN40" s="75"/>
      <c r="AO40" s="75"/>
      <c r="AP40" s="75"/>
      <c r="AS40" s="70"/>
    </row>
    <row r="41" spans="17:45" ht="16">
      <c r="Q41" s="70" t="s">
        <v>41</v>
      </c>
      <c r="R41" s="102">
        <v>257.75668537471125</v>
      </c>
      <c r="S41" s="102">
        <v>156.341242326898</v>
      </c>
      <c r="T41" s="102">
        <v>33.096419841411794</v>
      </c>
      <c r="U41" s="102">
        <v>32.276687499999994</v>
      </c>
      <c r="V41" s="102">
        <v>29.215481419599516</v>
      </c>
      <c r="W41" s="102">
        <v>0.66162162973582095</v>
      </c>
      <c r="X41" s="102">
        <v>19.949999999999996</v>
      </c>
      <c r="Y41" s="102">
        <v>6.96</v>
      </c>
      <c r="Z41" s="102">
        <v>59.296196775527072</v>
      </c>
      <c r="AA41" s="102">
        <v>23.382596114096735</v>
      </c>
      <c r="AB41" s="102">
        <v>17.321207110376193</v>
      </c>
      <c r="AE41" s="96">
        <v>0.31269999999999998</v>
      </c>
      <c r="AF41">
        <v>14.166666666666666</v>
      </c>
      <c r="AH41" s="75" t="s">
        <v>99</v>
      </c>
      <c r="AI41" s="75">
        <v>0.10342425827569517</v>
      </c>
      <c r="AJ41" s="75"/>
      <c r="AK41" s="75"/>
      <c r="AL41" s="75"/>
      <c r="AM41" s="75"/>
      <c r="AN41" s="75"/>
      <c r="AO41" s="75"/>
      <c r="AP41" s="75"/>
      <c r="AS41" s="70"/>
    </row>
    <row r="42" spans="17:45" ht="17" thickBot="1">
      <c r="Q42" s="70" t="s">
        <v>43</v>
      </c>
      <c r="R42" s="102">
        <v>451.72888015717109</v>
      </c>
      <c r="S42" s="102">
        <v>154.42336439680673</v>
      </c>
      <c r="T42" s="102">
        <v>29.550617063137185</v>
      </c>
      <c r="U42" s="102">
        <v>38.878437500000004</v>
      </c>
      <c r="V42" s="102">
        <v>29.863564351447074</v>
      </c>
      <c r="W42" s="102">
        <v>0.25149502845573468</v>
      </c>
      <c r="X42" s="102">
        <v>13.3</v>
      </c>
      <c r="Y42" s="102">
        <v>6.81</v>
      </c>
      <c r="Z42" s="102">
        <v>45.516786692362317</v>
      </c>
      <c r="AA42" s="102">
        <v>15.341312506339385</v>
      </c>
      <c r="AB42" s="102">
        <v>39.141900801298299</v>
      </c>
      <c r="AE42" s="98">
        <v>9.74E-2</v>
      </c>
      <c r="AF42">
        <v>7.833333333333333</v>
      </c>
      <c r="AH42" s="105" t="s">
        <v>100</v>
      </c>
      <c r="AI42" s="105">
        <v>65</v>
      </c>
      <c r="AJ42" s="75"/>
      <c r="AK42" s="75"/>
      <c r="AL42" s="75"/>
      <c r="AM42" s="75"/>
      <c r="AN42" s="75"/>
      <c r="AO42" s="75"/>
      <c r="AP42" s="75"/>
      <c r="AS42" s="70"/>
    </row>
    <row r="43" spans="17:45" ht="16">
      <c r="Q43" s="70" t="s">
        <v>43</v>
      </c>
      <c r="R43" s="102">
        <v>451.72888015717109</v>
      </c>
      <c r="S43" s="102">
        <v>154.42336439680673</v>
      </c>
      <c r="T43" s="102">
        <v>29.550617063137185</v>
      </c>
      <c r="U43" s="102">
        <v>38.878437500000004</v>
      </c>
      <c r="V43" s="102">
        <v>29.863564351447074</v>
      </c>
      <c r="W43" s="102">
        <v>0.25149502845573468</v>
      </c>
      <c r="X43" s="102">
        <v>13.3</v>
      </c>
      <c r="Y43" s="102">
        <v>6.79</v>
      </c>
      <c r="Z43" s="102">
        <v>45.516786692362317</v>
      </c>
      <c r="AA43" s="102">
        <v>15.341312506339385</v>
      </c>
      <c r="AB43" s="102">
        <v>39.141900801298299</v>
      </c>
      <c r="AE43" s="98">
        <v>0.1502</v>
      </c>
      <c r="AF43">
        <v>7.5</v>
      </c>
      <c r="AH43" s="75"/>
      <c r="AI43" s="75"/>
      <c r="AJ43" s="75"/>
      <c r="AK43" s="75"/>
      <c r="AL43" s="75"/>
      <c r="AM43" s="75"/>
      <c r="AN43" s="75"/>
      <c r="AO43" s="75"/>
      <c r="AP43" s="75"/>
      <c r="AS43" s="70"/>
    </row>
    <row r="44" spans="17:45" ht="17" thickBot="1">
      <c r="Q44" s="70" t="s">
        <v>43</v>
      </c>
      <c r="R44" s="102">
        <v>451.72888015717109</v>
      </c>
      <c r="S44" s="102">
        <v>154.42336439680673</v>
      </c>
      <c r="T44" s="102">
        <v>29.550617063137185</v>
      </c>
      <c r="U44" s="102">
        <v>38.878437500000004</v>
      </c>
      <c r="V44" s="102">
        <v>29.863564351447074</v>
      </c>
      <c r="W44" s="102">
        <v>0.25149502845573468</v>
      </c>
      <c r="X44" s="102">
        <v>13.3</v>
      </c>
      <c r="Y44" s="102">
        <v>6.77</v>
      </c>
      <c r="Z44" s="102">
        <v>45.516786692362317</v>
      </c>
      <c r="AA44" s="102">
        <v>15.341312506339385</v>
      </c>
      <c r="AB44" s="102">
        <v>39.141900801298299</v>
      </c>
      <c r="AE44" s="98">
        <v>0.11</v>
      </c>
      <c r="AF44">
        <v>8.1666666666666661</v>
      </c>
      <c r="AH44" s="75" t="s">
        <v>101</v>
      </c>
      <c r="AI44" s="75"/>
      <c r="AJ44" s="75"/>
      <c r="AK44" s="75"/>
      <c r="AL44" s="75"/>
      <c r="AM44" s="75"/>
      <c r="AN44" s="75"/>
      <c r="AO44" s="75"/>
      <c r="AP44" s="75"/>
      <c r="AS44" s="70"/>
    </row>
    <row r="45" spans="17:45" ht="16">
      <c r="Q45" s="70" t="s">
        <v>43</v>
      </c>
      <c r="R45" s="102">
        <v>451.72888015717109</v>
      </c>
      <c r="S45" s="102">
        <v>154.42336439680673</v>
      </c>
      <c r="T45" s="102">
        <v>29.550617063137185</v>
      </c>
      <c r="U45" s="102">
        <v>38.878437500000004</v>
      </c>
      <c r="V45" s="102">
        <v>29.863564351447074</v>
      </c>
      <c r="W45" s="102">
        <v>0.25149502845573468</v>
      </c>
      <c r="X45" s="102">
        <v>13.3</v>
      </c>
      <c r="Y45" s="102">
        <v>6.68</v>
      </c>
      <c r="Z45" s="102">
        <v>45.516786692362317</v>
      </c>
      <c r="AA45" s="102">
        <v>15.341312506339385</v>
      </c>
      <c r="AB45" s="102">
        <v>39.141900801298299</v>
      </c>
      <c r="AE45" s="98">
        <v>7.7799999999999994E-2</v>
      </c>
      <c r="AF45">
        <v>8</v>
      </c>
      <c r="AH45" s="106"/>
      <c r="AI45" s="106" t="s">
        <v>106</v>
      </c>
      <c r="AJ45" s="106" t="s">
        <v>107</v>
      </c>
      <c r="AK45" s="106" t="s">
        <v>108</v>
      </c>
      <c r="AL45" s="106" t="s">
        <v>109</v>
      </c>
      <c r="AM45" s="106" t="s">
        <v>110</v>
      </c>
      <c r="AN45" s="75"/>
      <c r="AO45" s="75"/>
      <c r="AP45" s="75"/>
      <c r="AS45" s="70"/>
    </row>
    <row r="46" spans="17:45" ht="16">
      <c r="Q46" s="70" t="s">
        <v>43</v>
      </c>
      <c r="R46" s="102">
        <v>451.72888015717109</v>
      </c>
      <c r="S46" s="102">
        <v>154.42336439680673</v>
      </c>
      <c r="T46" s="102">
        <v>29.550617063137185</v>
      </c>
      <c r="U46" s="102">
        <v>38.878437500000004</v>
      </c>
      <c r="V46" s="102">
        <v>29.863564351447074</v>
      </c>
      <c r="W46" s="102">
        <v>0.25149502845573468</v>
      </c>
      <c r="X46" s="102">
        <v>13.3</v>
      </c>
      <c r="Y46" s="102">
        <v>6.79</v>
      </c>
      <c r="Z46" s="102">
        <v>45.516786692362317</v>
      </c>
      <c r="AA46" s="102">
        <v>15.341312506339385</v>
      </c>
      <c r="AB46" s="102">
        <v>39.141900801298299</v>
      </c>
      <c r="AE46" s="98">
        <v>0.12180000000000001</v>
      </c>
      <c r="AF46">
        <v>8.6666666666666661</v>
      </c>
      <c r="AH46" s="75" t="s">
        <v>102</v>
      </c>
      <c r="AI46" s="75">
        <v>8</v>
      </c>
      <c r="AJ46" s="75">
        <v>1.2794348512683875</v>
      </c>
      <c r="AK46" s="75">
        <v>0.15992935640854844</v>
      </c>
      <c r="AL46" s="75">
        <v>14.951451611116966</v>
      </c>
      <c r="AM46" s="110">
        <v>1.8851244024970721E-11</v>
      </c>
      <c r="AN46" s="75"/>
      <c r="AO46" s="75"/>
      <c r="AP46" s="75"/>
      <c r="AS46" s="70"/>
    </row>
    <row r="47" spans="17:45" ht="16">
      <c r="Q47" s="70" t="s">
        <v>44</v>
      </c>
      <c r="R47" s="102">
        <v>691.19924067348984</v>
      </c>
      <c r="S47" s="102">
        <v>149.62866957157851</v>
      </c>
      <c r="T47" s="102">
        <v>23.978641268705658</v>
      </c>
      <c r="U47" s="102">
        <v>38.368812500000004</v>
      </c>
      <c r="V47" s="102">
        <v>28.693617053474867</v>
      </c>
      <c r="W47" s="102">
        <v>0.35285861449750727</v>
      </c>
      <c r="X47" s="102">
        <v>13.580000000000002</v>
      </c>
      <c r="Y47" s="102">
        <v>6.43</v>
      </c>
      <c r="Z47" s="102">
        <v>35.64857405703772</v>
      </c>
      <c r="AA47" s="102">
        <v>18.015946028825514</v>
      </c>
      <c r="AB47" s="102">
        <v>46.335479914136769</v>
      </c>
      <c r="AE47" s="98">
        <v>0.25180000000000002</v>
      </c>
      <c r="AF47">
        <v>12</v>
      </c>
      <c r="AG47" s="101"/>
      <c r="AH47" s="75" t="s">
        <v>103</v>
      </c>
      <c r="AI47" s="75">
        <v>56</v>
      </c>
      <c r="AJ47" s="75">
        <v>0.59900832319315123</v>
      </c>
      <c r="AK47" s="75">
        <v>1.06965771998777E-2</v>
      </c>
      <c r="AL47" s="75"/>
      <c r="AM47" s="75"/>
      <c r="AN47" s="75"/>
      <c r="AO47" s="75"/>
      <c r="AP47" s="75"/>
      <c r="AS47" s="70"/>
    </row>
    <row r="48" spans="17:45" ht="17" thickBot="1">
      <c r="Q48" s="70" t="s">
        <v>44</v>
      </c>
      <c r="R48" s="102">
        <v>691.19924067348984</v>
      </c>
      <c r="S48" s="102">
        <v>149.62866957157851</v>
      </c>
      <c r="T48" s="102">
        <v>23.978641268705658</v>
      </c>
      <c r="U48" s="102">
        <v>38.368812500000004</v>
      </c>
      <c r="V48" s="102">
        <v>28.693617053474867</v>
      </c>
      <c r="W48" s="102">
        <v>0.35285861449750727</v>
      </c>
      <c r="X48" s="102">
        <v>13.580000000000002</v>
      </c>
      <c r="Y48" s="102">
        <v>6.46</v>
      </c>
      <c r="Z48" s="102">
        <v>35.64857405703772</v>
      </c>
      <c r="AA48" s="102">
        <v>18.015946028825514</v>
      </c>
      <c r="AB48" s="102">
        <v>46.335479914136769</v>
      </c>
      <c r="AE48" s="98">
        <v>0.33479999999999999</v>
      </c>
      <c r="AF48">
        <v>13.833333333333334</v>
      </c>
      <c r="AG48" s="101"/>
      <c r="AH48" s="105" t="s">
        <v>104</v>
      </c>
      <c r="AI48" s="105">
        <v>64</v>
      </c>
      <c r="AJ48" s="105">
        <v>1.8784431744615389</v>
      </c>
      <c r="AK48" s="105"/>
      <c r="AL48" s="105"/>
      <c r="AM48" s="105"/>
      <c r="AN48" s="75"/>
      <c r="AO48" s="75"/>
      <c r="AP48" s="75"/>
      <c r="AS48" s="70"/>
    </row>
    <row r="49" spans="17:45" ht="17" thickBot="1">
      <c r="Q49" s="70" t="s">
        <v>44</v>
      </c>
      <c r="R49" s="102">
        <v>691.19924067348984</v>
      </c>
      <c r="S49" s="102">
        <v>149.62866957157851</v>
      </c>
      <c r="T49" s="102">
        <v>23.978641268705658</v>
      </c>
      <c r="U49" s="102">
        <v>38.368812500000004</v>
      </c>
      <c r="V49" s="102">
        <v>28.693617053474867</v>
      </c>
      <c r="W49" s="102">
        <v>0.35285861449750727</v>
      </c>
      <c r="X49" s="102">
        <v>13.580000000000002</v>
      </c>
      <c r="Y49" s="102">
        <v>6.42</v>
      </c>
      <c r="Z49" s="102">
        <v>35.64857405703772</v>
      </c>
      <c r="AA49" s="102">
        <v>18.015946028825514</v>
      </c>
      <c r="AB49" s="102">
        <v>46.335479914136769</v>
      </c>
      <c r="AE49" s="98">
        <v>0.18920000000000001</v>
      </c>
      <c r="AF49">
        <v>11.833333333333334</v>
      </c>
      <c r="AG49" s="101"/>
      <c r="AH49" s="75"/>
      <c r="AI49" s="75"/>
      <c r="AJ49" s="75"/>
      <c r="AK49" s="75"/>
      <c r="AL49" s="75"/>
      <c r="AM49" s="75"/>
      <c r="AN49" s="75"/>
      <c r="AO49" s="75"/>
      <c r="AP49" s="75"/>
      <c r="AS49" s="70"/>
    </row>
    <row r="50" spans="17:45" ht="16">
      <c r="Q50" s="70" t="s">
        <v>44</v>
      </c>
      <c r="R50" s="102">
        <v>691.19924067348984</v>
      </c>
      <c r="S50" s="102">
        <v>149.62866957157851</v>
      </c>
      <c r="T50" s="102">
        <v>23.978641268705658</v>
      </c>
      <c r="U50" s="102">
        <v>38.368812500000004</v>
      </c>
      <c r="V50" s="102">
        <v>28.693617053474867</v>
      </c>
      <c r="W50" s="102">
        <v>0.35285861449750727</v>
      </c>
      <c r="X50" s="102">
        <v>13.580000000000002</v>
      </c>
      <c r="Y50" s="102">
        <v>6.4</v>
      </c>
      <c r="Z50" s="102">
        <v>35.64857405703772</v>
      </c>
      <c r="AA50" s="102">
        <v>18.015946028825514</v>
      </c>
      <c r="AB50" s="102">
        <v>46.335479914136769</v>
      </c>
      <c r="AE50" s="98">
        <v>0.1195</v>
      </c>
      <c r="AF50">
        <v>10.666666666666666</v>
      </c>
      <c r="AG50" s="101"/>
      <c r="AH50" s="106"/>
      <c r="AI50" s="106" t="s">
        <v>111</v>
      </c>
      <c r="AJ50" s="106" t="s">
        <v>99</v>
      </c>
      <c r="AK50" s="106" t="s">
        <v>112</v>
      </c>
      <c r="AL50" s="106" t="s">
        <v>113</v>
      </c>
      <c r="AM50" s="106" t="s">
        <v>114</v>
      </c>
      <c r="AN50" s="106" t="s">
        <v>115</v>
      </c>
      <c r="AO50" s="106" t="s">
        <v>116</v>
      </c>
      <c r="AP50" s="106" t="s">
        <v>117</v>
      </c>
      <c r="AS50" s="70"/>
    </row>
    <row r="51" spans="17:45" ht="16">
      <c r="Q51" s="70" t="s">
        <v>44</v>
      </c>
      <c r="R51" s="102">
        <v>691.19924067348984</v>
      </c>
      <c r="S51" s="102">
        <v>149.62866957157851</v>
      </c>
      <c r="T51" s="102">
        <v>23.978641268705658</v>
      </c>
      <c r="U51" s="102">
        <v>38.368812500000004</v>
      </c>
      <c r="V51" s="102">
        <v>28.693617053474867</v>
      </c>
      <c r="W51" s="102">
        <v>0.35285861449750727</v>
      </c>
      <c r="X51" s="102">
        <v>13.580000000000002</v>
      </c>
      <c r="Y51" s="102">
        <v>6.38</v>
      </c>
      <c r="Z51" s="102">
        <v>35.64857405703772</v>
      </c>
      <c r="AA51" s="102">
        <v>18.015946028825514</v>
      </c>
      <c r="AB51" s="102">
        <v>46.335479914136769</v>
      </c>
      <c r="AE51" s="98">
        <v>0.15659999999999999</v>
      </c>
      <c r="AF51">
        <v>9.3333333333333339</v>
      </c>
      <c r="AG51" s="101"/>
      <c r="AH51" s="75" t="s">
        <v>105</v>
      </c>
      <c r="AI51" s="107">
        <v>-0.64141445200718117</v>
      </c>
      <c r="AJ51" s="107">
        <v>0.46851508152801952</v>
      </c>
      <c r="AK51" s="107">
        <v>-1.3690369366878565</v>
      </c>
      <c r="AL51" s="107">
        <v>0.17645403372699836</v>
      </c>
      <c r="AM51" s="107">
        <v>-1.5799629407184406</v>
      </c>
      <c r="AN51" s="107">
        <v>0.29713403670407834</v>
      </c>
      <c r="AO51" s="107">
        <v>-1.5799629407184406</v>
      </c>
      <c r="AP51" s="107">
        <v>0.29713403670407834</v>
      </c>
      <c r="AS51" s="70"/>
    </row>
    <row r="52" spans="17:45" ht="16">
      <c r="Q52" s="70" t="s">
        <v>45</v>
      </c>
      <c r="R52" s="102">
        <v>528.76031693628283</v>
      </c>
      <c r="S52" s="102">
        <v>162.57434559969465</v>
      </c>
      <c r="T52" s="102">
        <v>23.978641268705658</v>
      </c>
      <c r="U52" s="102">
        <v>32.949687500000003</v>
      </c>
      <c r="V52" s="102">
        <v>29.607004938736392</v>
      </c>
      <c r="W52" s="102">
        <v>1.4013018522028102</v>
      </c>
      <c r="X52" s="102">
        <v>30.450000000000003</v>
      </c>
      <c r="Y52" s="102">
        <v>7.02</v>
      </c>
      <c r="Z52" s="102">
        <v>54.642670839853935</v>
      </c>
      <c r="AA52" s="102">
        <v>13.171622326551901</v>
      </c>
      <c r="AB52" s="102">
        <v>32.185706833594168</v>
      </c>
      <c r="AE52" s="96">
        <v>0.16020000000000001</v>
      </c>
      <c r="AF52">
        <v>9.3333333333333339</v>
      </c>
      <c r="AG52" s="101"/>
      <c r="AH52" s="75" t="s">
        <v>158</v>
      </c>
      <c r="AI52" s="107">
        <v>1.3465773685186846E-3</v>
      </c>
      <c r="AJ52" s="107">
        <v>2.4691904548262712E-4</v>
      </c>
      <c r="AK52" s="107">
        <v>5.4535176332253723</v>
      </c>
      <c r="AL52" s="107">
        <v>1.1552978761559012E-6</v>
      </c>
      <c r="AM52" s="107">
        <v>8.519390823488361E-4</v>
      </c>
      <c r="AN52" s="107">
        <v>1.8412156546885332E-3</v>
      </c>
      <c r="AO52" s="107">
        <v>8.519390823488361E-4</v>
      </c>
      <c r="AP52" s="107">
        <v>1.8412156546885332E-3</v>
      </c>
      <c r="AS52" s="70"/>
    </row>
    <row r="53" spans="17:45" ht="16">
      <c r="Q53" s="70" t="s">
        <v>45</v>
      </c>
      <c r="R53" s="102">
        <v>528.76031693628283</v>
      </c>
      <c r="S53" s="102">
        <v>162.57434559969465</v>
      </c>
      <c r="T53" s="102">
        <v>23.978641268705658</v>
      </c>
      <c r="U53" s="102">
        <v>32.949687500000003</v>
      </c>
      <c r="V53" s="102">
        <v>29.607004938736392</v>
      </c>
      <c r="W53" s="102">
        <v>1.4013018522028102</v>
      </c>
      <c r="X53" s="102">
        <v>30.450000000000003</v>
      </c>
      <c r="Y53" s="102">
        <v>7</v>
      </c>
      <c r="Z53" s="102">
        <v>54.642670839853935</v>
      </c>
      <c r="AA53" s="102">
        <v>13.171622326551901</v>
      </c>
      <c r="AB53" s="102">
        <v>32.185706833594168</v>
      </c>
      <c r="AE53" s="96">
        <v>0.1065</v>
      </c>
      <c r="AF53">
        <v>9.3333333333333339</v>
      </c>
      <c r="AG53" s="101"/>
      <c r="AH53" s="75" t="s">
        <v>157</v>
      </c>
      <c r="AI53" s="107">
        <v>-7.4417422976923026E-3</v>
      </c>
      <c r="AJ53" s="107">
        <v>1.85852826703719E-3</v>
      </c>
      <c r="AK53" s="107">
        <v>-4.0041049844002128</v>
      </c>
      <c r="AL53" s="107">
        <v>1.851120926335007E-4</v>
      </c>
      <c r="AM53" s="107">
        <v>-1.1164821799350974E-2</v>
      </c>
      <c r="AN53" s="107">
        <v>-3.7186627960336311E-3</v>
      </c>
      <c r="AO53" s="107">
        <v>-1.1164821799350974E-2</v>
      </c>
      <c r="AP53" s="107">
        <v>-3.7186627960336311E-3</v>
      </c>
      <c r="AS53" s="70"/>
    </row>
    <row r="54" spans="17:45" ht="16">
      <c r="Q54" s="70" t="s">
        <v>45</v>
      </c>
      <c r="R54" s="102">
        <v>528.76031693628283</v>
      </c>
      <c r="S54" s="102">
        <v>162.57434559969465</v>
      </c>
      <c r="T54" s="102">
        <v>23.978641268705658</v>
      </c>
      <c r="U54" s="102">
        <v>32.949687500000003</v>
      </c>
      <c r="V54" s="102">
        <v>29.607004938736392</v>
      </c>
      <c r="W54" s="102">
        <v>1.4013018522028102</v>
      </c>
      <c r="X54" s="102">
        <v>30.450000000000003</v>
      </c>
      <c r="Y54" s="102">
        <v>7.02</v>
      </c>
      <c r="Z54" s="102">
        <v>54.642670839853935</v>
      </c>
      <c r="AA54" s="102">
        <v>13.171622326551901</v>
      </c>
      <c r="AB54" s="102">
        <v>32.185706833594168</v>
      </c>
      <c r="AE54" s="96">
        <v>0.1424</v>
      </c>
      <c r="AF54">
        <v>9.1666666666666661</v>
      </c>
      <c r="AG54" s="101"/>
      <c r="AH54" s="75" t="s">
        <v>156</v>
      </c>
      <c r="AI54" s="107">
        <v>4.0990073641099252E-2</v>
      </c>
      <c r="AJ54" s="107">
        <v>6.8860055979324611E-3</v>
      </c>
      <c r="AK54" s="107">
        <v>5.9526634212157212</v>
      </c>
      <c r="AL54" s="107">
        <v>1.8148035842461392E-7</v>
      </c>
      <c r="AM54" s="107">
        <v>2.7195746837106554E-2</v>
      </c>
      <c r="AN54" s="107">
        <v>5.4784400445091946E-2</v>
      </c>
      <c r="AO54" s="107">
        <v>2.7195746837106554E-2</v>
      </c>
      <c r="AP54" s="107">
        <v>5.4784400445091946E-2</v>
      </c>
      <c r="AS54" s="70"/>
    </row>
    <row r="55" spans="17:45" ht="16">
      <c r="Q55" s="70" t="s">
        <v>45</v>
      </c>
      <c r="R55" s="102">
        <v>528.76031693628283</v>
      </c>
      <c r="S55" s="102">
        <v>162.57434559969465</v>
      </c>
      <c r="T55" s="102">
        <v>23.978641268705658</v>
      </c>
      <c r="U55" s="102">
        <v>32.949687500000003</v>
      </c>
      <c r="V55" s="102">
        <v>29.607004938736392</v>
      </c>
      <c r="W55" s="102">
        <v>1.4013018522028102</v>
      </c>
      <c r="X55" s="102">
        <v>30.450000000000003</v>
      </c>
      <c r="Y55" s="102">
        <v>7.02</v>
      </c>
      <c r="Z55" s="102">
        <v>54.642670839853935</v>
      </c>
      <c r="AA55" s="102">
        <v>13.171622326551901</v>
      </c>
      <c r="AB55" s="102">
        <v>32.185706833594168</v>
      </c>
      <c r="AE55" s="96">
        <v>3.4799999999999998E-2</v>
      </c>
      <c r="AF55">
        <v>6.666666666666667</v>
      </c>
      <c r="AG55" s="101"/>
      <c r="AH55" s="75" t="s">
        <v>152</v>
      </c>
      <c r="AI55" s="107">
        <v>-4.1906557296094854E-2</v>
      </c>
      <c r="AJ55" s="107">
        <v>6.1129794718164212E-3</v>
      </c>
      <c r="AK55" s="107">
        <v>-6.8553407531144002</v>
      </c>
      <c r="AL55" s="107">
        <v>5.999279480031086E-9</v>
      </c>
      <c r="AM55" s="107">
        <v>-5.4152326687518668E-2</v>
      </c>
      <c r="AN55" s="107">
        <v>-2.9660787904671037E-2</v>
      </c>
      <c r="AO55" s="107">
        <v>-5.4152326687518668E-2</v>
      </c>
      <c r="AP55" s="107">
        <v>-2.9660787904671037E-2</v>
      </c>
      <c r="AS55" s="70"/>
    </row>
    <row r="56" spans="17:45" ht="16">
      <c r="Q56" s="70" t="s">
        <v>45</v>
      </c>
      <c r="R56" s="102">
        <v>528.76031693628283</v>
      </c>
      <c r="S56" s="102">
        <v>162.57434559969465</v>
      </c>
      <c r="T56" s="102">
        <v>23.978641268705658</v>
      </c>
      <c r="U56" s="102">
        <v>32.949687500000003</v>
      </c>
      <c r="V56" s="102">
        <v>29.607004938736392</v>
      </c>
      <c r="W56" s="102">
        <v>1.4013018522028102</v>
      </c>
      <c r="X56" s="102">
        <v>30.450000000000003</v>
      </c>
      <c r="Y56" s="102">
        <v>7.02</v>
      </c>
      <c r="Z56" s="102">
        <v>54.642670839853935</v>
      </c>
      <c r="AA56" s="102">
        <v>13.171622326551901</v>
      </c>
      <c r="AB56" s="102">
        <v>32.185706833594168</v>
      </c>
      <c r="AE56" s="96">
        <v>0.1618</v>
      </c>
      <c r="AF56">
        <v>8.3333333333333339</v>
      </c>
      <c r="AG56" s="101"/>
      <c r="AH56" s="75" t="s">
        <v>153</v>
      </c>
      <c r="AI56" s="107">
        <v>-4.2278842388367901E-3</v>
      </c>
      <c r="AJ56" s="107">
        <v>8.9148527599064225E-4</v>
      </c>
      <c r="AK56" s="107">
        <v>-4.7425171819452121</v>
      </c>
      <c r="AL56" s="107">
        <v>1.4945952595303989E-5</v>
      </c>
      <c r="AM56" s="107">
        <v>-6.0137438439545783E-3</v>
      </c>
      <c r="AN56" s="107">
        <v>-2.4420246337190019E-3</v>
      </c>
      <c r="AO56" s="107">
        <v>-6.0137438439545783E-3</v>
      </c>
      <c r="AP56" s="107">
        <v>-2.4420246337190019E-3</v>
      </c>
      <c r="AS56" s="70"/>
    </row>
    <row r="57" spans="17:45" ht="16">
      <c r="Q57" s="70" t="s">
        <v>46</v>
      </c>
      <c r="R57" s="102">
        <v>1245.1064178127051</v>
      </c>
      <c r="S57" s="102">
        <v>188.94516713844979</v>
      </c>
      <c r="T57" s="102">
        <v>33.096419841411794</v>
      </c>
      <c r="U57" s="102">
        <v>64.844499999999996</v>
      </c>
      <c r="V57" s="102">
        <v>12.303122147267921</v>
      </c>
      <c r="W57" s="102">
        <v>0.34874927992824623</v>
      </c>
      <c r="X57" s="102">
        <v>13.23</v>
      </c>
      <c r="Y57" s="102">
        <v>6.84</v>
      </c>
      <c r="Z57" s="102">
        <v>53.048718727843621</v>
      </c>
      <c r="AA57" s="102">
        <v>17.851716803403221</v>
      </c>
      <c r="AB57" s="102">
        <v>29.099564468753158</v>
      </c>
      <c r="AE57" s="96">
        <v>3.8E-3</v>
      </c>
      <c r="AF57">
        <v>1.5</v>
      </c>
      <c r="AG57" s="101"/>
      <c r="AH57" s="75" t="s">
        <v>154</v>
      </c>
      <c r="AI57" s="107">
        <v>-0.11814605413723135</v>
      </c>
      <c r="AJ57" s="107">
        <v>7.8180892648754455E-2</v>
      </c>
      <c r="AK57" s="107">
        <v>-1.5111883496653016</v>
      </c>
      <c r="AL57" s="107">
        <v>0.13636325880648043</v>
      </c>
      <c r="AM57" s="107">
        <v>-0.27476120172709056</v>
      </c>
      <c r="AN57" s="107">
        <v>3.8469093452627875E-2</v>
      </c>
      <c r="AO57" s="107">
        <v>-0.27476120172709056</v>
      </c>
      <c r="AP57" s="107">
        <v>3.8469093452627875E-2</v>
      </c>
      <c r="AS57" s="70"/>
    </row>
    <row r="58" spans="17:45" ht="16">
      <c r="Q58" s="70" t="s">
        <v>46</v>
      </c>
      <c r="R58" s="102">
        <v>1245.1064178127051</v>
      </c>
      <c r="S58" s="102">
        <v>188.94516713844979</v>
      </c>
      <c r="T58" s="102">
        <v>33.096419841411794</v>
      </c>
      <c r="U58" s="102">
        <v>64.844499999999996</v>
      </c>
      <c r="V58" s="102">
        <v>12.303122147267921</v>
      </c>
      <c r="W58" s="102">
        <v>0.34874927992824623</v>
      </c>
      <c r="X58" s="102">
        <v>13.23</v>
      </c>
      <c r="Y58" s="102">
        <v>6.83</v>
      </c>
      <c r="Z58" s="102">
        <v>53.048718727843621</v>
      </c>
      <c r="AA58" s="102">
        <v>17.851716803403221</v>
      </c>
      <c r="AB58" s="102">
        <v>29.099564468753158</v>
      </c>
      <c r="AE58" s="96">
        <v>2.9999999999999997E-4</v>
      </c>
      <c r="AF58">
        <v>0.33333333333333331</v>
      </c>
      <c r="AG58" s="101"/>
      <c r="AH58" s="75" t="s">
        <v>155</v>
      </c>
      <c r="AI58" s="107">
        <v>6.1163674967492044E-3</v>
      </c>
      <c r="AJ58" s="107">
        <v>3.2855336640249698E-3</v>
      </c>
      <c r="AK58" s="107">
        <v>1.8616054870234684</v>
      </c>
      <c r="AL58" s="107">
        <v>6.7909852890386466E-2</v>
      </c>
      <c r="AM58" s="107">
        <v>-4.6534732217106117E-4</v>
      </c>
      <c r="AN58" s="107">
        <v>1.2698082315669469E-2</v>
      </c>
      <c r="AO58" s="107">
        <v>-4.6534732217106117E-4</v>
      </c>
      <c r="AP58" s="107">
        <v>1.2698082315669469E-2</v>
      </c>
      <c r="AS58" s="70"/>
    </row>
    <row r="59" spans="17:45" ht="17" thickBot="1">
      <c r="Q59" s="70" t="s">
        <v>46</v>
      </c>
      <c r="R59" s="102">
        <v>1245.1064178127051</v>
      </c>
      <c r="S59" s="102">
        <v>188.94516713844979</v>
      </c>
      <c r="T59" s="102">
        <v>33.096419841411794</v>
      </c>
      <c r="U59" s="102">
        <v>64.844499999999996</v>
      </c>
      <c r="V59" s="102">
        <v>12.303122147267921</v>
      </c>
      <c r="W59" s="102">
        <v>0.34874927992824623</v>
      </c>
      <c r="X59" s="102">
        <v>13.23</v>
      </c>
      <c r="Y59" s="102">
        <v>6.8</v>
      </c>
      <c r="Z59" s="102">
        <v>53.048718727843621</v>
      </c>
      <c r="AA59" s="102">
        <v>17.851716803403221</v>
      </c>
      <c r="AB59" s="102">
        <v>29.099564468753158</v>
      </c>
      <c r="AE59" s="96">
        <v>2E-3</v>
      </c>
      <c r="AF59">
        <v>0.33333333333333331</v>
      </c>
      <c r="AG59" s="101"/>
      <c r="AH59" s="105" t="s">
        <v>78</v>
      </c>
      <c r="AI59" s="108">
        <v>0.26226427129010804</v>
      </c>
      <c r="AJ59" s="108">
        <v>9.3137048722447616E-2</v>
      </c>
      <c r="AK59" s="108">
        <v>2.8158963042909679</v>
      </c>
      <c r="AL59" s="108">
        <v>6.7038420417141354E-3</v>
      </c>
      <c r="AM59" s="108">
        <v>7.5688342855982749E-2</v>
      </c>
      <c r="AN59" s="108">
        <v>0.44884019972423334</v>
      </c>
      <c r="AO59" s="108">
        <v>7.5688342855982749E-2</v>
      </c>
      <c r="AP59" s="108">
        <v>0.44884019972423334</v>
      </c>
      <c r="AS59" s="70"/>
    </row>
    <row r="60" spans="17:45">
      <c r="Q60" s="70" t="s">
        <v>46</v>
      </c>
      <c r="R60" s="102">
        <v>1245.1064178127051</v>
      </c>
      <c r="S60" s="102">
        <v>188.94516713844979</v>
      </c>
      <c r="T60" s="102">
        <v>33.096419841411794</v>
      </c>
      <c r="U60" s="102">
        <v>64.844499999999996</v>
      </c>
      <c r="V60" s="102">
        <v>12.303122147267921</v>
      </c>
      <c r="W60" s="102">
        <v>0.34874927992824623</v>
      </c>
      <c r="X60" s="102">
        <v>13.23</v>
      </c>
      <c r="Y60" s="102">
        <v>6.8</v>
      </c>
      <c r="Z60" s="102">
        <v>53.048718727843621</v>
      </c>
      <c r="AA60" s="102">
        <v>17.851716803403221</v>
      </c>
      <c r="AB60" s="102">
        <v>29.099564468753158</v>
      </c>
      <c r="AE60" s="96">
        <v>0</v>
      </c>
      <c r="AF60">
        <v>0</v>
      </c>
      <c r="AG60" s="101"/>
      <c r="AS60" s="70"/>
    </row>
    <row r="61" spans="17:45">
      <c r="Q61" s="70" t="s">
        <v>46</v>
      </c>
      <c r="R61" s="102">
        <v>1245.1064178127051</v>
      </c>
      <c r="S61" s="102">
        <v>188.94516713844979</v>
      </c>
      <c r="T61" s="102">
        <v>33.096419841411794</v>
      </c>
      <c r="U61" s="102">
        <v>64.844499999999996</v>
      </c>
      <c r="V61" s="102">
        <v>12.303122147267921</v>
      </c>
      <c r="W61" s="102">
        <v>0.34874927992824623</v>
      </c>
      <c r="X61" s="102">
        <v>13.23</v>
      </c>
      <c r="Y61" s="102">
        <v>6.84</v>
      </c>
      <c r="Z61" s="102">
        <v>53.048718727843621</v>
      </c>
      <c r="AA61" s="102">
        <v>17.851716803403221</v>
      </c>
      <c r="AB61" s="102">
        <v>29.099564468753158</v>
      </c>
      <c r="AE61" s="96">
        <v>3.0000000000000001E-3</v>
      </c>
      <c r="AF61">
        <v>0.33333333333333331</v>
      </c>
      <c r="AG61" s="101"/>
      <c r="AS61" s="70"/>
    </row>
    <row r="62" spans="17:45">
      <c r="Q62" s="70" t="s">
        <v>47</v>
      </c>
      <c r="R62" s="102">
        <v>727.11538461538487</v>
      </c>
      <c r="S62" s="102">
        <v>164.49222352978595</v>
      </c>
      <c r="T62" s="102">
        <v>35.629136111607941</v>
      </c>
      <c r="U62" s="102">
        <v>48.383687500000001</v>
      </c>
      <c r="V62" s="102">
        <v>30.071713858481921</v>
      </c>
      <c r="W62" s="102">
        <v>0.908181703891484</v>
      </c>
      <c r="X62" s="102">
        <v>31.29</v>
      </c>
      <c r="Y62" s="102">
        <v>6.48</v>
      </c>
      <c r="Z62" s="102">
        <v>53.87265994651306</v>
      </c>
      <c r="AA62" s="102">
        <v>23.271960501954332</v>
      </c>
      <c r="AB62" s="102">
        <v>22.855379551532607</v>
      </c>
      <c r="AE62" s="98">
        <v>0.26989999999999997</v>
      </c>
      <c r="AF62">
        <v>13.833333333333334</v>
      </c>
      <c r="AG62" s="101"/>
      <c r="AS62" s="70"/>
    </row>
    <row r="63" spans="17:45">
      <c r="Q63" s="70" t="s">
        <v>47</v>
      </c>
      <c r="R63" s="102">
        <v>727.11538461538487</v>
      </c>
      <c r="S63" s="102">
        <v>164.49222352978595</v>
      </c>
      <c r="T63" s="102">
        <v>35.629136111607941</v>
      </c>
      <c r="U63" s="102">
        <v>48.383687500000001</v>
      </c>
      <c r="V63" s="102">
        <v>30.071713858481921</v>
      </c>
      <c r="W63" s="102">
        <v>0.908181703891484</v>
      </c>
      <c r="X63" s="102">
        <v>31.29</v>
      </c>
      <c r="Y63" s="102">
        <v>6.48</v>
      </c>
      <c r="Z63" s="102">
        <v>53.87265994651306</v>
      </c>
      <c r="AA63" s="102">
        <v>23.271960501954332</v>
      </c>
      <c r="AB63" s="102">
        <v>22.855379551532607</v>
      </c>
      <c r="AE63" s="98">
        <v>0.30880000000000002</v>
      </c>
      <c r="AF63">
        <v>14.833333333333334</v>
      </c>
      <c r="AG63" s="101"/>
      <c r="AS63" s="70"/>
    </row>
    <row r="64" spans="17:45">
      <c r="Q64" s="70" t="s">
        <v>47</v>
      </c>
      <c r="R64" s="102">
        <v>727.11538461538487</v>
      </c>
      <c r="S64" s="102">
        <v>164.49222352978595</v>
      </c>
      <c r="T64" s="102">
        <v>35.629136111607941</v>
      </c>
      <c r="U64" s="102">
        <v>48.383687500000001</v>
      </c>
      <c r="V64" s="102">
        <v>30.071713858481921</v>
      </c>
      <c r="W64" s="102">
        <v>0.908181703891484</v>
      </c>
      <c r="X64" s="102">
        <v>31.29</v>
      </c>
      <c r="Y64" s="102">
        <v>6.46</v>
      </c>
      <c r="Z64" s="102">
        <v>53.87265994651306</v>
      </c>
      <c r="AA64" s="102">
        <v>23.271960501954332</v>
      </c>
      <c r="AB64" s="102">
        <v>22.855379551532607</v>
      </c>
      <c r="AE64" s="98">
        <v>0.26819999999999999</v>
      </c>
      <c r="AF64">
        <v>14.166666666666666</v>
      </c>
      <c r="AG64" s="101"/>
      <c r="AS64" s="70"/>
    </row>
    <row r="65" spans="17:45">
      <c r="Q65" s="70" t="s">
        <v>47</v>
      </c>
      <c r="R65" s="102">
        <v>727.11538461538487</v>
      </c>
      <c r="S65" s="102">
        <v>164.49222352978595</v>
      </c>
      <c r="T65" s="102">
        <v>35.629136111607941</v>
      </c>
      <c r="U65" s="102">
        <v>48.383687500000001</v>
      </c>
      <c r="V65" s="102">
        <v>30.071713858481921</v>
      </c>
      <c r="W65" s="102">
        <v>0.908181703891484</v>
      </c>
      <c r="X65" s="102">
        <v>31.29</v>
      </c>
      <c r="Y65" s="102">
        <v>6.49</v>
      </c>
      <c r="Z65" s="102">
        <v>53.87265994651306</v>
      </c>
      <c r="AA65" s="102">
        <v>23.271960501954332</v>
      </c>
      <c r="AB65" s="102">
        <v>22.855379551532607</v>
      </c>
      <c r="AE65" s="98">
        <v>0.18940000000000001</v>
      </c>
      <c r="AF65">
        <v>12.5</v>
      </c>
      <c r="AG65" s="101"/>
      <c r="AS65" s="70"/>
    </row>
    <row r="66" spans="17:45">
      <c r="Q66" s="70" t="s">
        <v>47</v>
      </c>
      <c r="R66" s="102">
        <v>727.11538461538487</v>
      </c>
      <c r="S66" s="102">
        <v>164.49222352978595</v>
      </c>
      <c r="T66" s="102">
        <v>35.629136111607941</v>
      </c>
      <c r="U66" s="102">
        <v>48.383687500000001</v>
      </c>
      <c r="V66" s="102">
        <v>30.071713858481921</v>
      </c>
      <c r="W66" s="102">
        <v>0.908181703891484</v>
      </c>
      <c r="X66" s="102">
        <v>31.29</v>
      </c>
      <c r="Y66" s="102">
        <v>6.5</v>
      </c>
      <c r="Z66" s="102">
        <v>53.87265994651306</v>
      </c>
      <c r="AA66" s="102">
        <v>23.271960501954332</v>
      </c>
      <c r="AB66" s="102">
        <v>22.855379551532607</v>
      </c>
      <c r="AE66" s="98">
        <v>0.17349999999999999</v>
      </c>
      <c r="AF66">
        <v>13.5</v>
      </c>
      <c r="AG66" s="101"/>
      <c r="AH66" t="s">
        <v>160</v>
      </c>
      <c r="AJ66" s="71"/>
      <c r="AS66" s="70"/>
    </row>
    <row r="67" spans="17:45" ht="16" thickBot="1"/>
    <row r="68" spans="17:45" ht="16">
      <c r="AH68" s="104" t="s">
        <v>95</v>
      </c>
      <c r="AI68" s="104"/>
      <c r="AJ68" s="75"/>
      <c r="AK68" s="75"/>
      <c r="AL68" s="75"/>
      <c r="AM68" s="75"/>
      <c r="AN68" s="75"/>
      <c r="AO68" s="75"/>
      <c r="AP68" s="75"/>
    </row>
    <row r="69" spans="17:45" ht="16">
      <c r="AH69" s="75" t="s">
        <v>96</v>
      </c>
      <c r="AI69" s="75">
        <v>0.84479262838664915</v>
      </c>
      <c r="AJ69" s="75"/>
      <c r="AK69" s="75"/>
      <c r="AL69" s="75"/>
      <c r="AM69" s="75"/>
      <c r="AN69" s="75"/>
      <c r="AO69" s="75"/>
      <c r="AP69" s="75"/>
    </row>
    <row r="70" spans="17:45" ht="16">
      <c r="AH70" s="75" t="s">
        <v>97</v>
      </c>
      <c r="AI70" s="75">
        <v>0.713674584976423</v>
      </c>
      <c r="AJ70" s="75"/>
      <c r="AK70" s="75"/>
      <c r="AL70" s="75"/>
      <c r="AM70" s="75"/>
      <c r="AN70" s="75"/>
      <c r="AO70" s="75"/>
      <c r="AP70" s="75"/>
    </row>
    <row r="71" spans="17:45" ht="16">
      <c r="AH71" s="75" t="s">
        <v>98</v>
      </c>
      <c r="AI71" s="75">
        <v>0.67277095425876909</v>
      </c>
      <c r="AJ71" s="75"/>
      <c r="AK71" s="75"/>
      <c r="AL71" s="75"/>
      <c r="AM71" s="75"/>
      <c r="AN71" s="75"/>
      <c r="AO71" s="75"/>
      <c r="AP71" s="75"/>
    </row>
    <row r="72" spans="17:45" ht="16">
      <c r="AH72" s="75" t="s">
        <v>99</v>
      </c>
      <c r="AI72" s="75">
        <v>2.7395349018832618</v>
      </c>
      <c r="AJ72" s="75"/>
      <c r="AK72" s="75"/>
      <c r="AL72" s="75"/>
      <c r="AM72" s="75"/>
      <c r="AN72" s="75"/>
      <c r="AO72" s="75"/>
      <c r="AP72" s="75"/>
    </row>
    <row r="73" spans="17:45" ht="17" thickBot="1">
      <c r="AH73" s="105" t="s">
        <v>100</v>
      </c>
      <c r="AI73" s="105">
        <v>65</v>
      </c>
      <c r="AJ73" s="75"/>
      <c r="AK73" s="75"/>
      <c r="AL73" s="75"/>
      <c r="AM73" s="75"/>
      <c r="AN73" s="75"/>
      <c r="AO73" s="75"/>
      <c r="AP73" s="75"/>
    </row>
    <row r="74" spans="17:45" ht="16">
      <c r="AH74" s="75"/>
      <c r="AI74" s="75"/>
      <c r="AJ74" s="75"/>
      <c r="AK74" s="75"/>
      <c r="AL74" s="75"/>
      <c r="AM74" s="75"/>
      <c r="AN74" s="75"/>
      <c r="AO74" s="75"/>
      <c r="AP74" s="75"/>
    </row>
    <row r="75" spans="17:45" ht="17" thickBot="1">
      <c r="AH75" s="75" t="s">
        <v>101</v>
      </c>
      <c r="AI75" s="75"/>
      <c r="AJ75" s="75"/>
      <c r="AK75" s="75"/>
      <c r="AL75" s="75"/>
      <c r="AM75" s="75"/>
      <c r="AN75" s="75"/>
      <c r="AO75" s="75"/>
      <c r="AP75" s="75"/>
    </row>
    <row r="76" spans="17:45" ht="16">
      <c r="AH76" s="106"/>
      <c r="AI76" s="106" t="s">
        <v>106</v>
      </c>
      <c r="AJ76" s="106" t="s">
        <v>107</v>
      </c>
      <c r="AK76" s="106" t="s">
        <v>108</v>
      </c>
      <c r="AL76" s="106" t="s">
        <v>109</v>
      </c>
      <c r="AM76" s="106" t="s">
        <v>110</v>
      </c>
      <c r="AN76" s="75"/>
      <c r="AO76" s="75"/>
      <c r="AP76" s="75"/>
    </row>
    <row r="77" spans="17:45" ht="16">
      <c r="AH77" s="75" t="s">
        <v>102</v>
      </c>
      <c r="AI77" s="75">
        <v>8</v>
      </c>
      <c r="AJ77" s="75">
        <v>1047.5675445467812</v>
      </c>
      <c r="AK77" s="75">
        <v>130.94594306834765</v>
      </c>
      <c r="AL77" s="75">
        <v>17.447707512878651</v>
      </c>
      <c r="AM77" s="75">
        <v>1.0554480099273762E-12</v>
      </c>
      <c r="AN77" s="75"/>
      <c r="AO77" s="75"/>
      <c r="AP77" s="75"/>
    </row>
    <row r="78" spans="17:45" ht="16">
      <c r="AH78" s="75" t="s">
        <v>103</v>
      </c>
      <c r="AI78" s="75">
        <v>56</v>
      </c>
      <c r="AJ78" s="75">
        <v>420.2828828036458</v>
      </c>
      <c r="AK78" s="75">
        <v>7.5050514786365321</v>
      </c>
      <c r="AL78" s="75"/>
      <c r="AM78" s="75"/>
      <c r="AN78" s="75"/>
      <c r="AO78" s="75"/>
      <c r="AP78" s="75"/>
    </row>
    <row r="79" spans="17:45" ht="17" thickBot="1">
      <c r="AH79" s="105" t="s">
        <v>104</v>
      </c>
      <c r="AI79" s="105">
        <v>64</v>
      </c>
      <c r="AJ79" s="105">
        <v>1467.850427350427</v>
      </c>
      <c r="AK79" s="105"/>
      <c r="AL79" s="105"/>
      <c r="AM79" s="105"/>
      <c r="AN79" s="75"/>
      <c r="AO79" s="75"/>
      <c r="AP79" s="75"/>
    </row>
    <row r="80" spans="17:45" ht="17" thickBot="1">
      <c r="AH80" s="75"/>
      <c r="AI80" s="75"/>
      <c r="AJ80" s="75"/>
      <c r="AK80" s="75"/>
      <c r="AL80" s="75"/>
      <c r="AM80" s="75"/>
      <c r="AN80" s="75"/>
      <c r="AO80" s="75"/>
      <c r="AP80" s="75"/>
    </row>
    <row r="81" spans="34:42" ht="16">
      <c r="AH81" s="106"/>
      <c r="AI81" s="106" t="s">
        <v>111</v>
      </c>
      <c r="AJ81" s="106" t="s">
        <v>99</v>
      </c>
      <c r="AK81" s="106" t="s">
        <v>112</v>
      </c>
      <c r="AL81" s="106" t="s">
        <v>113</v>
      </c>
      <c r="AM81" s="106" t="s">
        <v>114</v>
      </c>
      <c r="AN81" s="106" t="s">
        <v>115</v>
      </c>
      <c r="AO81" s="106" t="s">
        <v>116</v>
      </c>
      <c r="AP81" s="106" t="s">
        <v>117</v>
      </c>
    </row>
    <row r="82" spans="34:42" ht="16">
      <c r="AH82" s="75" t="s">
        <v>105</v>
      </c>
      <c r="AI82" s="107">
        <v>7.0753438542200247</v>
      </c>
      <c r="AJ82" s="107">
        <v>12.410177644042328</v>
      </c>
      <c r="AK82" s="107">
        <v>0.57012430096974787</v>
      </c>
      <c r="AL82" s="107">
        <v>0.57087377770903869</v>
      </c>
      <c r="AM82" s="107">
        <v>-17.785229330461128</v>
      </c>
      <c r="AN82" s="107">
        <v>31.935917038901174</v>
      </c>
      <c r="AO82" s="107">
        <v>-17.785229330461128</v>
      </c>
      <c r="AP82" s="107">
        <v>31.935917038901174</v>
      </c>
    </row>
    <row r="83" spans="34:42" ht="16">
      <c r="AH83" s="75" t="s">
        <v>158</v>
      </c>
      <c r="AI83" s="107">
        <v>1.4116090769800976E-2</v>
      </c>
      <c r="AJ83" s="107">
        <v>6.5404708171672979E-3</v>
      </c>
      <c r="AK83" s="107">
        <v>2.1582682905257129</v>
      </c>
      <c r="AL83" s="107">
        <v>3.5209247759585074E-2</v>
      </c>
      <c r="AM83" s="107">
        <v>1.0139533084152254E-3</v>
      </c>
      <c r="AN83" s="107">
        <v>2.7218228231186727E-2</v>
      </c>
      <c r="AO83" s="107">
        <v>1.0139533084152254E-3</v>
      </c>
      <c r="AP83" s="107">
        <v>2.7218228231186727E-2</v>
      </c>
    </row>
    <row r="84" spans="34:42" ht="16">
      <c r="AH84" s="75" t="s">
        <v>157</v>
      </c>
      <c r="AI84" s="107">
        <v>-0.12882367081879934</v>
      </c>
      <c r="AJ84" s="107">
        <v>4.9229292417188229E-2</v>
      </c>
      <c r="AK84" s="107">
        <v>-2.6168093119660809</v>
      </c>
      <c r="AL84" s="107">
        <v>1.1389990096857112E-2</v>
      </c>
      <c r="AM84" s="107">
        <v>-0.22744179394897962</v>
      </c>
      <c r="AN84" s="107">
        <v>-3.0205547688619064E-2</v>
      </c>
      <c r="AO84" s="107">
        <v>-0.22744179394897962</v>
      </c>
      <c r="AP84" s="107">
        <v>-3.0205547688619064E-2</v>
      </c>
    </row>
    <row r="85" spans="34:42" ht="16">
      <c r="AH85" s="75" t="s">
        <v>156</v>
      </c>
      <c r="AI85" s="107">
        <v>0.84949811384390428</v>
      </c>
      <c r="AJ85" s="107">
        <v>0.18239872332284993</v>
      </c>
      <c r="AK85" s="107">
        <v>4.6573687489044158</v>
      </c>
      <c r="AL85" s="107">
        <v>2.0147750585128771E-5</v>
      </c>
      <c r="AM85" s="107">
        <v>0.48410956421770412</v>
      </c>
      <c r="AN85" s="107">
        <v>1.2148866634701045</v>
      </c>
      <c r="AO85" s="107">
        <v>0.48410956421770412</v>
      </c>
      <c r="AP85" s="107">
        <v>1.2148866634701045</v>
      </c>
    </row>
    <row r="86" spans="34:42" ht="16">
      <c r="AH86" s="75" t="s">
        <v>152</v>
      </c>
      <c r="AI86" s="107">
        <v>-0.63976751704185031</v>
      </c>
      <c r="AJ86" s="107">
        <v>0.16192255953043166</v>
      </c>
      <c r="AK86" s="107">
        <v>-3.9510709248738909</v>
      </c>
      <c r="AL86" s="107">
        <v>2.202032494646242E-4</v>
      </c>
      <c r="AM86" s="107">
        <v>-0.96413738159327966</v>
      </c>
      <c r="AN86" s="107">
        <v>-0.3153976524904209</v>
      </c>
      <c r="AO86" s="107">
        <v>-0.96413738159327966</v>
      </c>
      <c r="AP86" s="107">
        <v>-0.3153976524904209</v>
      </c>
    </row>
    <row r="87" spans="34:42" ht="16">
      <c r="AH87" s="75" t="s">
        <v>153</v>
      </c>
      <c r="AI87" s="107">
        <v>-9.6090436010685815E-2</v>
      </c>
      <c r="AJ87" s="107">
        <v>2.3613947721830841E-2</v>
      </c>
      <c r="AK87" s="107">
        <v>-4.0692237122999657</v>
      </c>
      <c r="AL87" s="107">
        <v>1.4936155063090639E-4</v>
      </c>
      <c r="AM87" s="107">
        <v>-0.14339485761980231</v>
      </c>
      <c r="AN87" s="107">
        <v>-4.8786014401569315E-2</v>
      </c>
      <c r="AO87" s="107">
        <v>-0.14339485761980231</v>
      </c>
      <c r="AP87" s="107">
        <v>-4.8786014401569315E-2</v>
      </c>
    </row>
    <row r="88" spans="34:42" ht="16">
      <c r="AH88" s="75" t="s">
        <v>154</v>
      </c>
      <c r="AI88" s="107">
        <v>-8.6980892052817005E-2</v>
      </c>
      <c r="AJ88" s="107">
        <v>2.0708805423648249</v>
      </c>
      <c r="AK88" s="107">
        <v>-4.2001887734910044E-2</v>
      </c>
      <c r="AL88" s="107">
        <v>0.96664659307204737</v>
      </c>
      <c r="AM88" s="107">
        <v>-4.2354531183878015</v>
      </c>
      <c r="AN88" s="107">
        <v>4.0614913342821675</v>
      </c>
      <c r="AO88" s="107">
        <v>-4.2354531183878015</v>
      </c>
      <c r="AP88" s="107">
        <v>4.0614913342821675</v>
      </c>
    </row>
    <row r="89" spans="34:42" ht="16">
      <c r="AH89" s="75" t="s">
        <v>155</v>
      </c>
      <c r="AI89" s="107">
        <v>0.189559211934618</v>
      </c>
      <c r="AJ89" s="107">
        <v>8.7028268744413176E-2</v>
      </c>
      <c r="AK89" s="107">
        <v>2.1781337796264832</v>
      </c>
      <c r="AL89" s="107">
        <v>3.3622959201804768E-2</v>
      </c>
      <c r="AM89" s="107">
        <v>1.5220640294973886E-2</v>
      </c>
      <c r="AN89" s="107">
        <v>0.36389778357426211</v>
      </c>
      <c r="AO89" s="107">
        <v>1.5220640294973886E-2</v>
      </c>
      <c r="AP89" s="107">
        <v>0.36389778357426211</v>
      </c>
    </row>
    <row r="90" spans="34:42" ht="17" thickBot="1">
      <c r="AH90" s="105" t="s">
        <v>78</v>
      </c>
      <c r="AI90" s="108">
        <v>2.1581798710102751</v>
      </c>
      <c r="AJ90" s="108">
        <v>2.4670439980666332</v>
      </c>
      <c r="AK90" s="108">
        <v>0.87480396486710088</v>
      </c>
      <c r="AL90" s="108">
        <v>0.38541713631283958</v>
      </c>
      <c r="AM90" s="108">
        <v>-2.7839031211060572</v>
      </c>
      <c r="AN90" s="108">
        <v>7.1002628631266074</v>
      </c>
      <c r="AO90" s="108">
        <v>-2.7839031211060572</v>
      </c>
      <c r="AP90" s="108">
        <v>7.1002628631266074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327C-73C2-A74D-8C31-3C087ECA59C0}">
  <dimension ref="A1:W40"/>
  <sheetViews>
    <sheetView topLeftCell="H1" zoomScale="42" workbookViewId="0">
      <selection activeCell="A9" sqref="A9"/>
    </sheetView>
  </sheetViews>
  <sheetFormatPr baseColWidth="10" defaultRowHeight="15"/>
  <cols>
    <col min="5" max="5" width="16.33203125" customWidth="1"/>
  </cols>
  <sheetData>
    <row r="1" spans="1:23" s="47" customFormat="1" ht="64">
      <c r="A1" s="27" t="s">
        <v>69</v>
      </c>
      <c r="B1" s="46" t="s">
        <v>70</v>
      </c>
      <c r="C1" s="26" t="s">
        <v>71</v>
      </c>
      <c r="D1" s="26" t="s">
        <v>74</v>
      </c>
      <c r="E1" s="25" t="s">
        <v>72</v>
      </c>
      <c r="F1" s="26" t="s">
        <v>73</v>
      </c>
      <c r="G1" s="26" t="s">
        <v>75</v>
      </c>
      <c r="H1" s="26" t="s">
        <v>76</v>
      </c>
      <c r="I1" s="26" t="s">
        <v>77</v>
      </c>
      <c r="J1" s="29" t="s">
        <v>78</v>
      </c>
      <c r="K1" s="29" t="s">
        <v>14</v>
      </c>
      <c r="L1" s="29" t="s">
        <v>15</v>
      </c>
      <c r="M1" s="29" t="s">
        <v>17</v>
      </c>
      <c r="N1" s="29" t="s">
        <v>79</v>
      </c>
      <c r="O1" s="29" t="s">
        <v>20</v>
      </c>
      <c r="P1" s="29" t="s">
        <v>80</v>
      </c>
      <c r="Q1" s="29" t="s">
        <v>81</v>
      </c>
      <c r="R1" s="29" t="s">
        <v>82</v>
      </c>
      <c r="S1" s="29" t="s">
        <v>83</v>
      </c>
      <c r="T1" s="29" t="s">
        <v>26</v>
      </c>
      <c r="U1" s="29" t="s">
        <v>28</v>
      </c>
      <c r="V1" s="29" t="s">
        <v>29</v>
      </c>
      <c r="W1" s="29" t="s">
        <v>27</v>
      </c>
    </row>
    <row r="2" spans="1:23">
      <c r="A2" s="32">
        <v>0.38669999999999999</v>
      </c>
      <c r="B2" s="25">
        <v>6.08</v>
      </c>
      <c r="C2" s="25">
        <v>0.49</v>
      </c>
      <c r="D2" s="25">
        <v>-263.3</v>
      </c>
      <c r="E2" s="25">
        <f>-LOG('Three Replicates'!F2)</f>
        <v>19.876783516562377</v>
      </c>
      <c r="F2" s="30">
        <v>3.6683978699625218E-2</v>
      </c>
      <c r="G2" s="30">
        <v>0.58964583261905579</v>
      </c>
      <c r="H2" s="31">
        <v>57.021104903786473</v>
      </c>
      <c r="I2" s="31">
        <v>188.46</v>
      </c>
      <c r="J2" s="34">
        <v>6</v>
      </c>
      <c r="K2" s="35">
        <v>50.735061076262809</v>
      </c>
      <c r="L2" s="35">
        <v>78.831621131643402</v>
      </c>
      <c r="M2" s="35">
        <v>17.689250000000001</v>
      </c>
      <c r="N2" s="35">
        <v>0.13484983645554588</v>
      </c>
      <c r="O2" s="35">
        <v>1.4867273424785172</v>
      </c>
      <c r="P2" s="35">
        <v>23.608756667782234</v>
      </c>
      <c r="Q2" s="35">
        <v>0.28573948319957676</v>
      </c>
      <c r="R2" s="35">
        <v>9.1000000000000014</v>
      </c>
      <c r="S2" s="35">
        <v>5.2549999999999999</v>
      </c>
      <c r="T2" s="35">
        <v>12.962118314266982</v>
      </c>
      <c r="U2" s="37">
        <v>46.635495019312877</v>
      </c>
      <c r="V2" s="37">
        <v>12.705834519211223</v>
      </c>
      <c r="W2" s="36" t="s">
        <v>32</v>
      </c>
    </row>
    <row r="3" spans="1:23">
      <c r="A3" s="32">
        <v>0.19159999999999999</v>
      </c>
      <c r="B3" s="25">
        <v>6.01</v>
      </c>
      <c r="C3" s="25">
        <v>0.63</v>
      </c>
      <c r="D3" s="25">
        <v>-262.89999999999998</v>
      </c>
      <c r="E3" s="25">
        <f>-LOG('Three Replicates'!F3)</f>
        <v>19.850621592380314</v>
      </c>
      <c r="F3" s="30">
        <v>2.3680231411478476E-2</v>
      </c>
      <c r="G3" s="30">
        <v>0.440792676655124</v>
      </c>
      <c r="H3" s="31">
        <v>67.602110490378649</v>
      </c>
      <c r="I3" s="31">
        <v>218.63</v>
      </c>
      <c r="J3" s="34">
        <v>6.2</v>
      </c>
      <c r="K3" s="35">
        <v>50.735061076262809</v>
      </c>
      <c r="L3" s="35">
        <v>78.831621131643402</v>
      </c>
      <c r="M3" s="35">
        <v>17.689250000000001</v>
      </c>
      <c r="N3" s="35">
        <v>0.13484983645554588</v>
      </c>
      <c r="O3" s="35">
        <v>1.4867273424785172</v>
      </c>
      <c r="P3" s="35">
        <v>23.608756667782234</v>
      </c>
      <c r="Q3" s="35">
        <v>0.28573948319957676</v>
      </c>
      <c r="R3" s="35">
        <v>9.1000000000000014</v>
      </c>
      <c r="S3" s="35">
        <v>5.2549999999999999</v>
      </c>
      <c r="T3" s="35">
        <v>12.962118314266982</v>
      </c>
      <c r="U3" s="37">
        <v>46.635495019312877</v>
      </c>
      <c r="V3" s="37">
        <v>12.705834519211223</v>
      </c>
      <c r="W3" s="36" t="s">
        <v>32</v>
      </c>
    </row>
    <row r="4" spans="1:23">
      <c r="A4" s="32">
        <v>0.3427</v>
      </c>
      <c r="B4" s="25">
        <v>5.99</v>
      </c>
      <c r="C4" s="25">
        <v>0.46</v>
      </c>
      <c r="D4" s="25">
        <v>-256.89999999999998</v>
      </c>
      <c r="E4" s="25">
        <f>-LOG('Three Replicates'!F4)</f>
        <v>19.458192729649404</v>
      </c>
      <c r="F4" s="30">
        <v>1.7178357767405106E-2</v>
      </c>
      <c r="G4" s="30">
        <v>2.5140741248671445</v>
      </c>
      <c r="H4" s="31">
        <v>58.196772191185609</v>
      </c>
      <c r="I4" s="31">
        <v>191.87</v>
      </c>
      <c r="J4" s="35">
        <v>6.13</v>
      </c>
      <c r="K4" s="35">
        <v>50.735061076262809</v>
      </c>
      <c r="L4" s="35">
        <v>78.831621131643402</v>
      </c>
      <c r="M4" s="35">
        <v>17.689250000000001</v>
      </c>
      <c r="N4" s="35">
        <v>0.13484983645554588</v>
      </c>
      <c r="O4" s="35">
        <v>1.4867273424785172</v>
      </c>
      <c r="P4" s="35">
        <v>23.608756667782234</v>
      </c>
      <c r="Q4" s="35">
        <v>0.28573948319957676</v>
      </c>
      <c r="R4" s="35">
        <v>9.1000000000000014</v>
      </c>
      <c r="S4" s="35">
        <v>5.2549999999999999</v>
      </c>
      <c r="T4" s="35">
        <v>12.962118314266982</v>
      </c>
      <c r="U4" s="37">
        <v>46.635495019312877</v>
      </c>
      <c r="V4" s="37">
        <v>12.705834519211223</v>
      </c>
      <c r="W4" s="36" t="s">
        <v>32</v>
      </c>
    </row>
    <row r="5" spans="1:23">
      <c r="A5" s="41">
        <v>0.1928</v>
      </c>
      <c r="B5" s="38">
        <v>6.57</v>
      </c>
      <c r="C5" s="38">
        <v>1.47</v>
      </c>
      <c r="D5" s="38">
        <v>-271.60000000000002</v>
      </c>
      <c r="E5" s="25">
        <f>-LOG('Three Replicates'!F5)</f>
        <v>20.419643443340135</v>
      </c>
      <c r="F5" s="39">
        <v>0.10170271514035892</v>
      </c>
      <c r="G5" s="39">
        <v>3.0515994102924537</v>
      </c>
      <c r="H5" s="40">
        <v>187.61481676568778</v>
      </c>
      <c r="I5" s="40">
        <v>547.97</v>
      </c>
      <c r="J5" s="43">
        <v>6.48</v>
      </c>
      <c r="K5" s="35">
        <v>327.14014526246297</v>
      </c>
      <c r="L5" s="35">
        <v>156.8207118094208</v>
      </c>
      <c r="M5" s="35">
        <v>27.794437500000001</v>
      </c>
      <c r="N5" s="35">
        <v>0.11990782039845399</v>
      </c>
      <c r="O5" s="35">
        <v>1.8159398598291974</v>
      </c>
      <c r="P5" s="35">
        <v>82.571914489263477</v>
      </c>
      <c r="Q5" s="35">
        <v>0.82599501250626295</v>
      </c>
      <c r="R5" s="35">
        <v>30.869999999999997</v>
      </c>
      <c r="S5" s="35">
        <v>6.1</v>
      </c>
      <c r="T5" s="35">
        <v>17.153296315175552</v>
      </c>
      <c r="U5" s="37">
        <v>33.88934092758339</v>
      </c>
      <c r="V5" s="37">
        <v>25.427176566314081</v>
      </c>
      <c r="W5" s="36" t="s">
        <v>32</v>
      </c>
    </row>
    <row r="6" spans="1:23">
      <c r="A6" s="41">
        <v>0.1681</v>
      </c>
      <c r="B6" s="38">
        <v>6.83</v>
      </c>
      <c r="C6" s="38">
        <v>1.21</v>
      </c>
      <c r="D6" s="38">
        <v>-199.8</v>
      </c>
      <c r="E6" s="25">
        <f>-LOG('Three Replicates'!F6)</f>
        <v>15.723578052660253</v>
      </c>
      <c r="F6" s="39">
        <v>9.5200841496285535E-2</v>
      </c>
      <c r="G6" s="39">
        <v>0.72195974903143967</v>
      </c>
      <c r="H6" s="40">
        <v>169.4226047080877</v>
      </c>
      <c r="I6" s="40">
        <v>510.75</v>
      </c>
      <c r="J6" s="43">
        <v>6.49</v>
      </c>
      <c r="K6" s="35">
        <v>327.14014526246297</v>
      </c>
      <c r="L6" s="35">
        <v>156.8207118094208</v>
      </c>
      <c r="M6" s="35">
        <v>27.794437500000001</v>
      </c>
      <c r="N6" s="35">
        <v>0.11990782039845399</v>
      </c>
      <c r="O6" s="35">
        <v>1.8159398598291974</v>
      </c>
      <c r="P6" s="35">
        <v>82.571914489263477</v>
      </c>
      <c r="Q6" s="35">
        <v>0.82599501250626295</v>
      </c>
      <c r="R6" s="35">
        <v>30.869999999999997</v>
      </c>
      <c r="S6" s="35">
        <v>6.1</v>
      </c>
      <c r="T6" s="35">
        <v>17.153296315175552</v>
      </c>
      <c r="U6" s="37">
        <v>33.88934092758339</v>
      </c>
      <c r="V6" s="37">
        <v>25.427176566314081</v>
      </c>
      <c r="W6" s="36" t="s">
        <v>32</v>
      </c>
    </row>
    <row r="7" spans="1:23">
      <c r="A7" s="41">
        <v>0.18190000000000001</v>
      </c>
      <c r="B7" s="38">
        <v>6.75</v>
      </c>
      <c r="C7" s="38">
        <v>1.88</v>
      </c>
      <c r="D7" s="38">
        <v>-255.2</v>
      </c>
      <c r="E7" s="25">
        <f>-LOG('Three Replicates'!F7)</f>
        <v>19.347004551875646</v>
      </c>
      <c r="F7" s="39">
        <v>0.14071395700479913</v>
      </c>
      <c r="G7" s="39">
        <v>0.3456920492337231</v>
      </c>
      <c r="H7" s="40">
        <v>155.9251570524489</v>
      </c>
      <c r="I7" s="40">
        <v>470.03</v>
      </c>
      <c r="J7" s="43">
        <v>6.41</v>
      </c>
      <c r="K7" s="35">
        <v>327.14014526246297</v>
      </c>
      <c r="L7" s="35">
        <v>156.8207118094208</v>
      </c>
      <c r="M7" s="35">
        <v>27.794437500000001</v>
      </c>
      <c r="N7" s="35">
        <v>0.11990782039845399</v>
      </c>
      <c r="O7" s="35">
        <v>1.8159398598291974</v>
      </c>
      <c r="P7" s="35">
        <v>82.571914489263477</v>
      </c>
      <c r="Q7" s="35">
        <v>0.82599501250626295</v>
      </c>
      <c r="R7" s="35">
        <v>30.869999999999997</v>
      </c>
      <c r="S7" s="35">
        <v>6.1</v>
      </c>
      <c r="T7" s="35">
        <v>17.153296315175552</v>
      </c>
      <c r="U7" s="37">
        <v>33.88934092758339</v>
      </c>
      <c r="V7" s="37">
        <v>25.427176566314081</v>
      </c>
      <c r="W7" s="36" t="s">
        <v>32</v>
      </c>
    </row>
    <row r="8" spans="1:23">
      <c r="A8" s="41">
        <v>0.36330000000000001</v>
      </c>
      <c r="B8" s="38">
        <v>6.95</v>
      </c>
      <c r="C8" s="38">
        <v>4.8</v>
      </c>
      <c r="D8" s="38">
        <v>-220.2</v>
      </c>
      <c r="E8" s="25">
        <f>-LOG('Three Replicates'!F8)</f>
        <v>17.057836185945344</v>
      </c>
      <c r="F8" s="39">
        <v>0.18622707251331272</v>
      </c>
      <c r="G8" s="39">
        <v>0.63512874138581277</v>
      </c>
      <c r="H8" s="40">
        <v>720.06243367390414</v>
      </c>
      <c r="I8" s="40">
        <v>2154.0700000000002</v>
      </c>
      <c r="J8" s="43">
        <v>6.41</v>
      </c>
      <c r="K8" s="35">
        <v>417.56025090789058</v>
      </c>
      <c r="L8" s="35">
        <v>164.01275404726312</v>
      </c>
      <c r="M8" s="35">
        <v>25.398</v>
      </c>
      <c r="N8" s="35">
        <v>0.10496580434136212</v>
      </c>
      <c r="O8" s="35">
        <v>1.5204706813924163</v>
      </c>
      <c r="P8" s="35">
        <v>99.644813688916145</v>
      </c>
      <c r="Q8" s="35">
        <v>1.3944529612540417</v>
      </c>
      <c r="R8" s="35">
        <v>45.430000000000007</v>
      </c>
      <c r="S8" s="35">
        <v>6.3449999999999998</v>
      </c>
      <c r="T8" s="35">
        <v>14.200420905444515</v>
      </c>
      <c r="U8" s="37">
        <v>44.151096669374503</v>
      </c>
      <c r="V8" s="37">
        <v>20.308692120227455</v>
      </c>
      <c r="W8" s="36" t="s">
        <v>32</v>
      </c>
    </row>
    <row r="9" spans="1:23">
      <c r="A9" s="41">
        <v>0.46829999999999999</v>
      </c>
      <c r="B9" s="38">
        <v>6.94</v>
      </c>
      <c r="C9" s="38">
        <v>3.2</v>
      </c>
      <c r="D9" s="38">
        <v>-260.5</v>
      </c>
      <c r="E9" s="25">
        <f>-LOG('Three Replicates'!F9)</f>
        <v>19.693650047287949</v>
      </c>
      <c r="F9" s="39">
        <v>0.19272894615738609</v>
      </c>
      <c r="G9" s="39">
        <v>6.0079884801316554</v>
      </c>
      <c r="H9" s="40">
        <v>409.03429204396701</v>
      </c>
      <c r="I9" s="40">
        <v>1216.58</v>
      </c>
      <c r="J9" s="42">
        <v>6.6</v>
      </c>
      <c r="K9" s="35">
        <v>417.56025090789058</v>
      </c>
      <c r="L9" s="35">
        <v>164.01275404726312</v>
      </c>
      <c r="M9" s="35">
        <v>25.398</v>
      </c>
      <c r="N9" s="35">
        <v>0.10496580434136212</v>
      </c>
      <c r="O9" s="35">
        <v>1.5204706813924163</v>
      </c>
      <c r="P9" s="35">
        <v>99.644813688916145</v>
      </c>
      <c r="Q9" s="35">
        <v>1.3944529612540417</v>
      </c>
      <c r="R9" s="35">
        <v>45.430000000000007</v>
      </c>
      <c r="S9" s="35">
        <v>6.3449999999999998</v>
      </c>
      <c r="T9" s="35">
        <v>14.200420905444515</v>
      </c>
      <c r="U9" s="37">
        <v>44.151096669374503</v>
      </c>
      <c r="V9" s="37">
        <v>20.308692120227455</v>
      </c>
      <c r="W9" s="36" t="s">
        <v>32</v>
      </c>
    </row>
    <row r="10" spans="1:23">
      <c r="A10" s="41">
        <v>0.44669999999999999</v>
      </c>
      <c r="B10" s="38">
        <v>6.73</v>
      </c>
      <c r="C10" s="38">
        <v>3.25</v>
      </c>
      <c r="D10" s="38">
        <v>-254.5</v>
      </c>
      <c r="E10" s="25">
        <f>-LOG('Three Replicates'!F10)</f>
        <v>19.301221184557043</v>
      </c>
      <c r="F10" s="39">
        <v>0.25774768259811975</v>
      </c>
      <c r="G10" s="39">
        <v>0.64753317104947372</v>
      </c>
      <c r="H10" s="40">
        <v>426.63965855132193</v>
      </c>
      <c r="I10" s="40">
        <v>1279.05</v>
      </c>
      <c r="J10" s="43">
        <v>6.63</v>
      </c>
      <c r="K10" s="35">
        <v>417.56025090789058</v>
      </c>
      <c r="L10" s="35">
        <v>164.01275404726312</v>
      </c>
      <c r="M10" s="35">
        <v>25.398</v>
      </c>
      <c r="N10" s="35">
        <v>0.10496580434136212</v>
      </c>
      <c r="O10" s="35">
        <v>1.5204706813924163</v>
      </c>
      <c r="P10" s="35">
        <v>99.644813688916145</v>
      </c>
      <c r="Q10" s="35">
        <v>1.3944529612540417</v>
      </c>
      <c r="R10" s="35">
        <v>45.430000000000007</v>
      </c>
      <c r="S10" s="35">
        <v>6.3449999999999998</v>
      </c>
      <c r="T10" s="35">
        <v>14.200420905444515</v>
      </c>
      <c r="U10" s="37">
        <v>44.151096669374503</v>
      </c>
      <c r="V10" s="37">
        <v>20.308692120227455</v>
      </c>
      <c r="W10" s="36" t="s">
        <v>32</v>
      </c>
    </row>
    <row r="11" spans="1:23">
      <c r="A11" s="32">
        <v>0.54979999999999996</v>
      </c>
      <c r="B11" s="25">
        <v>7.11</v>
      </c>
      <c r="C11" s="25">
        <v>0.45</v>
      </c>
      <c r="D11" s="25">
        <v>-216.8</v>
      </c>
      <c r="E11" s="25">
        <f>-LOG('Three Replicates'!F11)</f>
        <v>16.835459830397831</v>
      </c>
      <c r="F11" s="30">
        <v>0.16672145158109261</v>
      </c>
      <c r="G11" s="30">
        <v>1.5571913463846125</v>
      </c>
      <c r="H11" s="31">
        <v>56.161413510770977</v>
      </c>
      <c r="I11" s="31">
        <v>161.76</v>
      </c>
      <c r="J11" s="35">
        <v>6.19</v>
      </c>
      <c r="K11" s="35">
        <v>726.11257840871599</v>
      </c>
      <c r="L11" s="35">
        <v>155.8617728443752</v>
      </c>
      <c r="M11" s="35">
        <v>38.4104375</v>
      </c>
      <c r="N11" s="35">
        <v>0.14481118049360711</v>
      </c>
      <c r="O11" s="35">
        <v>4.3617325322862399</v>
      </c>
      <c r="P11" s="35">
        <v>12.248489505638087</v>
      </c>
      <c r="Q11" s="35">
        <v>0.32546305070243359</v>
      </c>
      <c r="R11" s="35">
        <v>23.94</v>
      </c>
      <c r="S11" s="35">
        <v>5.835</v>
      </c>
      <c r="T11" s="35">
        <v>22.528577427059737</v>
      </c>
      <c r="U11" s="37">
        <v>13.730001045696966</v>
      </c>
      <c r="V11" s="37">
        <v>31.370908710655648</v>
      </c>
      <c r="W11" s="36" t="s">
        <v>36</v>
      </c>
    </row>
    <row r="12" spans="1:23">
      <c r="A12" s="32">
        <v>0.73870000000000002</v>
      </c>
      <c r="B12" s="25">
        <v>7.09</v>
      </c>
      <c r="C12" s="25">
        <v>1.06</v>
      </c>
      <c r="D12" s="25">
        <v>-213.5</v>
      </c>
      <c r="E12" s="25">
        <f>-LOG('Three Replicates'!F12)</f>
        <v>16.619623955895829</v>
      </c>
      <c r="F12" s="30">
        <v>6.9193346919992058E-2</v>
      </c>
      <c r="G12" s="30">
        <v>1.6109438749271434</v>
      </c>
      <c r="H12" s="31">
        <v>165.9015314066167</v>
      </c>
      <c r="I12" s="31">
        <v>475.25</v>
      </c>
      <c r="J12" s="35">
        <v>6.31</v>
      </c>
      <c r="K12" s="35">
        <v>726.11257840871599</v>
      </c>
      <c r="L12" s="35">
        <v>155.8617728443752</v>
      </c>
      <c r="M12" s="35">
        <v>38.4104375</v>
      </c>
      <c r="N12" s="35">
        <v>0.14481118049360711</v>
      </c>
      <c r="O12" s="35">
        <v>4.3617325322862399</v>
      </c>
      <c r="P12" s="35">
        <v>12.248489505638087</v>
      </c>
      <c r="Q12" s="35">
        <v>0.32546305070243359</v>
      </c>
      <c r="R12" s="35">
        <v>23.94</v>
      </c>
      <c r="S12" s="35">
        <v>5.835</v>
      </c>
      <c r="T12" s="35">
        <v>22.528577427059737</v>
      </c>
      <c r="U12" s="37">
        <v>13.730001045696966</v>
      </c>
      <c r="V12" s="37">
        <v>31.370908710655648</v>
      </c>
      <c r="W12" s="36" t="s">
        <v>36</v>
      </c>
    </row>
    <row r="13" spans="1:23">
      <c r="A13" s="32">
        <v>0.59140000000000004</v>
      </c>
      <c r="B13" s="25">
        <v>7.24</v>
      </c>
      <c r="C13" s="25">
        <v>0.95</v>
      </c>
      <c r="D13" s="25">
        <v>-213.8</v>
      </c>
      <c r="E13" s="25">
        <f>-LOG('Three Replicates'!F13)</f>
        <v>16.639245399032376</v>
      </c>
      <c r="F13" s="30">
        <v>0.12120833607257903</v>
      </c>
      <c r="G13" s="30">
        <v>3.2376658552473687</v>
      </c>
      <c r="H13" s="31">
        <v>137.14609944460366</v>
      </c>
      <c r="I13" s="31">
        <v>391.8</v>
      </c>
      <c r="J13" s="35">
        <v>6.26</v>
      </c>
      <c r="K13" s="35">
        <v>726.11257840871599</v>
      </c>
      <c r="L13" s="35">
        <v>155.8617728443752</v>
      </c>
      <c r="M13" s="35">
        <v>38.4104375</v>
      </c>
      <c r="N13" s="35">
        <v>0.14481118049360711</v>
      </c>
      <c r="O13" s="35">
        <v>4.3617325322862399</v>
      </c>
      <c r="P13" s="35">
        <v>12.248489505638087</v>
      </c>
      <c r="Q13" s="35">
        <v>0.32546305070243359</v>
      </c>
      <c r="R13" s="35">
        <v>23.94</v>
      </c>
      <c r="S13" s="35">
        <v>5.835</v>
      </c>
      <c r="T13" s="35">
        <v>22.528577427059737</v>
      </c>
      <c r="U13" s="37">
        <v>13.730001045696966</v>
      </c>
      <c r="V13" s="37">
        <v>31.370908710655648</v>
      </c>
      <c r="W13" s="36" t="s">
        <v>36</v>
      </c>
    </row>
    <row r="14" spans="1:23">
      <c r="A14" s="32">
        <v>0.30669999999999997</v>
      </c>
      <c r="B14" s="25">
        <v>6.74</v>
      </c>
      <c r="C14" s="25">
        <v>0.85</v>
      </c>
      <c r="D14" s="25">
        <v>-255.8</v>
      </c>
      <c r="E14" s="25">
        <f>-LOG('Three Replicates'!F14)</f>
        <v>19.38624743814874</v>
      </c>
      <c r="F14" s="30">
        <v>0.21346844200770179</v>
      </c>
      <c r="G14" s="30">
        <v>0.26058935764256963</v>
      </c>
      <c r="H14" s="31">
        <v>101.01111414421086</v>
      </c>
      <c r="I14" s="31">
        <v>316.87</v>
      </c>
      <c r="J14" s="35">
        <v>6.29</v>
      </c>
      <c r="K14" s="43">
        <v>492.65764278639841</v>
      </c>
      <c r="L14" s="43">
        <v>128.5320123405744</v>
      </c>
      <c r="M14" s="43">
        <v>37.392937500000002</v>
      </c>
      <c r="N14" s="43">
        <v>8.5043116265239582E-2</v>
      </c>
      <c r="O14" s="43">
        <v>1.6382192462411305</v>
      </c>
      <c r="P14" s="43">
        <v>9.36244564552449</v>
      </c>
      <c r="Q14" s="43">
        <v>0.25286480664548833</v>
      </c>
      <c r="R14" s="43">
        <v>9.870000000000001</v>
      </c>
      <c r="S14" s="43">
        <v>6.1349999999999998</v>
      </c>
      <c r="T14" s="43">
        <v>12.771610223316593</v>
      </c>
      <c r="U14" s="43">
        <v>41.499643910875974</v>
      </c>
      <c r="V14" s="43">
        <v>12.717468715026964</v>
      </c>
      <c r="W14" s="43" t="s">
        <v>32</v>
      </c>
    </row>
    <row r="15" spans="1:23">
      <c r="A15" s="32">
        <v>0.31019999999999998</v>
      </c>
      <c r="B15" s="25">
        <v>6.7</v>
      </c>
      <c r="C15" s="25">
        <v>0.92</v>
      </c>
      <c r="D15" s="25">
        <v>-254.6</v>
      </c>
      <c r="E15" s="25">
        <f>-LOG('Three Replicates'!F15)</f>
        <v>19.307761665602555</v>
      </c>
      <c r="F15" s="30">
        <v>0.25219959532667574</v>
      </c>
      <c r="G15" s="30">
        <v>0.38842484630061502</v>
      </c>
      <c r="H15" s="31">
        <v>118.73758920563114</v>
      </c>
      <c r="I15" s="31">
        <v>362.72</v>
      </c>
      <c r="J15" s="35">
        <v>6.34</v>
      </c>
      <c r="K15" s="43">
        <v>492.65764278639841</v>
      </c>
      <c r="L15" s="43">
        <v>128.5320123405744</v>
      </c>
      <c r="M15" s="43">
        <v>37.392937500000002</v>
      </c>
      <c r="N15" s="43">
        <v>8.5043116265239582E-2</v>
      </c>
      <c r="O15" s="43">
        <v>1.6382192462411305</v>
      </c>
      <c r="P15" s="43">
        <v>9.36244564552449</v>
      </c>
      <c r="Q15" s="43">
        <v>0.25286480664548833</v>
      </c>
      <c r="R15" s="43">
        <v>9.870000000000001</v>
      </c>
      <c r="S15" s="43">
        <v>6.1349999999999998</v>
      </c>
      <c r="T15" s="43">
        <v>12.771610223316593</v>
      </c>
      <c r="U15" s="43">
        <v>41.499643910875974</v>
      </c>
      <c r="V15" s="43">
        <v>12.717468715026964</v>
      </c>
      <c r="W15" s="43" t="s">
        <v>32</v>
      </c>
    </row>
    <row r="16" spans="1:23">
      <c r="A16" s="32">
        <v>0.33989999999999998</v>
      </c>
      <c r="B16" s="25">
        <v>6.83</v>
      </c>
      <c r="C16" s="25">
        <v>1.23</v>
      </c>
      <c r="D16" s="25">
        <v>-250.8</v>
      </c>
      <c r="E16" s="25">
        <f>-LOG('Three Replicates'!F16)</f>
        <v>19.059223385872983</v>
      </c>
      <c r="F16" s="30">
        <v>0.1941028653482148</v>
      </c>
      <c r="G16" s="30">
        <v>1.0489082043671829</v>
      </c>
      <c r="H16" s="31">
        <v>175.462309402176</v>
      </c>
      <c r="I16" s="31">
        <v>527.22</v>
      </c>
      <c r="J16" s="35">
        <v>6.43</v>
      </c>
      <c r="K16" s="43">
        <v>492.65764278639841</v>
      </c>
      <c r="L16" s="43">
        <v>128.5320123405744</v>
      </c>
      <c r="M16" s="43">
        <v>37.392937500000002</v>
      </c>
      <c r="N16" s="43">
        <v>8.5043116265239582E-2</v>
      </c>
      <c r="O16" s="43">
        <v>1.6382192462411305</v>
      </c>
      <c r="P16" s="43">
        <v>9.36244564552449</v>
      </c>
      <c r="Q16" s="43">
        <v>0.25286480664548833</v>
      </c>
      <c r="R16" s="43">
        <v>9.870000000000001</v>
      </c>
      <c r="S16" s="43">
        <v>6.1349999999999998</v>
      </c>
      <c r="T16" s="43">
        <v>12.771610223316593</v>
      </c>
      <c r="U16" s="43">
        <v>41.499643910875974</v>
      </c>
      <c r="V16" s="43">
        <v>12.717468715026964</v>
      </c>
      <c r="W16" s="43" t="s">
        <v>32</v>
      </c>
    </row>
    <row r="17" spans="1:23">
      <c r="A17" s="32">
        <v>0.50119999999999998</v>
      </c>
      <c r="B17" s="25">
        <v>6.99</v>
      </c>
      <c r="C17" s="25">
        <v>0.66</v>
      </c>
      <c r="D17" s="25">
        <v>-235.1</v>
      </c>
      <c r="E17" s="25">
        <f>-LOG('Three Replicates'!F17)</f>
        <v>18.032367861727103</v>
      </c>
      <c r="F17" s="30">
        <v>1.0203674694863261</v>
      </c>
      <c r="G17" s="30">
        <v>0.13760864295855135</v>
      </c>
      <c r="H17" s="31">
        <v>85.648169090979977</v>
      </c>
      <c r="I17" s="31">
        <v>266.88</v>
      </c>
      <c r="J17" s="35">
        <v>6.52</v>
      </c>
      <c r="K17" s="43">
        <v>251.22647738527579</v>
      </c>
      <c r="L17" s="43">
        <v>142.91609681625903</v>
      </c>
      <c r="M17" s="43">
        <v>16.630687500000001</v>
      </c>
      <c r="N17" s="43">
        <v>0.23944394885518905</v>
      </c>
      <c r="O17" s="43">
        <v>2.160659202995614</v>
      </c>
      <c r="P17" s="43">
        <v>48.041759765650859</v>
      </c>
      <c r="Q17" s="43">
        <v>1.2437773603811366</v>
      </c>
      <c r="R17" s="43">
        <v>18.759999999999998</v>
      </c>
      <c r="S17" s="43">
        <v>6.2850000000000001</v>
      </c>
      <c r="T17" s="43">
        <v>11.438053586663868</v>
      </c>
      <c r="U17" s="43">
        <v>53.950061399918127</v>
      </c>
      <c r="V17" s="43">
        <v>10.233319688907084</v>
      </c>
      <c r="W17" s="43" t="s">
        <v>39</v>
      </c>
    </row>
    <row r="18" spans="1:23">
      <c r="A18" s="32">
        <v>0.49940000000000001</v>
      </c>
      <c r="B18" s="25">
        <v>7.75</v>
      </c>
      <c r="C18" s="25">
        <v>0.75</v>
      </c>
      <c r="D18" s="25">
        <v>-246.2</v>
      </c>
      <c r="E18" s="25">
        <f>-LOG('Three Replicates'!F18)</f>
        <v>18.758361257779281</v>
      </c>
      <c r="F18" s="30">
        <v>0.85253247177077218</v>
      </c>
      <c r="G18" s="30">
        <v>0.76401537449357693</v>
      </c>
      <c r="H18" s="31">
        <v>95.102289123737449</v>
      </c>
      <c r="I18" s="31">
        <v>296.37</v>
      </c>
      <c r="J18" s="35">
        <v>6.44</v>
      </c>
      <c r="K18" s="43">
        <v>251.22647738527579</v>
      </c>
      <c r="L18" s="43">
        <v>142.91609681625903</v>
      </c>
      <c r="M18" s="43">
        <v>16.630687500000001</v>
      </c>
      <c r="N18" s="43">
        <v>0.23944394885518905</v>
      </c>
      <c r="O18" s="43">
        <v>2.160659202995614</v>
      </c>
      <c r="P18" s="43">
        <v>48.041759765650859</v>
      </c>
      <c r="Q18" s="43">
        <v>1.2437773603811366</v>
      </c>
      <c r="R18" s="43">
        <v>18.759999999999998</v>
      </c>
      <c r="S18" s="43">
        <v>6.2850000000000001</v>
      </c>
      <c r="T18" s="43">
        <v>11.438053586663868</v>
      </c>
      <c r="U18" s="43">
        <v>53.950061399918127</v>
      </c>
      <c r="V18" s="43">
        <v>10.233319688907084</v>
      </c>
      <c r="W18" s="43" t="s">
        <v>39</v>
      </c>
    </row>
    <row r="19" spans="1:23">
      <c r="A19" s="32">
        <v>0.44019999999999998</v>
      </c>
      <c r="B19" s="25">
        <v>7.1</v>
      </c>
      <c r="C19" s="25">
        <v>0.61</v>
      </c>
      <c r="D19" s="25">
        <v>-234</v>
      </c>
      <c r="E19" s="25">
        <f>-LOG('Three Replicates'!F19)</f>
        <v>17.960422570226434</v>
      </c>
      <c r="F19" s="30">
        <v>1.0332778539259839</v>
      </c>
      <c r="G19" s="30">
        <v>0.1167284185740505</v>
      </c>
      <c r="H19" s="31">
        <v>65.558164021370331</v>
      </c>
      <c r="I19" s="31">
        <v>207.47</v>
      </c>
      <c r="J19" s="35">
        <v>6.38</v>
      </c>
      <c r="K19" s="43">
        <v>251.22647738527579</v>
      </c>
      <c r="L19" s="43">
        <v>142.91609681625903</v>
      </c>
      <c r="M19" s="43">
        <v>16.630687500000001</v>
      </c>
      <c r="N19" s="43">
        <v>0.23944394885518905</v>
      </c>
      <c r="O19" s="43">
        <v>2.160659202995614</v>
      </c>
      <c r="P19" s="43">
        <v>48.041759765650859</v>
      </c>
      <c r="Q19" s="43">
        <v>1.2437773603811366</v>
      </c>
      <c r="R19" s="43">
        <v>18.759999999999998</v>
      </c>
      <c r="S19" s="43">
        <v>6.2850000000000001</v>
      </c>
      <c r="T19" s="43">
        <v>11.438053586663868</v>
      </c>
      <c r="U19" s="43">
        <v>53.950061399918127</v>
      </c>
      <c r="V19" s="43">
        <v>10.233319688907084</v>
      </c>
      <c r="W19" s="43" t="s">
        <v>39</v>
      </c>
    </row>
    <row r="20" spans="1:23">
      <c r="A20" s="41">
        <v>0.45829999999999999</v>
      </c>
      <c r="B20" s="38">
        <v>6.88</v>
      </c>
      <c r="C20" s="38">
        <v>0.38</v>
      </c>
      <c r="D20" s="38">
        <v>-276.8</v>
      </c>
      <c r="E20" s="25">
        <f>-LOG('Three Replicates'!F20)</f>
        <v>20.759748457706923</v>
      </c>
      <c r="F20" s="39">
        <v>4.6698904569229149E-2</v>
      </c>
      <c r="G20" s="39">
        <v>1.2406614373542508</v>
      </c>
      <c r="H20" s="40">
        <v>35.733494520921873</v>
      </c>
      <c r="I20" s="40">
        <v>98.63</v>
      </c>
      <c r="J20" s="43">
        <v>6.08</v>
      </c>
      <c r="K20" s="43">
        <v>159.80356553317935</v>
      </c>
      <c r="L20" s="43">
        <v>139.08034095607644</v>
      </c>
      <c r="M20" s="43">
        <v>18.444375000000001</v>
      </c>
      <c r="N20" s="43">
        <v>5.0178412132025209E-2</v>
      </c>
      <c r="O20" s="43">
        <v>3.0759494740386994</v>
      </c>
      <c r="P20" s="43">
        <v>29.586440648133721</v>
      </c>
      <c r="Q20" s="43">
        <v>0.60683050214567358</v>
      </c>
      <c r="R20" s="43">
        <v>21.07</v>
      </c>
      <c r="S20" s="43">
        <v>5.68</v>
      </c>
      <c r="T20" s="43">
        <v>20.772950043232949</v>
      </c>
      <c r="U20" s="43">
        <v>20.136026380873872</v>
      </c>
      <c r="V20" s="43">
        <v>30.915086562242372</v>
      </c>
      <c r="W20" s="43" t="s">
        <v>36</v>
      </c>
    </row>
    <row r="21" spans="1:23">
      <c r="A21" s="41">
        <v>0.33079999999999998</v>
      </c>
      <c r="B21" s="38">
        <v>7.2</v>
      </c>
      <c r="C21" s="38">
        <v>0.24</v>
      </c>
      <c r="D21" s="38">
        <v>-254.3</v>
      </c>
      <c r="E21" s="25">
        <f>-LOG('Three Replicates'!F21)</f>
        <v>19.288140222466012</v>
      </c>
      <c r="F21" s="39">
        <v>4.0192111582617741E-2</v>
      </c>
      <c r="G21" s="39">
        <v>0.5503497986008058</v>
      </c>
      <c r="H21" s="40">
        <v>33.369964512732508</v>
      </c>
      <c r="I21" s="40">
        <v>95.76</v>
      </c>
      <c r="J21" s="43">
        <v>6.02</v>
      </c>
      <c r="K21" s="43">
        <v>159.80356553317935</v>
      </c>
      <c r="L21" s="43">
        <v>139.08034095607644</v>
      </c>
      <c r="M21" s="43">
        <v>18.444375000000001</v>
      </c>
      <c r="N21" s="43">
        <v>5.0178412132025209E-2</v>
      </c>
      <c r="O21" s="43">
        <v>3.0759494740386994</v>
      </c>
      <c r="P21" s="43">
        <v>29.586440648133721</v>
      </c>
      <c r="Q21" s="43">
        <v>0.60683050214567358</v>
      </c>
      <c r="R21" s="43">
        <v>21.07</v>
      </c>
      <c r="S21" s="43">
        <v>5.68</v>
      </c>
      <c r="T21" s="43">
        <v>20.772950043232949</v>
      </c>
      <c r="U21" s="43">
        <v>20.136026380873872</v>
      </c>
      <c r="V21" s="43">
        <v>30.915086562242372</v>
      </c>
      <c r="W21" s="43" t="s">
        <v>36</v>
      </c>
    </row>
    <row r="22" spans="1:23">
      <c r="A22" s="41">
        <v>0.31190000000000001</v>
      </c>
      <c r="B22" s="38">
        <v>7.18</v>
      </c>
      <c r="C22" s="38">
        <v>0.36</v>
      </c>
      <c r="D22" s="38">
        <v>-255.9</v>
      </c>
      <c r="E22" s="25">
        <f>-LOG('Three Replicates'!F22)</f>
        <v>19.392787919194259</v>
      </c>
      <c r="F22" s="39">
        <v>5.320569755584055E-2</v>
      </c>
      <c r="G22" s="39">
        <v>0.51626033495866042</v>
      </c>
      <c r="H22" s="40">
        <v>46.369379557774039</v>
      </c>
      <c r="I22" s="40">
        <v>127.82</v>
      </c>
      <c r="J22" s="43">
        <v>6.06</v>
      </c>
      <c r="K22" s="43">
        <v>159.80356553317935</v>
      </c>
      <c r="L22" s="43">
        <v>139.08034095607644</v>
      </c>
      <c r="M22" s="43">
        <v>18.444375000000001</v>
      </c>
      <c r="N22" s="43">
        <v>5.0178412132025209E-2</v>
      </c>
      <c r="O22" s="43">
        <v>3.0759494740386994</v>
      </c>
      <c r="P22" s="43">
        <v>29.586440648133721</v>
      </c>
      <c r="Q22" s="43">
        <v>0.60683050214567358</v>
      </c>
      <c r="R22" s="43">
        <v>21.07</v>
      </c>
      <c r="S22" s="43">
        <v>5.68</v>
      </c>
      <c r="T22" s="43">
        <v>20.772950043232949</v>
      </c>
      <c r="U22" s="43">
        <v>20.136026380873872</v>
      </c>
      <c r="V22" s="43">
        <v>30.915086562242372</v>
      </c>
      <c r="W22" s="43" t="s">
        <v>36</v>
      </c>
    </row>
    <row r="23" spans="1:23">
      <c r="A23" s="32">
        <v>0.4572</v>
      </c>
      <c r="B23" s="25">
        <v>7.76</v>
      </c>
      <c r="C23" s="25">
        <v>0.66</v>
      </c>
      <c r="D23" s="25">
        <v>-260.2</v>
      </c>
      <c r="E23" s="25">
        <f>-LOG('Three Replicates'!F23)</f>
        <v>19.674028604151406</v>
      </c>
      <c r="F23" s="30">
        <v>0.11176683443534319</v>
      </c>
      <c r="G23" s="30">
        <v>0.37990248039007868</v>
      </c>
      <c r="H23" s="31">
        <v>83.039911374592037</v>
      </c>
      <c r="I23" s="31">
        <v>235.28</v>
      </c>
      <c r="J23" s="34">
        <v>6.9</v>
      </c>
      <c r="K23" s="43">
        <v>257.75668537471125</v>
      </c>
      <c r="L23" s="43">
        <v>156.341242326898</v>
      </c>
      <c r="M23" s="43">
        <v>32.276687499999994</v>
      </c>
      <c r="N23" s="43">
        <v>0</v>
      </c>
      <c r="O23" s="43">
        <v>3.3342845050620973</v>
      </c>
      <c r="P23" s="43">
        <v>29.215481419599516</v>
      </c>
      <c r="Q23" s="43">
        <v>0.66162162973582095</v>
      </c>
      <c r="R23" s="43">
        <v>19.949999999999996</v>
      </c>
      <c r="S23" s="43">
        <v>7.15</v>
      </c>
      <c r="T23" s="43">
        <v>18.169970193472423</v>
      </c>
      <c r="U23" s="43">
        <v>17.321207110376193</v>
      </c>
      <c r="V23" s="43">
        <v>23.382596114096735</v>
      </c>
      <c r="W23" s="43" t="s">
        <v>42</v>
      </c>
    </row>
    <row r="24" spans="1:23">
      <c r="A24" s="32">
        <v>0.49320000000000003</v>
      </c>
      <c r="B24" s="25">
        <v>7.65</v>
      </c>
      <c r="C24" s="25">
        <v>0.49</v>
      </c>
      <c r="D24" s="25">
        <v>-262</v>
      </c>
      <c r="E24" s="25">
        <f>-LOG('Three Replicates'!F24)</f>
        <v>19.79175726297068</v>
      </c>
      <c r="F24" s="30">
        <v>0.11176683443534319</v>
      </c>
      <c r="G24" s="30">
        <v>0.35433538265846959</v>
      </c>
      <c r="H24" s="31">
        <v>63.192011736878335</v>
      </c>
      <c r="I24" s="31">
        <v>180.07</v>
      </c>
      <c r="J24" s="34">
        <v>6.89</v>
      </c>
      <c r="K24" s="43">
        <v>257.75668537471125</v>
      </c>
      <c r="L24" s="43">
        <v>156.341242326898</v>
      </c>
      <c r="M24" s="43">
        <v>32.276687499999994</v>
      </c>
      <c r="N24" s="43">
        <v>0</v>
      </c>
      <c r="O24" s="43">
        <v>3.3342845050620973</v>
      </c>
      <c r="P24" s="43">
        <v>29.215481419599516</v>
      </c>
      <c r="Q24" s="43">
        <v>0.66162162973582095</v>
      </c>
      <c r="R24" s="43">
        <v>19.949999999999996</v>
      </c>
      <c r="S24" s="43">
        <v>7.15</v>
      </c>
      <c r="T24" s="43">
        <v>18.169970193472423</v>
      </c>
      <c r="U24" s="43">
        <v>17.321207110376193</v>
      </c>
      <c r="V24" s="43">
        <v>23.382596114096735</v>
      </c>
      <c r="W24" s="43" t="s">
        <v>42</v>
      </c>
    </row>
    <row r="25" spans="1:23">
      <c r="A25" s="32">
        <v>0.53920000000000001</v>
      </c>
      <c r="B25" s="25">
        <v>7.59</v>
      </c>
      <c r="C25" s="25">
        <v>0.47</v>
      </c>
      <c r="D25" s="25">
        <v>-261.39999999999998</v>
      </c>
      <c r="E25" s="25">
        <f>-LOG('Three Replicates'!F25)</f>
        <v>19.752514376697587</v>
      </c>
      <c r="F25" s="30">
        <v>0.11827362742195459</v>
      </c>
      <c r="G25" s="30">
        <v>0.1071867712529152</v>
      </c>
      <c r="H25" s="31">
        <v>58.655348962543769</v>
      </c>
      <c r="I25" s="31">
        <v>166.77</v>
      </c>
      <c r="J25" s="35">
        <v>7.02</v>
      </c>
      <c r="K25" s="43">
        <v>257.75668537471125</v>
      </c>
      <c r="L25" s="43">
        <v>156.341242326898</v>
      </c>
      <c r="M25" s="43">
        <v>32.276687499999994</v>
      </c>
      <c r="N25" s="43">
        <v>0</v>
      </c>
      <c r="O25" s="43">
        <v>3.3342845050620973</v>
      </c>
      <c r="P25" s="43">
        <v>29.215481419599516</v>
      </c>
      <c r="Q25" s="43">
        <v>0.66162162973582095</v>
      </c>
      <c r="R25" s="43">
        <v>19.949999999999996</v>
      </c>
      <c r="S25" s="43">
        <v>7.15</v>
      </c>
      <c r="T25" s="43">
        <v>18.169970193472423</v>
      </c>
      <c r="U25" s="43">
        <v>17.321207110376193</v>
      </c>
      <c r="V25" s="43">
        <v>23.382596114096735</v>
      </c>
      <c r="W25" s="43" t="s">
        <v>42</v>
      </c>
    </row>
    <row r="26" spans="1:23">
      <c r="A26" s="41">
        <v>9.74E-2</v>
      </c>
      <c r="B26" s="38">
        <v>7.45</v>
      </c>
      <c r="C26" s="38">
        <v>0.57999999999999996</v>
      </c>
      <c r="D26" s="38">
        <v>-264.8</v>
      </c>
      <c r="E26" s="25">
        <f>-LOG('Three Replicates'!F26)</f>
        <v>19.974890732245104</v>
      </c>
      <c r="F26" s="39">
        <v>8.5739662488897569E-2</v>
      </c>
      <c r="G26" s="39">
        <v>0.40800271508569491</v>
      </c>
      <c r="H26" s="40">
        <v>79.070331447049284</v>
      </c>
      <c r="I26" s="40">
        <v>223.89</v>
      </c>
      <c r="J26" s="43">
        <v>6.81</v>
      </c>
      <c r="K26" s="43">
        <v>451.72888015717109</v>
      </c>
      <c r="L26" s="43">
        <v>154.42336439680673</v>
      </c>
      <c r="M26" s="43">
        <v>38.878437500000004</v>
      </c>
      <c r="N26" s="43">
        <v>2.6761819803747837E-3</v>
      </c>
      <c r="O26" s="43">
        <v>1.3645881097623285</v>
      </c>
      <c r="P26" s="43">
        <v>29.863564351447074</v>
      </c>
      <c r="Q26" s="43">
        <v>0.25149502845573468</v>
      </c>
      <c r="R26" s="43">
        <v>13.3</v>
      </c>
      <c r="S26" s="43">
        <v>6.83</v>
      </c>
      <c r="T26" s="43">
        <v>13.200360938164309</v>
      </c>
      <c r="U26" s="43">
        <v>39.141900801298299</v>
      </c>
      <c r="V26" s="43">
        <v>15.341312506339385</v>
      </c>
      <c r="W26" s="43" t="s">
        <v>32</v>
      </c>
    </row>
    <row r="27" spans="1:23">
      <c r="A27" s="41">
        <v>0.1502</v>
      </c>
      <c r="B27" s="38">
        <v>7.26</v>
      </c>
      <c r="C27" s="38">
        <v>0.71</v>
      </c>
      <c r="D27" s="38">
        <v>-260.3</v>
      </c>
      <c r="E27" s="25">
        <f>-LOG('Three Replicates'!F27)</f>
        <v>19.680569085196922</v>
      </c>
      <c r="F27" s="39">
        <v>7.9232869502286168E-2</v>
      </c>
      <c r="G27" s="39">
        <v>3.3907008314949936</v>
      </c>
      <c r="H27" s="40">
        <v>114.79655079493395</v>
      </c>
      <c r="I27" s="40">
        <v>316.76</v>
      </c>
      <c r="J27" s="43">
        <v>6.79</v>
      </c>
      <c r="K27" s="43">
        <v>451.72888015717109</v>
      </c>
      <c r="L27" s="43">
        <v>154.42336439680673</v>
      </c>
      <c r="M27" s="43">
        <v>38.878437500000004</v>
      </c>
      <c r="N27" s="43">
        <v>2.6761819803747837E-3</v>
      </c>
      <c r="O27" s="43">
        <v>1.3645881097623285</v>
      </c>
      <c r="P27" s="43">
        <v>29.863564351447074</v>
      </c>
      <c r="Q27" s="43">
        <v>0.25149502845573468</v>
      </c>
      <c r="R27" s="43">
        <v>13.3</v>
      </c>
      <c r="S27" s="43">
        <v>6.83</v>
      </c>
      <c r="T27" s="43">
        <v>13.200360938164309</v>
      </c>
      <c r="U27" s="43">
        <v>39.141900801298299</v>
      </c>
      <c r="V27" s="43">
        <v>15.341312506339385</v>
      </c>
      <c r="W27" s="43" t="s">
        <v>32</v>
      </c>
    </row>
    <row r="28" spans="1:23">
      <c r="A28" s="41">
        <v>0.11</v>
      </c>
      <c r="B28" s="38">
        <v>7.33</v>
      </c>
      <c r="C28" s="38">
        <v>0.67</v>
      </c>
      <c r="D28" s="38">
        <v>-263.2</v>
      </c>
      <c r="E28" s="25">
        <f>-LOG('Three Replicates'!F28)</f>
        <v>19.870243035516861</v>
      </c>
      <c r="F28" s="39">
        <v>7.9232869502286168E-2</v>
      </c>
      <c r="G28" s="39">
        <v>0.39981673171559479</v>
      </c>
      <c r="H28" s="40">
        <v>92.680319770052961</v>
      </c>
      <c r="I28" s="40">
        <v>261.57</v>
      </c>
      <c r="J28" s="43">
        <v>6.77</v>
      </c>
      <c r="K28" s="43">
        <v>451.72888015717109</v>
      </c>
      <c r="L28" s="43">
        <v>154.42336439680673</v>
      </c>
      <c r="M28" s="43">
        <v>38.878437500000004</v>
      </c>
      <c r="N28" s="43">
        <v>2.6761819803747837E-3</v>
      </c>
      <c r="O28" s="43">
        <v>1.3645881097623285</v>
      </c>
      <c r="P28" s="43">
        <v>29.863564351447074</v>
      </c>
      <c r="Q28" s="43">
        <v>0.25149502845573468</v>
      </c>
      <c r="R28" s="43">
        <v>13.3</v>
      </c>
      <c r="S28" s="43">
        <v>6.83</v>
      </c>
      <c r="T28" s="43">
        <v>13.200360938164309</v>
      </c>
      <c r="U28" s="43">
        <v>39.141900801298299</v>
      </c>
      <c r="V28" s="43">
        <v>15.341312506339385</v>
      </c>
      <c r="W28" s="43" t="s">
        <v>32</v>
      </c>
    </row>
    <row r="29" spans="1:23">
      <c r="A29" s="41">
        <v>0.25180000000000002</v>
      </c>
      <c r="B29" s="38">
        <v>7.28</v>
      </c>
      <c r="C29" s="38">
        <v>0.61</v>
      </c>
      <c r="D29" s="38">
        <v>-254.2</v>
      </c>
      <c r="E29" s="25">
        <f>-LOG('Three Replicates'!F29)</f>
        <v>19.281599741420496</v>
      </c>
      <c r="F29" s="39">
        <v>0.25088435374149648</v>
      </c>
      <c r="G29" s="39">
        <v>0.61265229933819787</v>
      </c>
      <c r="H29" s="40">
        <v>50.394922003652781</v>
      </c>
      <c r="I29" s="40">
        <v>145.22</v>
      </c>
      <c r="J29" s="43">
        <v>6.43</v>
      </c>
      <c r="K29" s="43">
        <v>691.19924067348984</v>
      </c>
      <c r="L29" s="43">
        <v>149.62866957157851</v>
      </c>
      <c r="M29" s="43">
        <v>38.368812500000004</v>
      </c>
      <c r="N29" s="43">
        <v>8.5043116265239582E-2</v>
      </c>
      <c r="O29" s="43">
        <v>2.2418044786765412</v>
      </c>
      <c r="P29" s="43">
        <v>28.693617053474867</v>
      </c>
      <c r="Q29" s="43">
        <v>0.35285861449750727</v>
      </c>
      <c r="R29" s="43">
        <v>13.580000000000002</v>
      </c>
      <c r="S29" s="43">
        <v>6.2149999999999999</v>
      </c>
      <c r="T29" s="43">
        <v>13.678207981943935</v>
      </c>
      <c r="U29" s="45">
        <v>46.335479914136769</v>
      </c>
      <c r="V29" s="45">
        <v>18.015946028825514</v>
      </c>
      <c r="W29" s="44" t="s">
        <v>32</v>
      </c>
    </row>
    <row r="30" spans="1:23">
      <c r="A30" s="41">
        <v>0.33479999999999999</v>
      </c>
      <c r="B30" s="38">
        <v>7.31</v>
      </c>
      <c r="C30" s="38">
        <v>0.43</v>
      </c>
      <c r="D30" s="38">
        <v>-246.9</v>
      </c>
      <c r="E30" s="25">
        <f>-LOG('Three Replicates'!F30)</f>
        <v>18.804144625097891</v>
      </c>
      <c r="F30" s="39">
        <v>0.34476190476190466</v>
      </c>
      <c r="G30" s="39">
        <v>0.90734770066180215</v>
      </c>
      <c r="H30" s="40">
        <v>24.309111051229063</v>
      </c>
      <c r="I30" s="40">
        <v>72.209999999999994</v>
      </c>
      <c r="J30" s="43">
        <v>6.46</v>
      </c>
      <c r="K30" s="43">
        <v>691.19924067348984</v>
      </c>
      <c r="L30" s="43">
        <v>149.62866957157851</v>
      </c>
      <c r="M30" s="43">
        <v>38.368812500000004</v>
      </c>
      <c r="N30" s="43">
        <v>8.5043116265239582E-2</v>
      </c>
      <c r="O30" s="43">
        <v>2.2418044786765412</v>
      </c>
      <c r="P30" s="43">
        <v>28.693617053474867</v>
      </c>
      <c r="Q30" s="43">
        <v>0.35285861449750727</v>
      </c>
      <c r="R30" s="43">
        <v>13.580000000000002</v>
      </c>
      <c r="S30" s="43">
        <v>6.2149999999999999</v>
      </c>
      <c r="T30" s="43">
        <v>13.678207981943935</v>
      </c>
      <c r="U30" s="45">
        <v>46.335479914136769</v>
      </c>
      <c r="V30" s="45">
        <v>18.015946028825514</v>
      </c>
      <c r="W30" s="44" t="s">
        <v>32</v>
      </c>
    </row>
    <row r="31" spans="1:23">
      <c r="A31" s="41">
        <v>0.18920000000000001</v>
      </c>
      <c r="B31" s="38">
        <v>7.14</v>
      </c>
      <c r="C31" s="38">
        <v>0.47</v>
      </c>
      <c r="D31" s="38">
        <v>-250.4</v>
      </c>
      <c r="E31" s="25">
        <f>-LOG('Three Replicates'!F31)</f>
        <v>19.03306146169092</v>
      </c>
      <c r="F31" s="39">
        <v>0.25714285714285701</v>
      </c>
      <c r="G31" s="39">
        <v>2.6948922450364838</v>
      </c>
      <c r="H31" s="40">
        <v>35.650767987065464</v>
      </c>
      <c r="I31" s="40">
        <v>101.51</v>
      </c>
      <c r="J31" s="43">
        <v>6.42</v>
      </c>
      <c r="K31" s="43">
        <v>691.19924067348984</v>
      </c>
      <c r="L31" s="43">
        <v>149.62866957157851</v>
      </c>
      <c r="M31" s="43">
        <v>38.368812500000004</v>
      </c>
      <c r="N31" s="43">
        <v>8.5043116265239582E-2</v>
      </c>
      <c r="O31" s="43">
        <v>2.2418044786765412</v>
      </c>
      <c r="P31" s="43">
        <v>28.693617053474867</v>
      </c>
      <c r="Q31" s="43">
        <v>0.35285861449750727</v>
      </c>
      <c r="R31" s="43">
        <v>13.580000000000002</v>
      </c>
      <c r="S31" s="43">
        <v>6.2149999999999999</v>
      </c>
      <c r="T31" s="43">
        <v>13.678207981943935</v>
      </c>
      <c r="U31" s="45">
        <v>46.335479914136769</v>
      </c>
      <c r="V31" s="45">
        <v>18.015946028825514</v>
      </c>
      <c r="W31" s="44" t="s">
        <v>32</v>
      </c>
    </row>
    <row r="32" spans="1:23">
      <c r="A32" s="32">
        <v>0.16020000000000001</v>
      </c>
      <c r="B32" s="25">
        <v>7.23</v>
      </c>
      <c r="C32" s="25">
        <v>0.87</v>
      </c>
      <c r="D32" s="25">
        <v>-249.7</v>
      </c>
      <c r="E32" s="25">
        <f>-LOG('Three Replicates'!F32)</f>
        <v>18.987278094372311</v>
      </c>
      <c r="F32" s="30">
        <v>0.7735376482804196</v>
      </c>
      <c r="G32" s="30">
        <v>9.5848194189549638E-2</v>
      </c>
      <c r="H32" s="31">
        <v>110.20389832030892</v>
      </c>
      <c r="I32" s="31">
        <v>415.17</v>
      </c>
      <c r="J32" s="35">
        <v>7.02</v>
      </c>
      <c r="K32" s="43">
        <v>528.76031693628283</v>
      </c>
      <c r="L32" s="43">
        <v>162.57434559969465</v>
      </c>
      <c r="M32" s="43">
        <v>32.949687500000003</v>
      </c>
      <c r="N32" s="43">
        <v>1.5313707998810822E-2</v>
      </c>
      <c r="O32" s="43">
        <v>4.3736176594808338</v>
      </c>
      <c r="P32" s="43">
        <v>29.607004938736392</v>
      </c>
      <c r="Q32" s="43">
        <v>1.4013018522028102</v>
      </c>
      <c r="R32" s="43">
        <v>30.450000000000003</v>
      </c>
      <c r="S32" s="43">
        <v>7.1099999999999994</v>
      </c>
      <c r="T32" s="43">
        <v>18.552247828496121</v>
      </c>
      <c r="U32" s="45">
        <v>32.185706833594168</v>
      </c>
      <c r="V32" s="45">
        <v>13.171622326551901</v>
      </c>
      <c r="W32" s="44" t="s">
        <v>42</v>
      </c>
    </row>
    <row r="33" spans="1:23">
      <c r="A33" s="32">
        <v>0.1065</v>
      </c>
      <c r="B33" s="25">
        <v>7.27</v>
      </c>
      <c r="C33" s="25">
        <v>0.85</v>
      </c>
      <c r="D33" s="25">
        <v>-248.3</v>
      </c>
      <c r="E33" s="25">
        <f>-LOG('Three Replicates'!F33)</f>
        <v>18.895711359735103</v>
      </c>
      <c r="F33" s="30">
        <v>0.53080771530159576</v>
      </c>
      <c r="G33" s="30">
        <v>7.4967969805048787E-2</v>
      </c>
      <c r="H33" s="31">
        <v>53.495613641126916</v>
      </c>
      <c r="I33" s="31">
        <v>252.16</v>
      </c>
      <c r="J33" s="34">
        <v>7</v>
      </c>
      <c r="K33" s="43">
        <v>528.76031693628283</v>
      </c>
      <c r="L33" s="43">
        <v>162.57434559969465</v>
      </c>
      <c r="M33" s="43">
        <v>32.949687500000003</v>
      </c>
      <c r="N33" s="43">
        <v>1.5313707998810822E-2</v>
      </c>
      <c r="O33" s="43">
        <v>4.3736176594808338</v>
      </c>
      <c r="P33" s="43">
        <v>29.607004938736392</v>
      </c>
      <c r="Q33" s="43">
        <v>1.4013018522028102</v>
      </c>
      <c r="R33" s="43">
        <v>30.450000000000003</v>
      </c>
      <c r="S33" s="43">
        <v>7.1099999999999994</v>
      </c>
      <c r="T33" s="43">
        <v>18.552247828496121</v>
      </c>
      <c r="U33" s="45">
        <v>32.185706833594168</v>
      </c>
      <c r="V33" s="45">
        <v>13.171622326551901</v>
      </c>
      <c r="W33" s="44" t="s">
        <v>42</v>
      </c>
    </row>
    <row r="34" spans="1:23">
      <c r="A34" s="32">
        <v>0.1424</v>
      </c>
      <c r="B34" s="25">
        <v>7.42</v>
      </c>
      <c r="C34" s="25">
        <v>0.73</v>
      </c>
      <c r="D34" s="25">
        <v>-249.9</v>
      </c>
      <c r="E34" s="25">
        <f>-LOG('Three Replicates'!F34)</f>
        <v>19.000359056463346</v>
      </c>
      <c r="F34" s="30">
        <v>0.54947924860765918</v>
      </c>
      <c r="G34" s="30">
        <v>0.1167284185740505</v>
      </c>
      <c r="H34" s="31">
        <v>155.57052606365451</v>
      </c>
      <c r="I34" s="31">
        <v>502.21</v>
      </c>
      <c r="J34" s="35">
        <v>7.02</v>
      </c>
      <c r="K34" s="43">
        <v>528.76031693628283</v>
      </c>
      <c r="L34" s="43">
        <v>162.57434559969465</v>
      </c>
      <c r="M34" s="43">
        <v>32.949687500000003</v>
      </c>
      <c r="N34" s="43">
        <v>1.5313707998810822E-2</v>
      </c>
      <c r="O34" s="43">
        <v>4.3736176594808338</v>
      </c>
      <c r="P34" s="43">
        <v>29.607004938736392</v>
      </c>
      <c r="Q34" s="43">
        <v>1.4013018522028102</v>
      </c>
      <c r="R34" s="43">
        <v>30.450000000000003</v>
      </c>
      <c r="S34" s="43">
        <v>7.1099999999999994</v>
      </c>
      <c r="T34" s="43">
        <v>18.552247828496121</v>
      </c>
      <c r="U34" s="45">
        <v>32.185706833594168</v>
      </c>
      <c r="V34" s="45">
        <v>13.171622326551901</v>
      </c>
      <c r="W34" s="44" t="s">
        <v>42</v>
      </c>
    </row>
    <row r="35" spans="1:23">
      <c r="A35" s="32">
        <v>3.8E-3</v>
      </c>
      <c r="B35" s="25">
        <v>7.53</v>
      </c>
      <c r="C35" s="25">
        <v>1.22</v>
      </c>
      <c r="D35" s="25">
        <v>-249.9</v>
      </c>
      <c r="E35" s="25">
        <f>-LOG('Three Replicates'!F35)</f>
        <v>19.000359056463346</v>
      </c>
      <c r="F35" s="30">
        <v>0.18829931972789099</v>
      </c>
      <c r="G35" s="30">
        <v>0.39572374003054472</v>
      </c>
      <c r="H35" s="31">
        <v>126.8096892166914</v>
      </c>
      <c r="I35" s="31">
        <v>376.36</v>
      </c>
      <c r="J35" s="35">
        <v>6.84</v>
      </c>
      <c r="K35" s="43">
        <v>1245.1064178127051</v>
      </c>
      <c r="L35" s="43">
        <v>188.94516713844979</v>
      </c>
      <c r="M35" s="43">
        <v>64.844499999999996</v>
      </c>
      <c r="N35" s="43">
        <v>1.0333035979780195E-2</v>
      </c>
      <c r="O35" s="43">
        <v>1.3045150871149218</v>
      </c>
      <c r="P35" s="43">
        <v>12.303122147267921</v>
      </c>
      <c r="Q35" s="43">
        <v>0.34874927992824623</v>
      </c>
      <c r="R35" s="43">
        <v>13.23</v>
      </c>
      <c r="S35" s="43">
        <v>6.9550000000000001</v>
      </c>
      <c r="T35" s="43">
        <v>14.920610295770963</v>
      </c>
      <c r="U35" s="45">
        <v>29.099564468753158</v>
      </c>
      <c r="V35" s="45">
        <v>17.851716803403221</v>
      </c>
      <c r="W35" s="44" t="s">
        <v>42</v>
      </c>
    </row>
    <row r="36" spans="1:23">
      <c r="A36" s="32">
        <v>2.9999999999999997E-4</v>
      </c>
      <c r="B36" s="25">
        <v>7.46</v>
      </c>
      <c r="C36" s="25">
        <v>1.17</v>
      </c>
      <c r="D36" s="25">
        <v>-249.7</v>
      </c>
      <c r="E36" s="25">
        <f>-LOG('Three Replicates'!F36)</f>
        <v>18.987278094372311</v>
      </c>
      <c r="F36" s="30">
        <v>0.18204081632653046</v>
      </c>
      <c r="G36" s="30">
        <v>2.2241982012557271</v>
      </c>
      <c r="H36" s="31">
        <v>141.88030787593149</v>
      </c>
      <c r="I36" s="31">
        <v>417.78</v>
      </c>
      <c r="J36" s="35">
        <v>6.83</v>
      </c>
      <c r="K36" s="43">
        <v>1245.1064178127051</v>
      </c>
      <c r="L36" s="43">
        <v>188.94516713844979</v>
      </c>
      <c r="M36" s="43">
        <v>64.844499999999996</v>
      </c>
      <c r="N36" s="43">
        <v>1.0333035979780195E-2</v>
      </c>
      <c r="O36" s="43">
        <v>1.3045150871149218</v>
      </c>
      <c r="P36" s="43">
        <v>12.303122147267921</v>
      </c>
      <c r="Q36" s="43">
        <v>0.34874927992824623</v>
      </c>
      <c r="R36" s="43">
        <v>13.23</v>
      </c>
      <c r="S36" s="43">
        <v>6.9550000000000001</v>
      </c>
      <c r="T36" s="43">
        <v>14.920610295770963</v>
      </c>
      <c r="U36" s="45">
        <v>29.099564468753158</v>
      </c>
      <c r="V36" s="45">
        <v>17.851716803403221</v>
      </c>
      <c r="W36" s="44" t="s">
        <v>42</v>
      </c>
    </row>
    <row r="37" spans="1:23">
      <c r="A37" s="32">
        <v>2E-3</v>
      </c>
      <c r="B37" s="25">
        <v>7.59</v>
      </c>
      <c r="C37" s="25">
        <v>1.07</v>
      </c>
      <c r="D37" s="25">
        <v>-252.6</v>
      </c>
      <c r="E37" s="25">
        <f>-LOG('Three Replicates'!F37)</f>
        <v>19.176952044692257</v>
      </c>
      <c r="F37" s="30">
        <v>0.18204081632653046</v>
      </c>
      <c r="G37" s="30">
        <v>0.19107415577804179</v>
      </c>
      <c r="H37" s="31">
        <v>112.89834891585437</v>
      </c>
      <c r="I37" s="31">
        <v>337.53</v>
      </c>
      <c r="J37" s="34">
        <v>6.8</v>
      </c>
      <c r="K37" s="43">
        <v>1245.1064178127051</v>
      </c>
      <c r="L37" s="43">
        <v>188.94516713844979</v>
      </c>
      <c r="M37" s="43">
        <v>64.844499999999996</v>
      </c>
      <c r="N37" s="43">
        <v>1.0333035979780195E-2</v>
      </c>
      <c r="O37" s="43">
        <v>1.3045150871149218</v>
      </c>
      <c r="P37" s="43">
        <v>12.303122147267921</v>
      </c>
      <c r="Q37" s="43">
        <v>0.34874927992824623</v>
      </c>
      <c r="R37" s="43">
        <v>13.23</v>
      </c>
      <c r="S37" s="43">
        <v>6.9550000000000001</v>
      </c>
      <c r="T37" s="43">
        <v>14.920610295770963</v>
      </c>
      <c r="U37" s="45">
        <v>29.099564468753158</v>
      </c>
      <c r="V37" s="45">
        <v>17.851716803403221</v>
      </c>
      <c r="W37" s="44" t="s">
        <v>42</v>
      </c>
    </row>
    <row r="38" spans="1:23">
      <c r="A38" s="41">
        <v>0.26989999999999997</v>
      </c>
      <c r="B38" s="38">
        <v>7.57</v>
      </c>
      <c r="C38" s="38">
        <v>0.46</v>
      </c>
      <c r="D38" s="38">
        <v>-251.8</v>
      </c>
      <c r="E38" s="25">
        <f>-LOG('Three Replicates'!F38)</f>
        <v>19.124628196328132</v>
      </c>
      <c r="F38" s="39">
        <v>0.23210884353741482</v>
      </c>
      <c r="G38" s="39">
        <v>0.58400135754284743</v>
      </c>
      <c r="H38" s="40">
        <v>44.500925770072399</v>
      </c>
      <c r="I38" s="40">
        <v>133.78</v>
      </c>
      <c r="J38" s="43">
        <v>6.48</v>
      </c>
      <c r="K38" s="43">
        <v>727.11538461538487</v>
      </c>
      <c r="L38" s="43">
        <v>164.49222352978595</v>
      </c>
      <c r="M38" s="43">
        <v>48.383687500000001</v>
      </c>
      <c r="N38" s="43">
        <v>6.0139756170086461E-2</v>
      </c>
      <c r="O38" s="43">
        <v>2.6730504179642525</v>
      </c>
      <c r="P38" s="43">
        <v>30.071713858481921</v>
      </c>
      <c r="Q38" s="43">
        <v>0.908181703891484</v>
      </c>
      <c r="R38" s="43">
        <v>31.29</v>
      </c>
      <c r="S38" s="43">
        <v>6.3100000000000005</v>
      </c>
      <c r="T38" s="43">
        <v>20.845913638638329</v>
      </c>
      <c r="U38" s="45">
        <v>22.855379551532607</v>
      </c>
      <c r="V38" s="45">
        <v>23.271960501954332</v>
      </c>
      <c r="W38" s="44" t="s">
        <v>42</v>
      </c>
    </row>
    <row r="39" spans="1:23">
      <c r="A39" s="41">
        <v>0.30880000000000002</v>
      </c>
      <c r="B39" s="38">
        <v>7.45</v>
      </c>
      <c r="C39" s="38">
        <v>0.54</v>
      </c>
      <c r="D39" s="38">
        <v>-243.8</v>
      </c>
      <c r="E39" s="25">
        <f>-LOG('Three Replicates'!F39)</f>
        <v>18.601389712686924</v>
      </c>
      <c r="F39" s="39">
        <v>0.27591836734693864</v>
      </c>
      <c r="G39" s="39">
        <v>0.8582318004412014</v>
      </c>
      <c r="H39" s="40">
        <v>83.916389955777277</v>
      </c>
      <c r="I39" s="40">
        <v>242.47</v>
      </c>
      <c r="J39" s="43">
        <v>6.48</v>
      </c>
      <c r="K39" s="43">
        <v>727.11538461538487</v>
      </c>
      <c r="L39" s="43">
        <v>164.49222352978595</v>
      </c>
      <c r="M39" s="43">
        <v>48.383687500000001</v>
      </c>
      <c r="N39" s="43">
        <v>6.0139756170086461E-2</v>
      </c>
      <c r="O39" s="43">
        <v>2.6730504179642525</v>
      </c>
      <c r="P39" s="43">
        <v>30.071713858481921</v>
      </c>
      <c r="Q39" s="43">
        <v>0.908181703891484</v>
      </c>
      <c r="R39" s="43">
        <v>31.29</v>
      </c>
      <c r="S39" s="43">
        <v>6.3100000000000005</v>
      </c>
      <c r="T39" s="43">
        <v>20.845913638638329</v>
      </c>
      <c r="U39" s="45">
        <v>22.855379551532607</v>
      </c>
      <c r="V39" s="45">
        <v>23.271960501954332</v>
      </c>
      <c r="W39" s="44" t="s">
        <v>42</v>
      </c>
    </row>
    <row r="40" spans="1:23">
      <c r="A40" s="41">
        <v>0.26819999999999999</v>
      </c>
      <c r="B40" s="38">
        <v>7.3</v>
      </c>
      <c r="C40" s="38">
        <v>0.44</v>
      </c>
      <c r="D40" s="38">
        <v>-243.4</v>
      </c>
      <c r="E40" s="25">
        <f>-LOG('Three Replicates'!F40)</f>
        <v>18.575227788504861</v>
      </c>
      <c r="F40" s="39">
        <v>0.25714285714285701</v>
      </c>
      <c r="G40" s="39">
        <v>0.71497709146444932</v>
      </c>
      <c r="H40" s="40">
        <v>50.297317562087819</v>
      </c>
      <c r="I40" s="40">
        <v>151.97</v>
      </c>
      <c r="J40" s="43">
        <v>6.46</v>
      </c>
      <c r="K40" s="43">
        <v>727.11538461538498</v>
      </c>
      <c r="L40" s="43">
        <v>164.49222352978595</v>
      </c>
      <c r="M40" s="43">
        <v>48.383687500000001</v>
      </c>
      <c r="N40" s="43">
        <v>6.0139756170086461E-2</v>
      </c>
      <c r="O40" s="43">
        <v>2.6730504179642525</v>
      </c>
      <c r="P40" s="43">
        <v>30.071713858481921</v>
      </c>
      <c r="Q40" s="43">
        <v>0.908181703891484</v>
      </c>
      <c r="R40" s="43">
        <v>31.29</v>
      </c>
      <c r="S40" s="43">
        <v>6.3100000000000005</v>
      </c>
      <c r="T40" s="43">
        <v>20.845913638638329</v>
      </c>
      <c r="U40" s="45">
        <v>22.855379551532607</v>
      </c>
      <c r="V40" s="45">
        <v>23.271960501954332</v>
      </c>
      <c r="W40" s="4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5655-AF2E-8C4E-9CDA-892A846177D7}">
  <dimension ref="A1:BB50"/>
  <sheetViews>
    <sheetView showGridLines="0" topLeftCell="AL1" zoomScale="92" workbookViewId="0">
      <selection activeCell="AT48" sqref="AT48"/>
    </sheetView>
  </sheetViews>
  <sheetFormatPr baseColWidth="10" defaultRowHeight="15"/>
  <cols>
    <col min="46" max="46" width="16.6640625" customWidth="1"/>
    <col min="47" max="47" width="11.5" customWidth="1"/>
    <col min="48" max="48" width="13.6640625" customWidth="1"/>
  </cols>
  <sheetData>
    <row r="1" spans="1:54" ht="48">
      <c r="A1" s="8" t="s">
        <v>0</v>
      </c>
      <c r="B1" s="2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48</v>
      </c>
      <c r="M1" s="27" t="s">
        <v>11</v>
      </c>
      <c r="N1" s="28" t="s">
        <v>68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29" t="s">
        <v>25</v>
      </c>
      <c r="AC1" s="29" t="s">
        <v>26</v>
      </c>
      <c r="AD1" s="29" t="s">
        <v>27</v>
      </c>
      <c r="AE1" s="29" t="s">
        <v>28</v>
      </c>
      <c r="AF1" s="29" t="s">
        <v>29</v>
      </c>
      <c r="AG1" s="29" t="s">
        <v>30</v>
      </c>
      <c r="AN1" s="27" t="s">
        <v>69</v>
      </c>
      <c r="AO1" s="28" t="s">
        <v>124</v>
      </c>
      <c r="AP1" s="24" t="s">
        <v>55</v>
      </c>
      <c r="AQ1" s="93" t="s">
        <v>149</v>
      </c>
      <c r="AR1" s="26" t="s">
        <v>150</v>
      </c>
    </row>
    <row r="2" spans="1:54">
      <c r="A2" s="1" t="s">
        <v>31</v>
      </c>
      <c r="B2" s="2">
        <v>1</v>
      </c>
      <c r="C2" s="25">
        <v>6.08</v>
      </c>
      <c r="D2" s="25">
        <v>0.49</v>
      </c>
      <c r="E2" s="25">
        <v>-263.3</v>
      </c>
      <c r="F2" s="25">
        <f t="shared" ref="F2:F40" si="0">EXP((E2-40.604)/6.6401)</f>
        <v>1.3280562910232518E-20</v>
      </c>
      <c r="G2" s="25">
        <f>-LOG(F2)</f>
        <v>19.876783516562377</v>
      </c>
      <c r="H2" s="30">
        <v>3.6683978699625218E-2</v>
      </c>
      <c r="I2" s="30">
        <v>0.58964583261905579</v>
      </c>
      <c r="J2" s="31">
        <v>57.021104903786473</v>
      </c>
      <c r="K2" s="31">
        <v>11.201265343643543</v>
      </c>
      <c r="L2" s="31">
        <v>188.46</v>
      </c>
      <c r="M2" s="32">
        <v>0.38669999999999999</v>
      </c>
      <c r="N2" s="33">
        <v>11.833333333333334</v>
      </c>
      <c r="O2" s="34">
        <v>0.1275</v>
      </c>
      <c r="P2" s="34">
        <v>6</v>
      </c>
      <c r="Q2" s="35">
        <v>50.735061076262809</v>
      </c>
      <c r="R2" s="35">
        <v>78.831621131643402</v>
      </c>
      <c r="S2" s="35">
        <v>16.887035712156443</v>
      </c>
      <c r="T2" s="35">
        <v>17.689250000000001</v>
      </c>
      <c r="U2" s="35">
        <v>0</v>
      </c>
      <c r="V2" s="35">
        <v>0.13484983645554588</v>
      </c>
      <c r="W2" s="35">
        <v>1.4867273424785172</v>
      </c>
      <c r="X2" s="35">
        <v>23.608756667782234</v>
      </c>
      <c r="Y2" s="35">
        <v>0.28573948319957676</v>
      </c>
      <c r="Z2" s="35">
        <v>9.1000000000000014</v>
      </c>
      <c r="AA2" s="35">
        <v>5.2549999999999999</v>
      </c>
      <c r="AB2" s="35">
        <v>6.5000000000000002E-2</v>
      </c>
      <c r="AC2" s="35">
        <v>12.962118314266982</v>
      </c>
      <c r="AD2" s="36" t="s">
        <v>32</v>
      </c>
      <c r="AE2" s="37">
        <v>46.635495019312877</v>
      </c>
      <c r="AF2" s="37">
        <v>12.705834519211223</v>
      </c>
      <c r="AG2" s="37">
        <v>40.6586704614759</v>
      </c>
      <c r="AN2" s="32">
        <v>0.38669999999999999</v>
      </c>
      <c r="AO2" s="33">
        <v>11.833333333333334</v>
      </c>
      <c r="AP2" s="25">
        <v>6.08</v>
      </c>
      <c r="AQ2" s="30">
        <v>3.6683978699625218E-2</v>
      </c>
      <c r="AR2" s="30">
        <v>0.58964583261905579</v>
      </c>
    </row>
    <row r="3" spans="1:54">
      <c r="A3" s="1" t="s">
        <v>31</v>
      </c>
      <c r="B3" s="2">
        <v>2</v>
      </c>
      <c r="C3" s="25">
        <v>6.01</v>
      </c>
      <c r="D3" s="25">
        <v>0.63</v>
      </c>
      <c r="E3" s="25">
        <v>-262.89999999999998</v>
      </c>
      <c r="F3" s="25">
        <f t="shared" si="0"/>
        <v>1.4105172690551952E-20</v>
      </c>
      <c r="G3" s="25">
        <f t="shared" ref="G3:G40" si="1">-LOG(F3)</f>
        <v>19.850621592380314</v>
      </c>
      <c r="H3" s="30">
        <v>2.3680231411478476E-2</v>
      </c>
      <c r="I3" s="30">
        <v>0.440792676655124</v>
      </c>
      <c r="J3" s="31">
        <v>67.602110490378649</v>
      </c>
      <c r="K3" s="31">
        <v>12.092413345590225</v>
      </c>
      <c r="L3" s="31">
        <v>218.63</v>
      </c>
      <c r="M3" s="32">
        <v>0.19159999999999999</v>
      </c>
      <c r="N3" s="33">
        <v>13</v>
      </c>
      <c r="O3" s="34">
        <v>0.21999999999999997</v>
      </c>
      <c r="P3" s="34">
        <v>6.2</v>
      </c>
      <c r="Q3" s="35">
        <v>50.735061076262809</v>
      </c>
      <c r="R3" s="35">
        <v>78.831621131643402</v>
      </c>
      <c r="S3" s="35">
        <v>16.887035712156443</v>
      </c>
      <c r="T3" s="35">
        <v>17.689250000000001</v>
      </c>
      <c r="U3" s="35">
        <v>0</v>
      </c>
      <c r="V3" s="35">
        <v>0.13484983645554588</v>
      </c>
      <c r="W3" s="35">
        <v>1.4867273424785172</v>
      </c>
      <c r="X3" s="35">
        <v>23.608756667782234</v>
      </c>
      <c r="Y3" s="35">
        <v>0.28573948319957676</v>
      </c>
      <c r="Z3" s="35">
        <v>9.1000000000000014</v>
      </c>
      <c r="AA3" s="35">
        <v>5.2549999999999999</v>
      </c>
      <c r="AB3" s="35">
        <v>6.5000000000000002E-2</v>
      </c>
      <c r="AC3" s="35">
        <v>12.962118314266982</v>
      </c>
      <c r="AD3" s="36" t="s">
        <v>32</v>
      </c>
      <c r="AE3" s="37">
        <v>46.635495019312877</v>
      </c>
      <c r="AF3" s="37">
        <v>12.705834519211223</v>
      </c>
      <c r="AG3" s="37">
        <v>40.6586704614759</v>
      </c>
      <c r="AN3" s="32">
        <v>0.19159999999999999</v>
      </c>
      <c r="AO3" s="33">
        <v>13</v>
      </c>
      <c r="AP3" s="25">
        <v>6.01</v>
      </c>
      <c r="AQ3" s="30">
        <v>2.3680231411478476E-2</v>
      </c>
      <c r="AR3" s="30">
        <v>0.440792676655124</v>
      </c>
    </row>
    <row r="4" spans="1:54" ht="16">
      <c r="A4" s="1" t="s">
        <v>31</v>
      </c>
      <c r="B4" s="2">
        <v>3</v>
      </c>
      <c r="C4" s="25">
        <v>5.99</v>
      </c>
      <c r="D4" s="25">
        <v>0.46</v>
      </c>
      <c r="E4" s="25">
        <v>-256.89999999999998</v>
      </c>
      <c r="F4" s="25">
        <f t="shared" si="0"/>
        <v>3.4818276544546402E-20</v>
      </c>
      <c r="G4" s="25">
        <f t="shared" si="1"/>
        <v>19.458192729649404</v>
      </c>
      <c r="H4" s="30">
        <v>1.7178357767405106E-2</v>
      </c>
      <c r="I4" s="30">
        <v>2.5140741248671445</v>
      </c>
      <c r="J4" s="31">
        <v>58.196772191185609</v>
      </c>
      <c r="K4" s="31">
        <v>11.312658843886878</v>
      </c>
      <c r="L4" s="31">
        <v>191.87</v>
      </c>
      <c r="M4" s="32">
        <v>0.3427</v>
      </c>
      <c r="N4" s="33">
        <v>12.666666666666666</v>
      </c>
      <c r="O4" s="34">
        <v>0.17</v>
      </c>
      <c r="P4" s="35">
        <v>6.13</v>
      </c>
      <c r="Q4" s="35">
        <v>50.735061076262809</v>
      </c>
      <c r="R4" s="35">
        <v>78.831621131643402</v>
      </c>
      <c r="S4" s="35">
        <v>16.887035712156443</v>
      </c>
      <c r="T4" s="35">
        <v>17.689250000000001</v>
      </c>
      <c r="U4" s="35">
        <v>0</v>
      </c>
      <c r="V4" s="35">
        <v>0.13484983645554588</v>
      </c>
      <c r="W4" s="35">
        <v>1.4867273424785172</v>
      </c>
      <c r="X4" s="35">
        <v>23.608756667782234</v>
      </c>
      <c r="Y4" s="35">
        <v>0.28573948319957676</v>
      </c>
      <c r="Z4" s="35">
        <v>9.1000000000000014</v>
      </c>
      <c r="AA4" s="35">
        <v>5.2549999999999999</v>
      </c>
      <c r="AB4" s="35">
        <v>6.5000000000000002E-2</v>
      </c>
      <c r="AC4" s="35">
        <v>12.962118314266982</v>
      </c>
      <c r="AD4" s="36" t="s">
        <v>32</v>
      </c>
      <c r="AE4" s="37">
        <v>46.635495019312877</v>
      </c>
      <c r="AF4" s="37">
        <v>12.705834519211223</v>
      </c>
      <c r="AG4" s="37">
        <v>40.6586704614759</v>
      </c>
      <c r="AN4" s="32">
        <v>0.3427</v>
      </c>
      <c r="AO4" s="33">
        <v>12.666666666666666</v>
      </c>
      <c r="AP4" s="25">
        <v>5.99</v>
      </c>
      <c r="AQ4" s="30">
        <v>1.7178357767405106E-2</v>
      </c>
      <c r="AR4" s="30">
        <v>2.5140741248671445</v>
      </c>
      <c r="AT4" s="75" t="s">
        <v>162</v>
      </c>
      <c r="AU4" s="75"/>
      <c r="AV4" s="75"/>
      <c r="AW4" s="75"/>
      <c r="AX4" s="75"/>
      <c r="AY4" s="75"/>
      <c r="AZ4" s="75"/>
      <c r="BA4" s="75"/>
      <c r="BB4" s="75"/>
    </row>
    <row r="5" spans="1:54" ht="17" thickBot="1">
      <c r="A5" s="1" t="s">
        <v>33</v>
      </c>
      <c r="B5" s="2">
        <v>1</v>
      </c>
      <c r="C5" s="38">
        <v>6.57</v>
      </c>
      <c r="D5" s="38">
        <v>1.47</v>
      </c>
      <c r="E5" s="38">
        <v>-271.60000000000002</v>
      </c>
      <c r="F5" s="25">
        <f t="shared" si="0"/>
        <v>3.8050166076159117E-21</v>
      </c>
      <c r="G5" s="25">
        <f t="shared" si="1"/>
        <v>20.419643443340135</v>
      </c>
      <c r="H5" s="39">
        <v>0.10170271514035892</v>
      </c>
      <c r="I5" s="39">
        <v>3.0515994102924537</v>
      </c>
      <c r="J5" s="40">
        <v>187.61481676568778</v>
      </c>
      <c r="K5" s="40">
        <v>19.332990861407019</v>
      </c>
      <c r="L5" s="40">
        <v>547.97</v>
      </c>
      <c r="M5" s="41">
        <v>0.1928</v>
      </c>
      <c r="N5" s="41">
        <v>8.3333333333333339</v>
      </c>
      <c r="O5" s="42">
        <v>0.21250000000000002</v>
      </c>
      <c r="P5" s="43">
        <v>6.48</v>
      </c>
      <c r="Q5" s="35">
        <v>327.14014526246297</v>
      </c>
      <c r="R5" s="35">
        <v>156.8207118094208</v>
      </c>
      <c r="S5" s="35">
        <v>32.589876587372565</v>
      </c>
      <c r="T5" s="35">
        <v>27.794437500000001</v>
      </c>
      <c r="U5" s="35">
        <v>9.3350939359496832E-3</v>
      </c>
      <c r="V5" s="35">
        <v>0.11990782039845399</v>
      </c>
      <c r="W5" s="35">
        <v>1.8159398598291974</v>
      </c>
      <c r="X5" s="35">
        <v>82.571914489263477</v>
      </c>
      <c r="Y5" s="35">
        <v>0.82599501250626295</v>
      </c>
      <c r="Z5" s="35">
        <v>30.869999999999997</v>
      </c>
      <c r="AA5" s="35">
        <v>6.1</v>
      </c>
      <c r="AB5" s="35">
        <v>0.215</v>
      </c>
      <c r="AC5" s="35">
        <v>17.153296315175552</v>
      </c>
      <c r="AD5" s="36" t="s">
        <v>32</v>
      </c>
      <c r="AE5" s="37">
        <v>33.88934092758339</v>
      </c>
      <c r="AF5" s="37">
        <v>25.427176566314081</v>
      </c>
      <c r="AG5" s="37">
        <v>40.683482506102528</v>
      </c>
      <c r="AN5" s="41">
        <v>0.1928</v>
      </c>
      <c r="AO5" s="41">
        <v>8.3333333333333339</v>
      </c>
      <c r="AP5" s="38">
        <v>6.57</v>
      </c>
      <c r="AQ5" s="39">
        <v>0.10170271514035892</v>
      </c>
      <c r="AR5" s="39">
        <v>3.0515994102924537</v>
      </c>
      <c r="AT5" s="75"/>
      <c r="AU5" s="75"/>
      <c r="AV5" s="75"/>
      <c r="AW5" s="75"/>
      <c r="AX5" s="75"/>
      <c r="AY5" s="75"/>
      <c r="AZ5" s="75"/>
      <c r="BA5" s="75"/>
      <c r="BB5" s="75"/>
    </row>
    <row r="6" spans="1:54" ht="16">
      <c r="A6" s="1" t="s">
        <v>33</v>
      </c>
      <c r="B6" s="2">
        <v>2</v>
      </c>
      <c r="C6" s="38">
        <v>6.83</v>
      </c>
      <c r="D6" s="38">
        <v>1.21</v>
      </c>
      <c r="E6" s="38">
        <v>-199.8</v>
      </c>
      <c r="F6" s="25">
        <f t="shared" si="0"/>
        <v>1.8898265555701881E-16</v>
      </c>
      <c r="G6" s="25">
        <f t="shared" si="1"/>
        <v>15.723578052660253</v>
      </c>
      <c r="H6" s="39">
        <v>9.5200841496285535E-2</v>
      </c>
      <c r="I6" s="39">
        <v>0.72195974903143967</v>
      </c>
      <c r="J6" s="40">
        <v>169.4226047080877</v>
      </c>
      <c r="K6" s="40">
        <v>21.338073865787056</v>
      </c>
      <c r="L6" s="40">
        <v>510.75</v>
      </c>
      <c r="M6" s="41">
        <v>0.1681</v>
      </c>
      <c r="N6" s="41">
        <v>9.5</v>
      </c>
      <c r="O6" s="42">
        <v>0.2</v>
      </c>
      <c r="P6" s="43">
        <v>6.49</v>
      </c>
      <c r="Q6" s="35">
        <v>327.14014526246297</v>
      </c>
      <c r="R6" s="35">
        <v>156.8207118094208</v>
      </c>
      <c r="S6" s="35">
        <v>32.589876587372565</v>
      </c>
      <c r="T6" s="35">
        <v>27.794437500000001</v>
      </c>
      <c r="U6" s="35">
        <v>9.3350939359496832E-3</v>
      </c>
      <c r="V6" s="35">
        <v>0.11990782039845399</v>
      </c>
      <c r="W6" s="35">
        <v>1.8159398598291974</v>
      </c>
      <c r="X6" s="35">
        <v>82.571914489263477</v>
      </c>
      <c r="Y6" s="35">
        <v>0.82599501250626295</v>
      </c>
      <c r="Z6" s="35">
        <v>30.869999999999997</v>
      </c>
      <c r="AA6" s="35">
        <v>6.1</v>
      </c>
      <c r="AB6" s="35">
        <v>0.215</v>
      </c>
      <c r="AC6" s="35">
        <v>17.153296315175552</v>
      </c>
      <c r="AD6" s="36" t="s">
        <v>32</v>
      </c>
      <c r="AE6" s="37">
        <v>33.88934092758339</v>
      </c>
      <c r="AF6" s="37">
        <v>25.427176566314081</v>
      </c>
      <c r="AG6" s="37">
        <v>40.683482506102528</v>
      </c>
      <c r="AN6" s="41">
        <v>0.1681</v>
      </c>
      <c r="AO6" s="41">
        <v>9.5</v>
      </c>
      <c r="AP6" s="38">
        <v>6.83</v>
      </c>
      <c r="AQ6" s="39">
        <v>9.5200841496285535E-2</v>
      </c>
      <c r="AR6" s="39">
        <v>0.72195974903143967</v>
      </c>
      <c r="AT6" s="104" t="s">
        <v>95</v>
      </c>
      <c r="AU6" s="104"/>
      <c r="AV6" s="75"/>
      <c r="AW6" s="75"/>
      <c r="AX6" s="75"/>
      <c r="AY6" s="75"/>
      <c r="AZ6" s="75"/>
      <c r="BA6" s="75"/>
      <c r="BB6" s="75"/>
    </row>
    <row r="7" spans="1:54" ht="16">
      <c r="A7" s="1" t="s">
        <v>33</v>
      </c>
      <c r="B7" s="2">
        <v>3</v>
      </c>
      <c r="C7" s="38">
        <v>6.75</v>
      </c>
      <c r="D7" s="38">
        <v>1.88</v>
      </c>
      <c r="E7" s="38">
        <v>-255.2</v>
      </c>
      <c r="F7" s="25">
        <f t="shared" si="0"/>
        <v>4.4977514073889823E-20</v>
      </c>
      <c r="G7" s="25">
        <f t="shared" si="1"/>
        <v>19.347004551875646</v>
      </c>
      <c r="H7" s="39">
        <v>0.14071395700479913</v>
      </c>
      <c r="I7" s="39">
        <v>0.3456920492337231</v>
      </c>
      <c r="J7" s="40">
        <v>155.9251570524489</v>
      </c>
      <c r="K7" s="40">
        <v>19.555777861893691</v>
      </c>
      <c r="L7" s="40">
        <v>470.03</v>
      </c>
      <c r="M7" s="41">
        <v>0.18190000000000001</v>
      </c>
      <c r="N7" s="41">
        <v>7.833333333333333</v>
      </c>
      <c r="O7" s="42">
        <v>0.22249999999999998</v>
      </c>
      <c r="P7" s="43">
        <v>6.41</v>
      </c>
      <c r="Q7" s="35">
        <v>327.14014526246297</v>
      </c>
      <c r="R7" s="35">
        <v>156.8207118094208</v>
      </c>
      <c r="S7" s="35">
        <v>32.589876587372565</v>
      </c>
      <c r="T7" s="35">
        <v>27.794437500000001</v>
      </c>
      <c r="U7" s="35">
        <v>9.3350939359496832E-3</v>
      </c>
      <c r="V7" s="35">
        <v>0.11990782039845399</v>
      </c>
      <c r="W7" s="35">
        <v>1.8159398598291974</v>
      </c>
      <c r="X7" s="35">
        <v>82.571914489263477</v>
      </c>
      <c r="Y7" s="35">
        <v>0.82599501250626295</v>
      </c>
      <c r="Z7" s="35">
        <v>30.869999999999997</v>
      </c>
      <c r="AA7" s="35">
        <v>6.1</v>
      </c>
      <c r="AB7" s="35">
        <v>0.215</v>
      </c>
      <c r="AC7" s="35">
        <v>17.153296315175552</v>
      </c>
      <c r="AD7" s="36" t="s">
        <v>32</v>
      </c>
      <c r="AE7" s="37">
        <v>33.88934092758339</v>
      </c>
      <c r="AF7" s="37">
        <v>25.427176566314081</v>
      </c>
      <c r="AG7" s="37">
        <v>40.683482506102528</v>
      </c>
      <c r="AN7" s="41">
        <v>0.18190000000000001</v>
      </c>
      <c r="AO7" s="41">
        <v>7.833333333333333</v>
      </c>
      <c r="AP7" s="38">
        <v>6.75</v>
      </c>
      <c r="AQ7" s="39">
        <v>0.14071395700479913</v>
      </c>
      <c r="AR7" s="39">
        <v>0.3456920492337231</v>
      </c>
      <c r="AT7" s="75" t="s">
        <v>96</v>
      </c>
      <c r="AU7" s="75">
        <v>0.20634850509251512</v>
      </c>
      <c r="AV7" s="75"/>
      <c r="AW7" s="75"/>
      <c r="AX7" s="75"/>
      <c r="AY7" s="75"/>
      <c r="AZ7" s="75"/>
      <c r="BA7" s="75"/>
      <c r="BB7" s="75"/>
    </row>
    <row r="8" spans="1:54" ht="16">
      <c r="A8" s="1" t="s">
        <v>34</v>
      </c>
      <c r="B8" s="2">
        <v>1</v>
      </c>
      <c r="C8" s="38">
        <v>6.95</v>
      </c>
      <c r="D8" s="38">
        <v>4.8</v>
      </c>
      <c r="E8" s="38">
        <v>-220.2</v>
      </c>
      <c r="F8" s="25">
        <f t="shared" si="0"/>
        <v>8.7531387768547874E-18</v>
      </c>
      <c r="G8" s="25">
        <f t="shared" si="1"/>
        <v>17.057836185945344</v>
      </c>
      <c r="H8" s="39">
        <v>0.18622707251331272</v>
      </c>
      <c r="I8" s="39">
        <v>0.63512874138581277</v>
      </c>
      <c r="J8" s="40">
        <v>720.06243367390414</v>
      </c>
      <c r="K8" s="40">
        <v>86.392148380468313</v>
      </c>
      <c r="L8" s="40">
        <v>2154.0700000000002</v>
      </c>
      <c r="M8" s="41">
        <v>0.36330000000000001</v>
      </c>
      <c r="N8" s="41">
        <v>19.833333333333332</v>
      </c>
      <c r="O8" s="42">
        <v>0.33500000000000002</v>
      </c>
      <c r="P8" s="43">
        <v>6.41</v>
      </c>
      <c r="Q8" s="35">
        <v>417.56025090789058</v>
      </c>
      <c r="R8" s="35">
        <v>164.01275404726312</v>
      </c>
      <c r="S8" s="35">
        <v>31.070246825254877</v>
      </c>
      <c r="T8" s="35">
        <v>25.398</v>
      </c>
      <c r="U8" s="35">
        <v>0.10025406164337763</v>
      </c>
      <c r="V8" s="35">
        <v>0.10496580434136212</v>
      </c>
      <c r="W8" s="35">
        <v>1.5204706813924163</v>
      </c>
      <c r="X8" s="35">
        <v>99.644813688916145</v>
      </c>
      <c r="Y8" s="35">
        <v>1.3944529612540417</v>
      </c>
      <c r="Z8" s="35">
        <v>45.430000000000007</v>
      </c>
      <c r="AA8" s="35">
        <v>6.3449999999999998</v>
      </c>
      <c r="AB8" s="35">
        <v>0.315</v>
      </c>
      <c r="AC8" s="35">
        <v>14.200420905444515</v>
      </c>
      <c r="AD8" s="36" t="s">
        <v>32</v>
      </c>
      <c r="AE8" s="37">
        <v>44.151096669374503</v>
      </c>
      <c r="AF8" s="37">
        <v>20.308692120227455</v>
      </c>
      <c r="AG8" s="37">
        <v>35.540211210398041</v>
      </c>
      <c r="AN8" s="41">
        <v>0.36330000000000001</v>
      </c>
      <c r="AO8" s="41">
        <v>19.833333333333332</v>
      </c>
      <c r="AP8" s="38">
        <v>6.95</v>
      </c>
      <c r="AQ8" s="39">
        <v>0.18622707251331272</v>
      </c>
      <c r="AR8" s="39">
        <v>0.63512874138581277</v>
      </c>
      <c r="AT8" s="75" t="s">
        <v>97</v>
      </c>
      <c r="AU8" s="75">
        <v>4.2579705553915735E-2</v>
      </c>
      <c r="AV8" s="75"/>
      <c r="AW8" s="75"/>
      <c r="AX8" s="75"/>
      <c r="AY8" s="75"/>
      <c r="AZ8" s="75"/>
      <c r="BA8" s="75"/>
      <c r="BB8" s="75"/>
    </row>
    <row r="9" spans="1:54" ht="16">
      <c r="A9" s="1" t="s">
        <v>34</v>
      </c>
      <c r="B9" s="2">
        <v>2</v>
      </c>
      <c r="C9" s="38">
        <v>6.94</v>
      </c>
      <c r="D9" s="38">
        <v>3.2</v>
      </c>
      <c r="E9" s="38">
        <v>-260.5</v>
      </c>
      <c r="F9" s="25">
        <f t="shared" si="0"/>
        <v>2.0246499761907946E-20</v>
      </c>
      <c r="G9" s="25">
        <f t="shared" si="1"/>
        <v>19.693650047287949</v>
      </c>
      <c r="H9" s="39">
        <v>0.19272894615738609</v>
      </c>
      <c r="I9" s="39">
        <v>6.0079884801316554</v>
      </c>
      <c r="J9" s="40">
        <v>409.03429204396701</v>
      </c>
      <c r="K9" s="40">
        <v>47.404423295300951</v>
      </c>
      <c r="L9" s="40">
        <v>1216.58</v>
      </c>
      <c r="M9" s="41">
        <v>0.46829999999999999</v>
      </c>
      <c r="N9" s="41">
        <v>18</v>
      </c>
      <c r="O9" s="42">
        <v>0.33250000000000002</v>
      </c>
      <c r="P9" s="42">
        <v>6.6</v>
      </c>
      <c r="Q9" s="35">
        <v>417.56025090789058</v>
      </c>
      <c r="R9" s="35">
        <v>164.01275404726312</v>
      </c>
      <c r="S9" s="35">
        <v>31.070246825254877</v>
      </c>
      <c r="T9" s="35">
        <v>25.398</v>
      </c>
      <c r="U9" s="35">
        <v>0.10025406164337763</v>
      </c>
      <c r="V9" s="35">
        <v>0.10496580434136212</v>
      </c>
      <c r="W9" s="35">
        <v>1.5204706813924163</v>
      </c>
      <c r="X9" s="35">
        <v>99.644813688916145</v>
      </c>
      <c r="Y9" s="35">
        <v>1.3944529612540417</v>
      </c>
      <c r="Z9" s="35">
        <v>45.430000000000007</v>
      </c>
      <c r="AA9" s="35">
        <v>6.3449999999999998</v>
      </c>
      <c r="AB9" s="35">
        <v>0.315</v>
      </c>
      <c r="AC9" s="35">
        <v>14.200420905444515</v>
      </c>
      <c r="AD9" s="36" t="s">
        <v>32</v>
      </c>
      <c r="AE9" s="37">
        <v>44.151096669374503</v>
      </c>
      <c r="AF9" s="37">
        <v>20.308692120227455</v>
      </c>
      <c r="AG9" s="37">
        <v>35.540211210398041</v>
      </c>
      <c r="AN9" s="41">
        <v>0.46829999999999999</v>
      </c>
      <c r="AO9" s="41">
        <v>18</v>
      </c>
      <c r="AP9" s="38">
        <v>6.94</v>
      </c>
      <c r="AQ9" s="39">
        <v>0.19272894615738609</v>
      </c>
      <c r="AR9" s="39">
        <v>6.0079884801316554</v>
      </c>
      <c r="AT9" s="75" t="s">
        <v>98</v>
      </c>
      <c r="AU9" s="75">
        <v>-3.9484891112891489E-2</v>
      </c>
      <c r="AV9" s="75"/>
      <c r="AW9" s="75"/>
      <c r="AX9" s="75"/>
      <c r="AY9" s="75"/>
      <c r="AZ9" s="75"/>
      <c r="BA9" s="75"/>
      <c r="BB9" s="75"/>
    </row>
    <row r="10" spans="1:54" ht="16">
      <c r="A10" s="1" t="s">
        <v>34</v>
      </c>
      <c r="B10" s="2">
        <v>3</v>
      </c>
      <c r="C10" s="38">
        <v>6.73</v>
      </c>
      <c r="D10" s="38">
        <v>3.25</v>
      </c>
      <c r="E10" s="38">
        <v>-254.5</v>
      </c>
      <c r="F10" s="25">
        <f t="shared" si="0"/>
        <v>4.9977993409566207E-20</v>
      </c>
      <c r="G10" s="25">
        <f t="shared" si="1"/>
        <v>19.301221184557043</v>
      </c>
      <c r="H10" s="39">
        <v>0.25774768259811975</v>
      </c>
      <c r="I10" s="39">
        <v>0.64753317104947372</v>
      </c>
      <c r="J10" s="40">
        <v>426.63965855132193</v>
      </c>
      <c r="K10" s="40">
        <v>51.860163305034355</v>
      </c>
      <c r="L10" s="40">
        <v>1279.05</v>
      </c>
      <c r="M10" s="41">
        <v>0.44669999999999999</v>
      </c>
      <c r="N10" s="41">
        <v>18.666666666666668</v>
      </c>
      <c r="O10" s="42">
        <v>0.30249999999999999</v>
      </c>
      <c r="P10" s="43">
        <v>6.63</v>
      </c>
      <c r="Q10" s="35">
        <v>417.56025090789058</v>
      </c>
      <c r="R10" s="35">
        <v>164.01275404726312</v>
      </c>
      <c r="S10" s="35">
        <v>31.070246825254877</v>
      </c>
      <c r="T10" s="35">
        <v>25.398</v>
      </c>
      <c r="U10" s="35">
        <v>0.10025406164337763</v>
      </c>
      <c r="V10" s="35">
        <v>0.10496580434136212</v>
      </c>
      <c r="W10" s="35">
        <v>1.5204706813924163</v>
      </c>
      <c r="X10" s="35">
        <v>99.644813688916145</v>
      </c>
      <c r="Y10" s="35">
        <v>1.3944529612540417</v>
      </c>
      <c r="Z10" s="35">
        <v>45.430000000000007</v>
      </c>
      <c r="AA10" s="35">
        <v>6.3449999999999998</v>
      </c>
      <c r="AB10" s="35">
        <v>0.315</v>
      </c>
      <c r="AC10" s="35">
        <v>14.200420905444515</v>
      </c>
      <c r="AD10" s="36" t="s">
        <v>32</v>
      </c>
      <c r="AE10" s="37">
        <v>44.151096669374503</v>
      </c>
      <c r="AF10" s="37">
        <v>20.308692120227455</v>
      </c>
      <c r="AG10" s="37">
        <v>35.540211210398041</v>
      </c>
      <c r="AN10" s="41">
        <v>0.44669999999999999</v>
      </c>
      <c r="AO10" s="41">
        <v>18.666666666666668</v>
      </c>
      <c r="AP10" s="38">
        <v>6.73</v>
      </c>
      <c r="AQ10" s="39">
        <v>0.25774768259811975</v>
      </c>
      <c r="AR10" s="39">
        <v>0.64753317104947372</v>
      </c>
      <c r="AT10" s="75" t="s">
        <v>99</v>
      </c>
      <c r="AU10" s="75">
        <v>0.17872965358289725</v>
      </c>
      <c r="AV10" s="75"/>
      <c r="AW10" s="75"/>
      <c r="AX10" s="75"/>
      <c r="AY10" s="75"/>
      <c r="AZ10" s="75"/>
      <c r="BA10" s="75"/>
      <c r="BB10" s="75"/>
    </row>
    <row r="11" spans="1:54" ht="17" thickBot="1">
      <c r="A11" s="1" t="s">
        <v>35</v>
      </c>
      <c r="B11" s="2">
        <v>1</v>
      </c>
      <c r="C11" s="25">
        <v>7.11</v>
      </c>
      <c r="D11" s="25">
        <v>0.45</v>
      </c>
      <c r="E11" s="25">
        <v>-216.8</v>
      </c>
      <c r="F11" s="25">
        <f t="shared" si="0"/>
        <v>1.4606298425841375E-17</v>
      </c>
      <c r="G11" s="25">
        <f t="shared" si="1"/>
        <v>16.835459830397831</v>
      </c>
      <c r="H11" s="30">
        <v>0.16672145158109261</v>
      </c>
      <c r="I11" s="30">
        <v>1.5571913463846125</v>
      </c>
      <c r="J11" s="31">
        <v>56.161413510770977</v>
      </c>
      <c r="K11" s="31">
        <v>5.1860163305034357</v>
      </c>
      <c r="L11" s="31">
        <v>161.76</v>
      </c>
      <c r="M11" s="32">
        <v>0.54979999999999996</v>
      </c>
      <c r="N11" s="48">
        <f>AVERAGE(K10:M10)</f>
        <v>443.78562110167809</v>
      </c>
      <c r="O11" s="34">
        <v>0.26</v>
      </c>
      <c r="P11" s="35">
        <v>6.19</v>
      </c>
      <c r="Q11" s="35">
        <v>726.11257840871599</v>
      </c>
      <c r="R11" s="35">
        <v>155.8617728443752</v>
      </c>
      <c r="S11" s="35">
        <v>32.083333333333336</v>
      </c>
      <c r="T11" s="35">
        <v>38.4104375</v>
      </c>
      <c r="U11" s="35">
        <v>5.0661897439326031E-2</v>
      </c>
      <c r="V11" s="35">
        <v>0.14481118049360711</v>
      </c>
      <c r="W11" s="35">
        <v>4.3617325322862399</v>
      </c>
      <c r="X11" s="35">
        <v>12.248489505638087</v>
      </c>
      <c r="Y11" s="35">
        <v>0.32546305070243359</v>
      </c>
      <c r="Z11" s="35">
        <v>23.94</v>
      </c>
      <c r="AA11" s="35">
        <v>5.835</v>
      </c>
      <c r="AB11" s="35">
        <v>0.1</v>
      </c>
      <c r="AC11" s="35">
        <v>22.528577427059737</v>
      </c>
      <c r="AD11" s="36" t="s">
        <v>36</v>
      </c>
      <c r="AE11" s="37">
        <v>13.730001045696966</v>
      </c>
      <c r="AF11" s="37">
        <v>31.370908710655648</v>
      </c>
      <c r="AG11" s="37">
        <v>54.899090243647386</v>
      </c>
      <c r="AN11" s="32">
        <v>0.54979999999999996</v>
      </c>
      <c r="AO11" s="48">
        <f>AVERAGE(AL10:AN10)</f>
        <v>0.44669999999999999</v>
      </c>
      <c r="AP11" s="25">
        <v>7.11</v>
      </c>
      <c r="AQ11" s="30">
        <v>0.16672145158109261</v>
      </c>
      <c r="AR11" s="30">
        <v>1.5571913463846125</v>
      </c>
      <c r="AT11" s="105" t="s">
        <v>100</v>
      </c>
      <c r="AU11" s="105">
        <v>39</v>
      </c>
      <c r="AV11" s="75"/>
      <c r="AW11" s="75"/>
      <c r="AX11" s="75"/>
      <c r="AY11" s="75"/>
      <c r="AZ11" s="75"/>
      <c r="BA11" s="75"/>
      <c r="BB11" s="75"/>
    </row>
    <row r="12" spans="1:54" ht="16">
      <c r="A12" s="1" t="s">
        <v>35</v>
      </c>
      <c r="B12" s="2">
        <v>2</v>
      </c>
      <c r="C12" s="25">
        <v>7.09</v>
      </c>
      <c r="D12" s="25">
        <v>1.06</v>
      </c>
      <c r="E12" s="25">
        <v>-213.5</v>
      </c>
      <c r="F12" s="25">
        <f t="shared" si="0"/>
        <v>2.4009109044980149E-17</v>
      </c>
      <c r="G12" s="25">
        <f t="shared" si="1"/>
        <v>16.619623955895829</v>
      </c>
      <c r="H12" s="30">
        <v>6.9193346919992058E-2</v>
      </c>
      <c r="I12" s="30">
        <v>1.6109438749271434</v>
      </c>
      <c r="J12" s="31">
        <v>165.9015314066167</v>
      </c>
      <c r="K12" s="31">
        <v>14.765857351430274</v>
      </c>
      <c r="L12" s="31">
        <v>475.25</v>
      </c>
      <c r="M12" s="32">
        <v>0.73870000000000002</v>
      </c>
      <c r="N12" s="33">
        <f>AVERAGE(K11:M11)</f>
        <v>55.831938776834477</v>
      </c>
      <c r="O12" s="34">
        <v>0.21749999999999997</v>
      </c>
      <c r="P12" s="35">
        <v>6.31</v>
      </c>
      <c r="Q12" s="35">
        <v>726.11257840871599</v>
      </c>
      <c r="R12" s="35">
        <v>155.8617728443752</v>
      </c>
      <c r="S12" s="35">
        <v>32.083333333333336</v>
      </c>
      <c r="T12" s="35">
        <v>38.4104375</v>
      </c>
      <c r="U12" s="35">
        <v>5.0661897439326031E-2</v>
      </c>
      <c r="V12" s="35">
        <v>0.14481118049360711</v>
      </c>
      <c r="W12" s="35">
        <v>4.3617325322862399</v>
      </c>
      <c r="X12" s="35">
        <v>12.248489505638087</v>
      </c>
      <c r="Y12" s="35">
        <v>0.32546305070243359</v>
      </c>
      <c r="Z12" s="35">
        <v>23.94</v>
      </c>
      <c r="AA12" s="35">
        <v>5.835</v>
      </c>
      <c r="AB12" s="35">
        <v>0.1</v>
      </c>
      <c r="AC12" s="35">
        <v>22.528577427059737</v>
      </c>
      <c r="AD12" s="36" t="s">
        <v>36</v>
      </c>
      <c r="AE12" s="37">
        <v>13.730001045696966</v>
      </c>
      <c r="AF12" s="37">
        <v>31.370908710655648</v>
      </c>
      <c r="AG12" s="37">
        <v>54.899090243647386</v>
      </c>
      <c r="AN12" s="32">
        <v>0.73870000000000002</v>
      </c>
      <c r="AO12" s="33">
        <f>AVERAGE(AL11:AN11)</f>
        <v>0.54979999999999996</v>
      </c>
      <c r="AP12" s="25">
        <v>7.09</v>
      </c>
      <c r="AQ12" s="30">
        <v>6.9193346919992058E-2</v>
      </c>
      <c r="AR12" s="30">
        <v>1.6109438749271434</v>
      </c>
      <c r="AT12" s="75"/>
      <c r="AU12" s="75"/>
      <c r="AV12" s="75"/>
      <c r="AW12" s="75"/>
      <c r="AX12" s="75"/>
      <c r="AY12" s="75"/>
      <c r="AZ12" s="75"/>
      <c r="BA12" s="75"/>
      <c r="BB12" s="75"/>
    </row>
    <row r="13" spans="1:54" ht="17" thickBot="1">
      <c r="A13" s="1" t="s">
        <v>35</v>
      </c>
      <c r="B13" s="2">
        <v>3</v>
      </c>
      <c r="C13" s="25">
        <v>7.24</v>
      </c>
      <c r="D13" s="25">
        <v>0.95</v>
      </c>
      <c r="E13" s="25">
        <v>-213.8</v>
      </c>
      <c r="F13" s="25">
        <f t="shared" si="0"/>
        <v>2.294851570866E-17</v>
      </c>
      <c r="G13" s="25">
        <f t="shared" si="1"/>
        <v>16.639245399032376</v>
      </c>
      <c r="H13" s="30">
        <v>0.12120833607257903</v>
      </c>
      <c r="I13" s="30">
        <v>3.2376658552473687</v>
      </c>
      <c r="J13" s="31">
        <v>137.14609944460366</v>
      </c>
      <c r="K13" s="31">
        <v>11.981019845346889</v>
      </c>
      <c r="L13" s="31">
        <v>391.8</v>
      </c>
      <c r="M13" s="32">
        <v>0.59140000000000004</v>
      </c>
      <c r="N13" s="33">
        <f>AVERAGE(K12:M12)</f>
        <v>163.58485245047675</v>
      </c>
      <c r="O13" s="34">
        <v>0.23499999999999999</v>
      </c>
      <c r="P13" s="35">
        <v>6.26</v>
      </c>
      <c r="Q13" s="35">
        <v>726.11257840871599</v>
      </c>
      <c r="R13" s="35">
        <v>155.8617728443752</v>
      </c>
      <c r="S13" s="35">
        <v>32.083333333333336</v>
      </c>
      <c r="T13" s="35">
        <v>38.4104375</v>
      </c>
      <c r="U13" s="35">
        <v>5.0661897439326031E-2</v>
      </c>
      <c r="V13" s="35">
        <v>0.14481118049360711</v>
      </c>
      <c r="W13" s="35">
        <v>4.3617325322862399</v>
      </c>
      <c r="X13" s="35">
        <v>12.248489505638087</v>
      </c>
      <c r="Y13" s="35">
        <v>0.32546305070243359</v>
      </c>
      <c r="Z13" s="35">
        <v>23.94</v>
      </c>
      <c r="AA13" s="35">
        <v>5.835</v>
      </c>
      <c r="AB13" s="35">
        <v>0.1</v>
      </c>
      <c r="AC13" s="35">
        <v>22.528577427059737</v>
      </c>
      <c r="AD13" s="36" t="s">
        <v>36</v>
      </c>
      <c r="AE13" s="37">
        <v>13.730001045696966</v>
      </c>
      <c r="AF13" s="37">
        <v>31.370908710655648</v>
      </c>
      <c r="AG13" s="37">
        <v>54.899090243647386</v>
      </c>
      <c r="AN13" s="32">
        <v>0.59140000000000004</v>
      </c>
      <c r="AO13" s="33">
        <f>AVERAGE(AL12:AN12)</f>
        <v>0.73870000000000002</v>
      </c>
      <c r="AP13" s="25">
        <v>7.24</v>
      </c>
      <c r="AQ13" s="30">
        <v>0.12120833607257903</v>
      </c>
      <c r="AR13" s="30">
        <v>3.2376658552473687</v>
      </c>
      <c r="AT13" s="75" t="s">
        <v>101</v>
      </c>
      <c r="AU13" s="75"/>
      <c r="AV13" s="75"/>
      <c r="AW13" s="75"/>
      <c r="AX13" s="75"/>
      <c r="AY13" s="75"/>
      <c r="AZ13" s="75"/>
      <c r="BA13" s="75"/>
      <c r="BB13" s="75"/>
    </row>
    <row r="14" spans="1:54" ht="16">
      <c r="A14" s="1" t="s">
        <v>37</v>
      </c>
      <c r="B14" s="2">
        <v>1</v>
      </c>
      <c r="C14" s="25">
        <v>6.74</v>
      </c>
      <c r="D14" s="25">
        <v>0.85</v>
      </c>
      <c r="E14" s="25">
        <v>-255.8</v>
      </c>
      <c r="F14" s="25">
        <f t="shared" si="0"/>
        <v>4.1091553634231584E-20</v>
      </c>
      <c r="G14" s="25">
        <f t="shared" si="1"/>
        <v>19.38624743814874</v>
      </c>
      <c r="H14" s="30">
        <v>0.21346844200770179</v>
      </c>
      <c r="I14" s="30">
        <v>0.26058935764256963</v>
      </c>
      <c r="J14" s="31">
        <v>101.01111414421086</v>
      </c>
      <c r="K14" s="31">
        <v>15.654887204038687</v>
      </c>
      <c r="L14" s="31">
        <v>316.87</v>
      </c>
      <c r="M14" s="32">
        <v>0.30669999999999997</v>
      </c>
      <c r="N14" s="33">
        <v>14.166666666666666</v>
      </c>
      <c r="O14" s="34">
        <v>0.20250000000000001</v>
      </c>
      <c r="P14" s="35">
        <v>6.29</v>
      </c>
      <c r="Q14" s="43">
        <v>492.65764278639841</v>
      </c>
      <c r="R14" s="43">
        <v>128.5320123405744</v>
      </c>
      <c r="S14" s="43">
        <v>30.563703571215644</v>
      </c>
      <c r="T14" s="43">
        <v>37.392937500000002</v>
      </c>
      <c r="U14" s="43">
        <v>9.1988700942702367E-2</v>
      </c>
      <c r="V14" s="43">
        <v>8.5043116265239582E-2</v>
      </c>
      <c r="W14" s="43">
        <v>1.6382192462411305</v>
      </c>
      <c r="X14" s="43">
        <v>9.36244564552449</v>
      </c>
      <c r="Y14" s="43">
        <v>0.25286480664548833</v>
      </c>
      <c r="Z14" s="43">
        <v>9.870000000000001</v>
      </c>
      <c r="AA14" s="43">
        <v>6.1349999999999998</v>
      </c>
      <c r="AB14" s="43">
        <v>0.08</v>
      </c>
      <c r="AC14" s="43">
        <v>12.771610223316593</v>
      </c>
      <c r="AD14" s="43" t="s">
        <v>32</v>
      </c>
      <c r="AE14" s="43">
        <v>41.499643910875974</v>
      </c>
      <c r="AF14" s="43">
        <v>12.717468715026964</v>
      </c>
      <c r="AG14" s="43">
        <v>45.782887374097058</v>
      </c>
      <c r="AN14" s="32">
        <v>0.30669999999999997</v>
      </c>
      <c r="AO14" s="33">
        <v>14.166666666666666</v>
      </c>
      <c r="AP14" s="25">
        <v>6.74</v>
      </c>
      <c r="AQ14" s="30">
        <v>0.21346844200770179</v>
      </c>
      <c r="AR14" s="30">
        <v>0.26058935764256963</v>
      </c>
      <c r="AT14" s="106"/>
      <c r="AU14" s="106" t="s">
        <v>106</v>
      </c>
      <c r="AV14" s="106" t="s">
        <v>107</v>
      </c>
      <c r="AW14" s="106" t="s">
        <v>108</v>
      </c>
      <c r="AX14" s="106" t="s">
        <v>109</v>
      </c>
      <c r="AY14" s="106" t="s">
        <v>110</v>
      </c>
      <c r="AZ14" s="75"/>
      <c r="BA14" s="75"/>
      <c r="BB14" s="75"/>
    </row>
    <row r="15" spans="1:54" ht="16">
      <c r="A15" s="1" t="s">
        <v>37</v>
      </c>
      <c r="B15" s="2">
        <v>2</v>
      </c>
      <c r="C15" s="25">
        <v>6.7</v>
      </c>
      <c r="D15" s="25">
        <v>0.92</v>
      </c>
      <c r="E15" s="25">
        <v>-254.6</v>
      </c>
      <c r="F15" s="25">
        <f t="shared" si="0"/>
        <v>4.9230963381770854E-20</v>
      </c>
      <c r="G15" s="25">
        <f t="shared" si="1"/>
        <v>19.307761665602555</v>
      </c>
      <c r="H15" s="30">
        <v>0.25219959532667574</v>
      </c>
      <c r="I15" s="30">
        <v>0.38842484630061502</v>
      </c>
      <c r="J15" s="31">
        <v>118.73758920563114</v>
      </c>
      <c r="K15" s="31">
        <v>16.115385331867898</v>
      </c>
      <c r="L15" s="31">
        <v>362.72</v>
      </c>
      <c r="M15" s="32">
        <v>0.31019999999999998</v>
      </c>
      <c r="N15" s="33">
        <v>15</v>
      </c>
      <c r="O15" s="34">
        <v>0.20750000000000002</v>
      </c>
      <c r="P15" s="35">
        <v>6.34</v>
      </c>
      <c r="Q15" s="43">
        <v>492.65764278639841</v>
      </c>
      <c r="R15" s="43">
        <v>128.5320123405744</v>
      </c>
      <c r="S15" s="43">
        <v>30.563703571215644</v>
      </c>
      <c r="T15" s="43">
        <v>37.392937500000002</v>
      </c>
      <c r="U15" s="43">
        <v>9.1988700942702367E-2</v>
      </c>
      <c r="V15" s="43">
        <v>8.5043116265239582E-2</v>
      </c>
      <c r="W15" s="43">
        <v>1.6382192462411305</v>
      </c>
      <c r="X15" s="43">
        <v>9.36244564552449</v>
      </c>
      <c r="Y15" s="43">
        <v>0.25286480664548833</v>
      </c>
      <c r="Z15" s="43">
        <v>9.870000000000001</v>
      </c>
      <c r="AA15" s="43">
        <v>6.1349999999999998</v>
      </c>
      <c r="AB15" s="43">
        <v>0.08</v>
      </c>
      <c r="AC15" s="43">
        <v>12.771610223316593</v>
      </c>
      <c r="AD15" s="43" t="s">
        <v>32</v>
      </c>
      <c r="AE15" s="43">
        <v>41.499643910875974</v>
      </c>
      <c r="AF15" s="43">
        <v>12.717468715026964</v>
      </c>
      <c r="AG15" s="43">
        <v>45.782887374097058</v>
      </c>
      <c r="AN15" s="32">
        <v>0.31019999999999998</v>
      </c>
      <c r="AO15" s="33">
        <v>15</v>
      </c>
      <c r="AP15" s="25">
        <v>6.7</v>
      </c>
      <c r="AQ15" s="30">
        <v>0.25219959532667574</v>
      </c>
      <c r="AR15" s="30">
        <v>0.38842484630061502</v>
      </c>
      <c r="AT15" s="75" t="s">
        <v>102</v>
      </c>
      <c r="AU15" s="75">
        <v>3</v>
      </c>
      <c r="AV15" s="75">
        <v>4.9723454862505845E-2</v>
      </c>
      <c r="AW15" s="75">
        <v>1.6574484954168616E-2</v>
      </c>
      <c r="AX15" s="75">
        <v>0.51885596570704906</v>
      </c>
      <c r="AY15" s="75">
        <v>0.67206817354163828</v>
      </c>
      <c r="AZ15" s="75"/>
      <c r="BA15" s="75"/>
      <c r="BB15" s="75"/>
    </row>
    <row r="16" spans="1:54" ht="16">
      <c r="A16" s="1" t="s">
        <v>37</v>
      </c>
      <c r="B16" s="2">
        <v>3</v>
      </c>
      <c r="C16" s="25">
        <v>6.83</v>
      </c>
      <c r="D16" s="25">
        <v>1.23</v>
      </c>
      <c r="E16" s="25">
        <v>-250.8</v>
      </c>
      <c r="F16" s="25">
        <f t="shared" si="0"/>
        <v>8.7252245794850079E-20</v>
      </c>
      <c r="G16" s="25">
        <f t="shared" si="1"/>
        <v>19.059223385872983</v>
      </c>
      <c r="H16" s="30">
        <v>0.1941028653482148</v>
      </c>
      <c r="I16" s="30">
        <v>1.0489082043671829</v>
      </c>
      <c r="J16" s="31">
        <v>175.462309402176</v>
      </c>
      <c r="K16" s="31">
        <v>21.641362865818458</v>
      </c>
      <c r="L16" s="31">
        <v>527.22</v>
      </c>
      <c r="M16" s="32">
        <v>0.33989999999999998</v>
      </c>
      <c r="N16" s="33">
        <v>15</v>
      </c>
      <c r="O16" s="34">
        <v>0.19500000000000001</v>
      </c>
      <c r="P16" s="35">
        <v>6.43</v>
      </c>
      <c r="Q16" s="43">
        <v>492.65764278639841</v>
      </c>
      <c r="R16" s="43">
        <v>128.5320123405744</v>
      </c>
      <c r="S16" s="43">
        <v>30.563703571215644</v>
      </c>
      <c r="T16" s="43">
        <v>37.392937500000002</v>
      </c>
      <c r="U16" s="43">
        <v>9.1988700942702367E-2</v>
      </c>
      <c r="V16" s="43">
        <v>8.5043116265239582E-2</v>
      </c>
      <c r="W16" s="43">
        <v>1.6382192462411305</v>
      </c>
      <c r="X16" s="43">
        <v>9.36244564552449</v>
      </c>
      <c r="Y16" s="43">
        <v>0.25286480664548833</v>
      </c>
      <c r="Z16" s="43">
        <v>9.870000000000001</v>
      </c>
      <c r="AA16" s="43">
        <v>6.1349999999999998</v>
      </c>
      <c r="AB16" s="43">
        <v>0.08</v>
      </c>
      <c r="AC16" s="43">
        <v>12.771610223316593</v>
      </c>
      <c r="AD16" s="43" t="s">
        <v>32</v>
      </c>
      <c r="AE16" s="43">
        <v>41.499643910875974</v>
      </c>
      <c r="AF16" s="43">
        <v>12.717468715026964</v>
      </c>
      <c r="AG16" s="43">
        <v>45.782887374097058</v>
      </c>
      <c r="AN16" s="32">
        <v>0.33989999999999998</v>
      </c>
      <c r="AO16" s="33">
        <v>15</v>
      </c>
      <c r="AP16" s="25">
        <v>6.83</v>
      </c>
      <c r="AQ16" s="30">
        <v>0.1941028653482148</v>
      </c>
      <c r="AR16" s="30">
        <v>1.0489082043671829</v>
      </c>
      <c r="AT16" s="75" t="s">
        <v>103</v>
      </c>
      <c r="AU16" s="75">
        <v>35</v>
      </c>
      <c r="AV16" s="75">
        <v>1.118050117445186</v>
      </c>
      <c r="AW16" s="75">
        <v>3.1944289069862457E-2</v>
      </c>
      <c r="AX16" s="75"/>
      <c r="AY16" s="75"/>
      <c r="AZ16" s="75"/>
      <c r="BA16" s="75"/>
      <c r="BB16" s="75"/>
    </row>
    <row r="17" spans="1:54" ht="17" thickBot="1">
      <c r="A17" s="1" t="s">
        <v>38</v>
      </c>
      <c r="B17" s="2">
        <v>1</v>
      </c>
      <c r="C17" s="25">
        <v>6.99</v>
      </c>
      <c r="D17" s="25">
        <v>0.66</v>
      </c>
      <c r="E17" s="25">
        <v>-235.1</v>
      </c>
      <c r="F17" s="25">
        <f t="shared" si="0"/>
        <v>9.2817985481656118E-19</v>
      </c>
      <c r="G17" s="25">
        <f t="shared" si="1"/>
        <v>18.032367861727103</v>
      </c>
      <c r="H17" s="30">
        <v>1.0203674694863261</v>
      </c>
      <c r="I17" s="30">
        <v>0.13760864295855135</v>
      </c>
      <c r="J17" s="31">
        <v>85.648169090979977</v>
      </c>
      <c r="K17" s="31">
        <v>12.891898437063407</v>
      </c>
      <c r="L17" s="31">
        <v>266.88</v>
      </c>
      <c r="M17" s="32">
        <v>0.50119999999999998</v>
      </c>
      <c r="N17" s="33">
        <v>15.333333333333334</v>
      </c>
      <c r="O17" s="34">
        <v>0.3775</v>
      </c>
      <c r="P17" s="35">
        <v>6.52</v>
      </c>
      <c r="Q17" s="43">
        <v>251.22647738527579</v>
      </c>
      <c r="R17" s="43">
        <v>142.91609681625903</v>
      </c>
      <c r="S17" s="43">
        <v>24.485184522744888</v>
      </c>
      <c r="T17" s="43">
        <v>16.630687500000001</v>
      </c>
      <c r="U17" s="43">
        <v>0.32341880056160993</v>
      </c>
      <c r="V17" s="43">
        <v>0.23944394885518905</v>
      </c>
      <c r="W17" s="43">
        <v>2.160659202995614</v>
      </c>
      <c r="X17" s="43">
        <v>48.041759765650859</v>
      </c>
      <c r="Y17" s="43">
        <v>1.2437773603811366</v>
      </c>
      <c r="Z17" s="43">
        <v>18.759999999999998</v>
      </c>
      <c r="AA17" s="43">
        <v>6.2850000000000001</v>
      </c>
      <c r="AB17" s="43">
        <v>0.11</v>
      </c>
      <c r="AC17" s="43">
        <v>11.438053586663868</v>
      </c>
      <c r="AD17" s="43" t="s">
        <v>39</v>
      </c>
      <c r="AE17" s="43">
        <v>53.950061399918127</v>
      </c>
      <c r="AF17" s="43">
        <v>10.233319688907084</v>
      </c>
      <c r="AG17" s="43">
        <v>35.816618911174785</v>
      </c>
      <c r="AN17" s="32">
        <v>0.50119999999999998</v>
      </c>
      <c r="AO17" s="33">
        <v>15.333333333333334</v>
      </c>
      <c r="AP17" s="25">
        <v>6.99</v>
      </c>
      <c r="AQ17" s="30">
        <v>1.0203674694863261</v>
      </c>
      <c r="AR17" s="30">
        <v>0.13760864295855135</v>
      </c>
      <c r="AT17" s="105" t="s">
        <v>104</v>
      </c>
      <c r="AU17" s="105">
        <v>38</v>
      </c>
      <c r="AV17" s="105">
        <v>1.1677735723076919</v>
      </c>
      <c r="AW17" s="105"/>
      <c r="AX17" s="105"/>
      <c r="AY17" s="105"/>
      <c r="AZ17" s="75"/>
      <c r="BA17" s="75"/>
      <c r="BB17" s="75"/>
    </row>
    <row r="18" spans="1:54" ht="17" thickBot="1">
      <c r="A18" s="1" t="s">
        <v>38</v>
      </c>
      <c r="B18" s="2">
        <v>2</v>
      </c>
      <c r="C18" s="25">
        <v>7.75</v>
      </c>
      <c r="D18" s="25">
        <v>0.75</v>
      </c>
      <c r="E18" s="25">
        <v>-246.2</v>
      </c>
      <c r="F18" s="25">
        <f t="shared" si="0"/>
        <v>1.7443705351362665E-19</v>
      </c>
      <c r="G18" s="25">
        <f t="shared" si="1"/>
        <v>18.758361257779281</v>
      </c>
      <c r="H18" s="30">
        <v>0.85253247177077218</v>
      </c>
      <c r="I18" s="30">
        <v>0.76401537449357693</v>
      </c>
      <c r="J18" s="31">
        <v>95.102289123737449</v>
      </c>
      <c r="K18" s="31">
        <v>14.273392820551047</v>
      </c>
      <c r="L18" s="31">
        <v>296.37</v>
      </c>
      <c r="M18" s="32">
        <v>0.49940000000000001</v>
      </c>
      <c r="N18" s="33">
        <v>14.666666666666666</v>
      </c>
      <c r="O18" s="34">
        <v>0.375</v>
      </c>
      <c r="P18" s="35">
        <v>6.44</v>
      </c>
      <c r="Q18" s="43">
        <v>251.22647738527579</v>
      </c>
      <c r="R18" s="43">
        <v>142.91609681625903</v>
      </c>
      <c r="S18" s="43">
        <v>24.485184522744888</v>
      </c>
      <c r="T18" s="43">
        <v>16.630687500000001</v>
      </c>
      <c r="U18" s="43">
        <v>0.32341880056160993</v>
      </c>
      <c r="V18" s="43">
        <v>0.23944394885518905</v>
      </c>
      <c r="W18" s="43">
        <v>2.160659202995614</v>
      </c>
      <c r="X18" s="43">
        <v>48.041759765650859</v>
      </c>
      <c r="Y18" s="43">
        <v>1.2437773603811366</v>
      </c>
      <c r="Z18" s="43">
        <v>18.759999999999998</v>
      </c>
      <c r="AA18" s="43">
        <v>6.2850000000000001</v>
      </c>
      <c r="AB18" s="43">
        <v>0.11</v>
      </c>
      <c r="AC18" s="43">
        <v>11.438053586663868</v>
      </c>
      <c r="AD18" s="43" t="s">
        <v>39</v>
      </c>
      <c r="AE18" s="43">
        <v>53.950061399918127</v>
      </c>
      <c r="AF18" s="43">
        <v>10.233319688907084</v>
      </c>
      <c r="AG18" s="43">
        <v>35.816618911174785</v>
      </c>
      <c r="AN18" s="32">
        <v>0.49940000000000001</v>
      </c>
      <c r="AO18" s="33">
        <v>14.666666666666666</v>
      </c>
      <c r="AP18" s="25">
        <v>7.75</v>
      </c>
      <c r="AQ18" s="30">
        <v>0.85253247177077218</v>
      </c>
      <c r="AR18" s="30">
        <v>0.76401537449357693</v>
      </c>
      <c r="AT18" s="75"/>
      <c r="AU18" s="75"/>
      <c r="AV18" s="75"/>
      <c r="AW18" s="75"/>
      <c r="AX18" s="75"/>
      <c r="AY18" s="75"/>
      <c r="AZ18" s="75"/>
      <c r="BA18" s="75"/>
      <c r="BB18" s="75"/>
    </row>
    <row r="19" spans="1:54" ht="16">
      <c r="A19" s="1" t="s">
        <v>38</v>
      </c>
      <c r="B19" s="2">
        <v>3</v>
      </c>
      <c r="C19" s="25">
        <v>7.1</v>
      </c>
      <c r="D19" s="25">
        <v>0.61</v>
      </c>
      <c r="E19" s="25">
        <v>-234</v>
      </c>
      <c r="F19" s="25">
        <f t="shared" si="0"/>
        <v>1.0954118374472563E-18</v>
      </c>
      <c r="G19" s="25">
        <f t="shared" si="1"/>
        <v>17.960422570226434</v>
      </c>
      <c r="H19" s="30">
        <v>1.0332778539259839</v>
      </c>
      <c r="I19" s="30">
        <v>0.1167284185740505</v>
      </c>
      <c r="J19" s="31">
        <v>65.558164021370331</v>
      </c>
      <c r="K19" s="31">
        <v>10.589407797917341</v>
      </c>
      <c r="L19" s="31">
        <v>207.47</v>
      </c>
      <c r="M19" s="32">
        <v>0.44019999999999998</v>
      </c>
      <c r="N19" s="33">
        <v>16.166666666666668</v>
      </c>
      <c r="O19" s="34">
        <v>0.3175</v>
      </c>
      <c r="P19" s="35">
        <v>6.38</v>
      </c>
      <c r="Q19" s="43">
        <v>251.22647738527579</v>
      </c>
      <c r="R19" s="43">
        <v>142.91609681625903</v>
      </c>
      <c r="S19" s="43">
        <v>24.485184522744888</v>
      </c>
      <c r="T19" s="43">
        <v>16.630687500000001</v>
      </c>
      <c r="U19" s="43">
        <v>0.32341880056160993</v>
      </c>
      <c r="V19" s="43">
        <v>0.23944394885518905</v>
      </c>
      <c r="W19" s="43">
        <v>2.160659202995614</v>
      </c>
      <c r="X19" s="43">
        <v>48.041759765650859</v>
      </c>
      <c r="Y19" s="43">
        <v>1.2437773603811366</v>
      </c>
      <c r="Z19" s="43">
        <v>18.759999999999998</v>
      </c>
      <c r="AA19" s="43">
        <v>6.2850000000000001</v>
      </c>
      <c r="AB19" s="43">
        <v>0.11</v>
      </c>
      <c r="AC19" s="43">
        <v>11.438053586663868</v>
      </c>
      <c r="AD19" s="43" t="s">
        <v>39</v>
      </c>
      <c r="AE19" s="43">
        <v>53.950061399918127</v>
      </c>
      <c r="AF19" s="43">
        <v>10.233319688907084</v>
      </c>
      <c r="AG19" s="43">
        <v>35.816618911174785</v>
      </c>
      <c r="AN19" s="32">
        <v>0.44019999999999998</v>
      </c>
      <c r="AO19" s="33">
        <v>16.166666666666668</v>
      </c>
      <c r="AP19" s="25">
        <v>7.1</v>
      </c>
      <c r="AQ19" s="30">
        <v>1.0332778539259839</v>
      </c>
      <c r="AR19" s="30">
        <v>0.1167284185740505</v>
      </c>
      <c r="AT19" s="106"/>
      <c r="AU19" s="106" t="s">
        <v>111</v>
      </c>
      <c r="AV19" s="106" t="s">
        <v>99</v>
      </c>
      <c r="AW19" s="106" t="s">
        <v>112</v>
      </c>
      <c r="AX19" s="106" t="s">
        <v>113</v>
      </c>
      <c r="AY19" s="106" t="s">
        <v>114</v>
      </c>
      <c r="AZ19" s="106" t="s">
        <v>115</v>
      </c>
      <c r="BA19" s="106" t="s">
        <v>116</v>
      </c>
      <c r="BB19" s="106" t="s">
        <v>117</v>
      </c>
    </row>
    <row r="20" spans="1:54" ht="16">
      <c r="A20" s="1" t="s">
        <v>40</v>
      </c>
      <c r="B20" s="2">
        <v>1</v>
      </c>
      <c r="C20" s="38">
        <v>6.88</v>
      </c>
      <c r="D20" s="38">
        <v>0.38</v>
      </c>
      <c r="E20" s="38">
        <v>-276.8</v>
      </c>
      <c r="F20" s="25">
        <f t="shared" si="0"/>
        <v>1.7388076502506098E-21</v>
      </c>
      <c r="G20" s="25">
        <f t="shared" si="1"/>
        <v>20.759748457706923</v>
      </c>
      <c r="H20" s="39">
        <v>4.6698904569229149E-2</v>
      </c>
      <c r="I20" s="39">
        <v>1.2406614373542508</v>
      </c>
      <c r="J20" s="40">
        <v>35.733494520921873</v>
      </c>
      <c r="K20" s="40">
        <v>2.3014660680687844</v>
      </c>
      <c r="L20" s="40">
        <v>98.63</v>
      </c>
      <c r="M20" s="41">
        <v>0.45829999999999999</v>
      </c>
      <c r="N20" s="33">
        <f t="shared" ref="N20:N31" si="2">AVERAGE(K19:M19)</f>
        <v>72.833202599305778</v>
      </c>
      <c r="O20" s="42">
        <v>0.16500000000000001</v>
      </c>
      <c r="P20" s="43">
        <v>6.08</v>
      </c>
      <c r="Q20" s="43">
        <v>159.80356553317935</v>
      </c>
      <c r="R20" s="43">
        <v>139.08034095607644</v>
      </c>
      <c r="S20" s="43">
        <v>28.537530555058726</v>
      </c>
      <c r="T20" s="43">
        <v>18.444375000000001</v>
      </c>
      <c r="U20" s="43">
        <v>0</v>
      </c>
      <c r="V20" s="43">
        <v>5.0178412132025209E-2</v>
      </c>
      <c r="W20" s="43">
        <v>3.0759494740386994</v>
      </c>
      <c r="X20" s="43">
        <v>29.586440648133721</v>
      </c>
      <c r="Y20" s="43">
        <v>0.60683050214567358</v>
      </c>
      <c r="Z20" s="43">
        <v>21.07</v>
      </c>
      <c r="AA20" s="43">
        <v>5.68</v>
      </c>
      <c r="AB20" s="43">
        <v>0.08</v>
      </c>
      <c r="AC20" s="43">
        <v>20.772950043232949</v>
      </c>
      <c r="AD20" s="43" t="s">
        <v>36</v>
      </c>
      <c r="AE20" s="43">
        <v>20.136026380873872</v>
      </c>
      <c r="AF20" s="43">
        <v>30.915086562242372</v>
      </c>
      <c r="AG20" s="43">
        <v>48.948887056883756</v>
      </c>
      <c r="AN20" s="41">
        <v>0.45829999999999999</v>
      </c>
      <c r="AO20" s="33">
        <f t="shared" ref="AO20:AO31" si="3">AVERAGE(AL19:AN19)</f>
        <v>0.44019999999999998</v>
      </c>
      <c r="AP20" s="38">
        <v>6.88</v>
      </c>
      <c r="AQ20" s="39">
        <v>4.6698904569229149E-2</v>
      </c>
      <c r="AR20" s="39">
        <v>1.2406614373542508</v>
      </c>
      <c r="AT20" s="75" t="s">
        <v>105</v>
      </c>
      <c r="AU20" s="107">
        <v>0.45065718683136508</v>
      </c>
      <c r="AV20" s="107">
        <v>0.48634043753413536</v>
      </c>
      <c r="AW20" s="107">
        <v>0.92662906896310515</v>
      </c>
      <c r="AX20" s="107">
        <v>0.3604651048817098</v>
      </c>
      <c r="AY20" s="107">
        <v>-0.53666639123542415</v>
      </c>
      <c r="AZ20" s="107">
        <v>1.4379807648981544</v>
      </c>
      <c r="BA20" s="107">
        <v>-0.53666639123542415</v>
      </c>
      <c r="BB20" s="107">
        <v>1.4379807648981544</v>
      </c>
    </row>
    <row r="21" spans="1:54" ht="16">
      <c r="A21" s="1" t="s">
        <v>40</v>
      </c>
      <c r="B21" s="2">
        <v>2</v>
      </c>
      <c r="C21" s="38">
        <v>7.2</v>
      </c>
      <c r="D21" s="38">
        <v>0.24</v>
      </c>
      <c r="E21" s="38">
        <v>-254.3</v>
      </c>
      <c r="F21" s="25">
        <f t="shared" si="0"/>
        <v>5.1506231741877628E-20</v>
      </c>
      <c r="G21" s="25">
        <f t="shared" si="1"/>
        <v>19.288140222466012</v>
      </c>
      <c r="H21" s="39">
        <v>4.0192111582617741E-2</v>
      </c>
      <c r="I21" s="39">
        <v>0.5503497986008058</v>
      </c>
      <c r="J21" s="40">
        <v>33.369964512732508</v>
      </c>
      <c r="K21" s="40">
        <v>2.9922132598126039</v>
      </c>
      <c r="L21" s="40">
        <v>95.76</v>
      </c>
      <c r="M21" s="41">
        <v>0.33079999999999998</v>
      </c>
      <c r="N21" s="33">
        <f t="shared" si="2"/>
        <v>33.796588689356263</v>
      </c>
      <c r="O21" s="42">
        <v>0.10250000000000001</v>
      </c>
      <c r="P21" s="43">
        <v>6.02</v>
      </c>
      <c r="Q21" s="43">
        <v>159.80356553317935</v>
      </c>
      <c r="R21" s="43">
        <v>139.08034095607644</v>
      </c>
      <c r="S21" s="43">
        <v>28.537530555058726</v>
      </c>
      <c r="T21" s="43">
        <v>18.444375000000001</v>
      </c>
      <c r="U21" s="43">
        <v>0</v>
      </c>
      <c r="V21" s="43">
        <v>5.0178412132025209E-2</v>
      </c>
      <c r="W21" s="43">
        <v>3.0759494740386994</v>
      </c>
      <c r="X21" s="43">
        <v>29.586440648133721</v>
      </c>
      <c r="Y21" s="43">
        <v>0.60683050214567358</v>
      </c>
      <c r="Z21" s="43">
        <v>21.07</v>
      </c>
      <c r="AA21" s="43">
        <v>5.68</v>
      </c>
      <c r="AB21" s="43">
        <v>0.08</v>
      </c>
      <c r="AC21" s="43">
        <v>20.772950043232949</v>
      </c>
      <c r="AD21" s="43" t="s">
        <v>36</v>
      </c>
      <c r="AE21" s="43">
        <v>20.136026380873872</v>
      </c>
      <c r="AF21" s="43">
        <v>30.915086562242372</v>
      </c>
      <c r="AG21" s="43">
        <v>48.948887056883756</v>
      </c>
      <c r="AN21" s="41">
        <v>0.33079999999999998</v>
      </c>
      <c r="AO21" s="33">
        <f t="shared" si="3"/>
        <v>0.45829999999999999</v>
      </c>
      <c r="AP21" s="38">
        <v>7.2</v>
      </c>
      <c r="AQ21" s="39">
        <v>4.0192111582617741E-2</v>
      </c>
      <c r="AR21" s="39">
        <v>0.5503497986008058</v>
      </c>
      <c r="AT21" s="75" t="s">
        <v>55</v>
      </c>
      <c r="AU21" s="107">
        <v>-2.7157875238101366E-2</v>
      </c>
      <c r="AV21" s="107">
        <v>6.8372051103163287E-2</v>
      </c>
      <c r="AW21" s="107">
        <v>-0.39720726232308229</v>
      </c>
      <c r="AX21" s="107">
        <v>0.69362662096980765</v>
      </c>
      <c r="AY21" s="107">
        <v>-0.16596051825337083</v>
      </c>
      <c r="AZ21" s="107">
        <v>0.11164476777716809</v>
      </c>
      <c r="BA21" s="107">
        <v>-0.16596051825337083</v>
      </c>
      <c r="BB21" s="107">
        <v>0.11164476777716809</v>
      </c>
    </row>
    <row r="22" spans="1:54" ht="16">
      <c r="A22" s="1" t="s">
        <v>40</v>
      </c>
      <c r="B22" s="2">
        <v>3</v>
      </c>
      <c r="C22" s="38">
        <v>7.18</v>
      </c>
      <c r="D22" s="38">
        <v>0.36</v>
      </c>
      <c r="E22" s="38">
        <v>-255.9</v>
      </c>
      <c r="F22" s="25">
        <f t="shared" si="0"/>
        <v>4.0477350814962874E-20</v>
      </c>
      <c r="G22" s="25">
        <f t="shared" si="1"/>
        <v>19.392787919194259</v>
      </c>
      <c r="H22" s="39">
        <v>5.320569755584055E-2</v>
      </c>
      <c r="I22" s="39">
        <v>0.51626033495866042</v>
      </c>
      <c r="J22" s="40">
        <v>46.369379557774039</v>
      </c>
      <c r="K22" s="40">
        <v>2.877088727855301</v>
      </c>
      <c r="L22" s="40">
        <v>127.82</v>
      </c>
      <c r="M22" s="41">
        <v>0.31190000000000001</v>
      </c>
      <c r="N22" s="33">
        <f t="shared" si="2"/>
        <v>33.027671086604201</v>
      </c>
      <c r="O22" s="42">
        <v>0.12</v>
      </c>
      <c r="P22" s="43">
        <v>6.06</v>
      </c>
      <c r="Q22" s="43">
        <v>159.80356553317935</v>
      </c>
      <c r="R22" s="43">
        <v>139.08034095607644</v>
      </c>
      <c r="S22" s="43">
        <v>28.537530555058726</v>
      </c>
      <c r="T22" s="43">
        <v>18.444375000000001</v>
      </c>
      <c r="U22" s="43">
        <v>0</v>
      </c>
      <c r="V22" s="43">
        <v>5.0178412132025209E-2</v>
      </c>
      <c r="W22" s="43">
        <v>3.0759494740386994</v>
      </c>
      <c r="X22" s="43">
        <v>29.586440648133721</v>
      </c>
      <c r="Y22" s="43">
        <v>0.60683050214567358</v>
      </c>
      <c r="Z22" s="43">
        <v>21.07</v>
      </c>
      <c r="AA22" s="43">
        <v>5.68</v>
      </c>
      <c r="AB22" s="43">
        <v>0.08</v>
      </c>
      <c r="AC22" s="43">
        <v>20.772950043232949</v>
      </c>
      <c r="AD22" s="43" t="s">
        <v>36</v>
      </c>
      <c r="AE22" s="43">
        <v>20.136026380873872</v>
      </c>
      <c r="AF22" s="43">
        <v>30.915086562242372</v>
      </c>
      <c r="AG22" s="43">
        <v>48.948887056883756</v>
      </c>
      <c r="AN22" s="41">
        <v>0.31190000000000001</v>
      </c>
      <c r="AO22" s="33">
        <f t="shared" si="3"/>
        <v>0.33079999999999998</v>
      </c>
      <c r="AP22" s="38">
        <v>7.18</v>
      </c>
      <c r="AQ22" s="39">
        <v>5.320569755584055E-2</v>
      </c>
      <c r="AR22" s="39">
        <v>0.51626033495866042</v>
      </c>
      <c r="AT22" s="75" t="s">
        <v>163</v>
      </c>
      <c r="AU22" s="107">
        <v>9.5296556980101033E-2</v>
      </c>
      <c r="AV22" s="107">
        <v>0.11783414522623992</v>
      </c>
      <c r="AW22" s="107">
        <v>0.80873465664076372</v>
      </c>
      <c r="AX22" s="107">
        <v>0.42413130956742651</v>
      </c>
      <c r="AY22" s="107">
        <v>-0.14391947546229103</v>
      </c>
      <c r="AZ22" s="107">
        <v>0.33451258942249307</v>
      </c>
      <c r="BA22" s="107">
        <v>-0.14391947546229103</v>
      </c>
      <c r="BB22" s="107">
        <v>0.33451258942249307</v>
      </c>
    </row>
    <row r="23" spans="1:54" ht="17" thickBot="1">
      <c r="A23" s="1" t="s">
        <v>41</v>
      </c>
      <c r="B23" s="2">
        <v>1</v>
      </c>
      <c r="C23" s="25">
        <v>7.76</v>
      </c>
      <c r="D23" s="25">
        <v>0.66</v>
      </c>
      <c r="E23" s="25">
        <v>-260.2</v>
      </c>
      <c r="F23" s="25">
        <f t="shared" si="0"/>
        <v>2.1182216171801234E-20</v>
      </c>
      <c r="G23" s="25">
        <f t="shared" si="1"/>
        <v>19.674028604151406</v>
      </c>
      <c r="H23" s="30">
        <v>0.11176683443534319</v>
      </c>
      <c r="I23" s="30">
        <v>0.37990248039007868</v>
      </c>
      <c r="J23" s="31">
        <v>83.039911374592037</v>
      </c>
      <c r="K23" s="31">
        <v>6.7620722737448098</v>
      </c>
      <c r="L23" s="31">
        <v>235.28</v>
      </c>
      <c r="M23" s="32">
        <v>0.4572</v>
      </c>
      <c r="N23" s="33">
        <f t="shared" si="2"/>
        <v>43.669662909285101</v>
      </c>
      <c r="O23" s="34">
        <v>0.185</v>
      </c>
      <c r="P23" s="34">
        <v>6.9</v>
      </c>
      <c r="Q23" s="43">
        <v>257.75668537471125</v>
      </c>
      <c r="R23" s="43">
        <v>156.341242326898</v>
      </c>
      <c r="S23" s="43">
        <v>33.096419841411794</v>
      </c>
      <c r="T23" s="43">
        <v>32.276687499999994</v>
      </c>
      <c r="U23" s="43">
        <v>0.38954168616701207</v>
      </c>
      <c r="V23" s="43">
        <v>0</v>
      </c>
      <c r="W23" s="43">
        <v>3.3342845050620973</v>
      </c>
      <c r="X23" s="43">
        <v>29.215481419599516</v>
      </c>
      <c r="Y23" s="43">
        <v>0.66162162973582095</v>
      </c>
      <c r="Z23" s="43">
        <v>19.949999999999996</v>
      </c>
      <c r="AA23" s="43">
        <v>7.15</v>
      </c>
      <c r="AB23" s="43">
        <v>0.12</v>
      </c>
      <c r="AC23" s="43">
        <v>18.169970193472423</v>
      </c>
      <c r="AD23" s="43" t="s">
        <v>42</v>
      </c>
      <c r="AE23" s="43">
        <v>17.321207110376193</v>
      </c>
      <c r="AF23" s="43">
        <v>23.382596114096735</v>
      </c>
      <c r="AG23" s="43">
        <v>59.296196775527072</v>
      </c>
      <c r="AN23" s="32">
        <v>0.4572</v>
      </c>
      <c r="AO23" s="33">
        <f t="shared" si="3"/>
        <v>0.31190000000000001</v>
      </c>
      <c r="AP23" s="25">
        <v>7.76</v>
      </c>
      <c r="AQ23" s="30">
        <v>0.11176683443534319</v>
      </c>
      <c r="AR23" s="30">
        <v>0.37990248039007868</v>
      </c>
      <c r="AT23" s="105" t="s">
        <v>164</v>
      </c>
      <c r="AU23" s="108">
        <v>2.5255606717791087E-2</v>
      </c>
      <c r="AV23" s="108">
        <v>2.461531970673626E-2</v>
      </c>
      <c r="AW23" s="108">
        <v>1.0260117284147889</v>
      </c>
      <c r="AX23" s="108">
        <v>0.3119252095828221</v>
      </c>
      <c r="AY23" s="108">
        <v>-2.4716148975271125E-2</v>
      </c>
      <c r="AZ23" s="108">
        <v>7.5227362410853302E-2</v>
      </c>
      <c r="BA23" s="108">
        <v>-2.4716148975271125E-2</v>
      </c>
      <c r="BB23" s="108">
        <v>7.5227362410853302E-2</v>
      </c>
    </row>
    <row r="24" spans="1:54" ht="16">
      <c r="A24" s="1" t="s">
        <v>41</v>
      </c>
      <c r="B24" s="2">
        <v>2</v>
      </c>
      <c r="C24" s="25">
        <v>7.65</v>
      </c>
      <c r="D24" s="25">
        <v>0.49</v>
      </c>
      <c r="E24" s="25">
        <v>-262</v>
      </c>
      <c r="F24" s="25">
        <f t="shared" si="0"/>
        <v>1.6152611106190949E-20</v>
      </c>
      <c r="G24" s="25">
        <f t="shared" si="1"/>
        <v>19.79175726297068</v>
      </c>
      <c r="H24" s="30">
        <v>0.11176683443534319</v>
      </c>
      <c r="I24" s="30">
        <v>0.35433538265846959</v>
      </c>
      <c r="J24" s="31">
        <v>63.192011736878335</v>
      </c>
      <c r="K24" s="31">
        <v>5.4445155100735594</v>
      </c>
      <c r="L24" s="31">
        <v>180.07</v>
      </c>
      <c r="M24" s="32">
        <v>0.49320000000000003</v>
      </c>
      <c r="N24" s="33">
        <f t="shared" si="2"/>
        <v>80.833090757914945</v>
      </c>
      <c r="O24" s="34">
        <v>0.19</v>
      </c>
      <c r="P24" s="34">
        <v>6.89</v>
      </c>
      <c r="Q24" s="43">
        <v>257.75668537471125</v>
      </c>
      <c r="R24" s="43">
        <v>156.341242326898</v>
      </c>
      <c r="S24" s="43">
        <v>33.096419841411794</v>
      </c>
      <c r="T24" s="43">
        <v>32.276687499999994</v>
      </c>
      <c r="U24" s="43">
        <v>0.38954168616701207</v>
      </c>
      <c r="V24" s="43">
        <v>0</v>
      </c>
      <c r="W24" s="43">
        <v>3.3342845050620973</v>
      </c>
      <c r="X24" s="43">
        <v>29.215481419599516</v>
      </c>
      <c r="Y24" s="43">
        <v>0.66162162973582095</v>
      </c>
      <c r="Z24" s="43">
        <v>19.949999999999996</v>
      </c>
      <c r="AA24" s="43">
        <v>7.15</v>
      </c>
      <c r="AB24" s="43">
        <v>0.12</v>
      </c>
      <c r="AC24" s="43">
        <v>18.169970193472423</v>
      </c>
      <c r="AD24" s="43" t="s">
        <v>42</v>
      </c>
      <c r="AE24" s="43">
        <v>17.321207110376193</v>
      </c>
      <c r="AF24" s="43">
        <v>23.382596114096735</v>
      </c>
      <c r="AG24" s="43">
        <v>59.296196775527072</v>
      </c>
      <c r="AN24" s="32">
        <v>0.49320000000000003</v>
      </c>
      <c r="AO24" s="33">
        <f t="shared" si="3"/>
        <v>0.4572</v>
      </c>
      <c r="AP24" s="25">
        <v>7.65</v>
      </c>
      <c r="AQ24" s="30">
        <v>0.11176683443534319</v>
      </c>
      <c r="AR24" s="30">
        <v>0.35433538265846959</v>
      </c>
      <c r="AT24" s="75"/>
      <c r="AU24" s="75"/>
      <c r="AV24" s="75"/>
      <c r="AW24" s="75"/>
      <c r="AX24" s="75"/>
      <c r="AY24" s="75"/>
      <c r="AZ24" s="75"/>
      <c r="BA24" s="75"/>
      <c r="BB24" s="75"/>
    </row>
    <row r="25" spans="1:54" ht="16">
      <c r="A25" s="1" t="s">
        <v>41</v>
      </c>
      <c r="B25" s="2">
        <v>3</v>
      </c>
      <c r="C25" s="25">
        <v>7.59</v>
      </c>
      <c r="D25" s="25">
        <v>0.47</v>
      </c>
      <c r="E25" s="25">
        <v>-261.39999999999998</v>
      </c>
      <c r="F25" s="25">
        <f t="shared" si="0"/>
        <v>1.768013689201455E-20</v>
      </c>
      <c r="G25" s="25">
        <f t="shared" si="1"/>
        <v>19.752514376697587</v>
      </c>
      <c r="H25" s="30">
        <v>0.11827362742195459</v>
      </c>
      <c r="I25" s="30">
        <v>0.1071867712529152</v>
      </c>
      <c r="J25" s="31">
        <v>58.655348962543769</v>
      </c>
      <c r="K25" s="31">
        <v>4.8955335252105394</v>
      </c>
      <c r="L25" s="31">
        <v>166.77</v>
      </c>
      <c r="M25" s="32">
        <v>0.53920000000000001</v>
      </c>
      <c r="N25" s="33">
        <f t="shared" si="2"/>
        <v>62.002571836691182</v>
      </c>
      <c r="O25" s="34">
        <v>0.1875</v>
      </c>
      <c r="P25" s="35">
        <v>7.02</v>
      </c>
      <c r="Q25" s="43">
        <v>257.75668537471125</v>
      </c>
      <c r="R25" s="43">
        <v>156.341242326898</v>
      </c>
      <c r="S25" s="43">
        <v>33.096419841411794</v>
      </c>
      <c r="T25" s="43">
        <v>32.276687499999994</v>
      </c>
      <c r="U25" s="43">
        <v>0.38954168616701207</v>
      </c>
      <c r="V25" s="43">
        <v>0</v>
      </c>
      <c r="W25" s="43">
        <v>3.3342845050620973</v>
      </c>
      <c r="X25" s="43">
        <v>29.215481419599516</v>
      </c>
      <c r="Y25" s="43">
        <v>0.66162162973582095</v>
      </c>
      <c r="Z25" s="43">
        <v>19.949999999999996</v>
      </c>
      <c r="AA25" s="43">
        <v>7.15</v>
      </c>
      <c r="AB25" s="43">
        <v>0.12</v>
      </c>
      <c r="AC25" s="43">
        <v>18.169970193472423</v>
      </c>
      <c r="AD25" s="43" t="s">
        <v>42</v>
      </c>
      <c r="AE25" s="43">
        <v>17.321207110376193</v>
      </c>
      <c r="AF25" s="43">
        <v>23.382596114096735</v>
      </c>
      <c r="AG25" s="43">
        <v>59.296196775527072</v>
      </c>
      <c r="AN25" s="32">
        <v>0.53920000000000001</v>
      </c>
      <c r="AO25" s="33">
        <f t="shared" si="3"/>
        <v>0.49320000000000003</v>
      </c>
      <c r="AP25" s="25">
        <v>7.59</v>
      </c>
      <c r="AQ25" s="30">
        <v>0.11827362742195459</v>
      </c>
      <c r="AR25" s="30">
        <v>0.1071867712529152</v>
      </c>
      <c r="AT25" s="75"/>
      <c r="AU25" s="75"/>
      <c r="AV25" s="75"/>
      <c r="AW25" s="75"/>
      <c r="AX25" s="75"/>
      <c r="AY25" s="75"/>
      <c r="AZ25" s="75"/>
      <c r="BA25" s="75"/>
      <c r="BB25" s="75"/>
    </row>
    <row r="26" spans="1:54" ht="16">
      <c r="A26" s="1" t="s">
        <v>43</v>
      </c>
      <c r="B26" s="2">
        <v>1</v>
      </c>
      <c r="C26" s="38">
        <v>7.45</v>
      </c>
      <c r="D26" s="38">
        <v>0.57999999999999996</v>
      </c>
      <c r="E26" s="38">
        <v>-264.8</v>
      </c>
      <c r="F26" s="25">
        <f t="shared" si="0"/>
        <v>1.0595202651466894E-20</v>
      </c>
      <c r="G26" s="25">
        <f t="shared" si="1"/>
        <v>19.974890732245104</v>
      </c>
      <c r="H26" s="39">
        <v>8.5739662488897569E-2</v>
      </c>
      <c r="I26" s="39">
        <v>0.40800271508569491</v>
      </c>
      <c r="J26" s="40">
        <v>79.070331447049284</v>
      </c>
      <c r="K26" s="40">
        <v>6.4326830828269976</v>
      </c>
      <c r="L26" s="40">
        <v>223.89</v>
      </c>
      <c r="M26" s="41">
        <v>9.74E-2</v>
      </c>
      <c r="N26" s="33">
        <f t="shared" si="2"/>
        <v>57.401577841736845</v>
      </c>
      <c r="O26" s="42">
        <v>0.20750000000000002</v>
      </c>
      <c r="P26" s="43">
        <v>6.81</v>
      </c>
      <c r="Q26" s="43">
        <v>451.72888015717109</v>
      </c>
      <c r="R26" s="43">
        <v>154.42336439680673</v>
      </c>
      <c r="S26" s="43">
        <v>29.550617063137185</v>
      </c>
      <c r="T26" s="43">
        <v>38.878437500000004</v>
      </c>
      <c r="U26" s="43">
        <v>0</v>
      </c>
      <c r="V26" s="43">
        <v>2.6761819803747837E-3</v>
      </c>
      <c r="W26" s="43">
        <v>1.3645881097623285</v>
      </c>
      <c r="X26" s="43">
        <v>29.863564351447074</v>
      </c>
      <c r="Y26" s="43">
        <v>0.25149502845573468</v>
      </c>
      <c r="Z26" s="43">
        <v>13.3</v>
      </c>
      <c r="AA26" s="43">
        <v>6.83</v>
      </c>
      <c r="AB26" s="43">
        <v>7.0000000000000007E-2</v>
      </c>
      <c r="AC26" s="43">
        <v>13.200360938164309</v>
      </c>
      <c r="AD26" s="43" t="s">
        <v>32</v>
      </c>
      <c r="AE26" s="43">
        <v>39.141900801298299</v>
      </c>
      <c r="AF26" s="43">
        <v>15.341312506339385</v>
      </c>
      <c r="AG26" s="43">
        <v>45.516786692362317</v>
      </c>
      <c r="AN26" s="41">
        <v>9.74E-2</v>
      </c>
      <c r="AO26" s="33">
        <f t="shared" si="3"/>
        <v>0.53920000000000001</v>
      </c>
      <c r="AP26" s="38">
        <v>7.45</v>
      </c>
      <c r="AQ26" s="39">
        <v>8.5739662488897569E-2</v>
      </c>
      <c r="AR26" s="39">
        <v>0.40800271508569491</v>
      </c>
      <c r="AT26" s="75"/>
      <c r="AU26" s="75"/>
      <c r="AV26" s="75"/>
      <c r="AW26" s="75"/>
      <c r="AX26" s="75"/>
      <c r="AY26" s="75"/>
      <c r="AZ26" s="75"/>
      <c r="BA26" s="75"/>
      <c r="BB26" s="75"/>
    </row>
    <row r="27" spans="1:54">
      <c r="A27" s="1" t="s">
        <v>43</v>
      </c>
      <c r="B27" s="2">
        <v>2</v>
      </c>
      <c r="C27" s="38">
        <v>7.26</v>
      </c>
      <c r="D27" s="38">
        <v>0.71</v>
      </c>
      <c r="E27" s="38">
        <v>-260.3</v>
      </c>
      <c r="F27" s="25">
        <f t="shared" si="0"/>
        <v>2.0865601789028386E-20</v>
      </c>
      <c r="G27" s="25">
        <f t="shared" si="1"/>
        <v>19.680569085196922</v>
      </c>
      <c r="H27" s="39">
        <v>7.9232869502286168E-2</v>
      </c>
      <c r="I27" s="39">
        <v>3.3907008314949936</v>
      </c>
      <c r="J27" s="40">
        <v>114.79655079493395</v>
      </c>
      <c r="K27" s="40">
        <v>7.3110542586078324</v>
      </c>
      <c r="L27" s="40">
        <v>316.76</v>
      </c>
      <c r="M27" s="41">
        <v>0.1502</v>
      </c>
      <c r="N27" s="33">
        <f t="shared" si="2"/>
        <v>76.80669436094233</v>
      </c>
      <c r="O27" s="42">
        <v>0.22499999999999998</v>
      </c>
      <c r="P27" s="43">
        <v>6.79</v>
      </c>
      <c r="Q27" s="43">
        <v>451.72888015717109</v>
      </c>
      <c r="R27" s="43">
        <v>154.42336439680673</v>
      </c>
      <c r="S27" s="43">
        <v>29.550617063137185</v>
      </c>
      <c r="T27" s="43">
        <v>38.878437500000004</v>
      </c>
      <c r="U27" s="43">
        <v>0</v>
      </c>
      <c r="V27" s="43">
        <v>2.6761819803747837E-3</v>
      </c>
      <c r="W27" s="43">
        <v>1.3645881097623285</v>
      </c>
      <c r="X27" s="43">
        <v>29.863564351447074</v>
      </c>
      <c r="Y27" s="43">
        <v>0.25149502845573468</v>
      </c>
      <c r="Z27" s="43">
        <v>13.3</v>
      </c>
      <c r="AA27" s="43">
        <v>6.83</v>
      </c>
      <c r="AB27" s="43">
        <v>7.0000000000000007E-2</v>
      </c>
      <c r="AC27" s="43">
        <v>13.200360938164309</v>
      </c>
      <c r="AD27" s="43" t="s">
        <v>32</v>
      </c>
      <c r="AE27" s="43">
        <v>39.141900801298299</v>
      </c>
      <c r="AF27" s="43">
        <v>15.341312506339385</v>
      </c>
      <c r="AG27" s="43">
        <v>45.516786692362317</v>
      </c>
      <c r="AN27" s="41">
        <v>0.1502</v>
      </c>
      <c r="AO27" s="33">
        <f t="shared" si="3"/>
        <v>9.74E-2</v>
      </c>
      <c r="AP27" s="38">
        <v>7.26</v>
      </c>
      <c r="AQ27" s="39">
        <v>7.9232869502286168E-2</v>
      </c>
      <c r="AR27" s="39">
        <v>3.3907008314949936</v>
      </c>
    </row>
    <row r="28" spans="1:54" ht="16">
      <c r="A28" s="1" t="s">
        <v>43</v>
      </c>
      <c r="B28" s="2">
        <v>3</v>
      </c>
      <c r="C28" s="38">
        <v>7.33</v>
      </c>
      <c r="D28" s="38">
        <v>0.67</v>
      </c>
      <c r="E28" s="38">
        <v>-263.2</v>
      </c>
      <c r="F28" s="25">
        <f t="shared" si="0"/>
        <v>1.3482082007127689E-20</v>
      </c>
      <c r="G28" s="25">
        <f t="shared" si="1"/>
        <v>19.870243035516861</v>
      </c>
      <c r="H28" s="39">
        <v>7.9232869502286168E-2</v>
      </c>
      <c r="I28" s="39">
        <v>0.39981673171559479</v>
      </c>
      <c r="J28" s="40">
        <v>92.680319770052961</v>
      </c>
      <c r="K28" s="40">
        <v>7.3110542586078324</v>
      </c>
      <c r="L28" s="40">
        <v>261.57</v>
      </c>
      <c r="M28" s="41">
        <v>0.11</v>
      </c>
      <c r="N28" s="33">
        <f t="shared" si="2"/>
        <v>108.07375141953594</v>
      </c>
      <c r="O28" s="42">
        <v>0.18</v>
      </c>
      <c r="P28" s="43">
        <v>6.77</v>
      </c>
      <c r="Q28" s="43">
        <v>451.72888015717109</v>
      </c>
      <c r="R28" s="43">
        <v>154.42336439680673</v>
      </c>
      <c r="S28" s="43">
        <v>29.550617063137185</v>
      </c>
      <c r="T28" s="43">
        <v>38.878437500000004</v>
      </c>
      <c r="U28" s="43">
        <v>0</v>
      </c>
      <c r="V28" s="43">
        <v>2.6761819803747837E-3</v>
      </c>
      <c r="W28" s="43">
        <v>1.3645881097623285</v>
      </c>
      <c r="X28" s="43">
        <v>29.863564351447074</v>
      </c>
      <c r="Y28" s="43">
        <v>0.25149502845573468</v>
      </c>
      <c r="Z28" s="43">
        <v>13.3</v>
      </c>
      <c r="AA28" s="43">
        <v>6.83</v>
      </c>
      <c r="AB28" s="43">
        <v>7.0000000000000007E-2</v>
      </c>
      <c r="AC28" s="43">
        <v>13.200360938164309</v>
      </c>
      <c r="AD28" s="43" t="s">
        <v>32</v>
      </c>
      <c r="AE28" s="43">
        <v>39.141900801298299</v>
      </c>
      <c r="AF28" s="43">
        <v>15.341312506339385</v>
      </c>
      <c r="AG28" s="43">
        <v>45.516786692362317</v>
      </c>
      <c r="AN28" s="41">
        <v>0.11</v>
      </c>
      <c r="AO28" s="33">
        <f t="shared" si="3"/>
        <v>0.1502</v>
      </c>
      <c r="AP28" s="38">
        <v>7.33</v>
      </c>
      <c r="AQ28" s="39">
        <v>7.9232869502286168E-2</v>
      </c>
      <c r="AR28" s="39">
        <v>0.39981673171559479</v>
      </c>
      <c r="AT28" s="75" t="s">
        <v>94</v>
      </c>
      <c r="AU28" s="75"/>
      <c r="AV28" s="75"/>
      <c r="AW28" s="75"/>
      <c r="AX28" s="75"/>
      <c r="AY28" s="75"/>
      <c r="AZ28" s="75"/>
      <c r="BA28" s="75"/>
      <c r="BB28" s="75"/>
    </row>
    <row r="29" spans="1:54" ht="17" thickBot="1">
      <c r="A29" s="1" t="s">
        <v>44</v>
      </c>
      <c r="B29" s="2">
        <v>1</v>
      </c>
      <c r="C29" s="38">
        <v>7.28</v>
      </c>
      <c r="D29" s="38">
        <v>0.61</v>
      </c>
      <c r="E29" s="38">
        <v>-254.2</v>
      </c>
      <c r="F29" s="25">
        <f t="shared" si="0"/>
        <v>5.2287786663551496E-20</v>
      </c>
      <c r="G29" s="25">
        <f t="shared" si="1"/>
        <v>19.281599741420496</v>
      </c>
      <c r="H29" s="39">
        <v>0.25088435374149648</v>
      </c>
      <c r="I29" s="39">
        <v>0.61265229933819787</v>
      </c>
      <c r="J29" s="40">
        <v>50.394922003652781</v>
      </c>
      <c r="K29" s="40">
        <v>4.740432789681285</v>
      </c>
      <c r="L29" s="40">
        <v>145.22</v>
      </c>
      <c r="M29" s="41">
        <v>0.25180000000000002</v>
      </c>
      <c r="N29" s="33">
        <f t="shared" si="2"/>
        <v>89.663684752869287</v>
      </c>
      <c r="O29" s="42">
        <v>0.25750000000000001</v>
      </c>
      <c r="P29" s="43">
        <v>6.43</v>
      </c>
      <c r="Q29" s="43">
        <v>691.19924067348984</v>
      </c>
      <c r="R29" s="43">
        <v>149.62866957157851</v>
      </c>
      <c r="S29" s="43">
        <v>23.978641268705658</v>
      </c>
      <c r="T29" s="43">
        <v>38.368812500000004</v>
      </c>
      <c r="U29" s="43">
        <v>0.1167847830447282</v>
      </c>
      <c r="V29" s="43">
        <v>8.5043116265239582E-2</v>
      </c>
      <c r="W29" s="43">
        <v>2.2418044786765412</v>
      </c>
      <c r="X29" s="43">
        <v>28.693617053474867</v>
      </c>
      <c r="Y29" s="43">
        <v>0.35285861449750727</v>
      </c>
      <c r="Z29" s="43">
        <v>13.580000000000002</v>
      </c>
      <c r="AA29" s="43">
        <v>6.2149999999999999</v>
      </c>
      <c r="AB29" s="43">
        <v>7.0000000000000007E-2</v>
      </c>
      <c r="AC29" s="43">
        <v>13.678207981943935</v>
      </c>
      <c r="AD29" s="44" t="s">
        <v>32</v>
      </c>
      <c r="AE29" s="45">
        <v>46.335479914136769</v>
      </c>
      <c r="AF29" s="45">
        <v>18.015946028825514</v>
      </c>
      <c r="AG29" s="45">
        <v>35.64857405703772</v>
      </c>
      <c r="AN29" s="41">
        <v>0.25180000000000002</v>
      </c>
      <c r="AO29" s="33">
        <f t="shared" si="3"/>
        <v>0.11</v>
      </c>
      <c r="AP29" s="38">
        <v>7.28</v>
      </c>
      <c r="AQ29" s="39">
        <v>0.25088435374149648</v>
      </c>
      <c r="AR29" s="39">
        <v>0.61265229933819787</v>
      </c>
      <c r="AT29" s="75"/>
      <c r="AU29" s="75"/>
      <c r="AV29" s="75"/>
      <c r="AW29" s="75"/>
      <c r="AX29" s="75"/>
      <c r="AY29" s="75"/>
      <c r="AZ29" s="75"/>
      <c r="BA29" s="75"/>
      <c r="BB29" s="75"/>
    </row>
    <row r="30" spans="1:54" ht="16">
      <c r="A30" s="1" t="s">
        <v>44</v>
      </c>
      <c r="B30" s="2">
        <v>2</v>
      </c>
      <c r="C30" s="38">
        <v>7.31</v>
      </c>
      <c r="D30" s="38">
        <v>0.43</v>
      </c>
      <c r="E30" s="38">
        <v>-246.9</v>
      </c>
      <c r="F30" s="25">
        <f t="shared" si="0"/>
        <v>1.5698399423765504E-19</v>
      </c>
      <c r="G30" s="25">
        <f t="shared" si="1"/>
        <v>18.804144625097891</v>
      </c>
      <c r="H30" s="39">
        <v>0.34476190476190466</v>
      </c>
      <c r="I30" s="39">
        <v>0.90734770066180215</v>
      </c>
      <c r="J30" s="40">
        <v>24.309111051229063</v>
      </c>
      <c r="K30" s="40">
        <v>2.7640976441744094</v>
      </c>
      <c r="L30" s="40">
        <v>72.209999999999994</v>
      </c>
      <c r="M30" s="41">
        <v>0.33479999999999999</v>
      </c>
      <c r="N30" s="33">
        <f t="shared" si="2"/>
        <v>50.070744263227091</v>
      </c>
      <c r="O30" s="42">
        <v>0.26500000000000001</v>
      </c>
      <c r="P30" s="43">
        <v>6.46</v>
      </c>
      <c r="Q30" s="43">
        <v>691.19924067348984</v>
      </c>
      <c r="R30" s="43">
        <v>149.62866957157851</v>
      </c>
      <c r="S30" s="43">
        <v>23.978641268705658</v>
      </c>
      <c r="T30" s="43">
        <v>38.368812500000004</v>
      </c>
      <c r="U30" s="43">
        <v>0.1167847830447282</v>
      </c>
      <c r="V30" s="43">
        <v>8.5043116265239582E-2</v>
      </c>
      <c r="W30" s="43">
        <v>2.2418044786765412</v>
      </c>
      <c r="X30" s="43">
        <v>28.693617053474867</v>
      </c>
      <c r="Y30" s="43">
        <v>0.35285861449750727</v>
      </c>
      <c r="Z30" s="43">
        <v>13.580000000000002</v>
      </c>
      <c r="AA30" s="43">
        <v>6.2149999999999999</v>
      </c>
      <c r="AB30" s="43">
        <v>7.0000000000000007E-2</v>
      </c>
      <c r="AC30" s="43">
        <v>13.678207981943935</v>
      </c>
      <c r="AD30" s="44" t="s">
        <v>32</v>
      </c>
      <c r="AE30" s="45">
        <v>46.335479914136769</v>
      </c>
      <c r="AF30" s="45">
        <v>18.015946028825514</v>
      </c>
      <c r="AG30" s="45">
        <v>35.64857405703772</v>
      </c>
      <c r="AN30" s="41">
        <v>0.33479999999999999</v>
      </c>
      <c r="AO30" s="33">
        <f t="shared" si="3"/>
        <v>0.25180000000000002</v>
      </c>
      <c r="AP30" s="38">
        <v>7.31</v>
      </c>
      <c r="AQ30" s="39">
        <v>0.34476190476190466</v>
      </c>
      <c r="AR30" s="39">
        <v>0.90734770066180215</v>
      </c>
      <c r="AT30" s="104" t="s">
        <v>95</v>
      </c>
      <c r="AU30" s="104"/>
      <c r="AV30" s="75"/>
      <c r="AW30" s="75"/>
      <c r="AX30" s="75"/>
      <c r="AY30" s="75"/>
      <c r="AZ30" s="75"/>
      <c r="BA30" s="75"/>
      <c r="BB30" s="75"/>
    </row>
    <row r="31" spans="1:54" ht="16">
      <c r="A31" s="1" t="s">
        <v>44</v>
      </c>
      <c r="B31" s="2">
        <v>3</v>
      </c>
      <c r="C31" s="38">
        <v>7.14</v>
      </c>
      <c r="D31" s="38">
        <v>0.47</v>
      </c>
      <c r="E31" s="38">
        <v>-250.4</v>
      </c>
      <c r="F31" s="25">
        <f t="shared" si="0"/>
        <v>9.2669866698691731E-20</v>
      </c>
      <c r="G31" s="25">
        <f t="shared" si="1"/>
        <v>19.03306146169092</v>
      </c>
      <c r="H31" s="39">
        <v>0.25714285714285701</v>
      </c>
      <c r="I31" s="39">
        <v>2.6948922450364838</v>
      </c>
      <c r="J31" s="40">
        <v>35.650767987065464</v>
      </c>
      <c r="K31" s="40">
        <v>2.9836904381196176</v>
      </c>
      <c r="L31" s="40">
        <v>101.51</v>
      </c>
      <c r="M31" s="41">
        <v>0.18920000000000001</v>
      </c>
      <c r="N31" s="33">
        <f t="shared" si="2"/>
        <v>25.102965881391469</v>
      </c>
      <c r="O31" s="42">
        <v>0.2525</v>
      </c>
      <c r="P31" s="43">
        <v>6.42</v>
      </c>
      <c r="Q31" s="43">
        <v>691.19924067348984</v>
      </c>
      <c r="R31" s="43">
        <v>149.62866957157851</v>
      </c>
      <c r="S31" s="43">
        <v>23.978641268705658</v>
      </c>
      <c r="T31" s="43">
        <v>38.368812500000004</v>
      </c>
      <c r="U31" s="43">
        <v>0.1167847830447282</v>
      </c>
      <c r="V31" s="43">
        <v>8.5043116265239582E-2</v>
      </c>
      <c r="W31" s="43">
        <v>2.2418044786765412</v>
      </c>
      <c r="X31" s="43">
        <v>28.693617053474867</v>
      </c>
      <c r="Y31" s="43">
        <v>0.35285861449750727</v>
      </c>
      <c r="Z31" s="43">
        <v>13.580000000000002</v>
      </c>
      <c r="AA31" s="43">
        <v>6.2149999999999999</v>
      </c>
      <c r="AB31" s="43">
        <v>7.0000000000000007E-2</v>
      </c>
      <c r="AC31" s="43">
        <v>13.678207981943935</v>
      </c>
      <c r="AD31" s="44" t="s">
        <v>32</v>
      </c>
      <c r="AE31" s="45">
        <v>46.335479914136769</v>
      </c>
      <c r="AF31" s="45">
        <v>18.015946028825514</v>
      </c>
      <c r="AG31" s="45">
        <v>35.64857405703772</v>
      </c>
      <c r="AN31" s="41">
        <v>0.18920000000000001</v>
      </c>
      <c r="AO31" s="33">
        <f t="shared" si="3"/>
        <v>0.33479999999999999</v>
      </c>
      <c r="AP31" s="38">
        <v>7.14</v>
      </c>
      <c r="AQ31" s="39">
        <v>0.25714285714285701</v>
      </c>
      <c r="AR31" s="39">
        <v>2.6948922450364838</v>
      </c>
      <c r="AT31" s="75" t="s">
        <v>96</v>
      </c>
      <c r="AU31" s="75">
        <v>0.77914478309760471</v>
      </c>
      <c r="AV31" s="75"/>
      <c r="AW31" s="75"/>
      <c r="AX31" s="75"/>
      <c r="AY31" s="75"/>
      <c r="AZ31" s="75"/>
      <c r="BA31" s="75"/>
      <c r="BB31" s="75"/>
    </row>
    <row r="32" spans="1:54" ht="16">
      <c r="A32" s="1" t="s">
        <v>45</v>
      </c>
      <c r="B32" s="2">
        <v>1</v>
      </c>
      <c r="C32" s="25">
        <v>7.23</v>
      </c>
      <c r="D32" s="25">
        <v>0.87</v>
      </c>
      <c r="E32" s="25">
        <v>-249.7</v>
      </c>
      <c r="F32" s="25">
        <f t="shared" si="0"/>
        <v>1.0297265383595966E-19</v>
      </c>
      <c r="G32" s="25">
        <f t="shared" si="1"/>
        <v>18.987278094372311</v>
      </c>
      <c r="H32" s="30">
        <v>0.7735376482804196</v>
      </c>
      <c r="I32" s="30">
        <v>9.5848194189549638E-2</v>
      </c>
      <c r="J32" s="31">
        <v>110.20389832030892</v>
      </c>
      <c r="K32" s="31">
        <v>33.975776915545566</v>
      </c>
      <c r="L32" s="31">
        <v>415.17</v>
      </c>
      <c r="M32" s="32">
        <v>0.16020000000000001</v>
      </c>
      <c r="N32" s="33">
        <v>9.3333333333333339</v>
      </c>
      <c r="O32" s="34">
        <v>0.48499999999999999</v>
      </c>
      <c r="P32" s="35">
        <v>7.02</v>
      </c>
      <c r="Q32" s="43">
        <v>528.76031693628283</v>
      </c>
      <c r="R32" s="43">
        <v>162.57434559969465</v>
      </c>
      <c r="S32" s="43">
        <v>23.978641268705658</v>
      </c>
      <c r="T32" s="43">
        <v>32.949687500000003</v>
      </c>
      <c r="U32" s="43">
        <v>0.91852477101022934</v>
      </c>
      <c r="V32" s="43">
        <v>1.5313707998810822E-2</v>
      </c>
      <c r="W32" s="43">
        <v>4.3736176594808338</v>
      </c>
      <c r="X32" s="43">
        <v>29.607004938736392</v>
      </c>
      <c r="Y32" s="43">
        <v>1.4013018522028102</v>
      </c>
      <c r="Z32" s="43">
        <v>30.450000000000003</v>
      </c>
      <c r="AA32" s="43">
        <v>7.1099999999999994</v>
      </c>
      <c r="AB32" s="43">
        <v>0.20500000000000002</v>
      </c>
      <c r="AC32" s="43">
        <v>18.552247828496121</v>
      </c>
      <c r="AD32" s="44" t="s">
        <v>42</v>
      </c>
      <c r="AE32" s="45">
        <v>32.185706833594168</v>
      </c>
      <c r="AF32" s="45">
        <v>13.171622326551901</v>
      </c>
      <c r="AG32" s="45">
        <v>54.642670839853935</v>
      </c>
      <c r="AN32" s="32">
        <v>0.16020000000000001</v>
      </c>
      <c r="AO32" s="33">
        <v>9.3333333333333339</v>
      </c>
      <c r="AP32" s="25">
        <v>7.23</v>
      </c>
      <c r="AQ32" s="30">
        <v>0.7735376482804196</v>
      </c>
      <c r="AR32" s="30">
        <v>9.5848194189549638E-2</v>
      </c>
      <c r="AT32" s="75" t="s">
        <v>97</v>
      </c>
      <c r="AU32" s="75">
        <v>0.60706659302821342</v>
      </c>
      <c r="AV32" s="75"/>
      <c r="AW32" s="75"/>
      <c r="AX32" s="75"/>
      <c r="AY32" s="75"/>
      <c r="AZ32" s="75"/>
      <c r="BA32" s="75"/>
      <c r="BB32" s="75"/>
    </row>
    <row r="33" spans="1:54" ht="16">
      <c r="A33" s="1" t="s">
        <v>45</v>
      </c>
      <c r="B33" s="2">
        <v>2</v>
      </c>
      <c r="C33" s="25">
        <v>7.27</v>
      </c>
      <c r="D33" s="25">
        <v>0.85</v>
      </c>
      <c r="E33" s="25">
        <v>-248.3</v>
      </c>
      <c r="F33" s="25">
        <f t="shared" si="0"/>
        <v>1.2714188332890238E-19</v>
      </c>
      <c r="G33" s="25">
        <f t="shared" si="1"/>
        <v>18.895711359735103</v>
      </c>
      <c r="H33" s="30">
        <v>0.53080771530159576</v>
      </c>
      <c r="I33" s="30">
        <v>7.4967969805048787E-2</v>
      </c>
      <c r="J33" s="31">
        <v>53.495613641126916</v>
      </c>
      <c r="K33" s="31">
        <v>28.821481669507204</v>
      </c>
      <c r="L33" s="31">
        <v>252.16</v>
      </c>
      <c r="M33" s="32">
        <v>0.1065</v>
      </c>
      <c r="N33" s="33">
        <v>9.3333333333333339</v>
      </c>
      <c r="O33" s="34">
        <v>0.42999999999999994</v>
      </c>
      <c r="P33" s="34">
        <v>7</v>
      </c>
      <c r="Q33" s="43">
        <v>528.76031693628283</v>
      </c>
      <c r="R33" s="43">
        <v>162.57434559969465</v>
      </c>
      <c r="S33" s="43">
        <v>23.978641268705658</v>
      </c>
      <c r="T33" s="43">
        <v>32.949687500000003</v>
      </c>
      <c r="U33" s="43">
        <v>0.91852477101022934</v>
      </c>
      <c r="V33" s="43">
        <v>1.5313707998810822E-2</v>
      </c>
      <c r="W33" s="43">
        <v>4.3736176594808338</v>
      </c>
      <c r="X33" s="43">
        <v>29.607004938736392</v>
      </c>
      <c r="Y33" s="43">
        <v>1.4013018522028102</v>
      </c>
      <c r="Z33" s="43">
        <v>30.450000000000003</v>
      </c>
      <c r="AA33" s="43">
        <v>7.1099999999999994</v>
      </c>
      <c r="AB33" s="43">
        <v>0.20500000000000002</v>
      </c>
      <c r="AC33" s="43">
        <v>18.552247828496121</v>
      </c>
      <c r="AD33" s="44" t="s">
        <v>42</v>
      </c>
      <c r="AE33" s="45">
        <v>32.185706833594168</v>
      </c>
      <c r="AF33" s="45">
        <v>13.171622326551901</v>
      </c>
      <c r="AG33" s="45">
        <v>54.642670839853935</v>
      </c>
      <c r="AN33" s="32">
        <v>0.1065</v>
      </c>
      <c r="AO33" s="33">
        <v>9.3333333333333339</v>
      </c>
      <c r="AP33" s="25">
        <v>7.27</v>
      </c>
      <c r="AQ33" s="30">
        <v>0.53080771530159576</v>
      </c>
      <c r="AR33" s="30">
        <v>7.4967969805048787E-2</v>
      </c>
      <c r="AT33" s="75" t="s">
        <v>98</v>
      </c>
      <c r="AU33" s="75">
        <v>0.57338658671634601</v>
      </c>
      <c r="AV33" s="75"/>
      <c r="AW33" s="75"/>
      <c r="AX33" s="75"/>
      <c r="AY33" s="75"/>
      <c r="AZ33" s="75"/>
      <c r="BA33" s="75"/>
      <c r="BB33" s="75"/>
    </row>
    <row r="34" spans="1:54" ht="16">
      <c r="A34" s="1" t="s">
        <v>45</v>
      </c>
      <c r="B34" s="2">
        <v>3</v>
      </c>
      <c r="C34" s="25">
        <v>7.42</v>
      </c>
      <c r="D34" s="25">
        <v>0.73</v>
      </c>
      <c r="E34" s="25">
        <v>-249.9</v>
      </c>
      <c r="F34" s="25">
        <f t="shared" si="0"/>
        <v>9.9917358361023252E-20</v>
      </c>
      <c r="G34" s="25">
        <f t="shared" si="1"/>
        <v>19.000359056463346</v>
      </c>
      <c r="H34" s="30">
        <v>0.54947924860765918</v>
      </c>
      <c r="I34" s="30">
        <v>0.1167284185740505</v>
      </c>
      <c r="J34" s="31">
        <v>155.57052606365451</v>
      </c>
      <c r="K34" s="31">
        <v>27.925082496283139</v>
      </c>
      <c r="L34" s="31">
        <v>502.21</v>
      </c>
      <c r="M34" s="32">
        <v>0.1424</v>
      </c>
      <c r="N34" s="33">
        <v>9.1666666666666661</v>
      </c>
      <c r="O34" s="34">
        <v>0.46250000000000002</v>
      </c>
      <c r="P34" s="35">
        <v>7.02</v>
      </c>
      <c r="Q34" s="43">
        <v>528.76031693628283</v>
      </c>
      <c r="R34" s="43">
        <v>162.57434559969465</v>
      </c>
      <c r="S34" s="43">
        <v>23.978641268705658</v>
      </c>
      <c r="T34" s="43">
        <v>32.949687500000003</v>
      </c>
      <c r="U34" s="43">
        <v>0.91852477101022934</v>
      </c>
      <c r="V34" s="43">
        <v>1.5313707998810822E-2</v>
      </c>
      <c r="W34" s="43">
        <v>4.3736176594808338</v>
      </c>
      <c r="X34" s="43">
        <v>29.607004938736392</v>
      </c>
      <c r="Y34" s="43">
        <v>1.4013018522028102</v>
      </c>
      <c r="Z34" s="43">
        <v>30.450000000000003</v>
      </c>
      <c r="AA34" s="43">
        <v>7.1099999999999994</v>
      </c>
      <c r="AB34" s="43">
        <v>0.20500000000000002</v>
      </c>
      <c r="AC34" s="43">
        <v>18.552247828496121</v>
      </c>
      <c r="AD34" s="44" t="s">
        <v>42</v>
      </c>
      <c r="AE34" s="45">
        <v>32.185706833594168</v>
      </c>
      <c r="AF34" s="45">
        <v>13.171622326551901</v>
      </c>
      <c r="AG34" s="45">
        <v>54.642670839853935</v>
      </c>
      <c r="AN34" s="32">
        <v>0.1424</v>
      </c>
      <c r="AO34" s="33">
        <v>9.1666666666666661</v>
      </c>
      <c r="AP34" s="25">
        <v>7.42</v>
      </c>
      <c r="AQ34" s="30">
        <v>0.54947924860765918</v>
      </c>
      <c r="AR34" s="30">
        <v>0.1167284185740505</v>
      </c>
      <c r="AT34" s="75" t="s">
        <v>99</v>
      </c>
      <c r="AU34" s="75">
        <v>4.5286207807728447</v>
      </c>
      <c r="AV34" s="75"/>
      <c r="AW34" s="75"/>
      <c r="AX34" s="75"/>
      <c r="AY34" s="75"/>
      <c r="AZ34" s="75"/>
      <c r="BA34" s="75"/>
      <c r="BB34" s="75"/>
    </row>
    <row r="35" spans="1:54" ht="17" thickBot="1">
      <c r="A35" s="1" t="s">
        <v>46</v>
      </c>
      <c r="B35" s="2">
        <v>1</v>
      </c>
      <c r="C35" s="25">
        <v>7.53</v>
      </c>
      <c r="D35" s="25">
        <v>1.22</v>
      </c>
      <c r="E35" s="25">
        <v>-249.9</v>
      </c>
      <c r="F35" s="25">
        <f t="shared" si="0"/>
        <v>9.9917358361023252E-20</v>
      </c>
      <c r="G35" s="25">
        <f t="shared" si="1"/>
        <v>19.000359056463346</v>
      </c>
      <c r="H35" s="30">
        <v>0.18829931972789099</v>
      </c>
      <c r="I35" s="30">
        <v>0.39572374003054472</v>
      </c>
      <c r="J35" s="31">
        <v>126.8096892166914</v>
      </c>
      <c r="K35" s="31">
        <v>14.479094897922185</v>
      </c>
      <c r="L35" s="31">
        <v>376.36</v>
      </c>
      <c r="M35" s="32">
        <v>3.8E-3</v>
      </c>
      <c r="N35" s="33">
        <v>1.5</v>
      </c>
      <c r="O35" s="34">
        <v>0.22999999999999998</v>
      </c>
      <c r="P35" s="35">
        <v>6.84</v>
      </c>
      <c r="Q35" s="43">
        <v>1245.1064178127051</v>
      </c>
      <c r="R35" s="43">
        <v>188.94516713844979</v>
      </c>
      <c r="S35" s="43">
        <v>33.096419841411794</v>
      </c>
      <c r="T35" s="43">
        <v>64.844499999999996</v>
      </c>
      <c r="U35" s="43">
        <v>6.4521938441388108E-2</v>
      </c>
      <c r="V35" s="43">
        <v>1.0333035979780195E-2</v>
      </c>
      <c r="W35" s="43">
        <v>1.3045150871149218</v>
      </c>
      <c r="X35" s="43">
        <v>12.303122147267921</v>
      </c>
      <c r="Y35" s="43">
        <v>0.34874927992824623</v>
      </c>
      <c r="Z35" s="43">
        <v>13.23</v>
      </c>
      <c r="AA35" s="43">
        <v>6.9550000000000001</v>
      </c>
      <c r="AB35" s="43">
        <v>0.13500000000000001</v>
      </c>
      <c r="AC35" s="43">
        <v>14.920610295770963</v>
      </c>
      <c r="AD35" s="44" t="s">
        <v>42</v>
      </c>
      <c r="AE35" s="45">
        <v>29.099564468753158</v>
      </c>
      <c r="AF35" s="45">
        <v>17.851716803403221</v>
      </c>
      <c r="AG35" s="45">
        <v>53.048718727843621</v>
      </c>
      <c r="AN35" s="32">
        <v>3.8E-3</v>
      </c>
      <c r="AO35" s="33">
        <v>1.5</v>
      </c>
      <c r="AP35" s="25">
        <v>7.53</v>
      </c>
      <c r="AQ35" s="30">
        <v>0.18829931972789099</v>
      </c>
      <c r="AR35" s="30">
        <v>0.39572374003054472</v>
      </c>
      <c r="AT35" s="105" t="s">
        <v>100</v>
      </c>
      <c r="AU35" s="105">
        <v>39</v>
      </c>
      <c r="AV35" s="75"/>
      <c r="AW35" s="75"/>
      <c r="AX35" s="75"/>
      <c r="AY35" s="75"/>
      <c r="AZ35" s="75"/>
      <c r="BA35" s="75"/>
      <c r="BB35" s="75"/>
    </row>
    <row r="36" spans="1:54" ht="16">
      <c r="A36" s="1" t="s">
        <v>46</v>
      </c>
      <c r="B36" s="2">
        <v>2</v>
      </c>
      <c r="C36" s="25">
        <v>7.46</v>
      </c>
      <c r="D36" s="25">
        <v>1.17</v>
      </c>
      <c r="E36" s="25">
        <v>-249.7</v>
      </c>
      <c r="F36" s="25">
        <f t="shared" si="0"/>
        <v>1.0297265383595966E-19</v>
      </c>
      <c r="G36" s="25">
        <f t="shared" si="1"/>
        <v>18.987278094372311</v>
      </c>
      <c r="H36" s="30">
        <v>0.18204081632653046</v>
      </c>
      <c r="I36" s="30">
        <v>2.2241982012557271</v>
      </c>
      <c r="J36" s="31">
        <v>141.88030787593149</v>
      </c>
      <c r="K36" s="31">
        <v>15.375494071146248</v>
      </c>
      <c r="L36" s="31">
        <v>417.78</v>
      </c>
      <c r="M36" s="32">
        <v>2.9999999999999997E-4</v>
      </c>
      <c r="N36" s="33">
        <v>0.33333333333333331</v>
      </c>
      <c r="O36" s="34">
        <v>0.21250000000000002</v>
      </c>
      <c r="P36" s="35">
        <v>6.83</v>
      </c>
      <c r="Q36" s="43">
        <v>1245.1064178127051</v>
      </c>
      <c r="R36" s="43">
        <v>188.94516713844979</v>
      </c>
      <c r="S36" s="43">
        <v>33.096419841411794</v>
      </c>
      <c r="T36" s="43">
        <v>64.844499999999996</v>
      </c>
      <c r="U36" s="43">
        <v>6.4521938441388108E-2</v>
      </c>
      <c r="V36" s="43">
        <v>1.0333035979780195E-2</v>
      </c>
      <c r="W36" s="43">
        <v>1.3045150871149218</v>
      </c>
      <c r="X36" s="43">
        <v>12.303122147267921</v>
      </c>
      <c r="Y36" s="43">
        <v>0.34874927992824623</v>
      </c>
      <c r="Z36" s="43">
        <v>13.23</v>
      </c>
      <c r="AA36" s="43">
        <v>6.9550000000000001</v>
      </c>
      <c r="AB36" s="43">
        <v>0.13500000000000001</v>
      </c>
      <c r="AC36" s="43">
        <v>14.920610295770963</v>
      </c>
      <c r="AD36" s="44" t="s">
        <v>42</v>
      </c>
      <c r="AE36" s="45">
        <v>29.099564468753158</v>
      </c>
      <c r="AF36" s="45">
        <v>17.851716803403221</v>
      </c>
      <c r="AG36" s="45">
        <v>53.048718727843621</v>
      </c>
      <c r="AN36" s="32">
        <v>2.9999999999999997E-4</v>
      </c>
      <c r="AO36" s="33">
        <v>0.33333333333333331</v>
      </c>
      <c r="AP36" s="25">
        <v>7.46</v>
      </c>
      <c r="AQ36" s="30">
        <v>0.18204081632653046</v>
      </c>
      <c r="AR36" s="30">
        <v>2.2241982012557271</v>
      </c>
      <c r="AT36" s="75"/>
      <c r="AU36" s="75"/>
      <c r="AV36" s="75"/>
      <c r="AW36" s="75"/>
      <c r="AX36" s="75"/>
      <c r="AY36" s="75"/>
      <c r="AZ36" s="75"/>
      <c r="BA36" s="75"/>
      <c r="BB36" s="75"/>
    </row>
    <row r="37" spans="1:54" ht="17" thickBot="1">
      <c r="A37" s="1" t="s">
        <v>46</v>
      </c>
      <c r="B37" s="2">
        <v>3</v>
      </c>
      <c r="C37" s="25">
        <v>7.59</v>
      </c>
      <c r="D37" s="25">
        <v>1.07</v>
      </c>
      <c r="E37" s="25">
        <v>-252.6</v>
      </c>
      <c r="F37" s="25">
        <f t="shared" si="0"/>
        <v>6.6534662050243514E-20</v>
      </c>
      <c r="G37" s="25">
        <f t="shared" si="1"/>
        <v>19.176952044692257</v>
      </c>
      <c r="H37" s="30">
        <v>0.18204081632653046</v>
      </c>
      <c r="I37" s="30">
        <v>0.19107415577804179</v>
      </c>
      <c r="J37" s="31">
        <v>112.89834891585437</v>
      </c>
      <c r="K37" s="31">
        <v>13.507694584196518</v>
      </c>
      <c r="L37" s="31">
        <v>337.53</v>
      </c>
      <c r="M37" s="32">
        <v>2E-3</v>
      </c>
      <c r="N37" s="33">
        <v>0.33333333333333331</v>
      </c>
      <c r="O37" s="34">
        <v>0.1925</v>
      </c>
      <c r="P37" s="34">
        <v>6.8</v>
      </c>
      <c r="Q37" s="43">
        <v>1245.1064178127051</v>
      </c>
      <c r="R37" s="43">
        <v>188.94516713844979</v>
      </c>
      <c r="S37" s="43">
        <v>33.096419841411794</v>
      </c>
      <c r="T37" s="43">
        <v>64.844499999999996</v>
      </c>
      <c r="U37" s="43">
        <v>6.4521938441388108E-2</v>
      </c>
      <c r="V37" s="43">
        <v>1.0333035979780195E-2</v>
      </c>
      <c r="W37" s="43">
        <v>1.3045150871149218</v>
      </c>
      <c r="X37" s="43">
        <v>12.303122147267921</v>
      </c>
      <c r="Y37" s="43">
        <v>0.34874927992824623</v>
      </c>
      <c r="Z37" s="43">
        <v>13.23</v>
      </c>
      <c r="AA37" s="43">
        <v>6.9550000000000001</v>
      </c>
      <c r="AB37" s="43">
        <v>0.13500000000000001</v>
      </c>
      <c r="AC37" s="43">
        <v>14.920610295770963</v>
      </c>
      <c r="AD37" s="44" t="s">
        <v>42</v>
      </c>
      <c r="AE37" s="45">
        <v>29.099564468753158</v>
      </c>
      <c r="AF37" s="45">
        <v>17.851716803403221</v>
      </c>
      <c r="AG37" s="45">
        <v>53.048718727843621</v>
      </c>
      <c r="AN37" s="32">
        <v>2E-3</v>
      </c>
      <c r="AO37" s="33">
        <v>0.33333333333333331</v>
      </c>
      <c r="AP37" s="25">
        <v>7.59</v>
      </c>
      <c r="AQ37" s="30">
        <v>0.18204081632653046</v>
      </c>
      <c r="AR37" s="30">
        <v>0.19107415577804179</v>
      </c>
      <c r="AT37" s="75" t="s">
        <v>101</v>
      </c>
      <c r="AU37" s="75"/>
      <c r="AV37" s="75"/>
      <c r="AW37" s="75"/>
      <c r="AX37" s="75"/>
      <c r="AY37" s="75"/>
      <c r="AZ37" s="75"/>
      <c r="BA37" s="75"/>
      <c r="BB37" s="75"/>
    </row>
    <row r="38" spans="1:54" ht="16">
      <c r="A38" s="1" t="s">
        <v>47</v>
      </c>
      <c r="B38" s="2">
        <v>1</v>
      </c>
      <c r="C38" s="38">
        <v>7.57</v>
      </c>
      <c r="D38" s="38">
        <v>0.46</v>
      </c>
      <c r="E38" s="38">
        <v>-251.8</v>
      </c>
      <c r="F38" s="25">
        <f t="shared" si="0"/>
        <v>7.5053647584435404E-20</v>
      </c>
      <c r="G38" s="25">
        <f t="shared" si="1"/>
        <v>19.124628196328132</v>
      </c>
      <c r="H38" s="39">
        <v>0.23210884353741482</v>
      </c>
      <c r="I38" s="39">
        <v>0.58400135754284743</v>
      </c>
      <c r="J38" s="40">
        <v>44.500925770072399</v>
      </c>
      <c r="K38" s="40">
        <v>5.5060668836934079</v>
      </c>
      <c r="L38" s="40">
        <v>133.78</v>
      </c>
      <c r="M38" s="41">
        <v>0.26989999999999997</v>
      </c>
      <c r="N38" s="33">
        <f>AVERAGE(K37:M37)</f>
        <v>117.0132315280655</v>
      </c>
      <c r="O38" s="42">
        <v>0.16750000000000001</v>
      </c>
      <c r="P38" s="43">
        <v>6.48</v>
      </c>
      <c r="Q38" s="43">
        <v>727.11538461538487</v>
      </c>
      <c r="R38" s="43">
        <v>164.49222352978595</v>
      </c>
      <c r="S38" s="43">
        <v>35.629136111607941</v>
      </c>
      <c r="T38" s="43">
        <v>48.383687500000001</v>
      </c>
      <c r="U38" s="43">
        <v>1.7600454636624952E-2</v>
      </c>
      <c r="V38" s="43">
        <v>6.0139756170086461E-2</v>
      </c>
      <c r="W38" s="43">
        <v>2.6730504179642525</v>
      </c>
      <c r="X38" s="43">
        <v>30.071713858481921</v>
      </c>
      <c r="Y38" s="43">
        <v>0.908181703891484</v>
      </c>
      <c r="Z38" s="43">
        <v>31.29</v>
      </c>
      <c r="AA38" s="43">
        <v>6.3100000000000005</v>
      </c>
      <c r="AB38" s="43">
        <v>7.0000000000000007E-2</v>
      </c>
      <c r="AC38" s="43">
        <v>20.845913638638329</v>
      </c>
      <c r="AD38" s="44" t="s">
        <v>42</v>
      </c>
      <c r="AE38" s="45">
        <v>22.855379551532607</v>
      </c>
      <c r="AF38" s="45">
        <v>23.271960501954332</v>
      </c>
      <c r="AG38" s="45">
        <v>53.87265994651306</v>
      </c>
      <c r="AN38" s="41">
        <v>0.26989999999999997</v>
      </c>
      <c r="AO38" s="33">
        <f>AVERAGE(AL37:AN37)</f>
        <v>2E-3</v>
      </c>
      <c r="AP38" s="38">
        <v>7.57</v>
      </c>
      <c r="AQ38" s="39">
        <v>0.23210884353741482</v>
      </c>
      <c r="AR38" s="39">
        <v>0.58400135754284743</v>
      </c>
      <c r="AT38" s="106"/>
      <c r="AU38" s="106" t="s">
        <v>106</v>
      </c>
      <c r="AV38" s="106" t="s">
        <v>107</v>
      </c>
      <c r="AW38" s="106" t="s">
        <v>108</v>
      </c>
      <c r="AX38" s="106" t="s">
        <v>109</v>
      </c>
      <c r="AY38" s="106" t="s">
        <v>110</v>
      </c>
      <c r="AZ38" s="75"/>
      <c r="BA38" s="75"/>
      <c r="BB38" s="75"/>
    </row>
    <row r="39" spans="1:54" ht="16">
      <c r="A39" s="1" t="s">
        <v>47</v>
      </c>
      <c r="B39" s="2">
        <v>2</v>
      </c>
      <c r="C39" s="38">
        <v>7.45</v>
      </c>
      <c r="D39" s="38">
        <v>0.54</v>
      </c>
      <c r="E39" s="38">
        <v>-243.8</v>
      </c>
      <c r="F39" s="25">
        <f t="shared" si="0"/>
        <v>2.5038614130525327E-19</v>
      </c>
      <c r="G39" s="25">
        <f t="shared" si="1"/>
        <v>18.601389712686924</v>
      </c>
      <c r="H39" s="39">
        <v>0.27591836734693864</v>
      </c>
      <c r="I39" s="39">
        <v>0.8582318004412014</v>
      </c>
      <c r="J39" s="40">
        <v>83.916389955777277</v>
      </c>
      <c r="K39" s="40">
        <v>8.0208641609943836</v>
      </c>
      <c r="L39" s="40">
        <v>242.47</v>
      </c>
      <c r="M39" s="41">
        <v>0.30880000000000002</v>
      </c>
      <c r="N39" s="33">
        <f>AVERAGE(K38:M38)</f>
        <v>46.518655627897807</v>
      </c>
      <c r="O39" s="42">
        <v>0.1925</v>
      </c>
      <c r="P39" s="43">
        <v>6.48</v>
      </c>
      <c r="Q39" s="43">
        <v>727.11538461538487</v>
      </c>
      <c r="R39" s="43">
        <v>164.49222352978595</v>
      </c>
      <c r="S39" s="43">
        <v>35.629136111607941</v>
      </c>
      <c r="T39" s="43">
        <v>48.383687500000001</v>
      </c>
      <c r="U39" s="43">
        <v>1.7600454636624952E-2</v>
      </c>
      <c r="V39" s="43">
        <v>6.0139756170086461E-2</v>
      </c>
      <c r="W39" s="43">
        <v>2.6730504179642525</v>
      </c>
      <c r="X39" s="43">
        <v>30.071713858481921</v>
      </c>
      <c r="Y39" s="43">
        <v>0.908181703891484</v>
      </c>
      <c r="Z39" s="43">
        <v>31.29</v>
      </c>
      <c r="AA39" s="43">
        <v>6.3100000000000005</v>
      </c>
      <c r="AB39" s="43">
        <v>7.0000000000000007E-2</v>
      </c>
      <c r="AC39" s="43">
        <v>20.845913638638329</v>
      </c>
      <c r="AD39" s="44" t="s">
        <v>42</v>
      </c>
      <c r="AE39" s="45">
        <v>22.855379551532607</v>
      </c>
      <c r="AF39" s="45">
        <v>23.271960501954332</v>
      </c>
      <c r="AG39" s="45">
        <v>53.87265994651306</v>
      </c>
      <c r="AN39" s="41">
        <v>0.30880000000000002</v>
      </c>
      <c r="AO39" s="33">
        <f>AVERAGE(AL38:AN38)</f>
        <v>0.26989999999999997</v>
      </c>
      <c r="AP39" s="38">
        <v>7.45</v>
      </c>
      <c r="AQ39" s="39">
        <v>0.27591836734693864</v>
      </c>
      <c r="AR39" s="39">
        <v>0.8582318004412014</v>
      </c>
      <c r="AT39" s="75" t="s">
        <v>102</v>
      </c>
      <c r="AU39" s="75">
        <v>3</v>
      </c>
      <c r="AV39" s="75">
        <v>1108.9637113291012</v>
      </c>
      <c r="AW39" s="75">
        <v>369.65457044303372</v>
      </c>
      <c r="AX39" s="75">
        <v>18.024539170419001</v>
      </c>
      <c r="AY39" s="75">
        <v>3.0389248551439026E-7</v>
      </c>
      <c r="AZ39" s="75"/>
      <c r="BA39" s="75"/>
      <c r="BB39" s="75"/>
    </row>
    <row r="40" spans="1:54" ht="16">
      <c r="A40" s="1" t="s">
        <v>47</v>
      </c>
      <c r="B40" s="2">
        <v>3</v>
      </c>
      <c r="C40" s="38">
        <v>7.3</v>
      </c>
      <c r="D40" s="38">
        <v>0.44</v>
      </c>
      <c r="E40" s="38">
        <v>-243.4</v>
      </c>
      <c r="F40" s="25">
        <f t="shared" si="0"/>
        <v>2.6593298690000193E-19</v>
      </c>
      <c r="G40" s="25">
        <f t="shared" si="1"/>
        <v>18.575227788504861</v>
      </c>
      <c r="H40" s="39">
        <v>0.25714285714285701</v>
      </c>
      <c r="I40" s="39">
        <v>0.71497709146444932</v>
      </c>
      <c r="J40" s="40">
        <v>50.297317562087819</v>
      </c>
      <c r="K40" s="40">
        <v>6.4115023389056116</v>
      </c>
      <c r="L40" s="40">
        <v>151.97</v>
      </c>
      <c r="M40" s="41">
        <v>0.26819999999999999</v>
      </c>
      <c r="N40" s="33">
        <f>AVERAGE(K39:M39)</f>
        <v>83.599888053664799</v>
      </c>
      <c r="O40" s="20">
        <v>0.19</v>
      </c>
      <c r="P40" s="43">
        <v>6.46</v>
      </c>
      <c r="Q40" s="43">
        <v>727.11538461538498</v>
      </c>
      <c r="R40" s="43">
        <v>164.49222352978595</v>
      </c>
      <c r="S40" s="43">
        <v>35.629136111607941</v>
      </c>
      <c r="T40" s="43">
        <v>48.383687500000001</v>
      </c>
      <c r="U40" s="43">
        <v>1.7600454636624952E-2</v>
      </c>
      <c r="V40" s="43">
        <v>6.0139756170086461E-2</v>
      </c>
      <c r="W40" s="43">
        <v>2.6730504179642525</v>
      </c>
      <c r="X40" s="43">
        <v>30.071713858481921</v>
      </c>
      <c r="Y40" s="43">
        <v>0.908181703891484</v>
      </c>
      <c r="Z40" s="43">
        <v>31.29</v>
      </c>
      <c r="AA40" s="43">
        <v>6.3100000000000005</v>
      </c>
      <c r="AB40" s="43">
        <v>7.0000000000000007E-2</v>
      </c>
      <c r="AC40" s="43">
        <v>20.845913638638329</v>
      </c>
      <c r="AD40" s="44" t="s">
        <v>42</v>
      </c>
      <c r="AE40" s="45">
        <v>22.855379551532607</v>
      </c>
      <c r="AF40" s="45">
        <v>23.271960501954332</v>
      </c>
      <c r="AG40" s="45">
        <v>53.87265994651306</v>
      </c>
      <c r="AN40" s="41">
        <v>0.26819999999999999</v>
      </c>
      <c r="AO40" s="33">
        <f>AVERAGE(AL39:AN39)</f>
        <v>0.30880000000000002</v>
      </c>
      <c r="AP40" s="38">
        <v>7.3</v>
      </c>
      <c r="AQ40" s="39">
        <v>0.25714285714285701</v>
      </c>
      <c r="AR40" s="39">
        <v>0.71497709146444932</v>
      </c>
      <c r="AT40" s="75" t="s">
        <v>103</v>
      </c>
      <c r="AU40" s="75">
        <v>35</v>
      </c>
      <c r="AV40" s="75">
        <v>717.79421616166769</v>
      </c>
      <c r="AW40" s="75">
        <v>20.508406176047647</v>
      </c>
      <c r="AX40" s="75"/>
      <c r="AY40" s="75"/>
      <c r="AZ40" s="75"/>
      <c r="BA40" s="75"/>
      <c r="BB40" s="75"/>
    </row>
    <row r="41" spans="1:54" ht="17" thickBot="1">
      <c r="AT41" s="105" t="s">
        <v>104</v>
      </c>
      <c r="AU41" s="105">
        <v>38</v>
      </c>
      <c r="AV41" s="105">
        <v>1826.7579274907689</v>
      </c>
      <c r="AW41" s="105"/>
      <c r="AX41" s="105"/>
      <c r="AY41" s="105"/>
      <c r="AZ41" s="75"/>
      <c r="BA41" s="75"/>
      <c r="BB41" s="75"/>
    </row>
    <row r="42" spans="1:54" ht="17" thickBot="1">
      <c r="AT42" s="75"/>
      <c r="AU42" s="75"/>
      <c r="AV42" s="75"/>
      <c r="AW42" s="75"/>
      <c r="AX42" s="75"/>
      <c r="AY42" s="75"/>
      <c r="AZ42" s="75"/>
      <c r="BA42" s="75"/>
      <c r="BB42" s="75"/>
    </row>
    <row r="43" spans="1:54" ht="16">
      <c r="AT43" s="106"/>
      <c r="AU43" s="106" t="s">
        <v>111</v>
      </c>
      <c r="AV43" s="106" t="s">
        <v>99</v>
      </c>
      <c r="AW43" s="106" t="s">
        <v>112</v>
      </c>
      <c r="AX43" s="106" t="s">
        <v>113</v>
      </c>
      <c r="AY43" s="106" t="s">
        <v>114</v>
      </c>
      <c r="AZ43" s="106" t="s">
        <v>115</v>
      </c>
      <c r="BA43" s="106" t="s">
        <v>116</v>
      </c>
      <c r="BB43" s="106" t="s">
        <v>117</v>
      </c>
    </row>
    <row r="44" spans="1:54" ht="16">
      <c r="AT44" s="75" t="s">
        <v>105</v>
      </c>
      <c r="AU44" s="107">
        <v>78.511109987672555</v>
      </c>
      <c r="AV44" s="107">
        <v>12.322809157830747</v>
      </c>
      <c r="AW44" s="107">
        <v>6.3712022950368654</v>
      </c>
      <c r="AX44" s="107">
        <v>2.5121524193226108E-7</v>
      </c>
      <c r="AY44" s="107">
        <v>53.494477418044411</v>
      </c>
      <c r="AZ44" s="107">
        <v>103.5277425573007</v>
      </c>
      <c r="BA44" s="107">
        <v>53.494477418044411</v>
      </c>
      <c r="BB44" s="107">
        <v>103.5277425573007</v>
      </c>
    </row>
    <row r="45" spans="1:54" ht="16">
      <c r="AT45" s="75" t="s">
        <v>55</v>
      </c>
      <c r="AU45" s="107">
        <v>-10.73021406235936</v>
      </c>
      <c r="AV45" s="107">
        <v>1.7323991024591621</v>
      </c>
      <c r="AW45" s="107">
        <v>-6.1938464682460808</v>
      </c>
      <c r="AX45" s="107">
        <v>4.292424806272029E-7</v>
      </c>
      <c r="AY45" s="107">
        <v>-14.247171215155486</v>
      </c>
      <c r="AZ45" s="107">
        <v>-7.2132569095632357</v>
      </c>
      <c r="BA45" s="107">
        <v>-14.247171215155486</v>
      </c>
      <c r="BB45" s="107">
        <v>-7.2132569095632357</v>
      </c>
    </row>
    <row r="46" spans="1:54" ht="16">
      <c r="AT46" s="75" t="s">
        <v>163</v>
      </c>
      <c r="AU46" s="107">
        <v>15.208680180949415</v>
      </c>
      <c r="AV46" s="107">
        <v>2.9856610140446129</v>
      </c>
      <c r="AW46" s="107">
        <v>5.0939072149877225</v>
      </c>
      <c r="AX46" s="107">
        <v>1.2077835019347742E-5</v>
      </c>
      <c r="AY46" s="107">
        <v>9.1474660852694853</v>
      </c>
      <c r="AZ46" s="107">
        <v>21.269894276629344</v>
      </c>
      <c r="BA46" s="107">
        <v>9.1474660852694853</v>
      </c>
      <c r="BB46" s="107">
        <v>21.269894276629344</v>
      </c>
    </row>
    <row r="47" spans="1:54" ht="17" thickBot="1">
      <c r="AT47" s="105" t="s">
        <v>164</v>
      </c>
      <c r="AU47" s="108">
        <v>0.2788124560414722</v>
      </c>
      <c r="AV47" s="108">
        <v>0.62369867626689179</v>
      </c>
      <c r="AW47" s="108">
        <v>0.44703070032196668</v>
      </c>
      <c r="AX47" s="108">
        <v>0.65760708093772724</v>
      </c>
      <c r="AY47" s="108">
        <v>-0.98736317148718933</v>
      </c>
      <c r="AZ47" s="108">
        <v>1.5449880835701337</v>
      </c>
      <c r="BA47" s="108">
        <v>-0.98736317148718933</v>
      </c>
      <c r="BB47" s="108">
        <v>1.5449880835701337</v>
      </c>
    </row>
    <row r="48" spans="1:54" ht="16">
      <c r="AT48" s="75"/>
      <c r="AU48" s="75"/>
      <c r="AV48" s="75"/>
      <c r="AW48" s="75"/>
      <c r="AX48" s="75"/>
      <c r="AY48" s="75"/>
      <c r="AZ48" s="75"/>
      <c r="BA48" s="75"/>
      <c r="BB48" s="75"/>
    </row>
    <row r="49" spans="46:54" ht="16">
      <c r="AT49" s="75"/>
      <c r="AU49" s="75"/>
      <c r="AV49" s="75"/>
      <c r="AW49" s="75"/>
      <c r="AX49" s="75"/>
      <c r="AY49" s="75"/>
      <c r="AZ49" s="75"/>
      <c r="BA49" s="75"/>
      <c r="BB49" s="75"/>
    </row>
    <row r="50" spans="46:54" ht="16">
      <c r="AT50" s="75"/>
      <c r="AU50" s="75"/>
      <c r="AV50" s="75"/>
      <c r="AW50" s="75"/>
      <c r="AX50" s="75"/>
      <c r="AY50" s="75"/>
      <c r="AZ50" s="75"/>
      <c r="BA50" s="75"/>
      <c r="BB50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F31C-1328-144B-902A-0175E9E8DEF2}">
  <dimension ref="A1:AA40"/>
  <sheetViews>
    <sheetView topLeftCell="C1" zoomScale="42" workbookViewId="0">
      <selection activeCell="AA2" sqref="AA2"/>
    </sheetView>
  </sheetViews>
  <sheetFormatPr baseColWidth="10" defaultRowHeight="15"/>
  <sheetData>
    <row r="1" spans="1:27" ht="48">
      <c r="A1" s="28" t="s">
        <v>68</v>
      </c>
      <c r="B1" s="24" t="s">
        <v>70</v>
      </c>
      <c r="C1" s="25" t="s">
        <v>71</v>
      </c>
      <c r="D1" s="25" t="s">
        <v>74</v>
      </c>
      <c r="E1" s="25" t="s">
        <v>72</v>
      </c>
      <c r="F1" s="26" t="s">
        <v>84</v>
      </c>
      <c r="G1" s="26" t="s">
        <v>75</v>
      </c>
      <c r="H1" s="26" t="s">
        <v>76</v>
      </c>
      <c r="I1" s="26" t="s">
        <v>85</v>
      </c>
      <c r="J1" s="26" t="s">
        <v>77</v>
      </c>
      <c r="K1" s="29" t="s">
        <v>86</v>
      </c>
      <c r="L1" s="29" t="s">
        <v>78</v>
      </c>
      <c r="M1" s="29" t="s">
        <v>87</v>
      </c>
      <c r="N1" s="29" t="s">
        <v>88</v>
      </c>
      <c r="O1" s="29" t="s">
        <v>89</v>
      </c>
      <c r="P1" s="29" t="s">
        <v>90</v>
      </c>
      <c r="Q1" s="29" t="s">
        <v>91</v>
      </c>
      <c r="R1" s="29" t="s">
        <v>79</v>
      </c>
      <c r="S1" s="29" t="s">
        <v>20</v>
      </c>
      <c r="T1" s="29" t="s">
        <v>80</v>
      </c>
      <c r="U1" s="29" t="s">
        <v>81</v>
      </c>
      <c r="V1" s="29" t="s">
        <v>92</v>
      </c>
      <c r="W1" s="29" t="s">
        <v>93</v>
      </c>
      <c r="X1" s="29" t="s">
        <v>26</v>
      </c>
      <c r="Y1" s="29" t="s">
        <v>54</v>
      </c>
      <c r="Z1" s="29" t="s">
        <v>52</v>
      </c>
      <c r="AA1" s="29" t="s">
        <v>53</v>
      </c>
    </row>
    <row r="2" spans="1:27">
      <c r="A2" s="33">
        <v>11.833333333333334</v>
      </c>
      <c r="B2" s="25">
        <v>6.08</v>
      </c>
      <c r="C2" s="25">
        <v>0.49</v>
      </c>
      <c r="D2" s="25">
        <v>-263.3</v>
      </c>
      <c r="E2" s="25">
        <f>-LOG('Three Replicates'!F2)</f>
        <v>19.876783516562377</v>
      </c>
      <c r="F2" s="30">
        <v>3.6683978699625218E-2</v>
      </c>
      <c r="G2" s="30">
        <v>0.58964583261905579</v>
      </c>
      <c r="H2" s="31">
        <v>57.021104903786473</v>
      </c>
      <c r="I2" s="31">
        <v>11.201265343643543</v>
      </c>
      <c r="J2" s="31">
        <v>188.46</v>
      </c>
      <c r="K2" s="34">
        <v>0.1275</v>
      </c>
      <c r="L2" s="34">
        <v>6</v>
      </c>
      <c r="M2" s="35">
        <v>50.735061076262809</v>
      </c>
      <c r="N2" s="35">
        <v>78.831621131643402</v>
      </c>
      <c r="O2" s="35">
        <v>16.887035712156443</v>
      </c>
      <c r="P2" s="35">
        <v>17.689250000000001</v>
      </c>
      <c r="Q2" s="35">
        <v>0</v>
      </c>
      <c r="R2" s="35">
        <v>0.13484983645554588</v>
      </c>
      <c r="S2" s="35">
        <v>1.4867273424785172</v>
      </c>
      <c r="T2" s="35">
        <v>23.608756667782234</v>
      </c>
      <c r="U2" s="35">
        <v>0.28573948319957676</v>
      </c>
      <c r="V2" s="35">
        <v>5.2549999999999999</v>
      </c>
      <c r="W2" s="35">
        <v>6.5000000000000002E-2</v>
      </c>
      <c r="X2" s="35">
        <v>12.962118314266982</v>
      </c>
      <c r="Y2" s="37">
        <v>46.635495019312877</v>
      </c>
      <c r="Z2" s="37">
        <v>12.705834519211223</v>
      </c>
      <c r="AA2" s="37">
        <v>40.6586704614759</v>
      </c>
    </row>
    <row r="3" spans="1:27">
      <c r="A3" s="33">
        <v>13</v>
      </c>
      <c r="B3" s="25">
        <v>6.01</v>
      </c>
      <c r="C3" s="25">
        <v>0.63</v>
      </c>
      <c r="D3" s="25">
        <v>-262.89999999999998</v>
      </c>
      <c r="E3" s="25">
        <f>-LOG('Three Replicates'!F3)</f>
        <v>19.850621592380314</v>
      </c>
      <c r="F3" s="30">
        <v>2.3680231411478476E-2</v>
      </c>
      <c r="G3" s="30">
        <v>0.440792676655124</v>
      </c>
      <c r="H3" s="31">
        <v>67.602110490378649</v>
      </c>
      <c r="I3" s="31">
        <v>12.092413345590225</v>
      </c>
      <c r="J3" s="31">
        <v>218.63</v>
      </c>
      <c r="K3" s="34">
        <v>0.21999999999999997</v>
      </c>
      <c r="L3" s="34">
        <v>6.2</v>
      </c>
      <c r="M3" s="35">
        <v>50.735061076262809</v>
      </c>
      <c r="N3" s="35">
        <v>78.831621131643402</v>
      </c>
      <c r="O3" s="35">
        <v>16.887035712156443</v>
      </c>
      <c r="P3" s="35">
        <v>17.689250000000001</v>
      </c>
      <c r="Q3" s="35">
        <v>0</v>
      </c>
      <c r="R3" s="35">
        <v>0.13484983645554588</v>
      </c>
      <c r="S3" s="35">
        <v>1.4867273424785172</v>
      </c>
      <c r="T3" s="35">
        <v>23.608756667782234</v>
      </c>
      <c r="U3" s="35">
        <v>0.28573948319957676</v>
      </c>
      <c r="V3" s="35">
        <v>5.2549999999999999</v>
      </c>
      <c r="W3" s="35">
        <v>6.5000000000000002E-2</v>
      </c>
      <c r="X3" s="35">
        <v>12.962118314266982</v>
      </c>
      <c r="Y3" s="37">
        <v>46.635495019312877</v>
      </c>
      <c r="Z3" s="37">
        <v>12.705834519211223</v>
      </c>
      <c r="AA3" s="37">
        <v>40.6586704614759</v>
      </c>
    </row>
    <row r="4" spans="1:27">
      <c r="A4" s="33">
        <v>12.666666666666666</v>
      </c>
      <c r="B4" s="25">
        <v>5.99</v>
      </c>
      <c r="C4" s="25">
        <v>0.46</v>
      </c>
      <c r="D4" s="25">
        <v>-256.89999999999998</v>
      </c>
      <c r="E4" s="25">
        <f>-LOG('Three Replicates'!F4)</f>
        <v>19.458192729649404</v>
      </c>
      <c r="F4" s="30">
        <v>1.7178357767405106E-2</v>
      </c>
      <c r="G4" s="30">
        <v>2.5140741248671445</v>
      </c>
      <c r="H4" s="31">
        <v>58.196772191185609</v>
      </c>
      <c r="I4" s="31">
        <v>11.312658843886878</v>
      </c>
      <c r="J4" s="31">
        <v>191.87</v>
      </c>
      <c r="K4" s="34">
        <v>0.17</v>
      </c>
      <c r="L4" s="35">
        <v>6.13</v>
      </c>
      <c r="M4" s="35">
        <v>50.735061076262809</v>
      </c>
      <c r="N4" s="35">
        <v>78.831621131643402</v>
      </c>
      <c r="O4" s="35">
        <v>16.887035712156443</v>
      </c>
      <c r="P4" s="35">
        <v>17.689250000000001</v>
      </c>
      <c r="Q4" s="35">
        <v>0</v>
      </c>
      <c r="R4" s="35">
        <v>0.13484983645554588</v>
      </c>
      <c r="S4" s="35">
        <v>1.4867273424785172</v>
      </c>
      <c r="T4" s="35">
        <v>23.608756667782234</v>
      </c>
      <c r="U4" s="35">
        <v>0.28573948319957676</v>
      </c>
      <c r="V4" s="35">
        <v>5.2549999999999999</v>
      </c>
      <c r="W4" s="35">
        <v>6.5000000000000002E-2</v>
      </c>
      <c r="X4" s="35">
        <v>12.962118314266982</v>
      </c>
      <c r="Y4" s="37">
        <v>46.635495019312877</v>
      </c>
      <c r="Z4" s="37">
        <v>12.705834519211223</v>
      </c>
      <c r="AA4" s="37">
        <v>40.6586704614759</v>
      </c>
    </row>
    <row r="5" spans="1:27">
      <c r="A5" s="41">
        <v>8.3333333333333339</v>
      </c>
      <c r="B5" s="38">
        <v>6.57</v>
      </c>
      <c r="C5" s="38">
        <v>1.47</v>
      </c>
      <c r="D5" s="38">
        <v>-271.60000000000002</v>
      </c>
      <c r="E5" s="25">
        <f>-LOG('Three Replicates'!F5)</f>
        <v>20.419643443340135</v>
      </c>
      <c r="F5" s="39">
        <v>0.10170271514035892</v>
      </c>
      <c r="G5" s="39">
        <v>3.0515994102924537</v>
      </c>
      <c r="H5" s="40">
        <v>187.61481676568778</v>
      </c>
      <c r="I5" s="40">
        <v>19.332990861407019</v>
      </c>
      <c r="J5" s="40">
        <v>547.97</v>
      </c>
      <c r="K5" s="42">
        <v>0.21250000000000002</v>
      </c>
      <c r="L5" s="43">
        <v>6.48</v>
      </c>
      <c r="M5" s="35">
        <v>327.14014526246297</v>
      </c>
      <c r="N5" s="35">
        <v>156.8207118094208</v>
      </c>
      <c r="O5" s="35">
        <v>32.589876587372565</v>
      </c>
      <c r="P5" s="35">
        <v>27.794437500000001</v>
      </c>
      <c r="Q5" s="35">
        <v>9.3350939359496832E-3</v>
      </c>
      <c r="R5" s="35">
        <v>0.11990782039845399</v>
      </c>
      <c r="S5" s="35">
        <v>1.8159398598291974</v>
      </c>
      <c r="T5" s="35">
        <v>82.571914489263477</v>
      </c>
      <c r="U5" s="35">
        <v>0.82599501250626295</v>
      </c>
      <c r="V5" s="35">
        <v>6.1</v>
      </c>
      <c r="W5" s="35">
        <v>0.215</v>
      </c>
      <c r="X5" s="35">
        <v>17.153296315175552</v>
      </c>
      <c r="Y5" s="37">
        <v>33.88934092758339</v>
      </c>
      <c r="Z5" s="37">
        <v>25.427176566314081</v>
      </c>
      <c r="AA5" s="37">
        <v>40.683482506102528</v>
      </c>
    </row>
    <row r="6" spans="1:27">
      <c r="A6" s="41">
        <v>9.5</v>
      </c>
      <c r="B6" s="38">
        <v>6.83</v>
      </c>
      <c r="C6" s="38">
        <v>1.21</v>
      </c>
      <c r="D6" s="38">
        <v>-199.8</v>
      </c>
      <c r="E6" s="25">
        <f>-LOG('Three Replicates'!F6)</f>
        <v>15.723578052660253</v>
      </c>
      <c r="F6" s="39">
        <v>9.5200841496285535E-2</v>
      </c>
      <c r="G6" s="39">
        <v>0.72195974903143967</v>
      </c>
      <c r="H6" s="40">
        <v>169.4226047080877</v>
      </c>
      <c r="I6" s="40">
        <v>21.338073865787056</v>
      </c>
      <c r="J6" s="40">
        <v>510.75</v>
      </c>
      <c r="K6" s="42">
        <v>0.2</v>
      </c>
      <c r="L6" s="43">
        <v>6.49</v>
      </c>
      <c r="M6" s="35">
        <v>327.14014526246297</v>
      </c>
      <c r="N6" s="35">
        <v>156.8207118094208</v>
      </c>
      <c r="O6" s="35">
        <v>32.589876587372565</v>
      </c>
      <c r="P6" s="35">
        <v>27.794437500000001</v>
      </c>
      <c r="Q6" s="35">
        <v>9.3350939359496832E-3</v>
      </c>
      <c r="R6" s="35">
        <v>0.11990782039845399</v>
      </c>
      <c r="S6" s="35">
        <v>1.8159398598291974</v>
      </c>
      <c r="T6" s="35">
        <v>82.571914489263477</v>
      </c>
      <c r="U6" s="35">
        <v>0.82599501250626295</v>
      </c>
      <c r="V6" s="35">
        <v>6.1</v>
      </c>
      <c r="W6" s="35">
        <v>0.215</v>
      </c>
      <c r="X6" s="35">
        <v>17.153296315175552</v>
      </c>
      <c r="Y6" s="37">
        <v>33.88934092758339</v>
      </c>
      <c r="Z6" s="37">
        <v>25.427176566314081</v>
      </c>
      <c r="AA6" s="37">
        <v>40.683482506102528</v>
      </c>
    </row>
    <row r="7" spans="1:27">
      <c r="A7" s="41">
        <v>7.833333333333333</v>
      </c>
      <c r="B7" s="38">
        <v>6.75</v>
      </c>
      <c r="C7" s="38">
        <v>1.88</v>
      </c>
      <c r="D7" s="38">
        <v>-255.2</v>
      </c>
      <c r="E7" s="25">
        <f>-LOG('Three Replicates'!F7)</f>
        <v>19.347004551875646</v>
      </c>
      <c r="F7" s="39">
        <v>0.14071395700479913</v>
      </c>
      <c r="G7" s="39">
        <v>0.3456920492337231</v>
      </c>
      <c r="H7" s="40">
        <v>155.9251570524489</v>
      </c>
      <c r="I7" s="40">
        <v>19.555777861893691</v>
      </c>
      <c r="J7" s="40">
        <v>470.03</v>
      </c>
      <c r="K7" s="42">
        <v>0.22249999999999998</v>
      </c>
      <c r="L7" s="43">
        <v>6.41</v>
      </c>
      <c r="M7" s="35">
        <v>327.14014526246297</v>
      </c>
      <c r="N7" s="35">
        <v>156.8207118094208</v>
      </c>
      <c r="O7" s="35">
        <v>32.589876587372565</v>
      </c>
      <c r="P7" s="35">
        <v>27.794437500000001</v>
      </c>
      <c r="Q7" s="35">
        <v>9.3350939359496832E-3</v>
      </c>
      <c r="R7" s="35">
        <v>0.11990782039845399</v>
      </c>
      <c r="S7" s="35">
        <v>1.8159398598291974</v>
      </c>
      <c r="T7" s="35">
        <v>82.571914489263477</v>
      </c>
      <c r="U7" s="35">
        <v>0.82599501250626295</v>
      </c>
      <c r="V7" s="35">
        <v>6.1</v>
      </c>
      <c r="W7" s="35">
        <v>0.215</v>
      </c>
      <c r="X7" s="35">
        <v>17.153296315175552</v>
      </c>
      <c r="Y7" s="37">
        <v>33.88934092758339</v>
      </c>
      <c r="Z7" s="37">
        <v>25.427176566314081</v>
      </c>
      <c r="AA7" s="37">
        <v>40.683482506102528</v>
      </c>
    </row>
    <row r="8" spans="1:27">
      <c r="A8" s="41">
        <v>19.833333333333332</v>
      </c>
      <c r="B8" s="38">
        <v>6.95</v>
      </c>
      <c r="C8" s="38">
        <v>4.8</v>
      </c>
      <c r="D8" s="38">
        <v>-220.2</v>
      </c>
      <c r="E8" s="25">
        <f>-LOG('Three Replicates'!F8)</f>
        <v>17.057836185945344</v>
      </c>
      <c r="F8" s="39">
        <v>0.18622707251331272</v>
      </c>
      <c r="G8" s="39">
        <v>0.63512874138581277</v>
      </c>
      <c r="H8" s="40">
        <v>720.06243367390414</v>
      </c>
      <c r="I8" s="40">
        <v>86.392148380468313</v>
      </c>
      <c r="J8" s="40">
        <v>2154.0700000000002</v>
      </c>
      <c r="K8" s="42">
        <v>0.33500000000000002</v>
      </c>
      <c r="L8" s="43">
        <v>6.41</v>
      </c>
      <c r="M8" s="35">
        <v>417.56025090789058</v>
      </c>
      <c r="N8" s="35">
        <v>164.01275404726312</v>
      </c>
      <c r="O8" s="35">
        <v>31.070246825254877</v>
      </c>
      <c r="P8" s="35">
        <v>25.398</v>
      </c>
      <c r="Q8" s="35">
        <v>0.10025406164337763</v>
      </c>
      <c r="R8" s="35">
        <v>0.10496580434136212</v>
      </c>
      <c r="S8" s="35">
        <v>1.5204706813924163</v>
      </c>
      <c r="T8" s="35">
        <v>99.644813688916145</v>
      </c>
      <c r="U8" s="35">
        <v>1.3944529612540417</v>
      </c>
      <c r="V8" s="35">
        <v>6.3449999999999998</v>
      </c>
      <c r="W8" s="35">
        <v>0.315</v>
      </c>
      <c r="X8" s="35">
        <v>14.200420905444515</v>
      </c>
      <c r="Y8" s="37">
        <v>44.151096669374503</v>
      </c>
      <c r="Z8" s="37">
        <v>20.308692120227455</v>
      </c>
      <c r="AA8" s="37">
        <v>35.540211210398041</v>
      </c>
    </row>
    <row r="9" spans="1:27">
      <c r="A9" s="41">
        <v>18</v>
      </c>
      <c r="B9" s="38">
        <v>6.94</v>
      </c>
      <c r="C9" s="38">
        <v>3.2</v>
      </c>
      <c r="D9" s="38">
        <v>-260.5</v>
      </c>
      <c r="E9" s="25">
        <f>-LOG('Three Replicates'!F9)</f>
        <v>19.693650047287949</v>
      </c>
      <c r="F9" s="39">
        <v>0.19272894615738609</v>
      </c>
      <c r="G9" s="39">
        <v>6.0079884801316554</v>
      </c>
      <c r="H9" s="40">
        <v>409.03429204396701</v>
      </c>
      <c r="I9" s="40">
        <v>47.404423295300951</v>
      </c>
      <c r="J9" s="40">
        <v>1216.58</v>
      </c>
      <c r="K9" s="42">
        <v>0.33250000000000002</v>
      </c>
      <c r="L9" s="42">
        <v>6.6</v>
      </c>
      <c r="M9" s="35">
        <v>417.56025090789058</v>
      </c>
      <c r="N9" s="35">
        <v>164.01275404726312</v>
      </c>
      <c r="O9" s="35">
        <v>31.070246825254877</v>
      </c>
      <c r="P9" s="35">
        <v>25.398</v>
      </c>
      <c r="Q9" s="35">
        <v>0.10025406164337763</v>
      </c>
      <c r="R9" s="35">
        <v>0.10496580434136212</v>
      </c>
      <c r="S9" s="35">
        <v>1.5204706813924163</v>
      </c>
      <c r="T9" s="35">
        <v>99.644813688916145</v>
      </c>
      <c r="U9" s="35">
        <v>1.3944529612540417</v>
      </c>
      <c r="V9" s="35">
        <v>6.3449999999999998</v>
      </c>
      <c r="W9" s="35">
        <v>0.315</v>
      </c>
      <c r="X9" s="35">
        <v>14.200420905444515</v>
      </c>
      <c r="Y9" s="37">
        <v>44.151096669374503</v>
      </c>
      <c r="Z9" s="37">
        <v>20.308692120227455</v>
      </c>
      <c r="AA9" s="37">
        <v>35.540211210398041</v>
      </c>
    </row>
    <row r="10" spans="1:27">
      <c r="A10" s="41">
        <v>18.666666666666668</v>
      </c>
      <c r="B10" s="38">
        <v>6.73</v>
      </c>
      <c r="C10" s="38">
        <v>3.25</v>
      </c>
      <c r="D10" s="38">
        <v>-254.5</v>
      </c>
      <c r="E10" s="25">
        <f>-LOG('Three Replicates'!F10)</f>
        <v>19.301221184557043</v>
      </c>
      <c r="F10" s="39">
        <v>0.25774768259811975</v>
      </c>
      <c r="G10" s="39">
        <v>0.64753317104947372</v>
      </c>
      <c r="H10" s="40">
        <v>426.63965855132193</v>
      </c>
      <c r="I10" s="40">
        <v>51.860163305034355</v>
      </c>
      <c r="J10" s="40">
        <v>1279.05</v>
      </c>
      <c r="K10" s="42">
        <v>0.30249999999999999</v>
      </c>
      <c r="L10" s="43">
        <v>6.63</v>
      </c>
      <c r="M10" s="35">
        <v>417.56025090789058</v>
      </c>
      <c r="N10" s="35">
        <v>164.01275404726312</v>
      </c>
      <c r="O10" s="35">
        <v>31.070246825254877</v>
      </c>
      <c r="P10" s="35">
        <v>25.398</v>
      </c>
      <c r="Q10" s="35">
        <v>0.10025406164337763</v>
      </c>
      <c r="R10" s="35">
        <v>0.10496580434136212</v>
      </c>
      <c r="S10" s="35">
        <v>1.5204706813924163</v>
      </c>
      <c r="T10" s="35">
        <v>99.644813688916145</v>
      </c>
      <c r="U10" s="35">
        <v>1.3944529612540417</v>
      </c>
      <c r="V10" s="35">
        <v>6.3449999999999998</v>
      </c>
      <c r="W10" s="35">
        <v>0.315</v>
      </c>
      <c r="X10" s="35">
        <v>14.200420905444515</v>
      </c>
      <c r="Y10" s="37">
        <v>44.151096669374503</v>
      </c>
      <c r="Z10" s="37">
        <v>20.308692120227455</v>
      </c>
      <c r="AA10" s="37">
        <v>35.540211210398041</v>
      </c>
    </row>
    <row r="11" spans="1:27">
      <c r="A11" s="33">
        <f>AVERAGE('Three Replicates'!K10:M10)</f>
        <v>443.78562110167809</v>
      </c>
      <c r="B11" s="25">
        <v>7.11</v>
      </c>
      <c r="C11" s="25">
        <v>0.45</v>
      </c>
      <c r="D11" s="25">
        <v>-216.8</v>
      </c>
      <c r="E11" s="25">
        <f>-LOG('Three Replicates'!F11)</f>
        <v>16.835459830397831</v>
      </c>
      <c r="F11" s="30">
        <v>0.16672145158109261</v>
      </c>
      <c r="G11" s="30">
        <v>1.5571913463846125</v>
      </c>
      <c r="H11" s="31">
        <v>56.161413510770977</v>
      </c>
      <c r="I11" s="31">
        <v>5.1860163305034357</v>
      </c>
      <c r="J11" s="31">
        <v>161.76</v>
      </c>
      <c r="K11" s="34">
        <v>0.26</v>
      </c>
      <c r="L11" s="35">
        <v>6.19</v>
      </c>
      <c r="M11" s="35">
        <v>726.11257840871599</v>
      </c>
      <c r="N11" s="35">
        <v>155.8617728443752</v>
      </c>
      <c r="O11" s="35">
        <v>32.083333333333336</v>
      </c>
      <c r="P11" s="35">
        <v>38.4104375</v>
      </c>
      <c r="Q11" s="35">
        <v>5.0661897439326031E-2</v>
      </c>
      <c r="R11" s="35">
        <v>0.14481118049360711</v>
      </c>
      <c r="S11" s="35">
        <v>4.3617325322862399</v>
      </c>
      <c r="T11" s="35">
        <v>12.248489505638087</v>
      </c>
      <c r="U11" s="35">
        <v>0.32546305070243359</v>
      </c>
      <c r="V11" s="35">
        <v>5.835</v>
      </c>
      <c r="W11" s="35">
        <v>0.1</v>
      </c>
      <c r="X11" s="35">
        <v>22.528577427059737</v>
      </c>
      <c r="Y11" s="37">
        <v>13.730001045696966</v>
      </c>
      <c r="Z11" s="37">
        <v>31.370908710655648</v>
      </c>
      <c r="AA11" s="37">
        <v>54.899090243647386</v>
      </c>
    </row>
    <row r="12" spans="1:27">
      <c r="A12" s="33">
        <f>AVERAGE('Three Replicates'!K11:M11)</f>
        <v>55.831938776834477</v>
      </c>
      <c r="B12" s="25">
        <v>7.09</v>
      </c>
      <c r="C12" s="25">
        <v>1.06</v>
      </c>
      <c r="D12" s="25">
        <v>-213.5</v>
      </c>
      <c r="E12" s="25">
        <f>-LOG('Three Replicates'!F12)</f>
        <v>16.619623955895829</v>
      </c>
      <c r="F12" s="30">
        <v>6.9193346919992058E-2</v>
      </c>
      <c r="G12" s="30">
        <v>1.6109438749271434</v>
      </c>
      <c r="H12" s="31">
        <v>165.9015314066167</v>
      </c>
      <c r="I12" s="31">
        <v>14.765857351430274</v>
      </c>
      <c r="J12" s="31">
        <v>475.25</v>
      </c>
      <c r="K12" s="34">
        <v>0.21749999999999997</v>
      </c>
      <c r="L12" s="35">
        <v>6.31</v>
      </c>
      <c r="M12" s="35">
        <v>726.11257840871599</v>
      </c>
      <c r="N12" s="35">
        <v>155.8617728443752</v>
      </c>
      <c r="O12" s="35">
        <v>32.083333333333336</v>
      </c>
      <c r="P12" s="35">
        <v>38.4104375</v>
      </c>
      <c r="Q12" s="35">
        <v>5.0661897439326031E-2</v>
      </c>
      <c r="R12" s="35">
        <v>0.14481118049360711</v>
      </c>
      <c r="S12" s="35">
        <v>4.3617325322862399</v>
      </c>
      <c r="T12" s="35">
        <v>12.248489505638087</v>
      </c>
      <c r="U12" s="35">
        <v>0.32546305070243359</v>
      </c>
      <c r="V12" s="35">
        <v>5.835</v>
      </c>
      <c r="W12" s="35">
        <v>0.1</v>
      </c>
      <c r="X12" s="35">
        <v>22.528577427059737</v>
      </c>
      <c r="Y12" s="37">
        <v>13.730001045696966</v>
      </c>
      <c r="Z12" s="37">
        <v>31.370908710655648</v>
      </c>
      <c r="AA12" s="37">
        <v>54.899090243647386</v>
      </c>
    </row>
    <row r="13" spans="1:27">
      <c r="A13" s="33">
        <f>AVERAGE('Three Replicates'!K12:M12)</f>
        <v>163.58485245047675</v>
      </c>
      <c r="B13" s="25">
        <v>7.24</v>
      </c>
      <c r="C13" s="25">
        <v>0.95</v>
      </c>
      <c r="D13" s="25">
        <v>-213.8</v>
      </c>
      <c r="E13" s="25">
        <f>-LOG('Three Replicates'!F13)</f>
        <v>16.639245399032376</v>
      </c>
      <c r="F13" s="30">
        <v>0.12120833607257903</v>
      </c>
      <c r="G13" s="30">
        <v>3.2376658552473687</v>
      </c>
      <c r="H13" s="31">
        <v>137.14609944460366</v>
      </c>
      <c r="I13" s="31">
        <v>11.981019845346889</v>
      </c>
      <c r="J13" s="31">
        <v>391.8</v>
      </c>
      <c r="K13" s="34">
        <v>0.23499999999999999</v>
      </c>
      <c r="L13" s="35">
        <v>6.26</v>
      </c>
      <c r="M13" s="35">
        <v>726.11257840871599</v>
      </c>
      <c r="N13" s="35">
        <v>155.8617728443752</v>
      </c>
      <c r="O13" s="35">
        <v>32.083333333333336</v>
      </c>
      <c r="P13" s="35">
        <v>38.4104375</v>
      </c>
      <c r="Q13" s="35">
        <v>5.0661897439326031E-2</v>
      </c>
      <c r="R13" s="35">
        <v>0.14481118049360711</v>
      </c>
      <c r="S13" s="35">
        <v>4.3617325322862399</v>
      </c>
      <c r="T13" s="35">
        <v>12.248489505638087</v>
      </c>
      <c r="U13" s="35">
        <v>0.32546305070243359</v>
      </c>
      <c r="V13" s="35">
        <v>5.835</v>
      </c>
      <c r="W13" s="35">
        <v>0.1</v>
      </c>
      <c r="X13" s="35">
        <v>22.528577427059737</v>
      </c>
      <c r="Y13" s="37">
        <v>13.730001045696966</v>
      </c>
      <c r="Z13" s="37">
        <v>31.370908710655648</v>
      </c>
      <c r="AA13" s="37">
        <v>54.899090243647386</v>
      </c>
    </row>
    <row r="14" spans="1:27">
      <c r="A14" s="33">
        <v>14.166666666666666</v>
      </c>
      <c r="B14" s="25">
        <v>6.74</v>
      </c>
      <c r="C14" s="25">
        <v>0.85</v>
      </c>
      <c r="D14" s="25">
        <v>-255.8</v>
      </c>
      <c r="E14" s="25">
        <f>-LOG('Three Replicates'!F14)</f>
        <v>19.38624743814874</v>
      </c>
      <c r="F14" s="30">
        <v>0.21346844200770179</v>
      </c>
      <c r="G14" s="30">
        <v>0.26058935764256963</v>
      </c>
      <c r="H14" s="31">
        <v>101.01111414421086</v>
      </c>
      <c r="I14" s="31">
        <v>15.654887204038687</v>
      </c>
      <c r="J14" s="31">
        <v>316.87</v>
      </c>
      <c r="K14" s="34">
        <v>0.20250000000000001</v>
      </c>
      <c r="L14" s="35">
        <v>6.29</v>
      </c>
      <c r="M14" s="43">
        <v>492.65764278639841</v>
      </c>
      <c r="N14" s="43">
        <v>128.5320123405744</v>
      </c>
      <c r="O14" s="43">
        <v>30.563703571215644</v>
      </c>
      <c r="P14" s="43">
        <v>37.392937500000002</v>
      </c>
      <c r="Q14" s="43">
        <v>9.1988700942702367E-2</v>
      </c>
      <c r="R14" s="43">
        <v>8.5043116265239582E-2</v>
      </c>
      <c r="S14" s="43">
        <v>1.6382192462411305</v>
      </c>
      <c r="T14" s="43">
        <v>9.36244564552449</v>
      </c>
      <c r="U14" s="43">
        <v>0.25286480664548833</v>
      </c>
      <c r="V14" s="43">
        <v>6.1349999999999998</v>
      </c>
      <c r="W14" s="43">
        <v>0.08</v>
      </c>
      <c r="X14" s="43">
        <v>12.771610223316593</v>
      </c>
      <c r="Y14" s="43">
        <v>41.499643910875974</v>
      </c>
      <c r="Z14" s="43">
        <v>12.717468715026964</v>
      </c>
      <c r="AA14" s="43">
        <v>45.782887374097058</v>
      </c>
    </row>
    <row r="15" spans="1:27">
      <c r="A15" s="33">
        <v>15</v>
      </c>
      <c r="B15" s="25">
        <v>6.7</v>
      </c>
      <c r="C15" s="25">
        <v>0.92</v>
      </c>
      <c r="D15" s="25">
        <v>-254.6</v>
      </c>
      <c r="E15" s="25">
        <f>-LOG('Three Replicates'!F15)</f>
        <v>19.307761665602555</v>
      </c>
      <c r="F15" s="30">
        <v>0.25219959532667574</v>
      </c>
      <c r="G15" s="30">
        <v>0.38842484630061502</v>
      </c>
      <c r="H15" s="31">
        <v>118.73758920563114</v>
      </c>
      <c r="I15" s="31">
        <v>16.115385331867898</v>
      </c>
      <c r="J15" s="31">
        <v>362.72</v>
      </c>
      <c r="K15" s="34">
        <v>0.20750000000000002</v>
      </c>
      <c r="L15" s="35">
        <v>6.34</v>
      </c>
      <c r="M15" s="43">
        <v>492.65764278639841</v>
      </c>
      <c r="N15" s="43">
        <v>128.5320123405744</v>
      </c>
      <c r="O15" s="43">
        <v>30.563703571215644</v>
      </c>
      <c r="P15" s="43">
        <v>37.392937500000002</v>
      </c>
      <c r="Q15" s="43">
        <v>9.1988700942702367E-2</v>
      </c>
      <c r="R15" s="43">
        <v>8.5043116265239582E-2</v>
      </c>
      <c r="S15" s="43">
        <v>1.6382192462411305</v>
      </c>
      <c r="T15" s="43">
        <v>9.36244564552449</v>
      </c>
      <c r="U15" s="43">
        <v>0.25286480664548833</v>
      </c>
      <c r="V15" s="43">
        <v>6.1349999999999998</v>
      </c>
      <c r="W15" s="43">
        <v>0.08</v>
      </c>
      <c r="X15" s="43">
        <v>12.771610223316593</v>
      </c>
      <c r="Y15" s="43">
        <v>41.499643910875974</v>
      </c>
      <c r="Z15" s="43">
        <v>12.717468715026964</v>
      </c>
      <c r="AA15" s="43">
        <v>45.782887374097058</v>
      </c>
    </row>
    <row r="16" spans="1:27">
      <c r="A16" s="33">
        <v>15</v>
      </c>
      <c r="B16" s="25">
        <v>6.83</v>
      </c>
      <c r="C16" s="25">
        <v>1.23</v>
      </c>
      <c r="D16" s="25">
        <v>-250.8</v>
      </c>
      <c r="E16" s="25">
        <f>-LOG('Three Replicates'!F16)</f>
        <v>19.059223385872983</v>
      </c>
      <c r="F16" s="30">
        <v>0.1941028653482148</v>
      </c>
      <c r="G16" s="30">
        <v>1.0489082043671829</v>
      </c>
      <c r="H16" s="31">
        <v>175.462309402176</v>
      </c>
      <c r="I16" s="31">
        <v>21.641362865818458</v>
      </c>
      <c r="J16" s="31">
        <v>527.22</v>
      </c>
      <c r="K16" s="34">
        <v>0.19500000000000001</v>
      </c>
      <c r="L16" s="35">
        <v>6.43</v>
      </c>
      <c r="M16" s="43">
        <v>492.65764278639841</v>
      </c>
      <c r="N16" s="43">
        <v>128.5320123405744</v>
      </c>
      <c r="O16" s="43">
        <v>30.563703571215644</v>
      </c>
      <c r="P16" s="43">
        <v>37.392937500000002</v>
      </c>
      <c r="Q16" s="43">
        <v>9.1988700942702367E-2</v>
      </c>
      <c r="R16" s="43">
        <v>8.5043116265239582E-2</v>
      </c>
      <c r="S16" s="43">
        <v>1.6382192462411305</v>
      </c>
      <c r="T16" s="43">
        <v>9.36244564552449</v>
      </c>
      <c r="U16" s="43">
        <v>0.25286480664548833</v>
      </c>
      <c r="V16" s="43">
        <v>6.1349999999999998</v>
      </c>
      <c r="W16" s="43">
        <v>0.08</v>
      </c>
      <c r="X16" s="43">
        <v>12.771610223316593</v>
      </c>
      <c r="Y16" s="43">
        <v>41.499643910875974</v>
      </c>
      <c r="Z16" s="43">
        <v>12.717468715026964</v>
      </c>
      <c r="AA16" s="43">
        <v>45.782887374097058</v>
      </c>
    </row>
    <row r="17" spans="1:27">
      <c r="A17" s="33">
        <v>15.333333333333334</v>
      </c>
      <c r="B17" s="25">
        <v>6.99</v>
      </c>
      <c r="C17" s="25">
        <v>0.66</v>
      </c>
      <c r="D17" s="25">
        <v>-235.1</v>
      </c>
      <c r="E17" s="25">
        <f>-LOG('Three Replicates'!F17)</f>
        <v>18.032367861727103</v>
      </c>
      <c r="F17" s="30">
        <v>1.0203674694863261</v>
      </c>
      <c r="G17" s="30">
        <v>0.13760864295855135</v>
      </c>
      <c r="H17" s="31">
        <v>85.648169090979977</v>
      </c>
      <c r="I17" s="31">
        <v>12.891898437063407</v>
      </c>
      <c r="J17" s="31">
        <v>266.88</v>
      </c>
      <c r="K17" s="34">
        <v>0.3775</v>
      </c>
      <c r="L17" s="35">
        <v>6.52</v>
      </c>
      <c r="M17" s="43">
        <v>251.22647738527579</v>
      </c>
      <c r="N17" s="43">
        <v>142.91609681625903</v>
      </c>
      <c r="O17" s="43">
        <v>24.485184522744888</v>
      </c>
      <c r="P17" s="43">
        <v>16.630687500000001</v>
      </c>
      <c r="Q17" s="43">
        <v>0.32341880056160993</v>
      </c>
      <c r="R17" s="43">
        <v>0.23944394885518905</v>
      </c>
      <c r="S17" s="43">
        <v>2.160659202995614</v>
      </c>
      <c r="T17" s="43">
        <v>48.041759765650859</v>
      </c>
      <c r="U17" s="43">
        <v>1.2437773603811366</v>
      </c>
      <c r="V17" s="43">
        <v>6.2850000000000001</v>
      </c>
      <c r="W17" s="43">
        <v>0.11</v>
      </c>
      <c r="X17" s="43">
        <v>11.438053586663868</v>
      </c>
      <c r="Y17" s="43">
        <v>53.950061399918127</v>
      </c>
      <c r="Z17" s="43">
        <v>10.233319688907084</v>
      </c>
      <c r="AA17" s="43">
        <v>35.816618911174785</v>
      </c>
    </row>
    <row r="18" spans="1:27">
      <c r="A18" s="33">
        <v>14.666666666666666</v>
      </c>
      <c r="B18" s="25">
        <v>7.75</v>
      </c>
      <c r="C18" s="25">
        <v>0.75</v>
      </c>
      <c r="D18" s="25">
        <v>-246.2</v>
      </c>
      <c r="E18" s="25">
        <f>-LOG('Three Replicates'!F18)</f>
        <v>18.758361257779281</v>
      </c>
      <c r="F18" s="30">
        <v>0.85253247177077218</v>
      </c>
      <c r="G18" s="30">
        <v>0.76401537449357693</v>
      </c>
      <c r="H18" s="31">
        <v>95.102289123737449</v>
      </c>
      <c r="I18" s="31">
        <v>14.273392820551047</v>
      </c>
      <c r="J18" s="31">
        <v>296.37</v>
      </c>
      <c r="K18" s="34">
        <v>0.375</v>
      </c>
      <c r="L18" s="35">
        <v>6.44</v>
      </c>
      <c r="M18" s="43">
        <v>251.22647738527579</v>
      </c>
      <c r="N18" s="43">
        <v>142.91609681625903</v>
      </c>
      <c r="O18" s="43">
        <v>24.485184522744888</v>
      </c>
      <c r="P18" s="43">
        <v>16.630687500000001</v>
      </c>
      <c r="Q18" s="43">
        <v>0.32341880056160993</v>
      </c>
      <c r="R18" s="43">
        <v>0.23944394885518905</v>
      </c>
      <c r="S18" s="43">
        <v>2.160659202995614</v>
      </c>
      <c r="T18" s="43">
        <v>48.041759765650859</v>
      </c>
      <c r="U18" s="43">
        <v>1.2437773603811366</v>
      </c>
      <c r="V18" s="43">
        <v>6.2850000000000001</v>
      </c>
      <c r="W18" s="43">
        <v>0.11</v>
      </c>
      <c r="X18" s="43">
        <v>11.438053586663868</v>
      </c>
      <c r="Y18" s="43">
        <v>53.950061399918127</v>
      </c>
      <c r="Z18" s="43">
        <v>10.233319688907084</v>
      </c>
      <c r="AA18" s="43">
        <v>35.816618911174785</v>
      </c>
    </row>
    <row r="19" spans="1:27">
      <c r="A19" s="33">
        <v>16.166666666666668</v>
      </c>
      <c r="B19" s="25">
        <v>7.1</v>
      </c>
      <c r="C19" s="25">
        <v>0.61</v>
      </c>
      <c r="D19" s="25">
        <v>-234</v>
      </c>
      <c r="E19" s="25">
        <f>-LOG('Three Replicates'!F19)</f>
        <v>17.960422570226434</v>
      </c>
      <c r="F19" s="30">
        <v>1.0332778539259839</v>
      </c>
      <c r="G19" s="30">
        <v>0.1167284185740505</v>
      </c>
      <c r="H19" s="31">
        <v>65.558164021370331</v>
      </c>
      <c r="I19" s="31">
        <v>10.589407797917341</v>
      </c>
      <c r="J19" s="31">
        <v>207.47</v>
      </c>
      <c r="K19" s="34">
        <v>0.3175</v>
      </c>
      <c r="L19" s="35">
        <v>6.38</v>
      </c>
      <c r="M19" s="43">
        <v>251.22647738527579</v>
      </c>
      <c r="N19" s="43">
        <v>142.91609681625903</v>
      </c>
      <c r="O19" s="43">
        <v>24.485184522744888</v>
      </c>
      <c r="P19" s="43">
        <v>16.630687500000001</v>
      </c>
      <c r="Q19" s="43">
        <v>0.32341880056160993</v>
      </c>
      <c r="R19" s="43">
        <v>0.23944394885518905</v>
      </c>
      <c r="S19" s="43">
        <v>2.160659202995614</v>
      </c>
      <c r="T19" s="43">
        <v>48.041759765650859</v>
      </c>
      <c r="U19" s="43">
        <v>1.2437773603811366</v>
      </c>
      <c r="V19" s="43">
        <v>6.2850000000000001</v>
      </c>
      <c r="W19" s="43">
        <v>0.11</v>
      </c>
      <c r="X19" s="43">
        <v>11.438053586663868</v>
      </c>
      <c r="Y19" s="43">
        <v>53.950061399918127</v>
      </c>
      <c r="Z19" s="43">
        <v>10.233319688907084</v>
      </c>
      <c r="AA19" s="43">
        <v>35.816618911174785</v>
      </c>
    </row>
    <row r="20" spans="1:27">
      <c r="A20" s="33">
        <f>AVERAGE('Three Replicates'!K19:M19)</f>
        <v>72.833202599305778</v>
      </c>
      <c r="B20" s="38">
        <v>6.88</v>
      </c>
      <c r="C20" s="38">
        <v>0.38</v>
      </c>
      <c r="D20" s="38">
        <v>-276.8</v>
      </c>
      <c r="E20" s="25">
        <f>-LOG('Three Replicates'!F20)</f>
        <v>20.759748457706923</v>
      </c>
      <c r="F20" s="39">
        <v>4.6698904569229149E-2</v>
      </c>
      <c r="G20" s="39">
        <v>1.2406614373542508</v>
      </c>
      <c r="H20" s="40">
        <v>35.733494520921873</v>
      </c>
      <c r="I20" s="40">
        <v>2.3014660680687844</v>
      </c>
      <c r="J20" s="40">
        <v>98.63</v>
      </c>
      <c r="K20" s="42">
        <v>0.16500000000000001</v>
      </c>
      <c r="L20" s="43">
        <v>6.08</v>
      </c>
      <c r="M20" s="43">
        <v>159.80356553317935</v>
      </c>
      <c r="N20" s="43">
        <v>139.08034095607644</v>
      </c>
      <c r="O20" s="43">
        <v>28.537530555058726</v>
      </c>
      <c r="P20" s="43">
        <v>18.444375000000001</v>
      </c>
      <c r="Q20" s="43">
        <v>0</v>
      </c>
      <c r="R20" s="43">
        <v>5.0178412132025209E-2</v>
      </c>
      <c r="S20" s="43">
        <v>3.0759494740386994</v>
      </c>
      <c r="T20" s="43">
        <v>29.586440648133721</v>
      </c>
      <c r="U20" s="43">
        <v>0.60683050214567358</v>
      </c>
      <c r="V20" s="43">
        <v>5.68</v>
      </c>
      <c r="W20" s="43">
        <v>0.08</v>
      </c>
      <c r="X20" s="43">
        <v>20.772950043232949</v>
      </c>
      <c r="Y20" s="43">
        <v>20.136026380873872</v>
      </c>
      <c r="Z20" s="43">
        <v>30.915086562242372</v>
      </c>
      <c r="AA20" s="43">
        <v>48.948887056883756</v>
      </c>
    </row>
    <row r="21" spans="1:27">
      <c r="A21" s="33">
        <f>AVERAGE('Three Replicates'!K20:M20)</f>
        <v>33.796588689356263</v>
      </c>
      <c r="B21" s="38">
        <v>7.2</v>
      </c>
      <c r="C21" s="38">
        <v>0.24</v>
      </c>
      <c r="D21" s="38">
        <v>-254.3</v>
      </c>
      <c r="E21" s="25">
        <f>-LOG('Three Replicates'!F21)</f>
        <v>19.288140222466012</v>
      </c>
      <c r="F21" s="39">
        <v>4.0192111582617741E-2</v>
      </c>
      <c r="G21" s="39">
        <v>0.5503497986008058</v>
      </c>
      <c r="H21" s="40">
        <v>33.369964512732508</v>
      </c>
      <c r="I21" s="40">
        <v>2.9922132598126039</v>
      </c>
      <c r="J21" s="40">
        <v>95.76</v>
      </c>
      <c r="K21" s="42">
        <v>0.10250000000000001</v>
      </c>
      <c r="L21" s="43">
        <v>6.02</v>
      </c>
      <c r="M21" s="43">
        <v>159.80356553317935</v>
      </c>
      <c r="N21" s="43">
        <v>139.08034095607644</v>
      </c>
      <c r="O21" s="43">
        <v>28.537530555058726</v>
      </c>
      <c r="P21" s="43">
        <v>18.444375000000001</v>
      </c>
      <c r="Q21" s="43">
        <v>0</v>
      </c>
      <c r="R21" s="43">
        <v>5.0178412132025209E-2</v>
      </c>
      <c r="S21" s="43">
        <v>3.0759494740386994</v>
      </c>
      <c r="T21" s="43">
        <v>29.586440648133721</v>
      </c>
      <c r="U21" s="43">
        <v>0.60683050214567358</v>
      </c>
      <c r="V21" s="43">
        <v>5.68</v>
      </c>
      <c r="W21" s="43">
        <v>0.08</v>
      </c>
      <c r="X21" s="43">
        <v>20.772950043232949</v>
      </c>
      <c r="Y21" s="43">
        <v>20.136026380873872</v>
      </c>
      <c r="Z21" s="43">
        <v>30.915086562242372</v>
      </c>
      <c r="AA21" s="43">
        <v>48.948887056883756</v>
      </c>
    </row>
    <row r="22" spans="1:27">
      <c r="A22" s="33">
        <f>AVERAGE('Three Replicates'!K21:M21)</f>
        <v>33.027671086604201</v>
      </c>
      <c r="B22" s="38">
        <v>7.18</v>
      </c>
      <c r="C22" s="38">
        <v>0.36</v>
      </c>
      <c r="D22" s="38">
        <v>-255.9</v>
      </c>
      <c r="E22" s="25">
        <f>-LOG('Three Replicates'!F22)</f>
        <v>19.392787919194259</v>
      </c>
      <c r="F22" s="39">
        <v>5.320569755584055E-2</v>
      </c>
      <c r="G22" s="39">
        <v>0.51626033495866042</v>
      </c>
      <c r="H22" s="40">
        <v>46.369379557774039</v>
      </c>
      <c r="I22" s="40">
        <v>2.877088727855301</v>
      </c>
      <c r="J22" s="40">
        <v>127.82</v>
      </c>
      <c r="K22" s="42">
        <v>0.12</v>
      </c>
      <c r="L22" s="43">
        <v>6.06</v>
      </c>
      <c r="M22" s="43">
        <v>159.80356553317935</v>
      </c>
      <c r="N22" s="43">
        <v>139.08034095607644</v>
      </c>
      <c r="O22" s="43">
        <v>28.537530555058726</v>
      </c>
      <c r="P22" s="43">
        <v>18.444375000000001</v>
      </c>
      <c r="Q22" s="43">
        <v>0</v>
      </c>
      <c r="R22" s="43">
        <v>5.0178412132025209E-2</v>
      </c>
      <c r="S22" s="43">
        <v>3.0759494740386994</v>
      </c>
      <c r="T22" s="43">
        <v>29.586440648133721</v>
      </c>
      <c r="U22" s="43">
        <v>0.60683050214567358</v>
      </c>
      <c r="V22" s="43">
        <v>5.68</v>
      </c>
      <c r="W22" s="43">
        <v>0.08</v>
      </c>
      <c r="X22" s="43">
        <v>20.772950043232949</v>
      </c>
      <c r="Y22" s="43">
        <v>20.136026380873872</v>
      </c>
      <c r="Z22" s="43">
        <v>30.915086562242372</v>
      </c>
      <c r="AA22" s="43">
        <v>48.948887056883756</v>
      </c>
    </row>
    <row r="23" spans="1:27">
      <c r="A23" s="33">
        <f>AVERAGE('Three Replicates'!K22:M22)</f>
        <v>43.669662909285101</v>
      </c>
      <c r="B23" s="25">
        <v>7.76</v>
      </c>
      <c r="C23" s="25">
        <v>0.66</v>
      </c>
      <c r="D23" s="25">
        <v>-260.2</v>
      </c>
      <c r="E23" s="25">
        <f>-LOG('Three Replicates'!F23)</f>
        <v>19.674028604151406</v>
      </c>
      <c r="F23" s="30">
        <v>0.11176683443534319</v>
      </c>
      <c r="G23" s="30">
        <v>0.37990248039007868</v>
      </c>
      <c r="H23" s="31">
        <v>83.039911374592037</v>
      </c>
      <c r="I23" s="31">
        <v>6.7620722737448098</v>
      </c>
      <c r="J23" s="31">
        <v>235.28</v>
      </c>
      <c r="K23" s="34">
        <v>0.185</v>
      </c>
      <c r="L23" s="34">
        <v>6.9</v>
      </c>
      <c r="M23" s="43">
        <v>257.75668537471125</v>
      </c>
      <c r="N23" s="43">
        <v>156.341242326898</v>
      </c>
      <c r="O23" s="43">
        <v>33.096419841411794</v>
      </c>
      <c r="P23" s="43">
        <v>32.276687499999994</v>
      </c>
      <c r="Q23" s="43">
        <v>0.38954168616701207</v>
      </c>
      <c r="R23" s="43">
        <v>0</v>
      </c>
      <c r="S23" s="43">
        <v>3.3342845050620973</v>
      </c>
      <c r="T23" s="43">
        <v>29.215481419599516</v>
      </c>
      <c r="U23" s="43">
        <v>0.66162162973582095</v>
      </c>
      <c r="V23" s="43">
        <v>7.15</v>
      </c>
      <c r="W23" s="43">
        <v>0.12</v>
      </c>
      <c r="X23" s="43">
        <v>18.169970193472423</v>
      </c>
      <c r="Y23" s="43">
        <v>17.321207110376193</v>
      </c>
      <c r="Z23" s="43">
        <v>23.382596114096735</v>
      </c>
      <c r="AA23" s="43">
        <v>59.296196775527072</v>
      </c>
    </row>
    <row r="24" spans="1:27">
      <c r="A24" s="33">
        <f>AVERAGE('Three Replicates'!K23:M23)</f>
        <v>80.833090757914945</v>
      </c>
      <c r="B24" s="25">
        <v>7.65</v>
      </c>
      <c r="C24" s="25">
        <v>0.49</v>
      </c>
      <c r="D24" s="25">
        <v>-262</v>
      </c>
      <c r="E24" s="25">
        <f>-LOG('Three Replicates'!F24)</f>
        <v>19.79175726297068</v>
      </c>
      <c r="F24" s="30">
        <v>0.11176683443534319</v>
      </c>
      <c r="G24" s="30">
        <v>0.35433538265846959</v>
      </c>
      <c r="H24" s="31">
        <v>63.192011736878335</v>
      </c>
      <c r="I24" s="31">
        <v>5.4445155100735594</v>
      </c>
      <c r="J24" s="31">
        <v>180.07</v>
      </c>
      <c r="K24" s="34">
        <v>0.19</v>
      </c>
      <c r="L24" s="34">
        <v>6.89</v>
      </c>
      <c r="M24" s="43">
        <v>257.75668537471125</v>
      </c>
      <c r="N24" s="43">
        <v>156.341242326898</v>
      </c>
      <c r="O24" s="43">
        <v>33.096419841411794</v>
      </c>
      <c r="P24" s="43">
        <v>32.276687499999994</v>
      </c>
      <c r="Q24" s="43">
        <v>0.38954168616701207</v>
      </c>
      <c r="R24" s="43">
        <v>0</v>
      </c>
      <c r="S24" s="43">
        <v>3.3342845050620973</v>
      </c>
      <c r="T24" s="43">
        <v>29.215481419599516</v>
      </c>
      <c r="U24" s="43">
        <v>0.66162162973582095</v>
      </c>
      <c r="V24" s="43">
        <v>7.15</v>
      </c>
      <c r="W24" s="43">
        <v>0.12</v>
      </c>
      <c r="X24" s="43">
        <v>18.169970193472423</v>
      </c>
      <c r="Y24" s="43">
        <v>17.321207110376193</v>
      </c>
      <c r="Z24" s="43">
        <v>23.382596114096735</v>
      </c>
      <c r="AA24" s="43">
        <v>59.296196775527072</v>
      </c>
    </row>
    <row r="25" spans="1:27">
      <c r="A25" s="33">
        <f>AVERAGE('Three Replicates'!K24:M24)</f>
        <v>62.002571836691182</v>
      </c>
      <c r="B25" s="25">
        <v>7.59</v>
      </c>
      <c r="C25" s="25">
        <v>0.47</v>
      </c>
      <c r="D25" s="25">
        <v>-261.39999999999998</v>
      </c>
      <c r="E25" s="25">
        <f>-LOG('Three Replicates'!F25)</f>
        <v>19.752514376697587</v>
      </c>
      <c r="F25" s="30">
        <v>0.11827362742195459</v>
      </c>
      <c r="G25" s="30">
        <v>0.1071867712529152</v>
      </c>
      <c r="H25" s="31">
        <v>58.655348962543769</v>
      </c>
      <c r="I25" s="31">
        <v>4.8955335252105394</v>
      </c>
      <c r="J25" s="31">
        <v>166.77</v>
      </c>
      <c r="K25" s="34">
        <v>0.1875</v>
      </c>
      <c r="L25" s="35">
        <v>7.02</v>
      </c>
      <c r="M25" s="43">
        <v>257.75668537471125</v>
      </c>
      <c r="N25" s="43">
        <v>156.341242326898</v>
      </c>
      <c r="O25" s="43">
        <v>33.096419841411794</v>
      </c>
      <c r="P25" s="43">
        <v>32.276687499999994</v>
      </c>
      <c r="Q25" s="43">
        <v>0.38954168616701207</v>
      </c>
      <c r="R25" s="43">
        <v>0</v>
      </c>
      <c r="S25" s="43">
        <v>3.3342845050620973</v>
      </c>
      <c r="T25" s="43">
        <v>29.215481419599516</v>
      </c>
      <c r="U25" s="43">
        <v>0.66162162973582095</v>
      </c>
      <c r="V25" s="43">
        <v>7.15</v>
      </c>
      <c r="W25" s="43">
        <v>0.12</v>
      </c>
      <c r="X25" s="43">
        <v>18.169970193472423</v>
      </c>
      <c r="Y25" s="43">
        <v>17.321207110376193</v>
      </c>
      <c r="Z25" s="43">
        <v>23.382596114096735</v>
      </c>
      <c r="AA25" s="43">
        <v>59.296196775527072</v>
      </c>
    </row>
    <row r="26" spans="1:27">
      <c r="A26" s="33">
        <f>AVERAGE('Three Replicates'!K25:M25)</f>
        <v>57.401577841736845</v>
      </c>
      <c r="B26" s="38">
        <v>7.45</v>
      </c>
      <c r="C26" s="38">
        <v>0.57999999999999996</v>
      </c>
      <c r="D26" s="38">
        <v>-264.8</v>
      </c>
      <c r="E26" s="25">
        <f>-LOG('Three Replicates'!F26)</f>
        <v>19.974890732245104</v>
      </c>
      <c r="F26" s="39">
        <v>8.5739662488897569E-2</v>
      </c>
      <c r="G26" s="39">
        <v>0.40800271508569491</v>
      </c>
      <c r="H26" s="40">
        <v>79.070331447049284</v>
      </c>
      <c r="I26" s="40">
        <v>6.4326830828269976</v>
      </c>
      <c r="J26" s="40">
        <v>223.89</v>
      </c>
      <c r="K26" s="42">
        <v>0.20750000000000002</v>
      </c>
      <c r="L26" s="43">
        <v>6.81</v>
      </c>
      <c r="M26" s="43">
        <v>451.72888015717109</v>
      </c>
      <c r="N26" s="43">
        <v>154.42336439680673</v>
      </c>
      <c r="O26" s="43">
        <v>29.550617063137185</v>
      </c>
      <c r="P26" s="43">
        <v>38.878437500000004</v>
      </c>
      <c r="Q26" s="43">
        <v>0</v>
      </c>
      <c r="R26" s="43">
        <v>2.6761819803747837E-3</v>
      </c>
      <c r="S26" s="43">
        <v>1.3645881097623285</v>
      </c>
      <c r="T26" s="43">
        <v>29.863564351447074</v>
      </c>
      <c r="U26" s="43">
        <v>0.25149502845573468</v>
      </c>
      <c r="V26" s="43">
        <v>6.83</v>
      </c>
      <c r="W26" s="43">
        <v>7.0000000000000007E-2</v>
      </c>
      <c r="X26" s="43">
        <v>13.200360938164309</v>
      </c>
      <c r="Y26" s="43">
        <v>39.141900801298299</v>
      </c>
      <c r="Z26" s="43">
        <v>15.341312506339385</v>
      </c>
      <c r="AA26" s="43">
        <v>45.516786692362317</v>
      </c>
    </row>
    <row r="27" spans="1:27">
      <c r="A27" s="33">
        <f>AVERAGE('Three Replicates'!K26:M26)</f>
        <v>76.80669436094233</v>
      </c>
      <c r="B27" s="38">
        <v>7.26</v>
      </c>
      <c r="C27" s="38">
        <v>0.71</v>
      </c>
      <c r="D27" s="38">
        <v>-260.3</v>
      </c>
      <c r="E27" s="25">
        <f>-LOG('Three Replicates'!F27)</f>
        <v>19.680569085196922</v>
      </c>
      <c r="F27" s="39">
        <v>7.9232869502286168E-2</v>
      </c>
      <c r="G27" s="39">
        <v>3.3907008314949936</v>
      </c>
      <c r="H27" s="40">
        <v>114.79655079493395</v>
      </c>
      <c r="I27" s="40">
        <v>7.3110542586078324</v>
      </c>
      <c r="J27" s="40">
        <v>316.76</v>
      </c>
      <c r="K27" s="42">
        <v>0.22499999999999998</v>
      </c>
      <c r="L27" s="43">
        <v>6.79</v>
      </c>
      <c r="M27" s="43">
        <v>451.72888015717109</v>
      </c>
      <c r="N27" s="43">
        <v>154.42336439680673</v>
      </c>
      <c r="O27" s="43">
        <v>29.550617063137185</v>
      </c>
      <c r="P27" s="43">
        <v>38.878437500000004</v>
      </c>
      <c r="Q27" s="43">
        <v>0</v>
      </c>
      <c r="R27" s="43">
        <v>2.6761819803747837E-3</v>
      </c>
      <c r="S27" s="43">
        <v>1.3645881097623285</v>
      </c>
      <c r="T27" s="43">
        <v>29.863564351447074</v>
      </c>
      <c r="U27" s="43">
        <v>0.25149502845573468</v>
      </c>
      <c r="V27" s="43">
        <v>6.83</v>
      </c>
      <c r="W27" s="43">
        <v>7.0000000000000007E-2</v>
      </c>
      <c r="X27" s="43">
        <v>13.200360938164309</v>
      </c>
      <c r="Y27" s="43">
        <v>39.141900801298299</v>
      </c>
      <c r="Z27" s="43">
        <v>15.341312506339385</v>
      </c>
      <c r="AA27" s="43">
        <v>45.516786692362317</v>
      </c>
    </row>
    <row r="28" spans="1:27">
      <c r="A28" s="33">
        <f>AVERAGE('Three Replicates'!K27:M27)</f>
        <v>108.07375141953594</v>
      </c>
      <c r="B28" s="38">
        <v>7.33</v>
      </c>
      <c r="C28" s="38">
        <v>0.67</v>
      </c>
      <c r="D28" s="38">
        <v>-263.2</v>
      </c>
      <c r="E28" s="25">
        <f>-LOG('Three Replicates'!F28)</f>
        <v>19.870243035516861</v>
      </c>
      <c r="F28" s="39">
        <v>7.9232869502286168E-2</v>
      </c>
      <c r="G28" s="39">
        <v>0.39981673171559479</v>
      </c>
      <c r="H28" s="40">
        <v>92.680319770052961</v>
      </c>
      <c r="I28" s="40">
        <v>7.3110542586078324</v>
      </c>
      <c r="J28" s="40">
        <v>261.57</v>
      </c>
      <c r="K28" s="42">
        <v>0.18</v>
      </c>
      <c r="L28" s="43">
        <v>6.77</v>
      </c>
      <c r="M28" s="43">
        <v>451.72888015717109</v>
      </c>
      <c r="N28" s="43">
        <v>154.42336439680673</v>
      </c>
      <c r="O28" s="43">
        <v>29.550617063137185</v>
      </c>
      <c r="P28" s="43">
        <v>38.878437500000004</v>
      </c>
      <c r="Q28" s="43">
        <v>0</v>
      </c>
      <c r="R28" s="43">
        <v>2.6761819803747837E-3</v>
      </c>
      <c r="S28" s="43">
        <v>1.3645881097623285</v>
      </c>
      <c r="T28" s="43">
        <v>29.863564351447074</v>
      </c>
      <c r="U28" s="43">
        <v>0.25149502845573468</v>
      </c>
      <c r="V28" s="43">
        <v>6.83</v>
      </c>
      <c r="W28" s="43">
        <v>7.0000000000000007E-2</v>
      </c>
      <c r="X28" s="43">
        <v>13.200360938164309</v>
      </c>
      <c r="Y28" s="43">
        <v>39.141900801298299</v>
      </c>
      <c r="Z28" s="43">
        <v>15.341312506339385</v>
      </c>
      <c r="AA28" s="43">
        <v>45.516786692362317</v>
      </c>
    </row>
    <row r="29" spans="1:27">
      <c r="A29" s="33">
        <f>AVERAGE('Three Replicates'!K28:M28)</f>
        <v>89.663684752869287</v>
      </c>
      <c r="B29" s="38">
        <v>7.28</v>
      </c>
      <c r="C29" s="38">
        <v>0.61</v>
      </c>
      <c r="D29" s="38">
        <v>-254.2</v>
      </c>
      <c r="E29" s="25">
        <f>-LOG('Three Replicates'!F29)</f>
        <v>19.281599741420496</v>
      </c>
      <c r="F29" s="39">
        <v>0.25088435374149648</v>
      </c>
      <c r="G29" s="39">
        <v>0.61265229933819787</v>
      </c>
      <c r="H29" s="40">
        <v>50.394922003652781</v>
      </c>
      <c r="I29" s="40">
        <v>4.740432789681285</v>
      </c>
      <c r="J29" s="40">
        <v>145.22</v>
      </c>
      <c r="K29" s="42">
        <v>0.25750000000000001</v>
      </c>
      <c r="L29" s="43">
        <v>6.43</v>
      </c>
      <c r="M29" s="43">
        <v>691.19924067348984</v>
      </c>
      <c r="N29" s="43">
        <v>149.62866957157851</v>
      </c>
      <c r="O29" s="43">
        <v>23.978641268705658</v>
      </c>
      <c r="P29" s="43">
        <v>38.368812500000004</v>
      </c>
      <c r="Q29" s="43">
        <v>0.1167847830447282</v>
      </c>
      <c r="R29" s="43">
        <v>8.5043116265239582E-2</v>
      </c>
      <c r="S29" s="43">
        <v>2.2418044786765412</v>
      </c>
      <c r="T29" s="43">
        <v>28.693617053474867</v>
      </c>
      <c r="U29" s="43">
        <v>0.35285861449750727</v>
      </c>
      <c r="V29" s="43">
        <v>6.2149999999999999</v>
      </c>
      <c r="W29" s="43">
        <v>7.0000000000000007E-2</v>
      </c>
      <c r="X29" s="43">
        <v>13.678207981943935</v>
      </c>
      <c r="Y29" s="45">
        <v>46.335479914136769</v>
      </c>
      <c r="Z29" s="45">
        <v>18.015946028825514</v>
      </c>
      <c r="AA29" s="45">
        <v>35.64857405703772</v>
      </c>
    </row>
    <row r="30" spans="1:27">
      <c r="A30" s="33">
        <f>AVERAGE('Three Replicates'!K29:M29)</f>
        <v>50.070744263227091</v>
      </c>
      <c r="B30" s="38">
        <v>7.31</v>
      </c>
      <c r="C30" s="38">
        <v>0.43</v>
      </c>
      <c r="D30" s="38">
        <v>-246.9</v>
      </c>
      <c r="E30" s="25">
        <f>-LOG('Three Replicates'!F30)</f>
        <v>18.804144625097891</v>
      </c>
      <c r="F30" s="39">
        <v>0.34476190476190466</v>
      </c>
      <c r="G30" s="39">
        <v>0.90734770066180215</v>
      </c>
      <c r="H30" s="40">
        <v>24.309111051229063</v>
      </c>
      <c r="I30" s="40">
        <v>2.7640976441744094</v>
      </c>
      <c r="J30" s="40">
        <v>72.209999999999994</v>
      </c>
      <c r="K30" s="42">
        <v>0.26500000000000001</v>
      </c>
      <c r="L30" s="43">
        <v>6.46</v>
      </c>
      <c r="M30" s="43">
        <v>691.19924067348984</v>
      </c>
      <c r="N30" s="43">
        <v>149.62866957157851</v>
      </c>
      <c r="O30" s="43">
        <v>23.978641268705658</v>
      </c>
      <c r="P30" s="43">
        <v>38.368812500000004</v>
      </c>
      <c r="Q30" s="43">
        <v>0.1167847830447282</v>
      </c>
      <c r="R30" s="43">
        <v>8.5043116265239582E-2</v>
      </c>
      <c r="S30" s="43">
        <v>2.2418044786765412</v>
      </c>
      <c r="T30" s="43">
        <v>28.693617053474867</v>
      </c>
      <c r="U30" s="43">
        <v>0.35285861449750727</v>
      </c>
      <c r="V30" s="43">
        <v>6.2149999999999999</v>
      </c>
      <c r="W30" s="43">
        <v>7.0000000000000007E-2</v>
      </c>
      <c r="X30" s="43">
        <v>13.678207981943935</v>
      </c>
      <c r="Y30" s="45">
        <v>46.335479914136769</v>
      </c>
      <c r="Z30" s="45">
        <v>18.015946028825514</v>
      </c>
      <c r="AA30" s="45">
        <v>35.64857405703772</v>
      </c>
    </row>
    <row r="31" spans="1:27">
      <c r="A31" s="33">
        <f>AVERAGE('Three Replicates'!K30:M30)</f>
        <v>25.102965881391469</v>
      </c>
      <c r="B31" s="38">
        <v>7.14</v>
      </c>
      <c r="C31" s="38">
        <v>0.47</v>
      </c>
      <c r="D31" s="38">
        <v>-250.4</v>
      </c>
      <c r="E31" s="25">
        <f>-LOG('Three Replicates'!F31)</f>
        <v>19.03306146169092</v>
      </c>
      <c r="F31" s="39">
        <v>0.25714285714285701</v>
      </c>
      <c r="G31" s="39">
        <v>2.6948922450364838</v>
      </c>
      <c r="H31" s="40">
        <v>35.650767987065464</v>
      </c>
      <c r="I31" s="40">
        <v>2.9836904381196176</v>
      </c>
      <c r="J31" s="40">
        <v>101.51</v>
      </c>
      <c r="K31" s="42">
        <v>0.2525</v>
      </c>
      <c r="L31" s="43">
        <v>6.42</v>
      </c>
      <c r="M31" s="43">
        <v>691.19924067348984</v>
      </c>
      <c r="N31" s="43">
        <v>149.62866957157851</v>
      </c>
      <c r="O31" s="43">
        <v>23.978641268705658</v>
      </c>
      <c r="P31" s="43">
        <v>38.368812500000004</v>
      </c>
      <c r="Q31" s="43">
        <v>0.1167847830447282</v>
      </c>
      <c r="R31" s="43">
        <v>8.5043116265239582E-2</v>
      </c>
      <c r="S31" s="43">
        <v>2.2418044786765412</v>
      </c>
      <c r="T31" s="43">
        <v>28.693617053474867</v>
      </c>
      <c r="U31" s="43">
        <v>0.35285861449750727</v>
      </c>
      <c r="V31" s="43">
        <v>6.2149999999999999</v>
      </c>
      <c r="W31" s="43">
        <v>7.0000000000000007E-2</v>
      </c>
      <c r="X31" s="43">
        <v>13.678207981943935</v>
      </c>
      <c r="Y31" s="45">
        <v>46.335479914136769</v>
      </c>
      <c r="Z31" s="45">
        <v>18.015946028825514</v>
      </c>
      <c r="AA31" s="45">
        <v>35.64857405703772</v>
      </c>
    </row>
    <row r="32" spans="1:27">
      <c r="A32" s="33">
        <v>9.3333333333333339</v>
      </c>
      <c r="B32" s="25">
        <v>7.23</v>
      </c>
      <c r="C32" s="25">
        <v>0.87</v>
      </c>
      <c r="D32" s="25">
        <v>-249.7</v>
      </c>
      <c r="E32" s="25">
        <f>-LOG('Three Replicates'!F32)</f>
        <v>18.987278094372311</v>
      </c>
      <c r="F32" s="30">
        <v>0.7735376482804196</v>
      </c>
      <c r="G32" s="30">
        <v>9.5848194189549638E-2</v>
      </c>
      <c r="H32" s="31">
        <v>110.20389832030892</v>
      </c>
      <c r="I32" s="31">
        <v>33.975776915545566</v>
      </c>
      <c r="J32" s="31">
        <v>415.17</v>
      </c>
      <c r="K32" s="34">
        <v>0.48499999999999999</v>
      </c>
      <c r="L32" s="35">
        <v>7.02</v>
      </c>
      <c r="M32" s="43">
        <v>528.76031693628283</v>
      </c>
      <c r="N32" s="43">
        <v>162.57434559969465</v>
      </c>
      <c r="O32" s="43">
        <v>23.978641268705658</v>
      </c>
      <c r="P32" s="43">
        <v>32.949687500000003</v>
      </c>
      <c r="Q32" s="43">
        <v>0.91852477101022934</v>
      </c>
      <c r="R32" s="43">
        <v>1.5313707998810822E-2</v>
      </c>
      <c r="S32" s="43">
        <v>4.3736176594808338</v>
      </c>
      <c r="T32" s="43">
        <v>29.607004938736392</v>
      </c>
      <c r="U32" s="43">
        <v>1.4013018522028102</v>
      </c>
      <c r="V32" s="43">
        <v>7.1099999999999994</v>
      </c>
      <c r="W32" s="43">
        <v>0.20500000000000002</v>
      </c>
      <c r="X32" s="43">
        <v>18.552247828496121</v>
      </c>
      <c r="Y32" s="45">
        <v>32.185706833594168</v>
      </c>
      <c r="Z32" s="45">
        <v>13.171622326551901</v>
      </c>
      <c r="AA32" s="45">
        <v>54.642670839853935</v>
      </c>
    </row>
    <row r="33" spans="1:27">
      <c r="A33" s="33">
        <v>9.3333333333333339</v>
      </c>
      <c r="B33" s="25">
        <v>7.27</v>
      </c>
      <c r="C33" s="25">
        <v>0.85</v>
      </c>
      <c r="D33" s="25">
        <v>-248.3</v>
      </c>
      <c r="E33" s="25">
        <f>-LOG('Three Replicates'!F33)</f>
        <v>18.895711359735103</v>
      </c>
      <c r="F33" s="30">
        <v>0.53080771530159576</v>
      </c>
      <c r="G33" s="30">
        <v>7.4967969805048787E-2</v>
      </c>
      <c r="H33" s="31">
        <v>53.495613641126916</v>
      </c>
      <c r="I33" s="31">
        <v>28.821481669507204</v>
      </c>
      <c r="J33" s="31">
        <v>252.16</v>
      </c>
      <c r="K33" s="34">
        <v>0.42999999999999994</v>
      </c>
      <c r="L33" s="34">
        <v>7</v>
      </c>
      <c r="M33" s="43">
        <v>528.76031693628283</v>
      </c>
      <c r="N33" s="43">
        <v>162.57434559969465</v>
      </c>
      <c r="O33" s="43">
        <v>23.978641268705658</v>
      </c>
      <c r="P33" s="43">
        <v>32.949687500000003</v>
      </c>
      <c r="Q33" s="43">
        <v>0.91852477101022934</v>
      </c>
      <c r="R33" s="43">
        <v>1.5313707998810822E-2</v>
      </c>
      <c r="S33" s="43">
        <v>4.3736176594808338</v>
      </c>
      <c r="T33" s="43">
        <v>29.607004938736392</v>
      </c>
      <c r="U33" s="43">
        <v>1.4013018522028102</v>
      </c>
      <c r="V33" s="43">
        <v>7.1099999999999994</v>
      </c>
      <c r="W33" s="43">
        <v>0.20500000000000002</v>
      </c>
      <c r="X33" s="43">
        <v>18.552247828496121</v>
      </c>
      <c r="Y33" s="45">
        <v>32.185706833594168</v>
      </c>
      <c r="Z33" s="45">
        <v>13.171622326551901</v>
      </c>
      <c r="AA33" s="45">
        <v>54.642670839853935</v>
      </c>
    </row>
    <row r="34" spans="1:27">
      <c r="A34" s="33">
        <v>9.1666666666666661</v>
      </c>
      <c r="B34" s="25">
        <v>7.42</v>
      </c>
      <c r="C34" s="25">
        <v>0.73</v>
      </c>
      <c r="D34" s="25">
        <v>-249.9</v>
      </c>
      <c r="E34" s="25">
        <f>-LOG('Three Replicates'!F34)</f>
        <v>19.000359056463346</v>
      </c>
      <c r="F34" s="30">
        <v>0.54947924860765918</v>
      </c>
      <c r="G34" s="30">
        <v>0.1167284185740505</v>
      </c>
      <c r="H34" s="31">
        <v>155.57052606365451</v>
      </c>
      <c r="I34" s="31">
        <v>27.925082496283139</v>
      </c>
      <c r="J34" s="31">
        <v>502.21</v>
      </c>
      <c r="K34" s="34">
        <v>0.46250000000000002</v>
      </c>
      <c r="L34" s="35">
        <v>7.02</v>
      </c>
      <c r="M34" s="43">
        <v>528.76031693628283</v>
      </c>
      <c r="N34" s="43">
        <v>162.57434559969465</v>
      </c>
      <c r="O34" s="43">
        <v>23.978641268705658</v>
      </c>
      <c r="P34" s="43">
        <v>32.949687500000003</v>
      </c>
      <c r="Q34" s="43">
        <v>0.91852477101022934</v>
      </c>
      <c r="R34" s="43">
        <v>1.5313707998810822E-2</v>
      </c>
      <c r="S34" s="43">
        <v>4.3736176594808338</v>
      </c>
      <c r="T34" s="43">
        <v>29.607004938736392</v>
      </c>
      <c r="U34" s="43">
        <v>1.4013018522028102</v>
      </c>
      <c r="V34" s="43">
        <v>7.1099999999999994</v>
      </c>
      <c r="W34" s="43">
        <v>0.20500000000000002</v>
      </c>
      <c r="X34" s="43">
        <v>18.552247828496121</v>
      </c>
      <c r="Y34" s="45">
        <v>32.185706833594168</v>
      </c>
      <c r="Z34" s="45">
        <v>13.171622326551901</v>
      </c>
      <c r="AA34" s="45">
        <v>54.642670839853935</v>
      </c>
    </row>
    <row r="35" spans="1:27">
      <c r="A35" s="33">
        <v>1.5</v>
      </c>
      <c r="B35" s="25">
        <v>7.53</v>
      </c>
      <c r="C35" s="25">
        <v>1.22</v>
      </c>
      <c r="D35" s="25">
        <v>-249.9</v>
      </c>
      <c r="E35" s="25">
        <f>-LOG('Three Replicates'!F35)</f>
        <v>19.000359056463346</v>
      </c>
      <c r="F35" s="30">
        <v>0.18829931972789099</v>
      </c>
      <c r="G35" s="30">
        <v>0.39572374003054472</v>
      </c>
      <c r="H35" s="31">
        <v>126.8096892166914</v>
      </c>
      <c r="I35" s="31">
        <v>14.479094897922185</v>
      </c>
      <c r="J35" s="31">
        <v>376.36</v>
      </c>
      <c r="K35" s="34">
        <v>0.22999999999999998</v>
      </c>
      <c r="L35" s="35">
        <v>6.84</v>
      </c>
      <c r="M35" s="43">
        <v>1245.1064178127051</v>
      </c>
      <c r="N35" s="43">
        <v>188.94516713844979</v>
      </c>
      <c r="O35" s="43">
        <v>33.096419841411794</v>
      </c>
      <c r="P35" s="43">
        <v>64.844499999999996</v>
      </c>
      <c r="Q35" s="43">
        <v>6.4521938441388108E-2</v>
      </c>
      <c r="R35" s="43">
        <v>1.0333035979780195E-2</v>
      </c>
      <c r="S35" s="43">
        <v>1.3045150871149218</v>
      </c>
      <c r="T35" s="43">
        <v>12.303122147267921</v>
      </c>
      <c r="U35" s="43">
        <v>0.34874927992824623</v>
      </c>
      <c r="V35" s="43">
        <v>6.9550000000000001</v>
      </c>
      <c r="W35" s="43">
        <v>0.13500000000000001</v>
      </c>
      <c r="X35" s="43">
        <v>14.920610295770963</v>
      </c>
      <c r="Y35" s="45">
        <v>29.099564468753158</v>
      </c>
      <c r="Z35" s="45">
        <v>17.851716803403221</v>
      </c>
      <c r="AA35" s="45">
        <v>53.048718727843621</v>
      </c>
    </row>
    <row r="36" spans="1:27">
      <c r="A36" s="33">
        <v>0.33333333333333331</v>
      </c>
      <c r="B36" s="25">
        <v>7.46</v>
      </c>
      <c r="C36" s="25">
        <v>1.17</v>
      </c>
      <c r="D36" s="25">
        <v>-249.7</v>
      </c>
      <c r="E36" s="25">
        <f>-LOG('Three Replicates'!F36)</f>
        <v>18.987278094372311</v>
      </c>
      <c r="F36" s="30">
        <v>0.18204081632653046</v>
      </c>
      <c r="G36" s="30">
        <v>2.2241982012557271</v>
      </c>
      <c r="H36" s="31">
        <v>141.88030787593149</v>
      </c>
      <c r="I36" s="31">
        <v>15.375494071146248</v>
      </c>
      <c r="J36" s="31">
        <v>417.78</v>
      </c>
      <c r="K36" s="34">
        <v>0.21250000000000002</v>
      </c>
      <c r="L36" s="35">
        <v>6.83</v>
      </c>
      <c r="M36" s="43">
        <v>1245.1064178127051</v>
      </c>
      <c r="N36" s="43">
        <v>188.94516713844979</v>
      </c>
      <c r="O36" s="43">
        <v>33.096419841411794</v>
      </c>
      <c r="P36" s="43">
        <v>64.844499999999996</v>
      </c>
      <c r="Q36" s="43">
        <v>6.4521938441388108E-2</v>
      </c>
      <c r="R36" s="43">
        <v>1.0333035979780195E-2</v>
      </c>
      <c r="S36" s="43">
        <v>1.3045150871149218</v>
      </c>
      <c r="T36" s="43">
        <v>12.303122147267921</v>
      </c>
      <c r="U36" s="43">
        <v>0.34874927992824623</v>
      </c>
      <c r="V36" s="43">
        <v>6.9550000000000001</v>
      </c>
      <c r="W36" s="43">
        <v>0.13500000000000001</v>
      </c>
      <c r="X36" s="43">
        <v>14.920610295770963</v>
      </c>
      <c r="Y36" s="45">
        <v>29.099564468753158</v>
      </c>
      <c r="Z36" s="45">
        <v>17.851716803403221</v>
      </c>
      <c r="AA36" s="45">
        <v>53.048718727843621</v>
      </c>
    </row>
    <row r="37" spans="1:27">
      <c r="A37" s="33">
        <v>0.33333333333333331</v>
      </c>
      <c r="B37" s="25">
        <v>7.59</v>
      </c>
      <c r="C37" s="25">
        <v>1.07</v>
      </c>
      <c r="D37" s="25">
        <v>-252.6</v>
      </c>
      <c r="E37" s="25">
        <f>-LOG('Three Replicates'!F37)</f>
        <v>19.176952044692257</v>
      </c>
      <c r="F37" s="30">
        <v>0.18204081632653046</v>
      </c>
      <c r="G37" s="30">
        <v>0.19107415577804179</v>
      </c>
      <c r="H37" s="31">
        <v>112.89834891585437</v>
      </c>
      <c r="I37" s="31">
        <v>13.507694584196518</v>
      </c>
      <c r="J37" s="31">
        <v>337.53</v>
      </c>
      <c r="K37" s="34">
        <v>0.1925</v>
      </c>
      <c r="L37" s="34">
        <v>6.8</v>
      </c>
      <c r="M37" s="43">
        <v>1245.1064178127051</v>
      </c>
      <c r="N37" s="43">
        <v>188.94516713844979</v>
      </c>
      <c r="O37" s="43">
        <v>33.096419841411794</v>
      </c>
      <c r="P37" s="43">
        <v>64.844499999999996</v>
      </c>
      <c r="Q37" s="43">
        <v>6.4521938441388108E-2</v>
      </c>
      <c r="R37" s="43">
        <v>1.0333035979780195E-2</v>
      </c>
      <c r="S37" s="43">
        <v>1.3045150871149218</v>
      </c>
      <c r="T37" s="43">
        <v>12.303122147267921</v>
      </c>
      <c r="U37" s="43">
        <v>0.34874927992824623</v>
      </c>
      <c r="V37" s="43">
        <v>6.9550000000000001</v>
      </c>
      <c r="W37" s="43">
        <v>0.13500000000000001</v>
      </c>
      <c r="X37" s="43">
        <v>14.920610295770963</v>
      </c>
      <c r="Y37" s="45">
        <v>29.099564468753158</v>
      </c>
      <c r="Z37" s="45">
        <v>17.851716803403221</v>
      </c>
      <c r="AA37" s="45">
        <v>53.048718727843621</v>
      </c>
    </row>
    <row r="38" spans="1:27">
      <c r="A38" s="33">
        <f>AVERAGE('Three Replicates'!K37:M37)</f>
        <v>117.0132315280655</v>
      </c>
      <c r="B38" s="38">
        <v>7.57</v>
      </c>
      <c r="C38" s="38">
        <v>0.46</v>
      </c>
      <c r="D38" s="38">
        <v>-251.8</v>
      </c>
      <c r="E38" s="25">
        <f>-LOG('Three Replicates'!F38)</f>
        <v>19.124628196328132</v>
      </c>
      <c r="F38" s="39">
        <v>0.23210884353741482</v>
      </c>
      <c r="G38" s="39">
        <v>0.58400135754284743</v>
      </c>
      <c r="H38" s="40">
        <v>44.500925770072399</v>
      </c>
      <c r="I38" s="40">
        <v>5.5060668836934079</v>
      </c>
      <c r="J38" s="40">
        <v>133.78</v>
      </c>
      <c r="K38" s="42">
        <v>0.16750000000000001</v>
      </c>
      <c r="L38" s="43">
        <v>6.48</v>
      </c>
      <c r="M38" s="43">
        <v>727.11538461538487</v>
      </c>
      <c r="N38" s="43">
        <v>164.49222352978595</v>
      </c>
      <c r="O38" s="43">
        <v>35.629136111607941</v>
      </c>
      <c r="P38" s="43">
        <v>48.383687500000001</v>
      </c>
      <c r="Q38" s="43">
        <v>1.7600454636624952E-2</v>
      </c>
      <c r="R38" s="43">
        <v>6.0139756170086461E-2</v>
      </c>
      <c r="S38" s="43">
        <v>2.6730504179642525</v>
      </c>
      <c r="T38" s="43">
        <v>30.071713858481921</v>
      </c>
      <c r="U38" s="43">
        <v>0.908181703891484</v>
      </c>
      <c r="V38" s="43">
        <v>6.3100000000000005</v>
      </c>
      <c r="W38" s="43">
        <v>7.0000000000000007E-2</v>
      </c>
      <c r="X38" s="43">
        <v>20.845913638638329</v>
      </c>
      <c r="Y38" s="45">
        <v>22.855379551532607</v>
      </c>
      <c r="Z38" s="45">
        <v>23.271960501954332</v>
      </c>
      <c r="AA38" s="45">
        <v>53.87265994651306</v>
      </c>
    </row>
    <row r="39" spans="1:27">
      <c r="A39" s="33">
        <f>AVERAGE('Three Replicates'!K38:M38)</f>
        <v>46.518655627897807</v>
      </c>
      <c r="B39" s="38">
        <v>7.45</v>
      </c>
      <c r="C39" s="38">
        <v>0.54</v>
      </c>
      <c r="D39" s="38">
        <v>-243.8</v>
      </c>
      <c r="E39" s="25">
        <f>-LOG('Three Replicates'!F39)</f>
        <v>18.601389712686924</v>
      </c>
      <c r="F39" s="39">
        <v>0.27591836734693864</v>
      </c>
      <c r="G39" s="39">
        <v>0.8582318004412014</v>
      </c>
      <c r="H39" s="40">
        <v>83.916389955777277</v>
      </c>
      <c r="I39" s="40">
        <v>8.0208641609943836</v>
      </c>
      <c r="J39" s="40">
        <v>242.47</v>
      </c>
      <c r="K39" s="42">
        <v>0.1925</v>
      </c>
      <c r="L39" s="43">
        <v>6.48</v>
      </c>
      <c r="M39" s="43">
        <v>727.11538461538487</v>
      </c>
      <c r="N39" s="43">
        <v>164.49222352978595</v>
      </c>
      <c r="O39" s="43">
        <v>35.629136111607941</v>
      </c>
      <c r="P39" s="43">
        <v>48.383687500000001</v>
      </c>
      <c r="Q39" s="43">
        <v>1.7600454636624952E-2</v>
      </c>
      <c r="R39" s="43">
        <v>6.0139756170086461E-2</v>
      </c>
      <c r="S39" s="43">
        <v>2.6730504179642525</v>
      </c>
      <c r="T39" s="43">
        <v>30.071713858481921</v>
      </c>
      <c r="U39" s="43">
        <v>0.908181703891484</v>
      </c>
      <c r="V39" s="43">
        <v>6.3100000000000005</v>
      </c>
      <c r="W39" s="43">
        <v>7.0000000000000007E-2</v>
      </c>
      <c r="X39" s="43">
        <v>20.845913638638329</v>
      </c>
      <c r="Y39" s="45">
        <v>22.855379551532607</v>
      </c>
      <c r="Z39" s="45">
        <v>23.271960501954332</v>
      </c>
      <c r="AA39" s="45">
        <v>53.87265994651306</v>
      </c>
    </row>
    <row r="40" spans="1:27">
      <c r="A40" s="33">
        <f>AVERAGE('Three Replicates'!K39:M39)</f>
        <v>83.599888053664799</v>
      </c>
      <c r="B40" s="38">
        <v>7.3</v>
      </c>
      <c r="C40" s="38">
        <v>0.44</v>
      </c>
      <c r="D40" s="38">
        <v>-243.4</v>
      </c>
      <c r="E40" s="25">
        <f>-LOG('Three Replicates'!F40)</f>
        <v>18.575227788504861</v>
      </c>
      <c r="F40" s="39">
        <v>0.25714285714285701</v>
      </c>
      <c r="G40" s="39">
        <v>0.71497709146444932</v>
      </c>
      <c r="H40" s="40">
        <v>50.297317562087819</v>
      </c>
      <c r="I40" s="40">
        <v>6.4115023389056116</v>
      </c>
      <c r="J40" s="40">
        <v>151.97</v>
      </c>
      <c r="K40" s="20">
        <v>0.19</v>
      </c>
      <c r="L40" s="43">
        <v>6.46</v>
      </c>
      <c r="M40" s="43">
        <v>727.11538461538498</v>
      </c>
      <c r="N40" s="43">
        <v>164.49222352978595</v>
      </c>
      <c r="O40" s="43">
        <v>35.629136111607941</v>
      </c>
      <c r="P40" s="43">
        <v>48.383687500000001</v>
      </c>
      <c r="Q40" s="43">
        <v>1.7600454636624952E-2</v>
      </c>
      <c r="R40" s="43">
        <v>6.0139756170086461E-2</v>
      </c>
      <c r="S40" s="43">
        <v>2.6730504179642525</v>
      </c>
      <c r="T40" s="43">
        <v>30.071713858481921</v>
      </c>
      <c r="U40" s="43">
        <v>0.908181703891484</v>
      </c>
      <c r="V40" s="43">
        <v>6.3100000000000005</v>
      </c>
      <c r="W40" s="43">
        <v>7.0000000000000007E-2</v>
      </c>
      <c r="X40" s="43">
        <v>20.845913638638329</v>
      </c>
      <c r="Y40" s="45">
        <v>22.855379551532607</v>
      </c>
      <c r="Z40" s="45">
        <v>23.271960501954332</v>
      </c>
      <c r="AA40" s="45">
        <v>53.87265994651306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AA7-D0F4-B84E-81C3-79882A171B90}">
  <dimension ref="A2:J274"/>
  <sheetViews>
    <sheetView tabSelected="1" zoomScale="75" workbookViewId="0">
      <selection activeCell="B169" sqref="B169"/>
    </sheetView>
  </sheetViews>
  <sheetFormatPr baseColWidth="10" defaultRowHeight="15"/>
  <cols>
    <col min="1" max="1" width="13.1640625" customWidth="1"/>
    <col min="2" max="2" width="13.6640625" customWidth="1"/>
    <col min="8" max="8" width="6.1640625" customWidth="1"/>
    <col min="10" max="10" width="11" customWidth="1"/>
  </cols>
  <sheetData>
    <row r="2" spans="1:10">
      <c r="A2" t="s">
        <v>62</v>
      </c>
      <c r="B2">
        <f>CORREL('[1]Sin 4 y 5 replica'!Q2:Q40,'[1]Sin 4 y 5 replica'!M2:M40)</f>
        <v>-0.38977767059473778</v>
      </c>
      <c r="I2" t="s">
        <v>61</v>
      </c>
      <c r="J2">
        <f>CORREL('[1]Sin 4 y 5 replica'!$Q$2:$Q$40,'[1]Sin 4 y 5 replica'!$N$2:$N$40)</f>
        <v>0.14188243257247007</v>
      </c>
    </row>
    <row r="3" spans="1:10">
      <c r="A3" t="s">
        <v>63</v>
      </c>
      <c r="B3">
        <v>39</v>
      </c>
      <c r="I3" t="s">
        <v>60</v>
      </c>
      <c r="J3">
        <f>J2*SQRT(B3-2)/SQRT(1-J2^2)</f>
        <v>0.87185727469441354</v>
      </c>
    </row>
    <row r="4" spans="1:10">
      <c r="A4" t="s">
        <v>60</v>
      </c>
      <c r="B4" s="23">
        <f>B2*SQRT(B3-2)/SQRT(1-B2^2)</f>
        <v>-2.5745486645099751</v>
      </c>
      <c r="I4" t="s">
        <v>67</v>
      </c>
      <c r="J4">
        <f>_xlfn.T.DIST.2T(J3,B3-2)</f>
        <v>0.38890878156095088</v>
      </c>
    </row>
    <row r="5" spans="1:10">
      <c r="A5" s="20" t="s">
        <v>65</v>
      </c>
      <c r="B5" s="20">
        <f>_xlfn.T.DIST.2T(B4*(-1),B3-2)</f>
        <v>1.4173037172868549E-2</v>
      </c>
    </row>
    <row r="12" spans="1:10">
      <c r="A12" s="21"/>
      <c r="B12" s="21"/>
    </row>
    <row r="17" spans="1:10">
      <c r="A17" t="s">
        <v>61</v>
      </c>
      <c r="B17">
        <f>CORREL('[1]Sin 4 y 5 replica'!$R$2:$R$40,'[1]Sin 4 y 5 replica'!$M$2:$M$40)</f>
        <v>-0.24218715943759228</v>
      </c>
      <c r="I17" t="s">
        <v>61</v>
      </c>
      <c r="J17">
        <f>CORREL('[1]Sin 4 y 5 replica'!$N$2:$N$40,'[1]Sin 4 y 5 replica'!$R$2:$R$40)</f>
        <v>9.3828659408007137E-2</v>
      </c>
    </row>
    <row r="18" spans="1:10">
      <c r="A18" t="s">
        <v>60</v>
      </c>
      <c r="B18">
        <f>B17*SQRT(B3-2)/SQRT(1-B17^2)</f>
        <v>-1.5183695226145217</v>
      </c>
      <c r="I18" t="s">
        <v>66</v>
      </c>
      <c r="J18">
        <f>J17*SQRT(B3-2)/SQRT(1-J17^2)</f>
        <v>0.57326649910266336</v>
      </c>
    </row>
    <row r="19" spans="1:10">
      <c r="A19" t="s">
        <v>67</v>
      </c>
      <c r="B19">
        <f>_xlfn.T.DIST.2T(B18*(-1),B3-2)</f>
        <v>0.13742054666959949</v>
      </c>
      <c r="I19" t="s">
        <v>67</v>
      </c>
      <c r="J19">
        <f>_xlfn.T.DIST.2T(J18,B3-2)</f>
        <v>0.56993234155506844</v>
      </c>
    </row>
    <row r="20" spans="1:10">
      <c r="A20" s="22"/>
      <c r="B20" s="22"/>
      <c r="C20" s="22"/>
      <c r="D20" s="22"/>
      <c r="E20" s="22"/>
      <c r="F20" s="22"/>
    </row>
    <row r="32" spans="1:10">
      <c r="A32" t="s">
        <v>61</v>
      </c>
      <c r="B32">
        <f>CORREL('[1]Sin 4 y 5 replica'!M2:M40,'[1]Sin 4 y 5 replica'!S2:S40)</f>
        <v>3.1072833573856332E-2</v>
      </c>
      <c r="I32" t="s">
        <v>61</v>
      </c>
      <c r="J32">
        <f>CORREL('[1]Sin 4 y 5 replica'!S2:S40,'[1]Sin 4 y 5 replica'!N2:N40)</f>
        <v>0.23443500985431823</v>
      </c>
    </row>
    <row r="33" spans="1:10">
      <c r="A33" t="s">
        <v>60</v>
      </c>
      <c r="B33">
        <f>B32*SQRT(B3-2)/SQRT(1-B32^2)</f>
        <v>0.18909997981900561</v>
      </c>
      <c r="I33" t="s">
        <v>66</v>
      </c>
      <c r="J33">
        <f>J32*SQRT(B3-2)/SQRT(1-J32^2)</f>
        <v>1.4668921452739205</v>
      </c>
    </row>
    <row r="34" spans="1:10">
      <c r="A34" t="s">
        <v>67</v>
      </c>
      <c r="B34">
        <f>_xlfn.T.DIST.2T(B33,B3-2)</f>
        <v>0.85104795100125097</v>
      </c>
      <c r="I34" t="s">
        <v>67</v>
      </c>
      <c r="J34">
        <f>_xlfn.T.DIST.2T(J33,B3-2)</f>
        <v>0.15085432732362677</v>
      </c>
    </row>
    <row r="47" spans="1:10">
      <c r="A47" t="s">
        <v>61</v>
      </c>
      <c r="B47">
        <f>CORREL('[1]Sin 4 y 5 replica'!$M$2:$M$40,'[1]Sin 4 y 5 replica'!$T$2:$T$40)</f>
        <v>-0.47516085374082867</v>
      </c>
      <c r="I47" t="s">
        <v>61</v>
      </c>
      <c r="J47">
        <f>CORREL('[1]Sin 4 y 5 replica'!$N$2:$N$40,'[1]Sin 4 y 5 replica'!$T$2:$T$40)</f>
        <v>0.12562462499527741</v>
      </c>
    </row>
    <row r="48" spans="1:10">
      <c r="A48" t="s">
        <v>66</v>
      </c>
      <c r="B48">
        <f>B47*SQRT(B3-2)/SQRT(1-B47^2)</f>
        <v>-3.2847983684851063</v>
      </c>
      <c r="I48" t="s">
        <v>66</v>
      </c>
      <c r="J48">
        <f>J47*SQRT(B3-2)/SQRT(1-J47^2)</f>
        <v>0.7702467749575741</v>
      </c>
    </row>
    <row r="49" spans="1:10">
      <c r="A49" s="20" t="s">
        <v>67</v>
      </c>
      <c r="B49" s="20">
        <f>_xlfn.T.DIST.2T(B48*(-1),B3-2)</f>
        <v>2.2373865795942641E-3</v>
      </c>
      <c r="I49" t="s">
        <v>67</v>
      </c>
      <c r="J49">
        <f>_xlfn.T.DIST.2T(J48,B3-2)</f>
        <v>0.44604389846426895</v>
      </c>
    </row>
    <row r="62" spans="1:10">
      <c r="A62" t="s">
        <v>61</v>
      </c>
      <c r="B62">
        <f>CORREL('[1]Sin 4 y 5 replica'!$M$2:$M$40,'[1]Sin 4 y 5 replica'!$U$2:$U$40)</f>
        <v>-4.6995730029790912E-2</v>
      </c>
      <c r="I62" t="s">
        <v>61</v>
      </c>
      <c r="J62">
        <f>CORREL('[1]Sin 4 y 5 replica'!$N$2:$N$40,'[1]Sin 4 y 5 replica'!$U$2:$U$40)</f>
        <v>-0.16869061930389742</v>
      </c>
    </row>
    <row r="63" spans="1:10">
      <c r="A63" t="s">
        <v>66</v>
      </c>
      <c r="B63">
        <f>B62*SQRT(B3-2)/SQRT(1-B62^2)</f>
        <v>-0.28618006885276792</v>
      </c>
      <c r="I63" t="s">
        <v>66</v>
      </c>
      <c r="J63">
        <f>J62*SQRT(B3-2)/SQRT(1-J62^2)</f>
        <v>-1.0410238395249323</v>
      </c>
    </row>
    <row r="64" spans="1:10">
      <c r="A64" t="s">
        <v>67</v>
      </c>
      <c r="B64">
        <f>_xlfn.T.DIST.2T(B63*(-1),B3-2)</f>
        <v>0.77633649021162721</v>
      </c>
      <c r="I64" t="s">
        <v>67</v>
      </c>
      <c r="J64">
        <f>_xlfn.T.DIST.2T(J63*(-1),B3-2)</f>
        <v>0.3046194084522218</v>
      </c>
    </row>
    <row r="77" spans="1:10">
      <c r="A77" t="s">
        <v>61</v>
      </c>
      <c r="B77">
        <f>CORREL('[1]Sin 4 y 5 replica'!$V$2:$V$40,'[1]Sin 4 y 5 replica'!$M$2:$M$40)</f>
        <v>0.51051286237723614</v>
      </c>
    </row>
    <row r="78" spans="1:10">
      <c r="A78" t="s">
        <v>66</v>
      </c>
      <c r="B78">
        <f>B77*SQRT(B3-2)/SQRT(1-B77^2)</f>
        <v>3.6113925239526847</v>
      </c>
      <c r="I78" t="s">
        <v>61</v>
      </c>
      <c r="J78">
        <f>CORREL('[1]Sin 4 y 5 replica'!$V$2:$V$40,'[1]Sin 4 y 5 replica'!$N$2:$N$40)</f>
        <v>4.8736898455953984E-2</v>
      </c>
    </row>
    <row r="79" spans="1:10">
      <c r="A79" s="20" t="s">
        <v>67</v>
      </c>
      <c r="B79" s="20">
        <f>_xlfn.T.DIST.2T(B78,B3-2)</f>
        <v>8.9846516589205778E-4</v>
      </c>
      <c r="I79" t="s">
        <v>66</v>
      </c>
      <c r="J79">
        <f>J78*SQRT(B3-2)/SQRT(1-J78^2)</f>
        <v>0.29680769081084984</v>
      </c>
    </row>
    <row r="80" spans="1:10">
      <c r="I80" t="s">
        <v>67</v>
      </c>
      <c r="J80">
        <f>_xlfn.T.DIST.2T(J79,B3-2)</f>
        <v>0.76827319550014961</v>
      </c>
    </row>
    <row r="92" spans="1:10">
      <c r="A92" t="s">
        <v>61</v>
      </c>
      <c r="B92">
        <f>CORREL('[1]Sin 4 y 5 replica'!$X$2:$X$40,'[1]Sin 4 y 5 replica'!$M$2:$M$40)</f>
        <v>7.2350757185346753E-2</v>
      </c>
      <c r="I92" t="s">
        <v>61</v>
      </c>
      <c r="J92">
        <f>CORREL('[1]Sin 4 y 5 replica'!$X$2:$X$40,'[1]Sin 4 y 5 replica'!$N$2:$N$40)</f>
        <v>-0.24395079138571371</v>
      </c>
    </row>
    <row r="93" spans="1:10">
      <c r="A93" t="s">
        <v>66</v>
      </c>
      <c r="B93">
        <f>B92*SQRT(B3-2)/SQRT(1-B92^2)</f>
        <v>0.44124887793013212</v>
      </c>
      <c r="I93" t="s">
        <v>66</v>
      </c>
      <c r="J93">
        <f>J92*SQRT(B3-2)/SQRT(1-J92^2)</f>
        <v>-1.5301234162099659</v>
      </c>
    </row>
    <row r="94" spans="1:10">
      <c r="A94" t="s">
        <v>67</v>
      </c>
      <c r="B94">
        <f>_xlfn.T.DIST.2T(B93,B3-2)</f>
        <v>0.66160068769945979</v>
      </c>
      <c r="I94" t="s">
        <v>67</v>
      </c>
      <c r="J94">
        <f>_xlfn.T.DIST.2T(J93*(-1),B3-2)</f>
        <v>0.13449188705284401</v>
      </c>
    </row>
    <row r="107" spans="1:10">
      <c r="A107" t="s">
        <v>61</v>
      </c>
      <c r="B107">
        <f>CORREL('[1]Sin 4 y 5 replica'!$Y$2:$Y$40,'[1]Sin 4 y 5 replica'!$M$2:$M$40)</f>
        <v>0.11294749712898858</v>
      </c>
      <c r="I107" t="s">
        <v>61</v>
      </c>
      <c r="J107">
        <f>CORREL('[1]Sin 4 y 5 replica'!$Y$2:$Y$40,'[1]Sin 4 y 5 replica'!$N$2:$N$40)</f>
        <v>-0.24495995166243592</v>
      </c>
    </row>
    <row r="108" spans="1:10">
      <c r="A108" t="s">
        <v>66</v>
      </c>
      <c r="B108">
        <f>B107*SQRT(B3-2)/SQRT(1-B107^2)</f>
        <v>0.69145746910765793</v>
      </c>
      <c r="I108" t="s">
        <v>66</v>
      </c>
      <c r="J108">
        <f>J107*SQRT(B3-2)/SQRT(1-J107^2)</f>
        <v>-1.5368563123203243</v>
      </c>
    </row>
    <row r="109" spans="1:10">
      <c r="A109" t="s">
        <v>67</v>
      </c>
      <c r="B109">
        <f>_xlfn.T.DIST.2T(B108,B3-2)</f>
        <v>0.49359417547216222</v>
      </c>
      <c r="I109" t="s">
        <v>67</v>
      </c>
      <c r="J109">
        <f>_xlfn.T.DIST.2T(J108*(-1),B3-2)</f>
        <v>0.13283703903285457</v>
      </c>
    </row>
    <row r="122" spans="1:10">
      <c r="A122" t="s">
        <v>64</v>
      </c>
      <c r="B122">
        <f>CORREL('[1]Sin 4 y 5 replica'!$Z$2:$Z$40,'[1]Sin 4 y 5 replica'!$M$2:$M$40)</f>
        <v>0.18352095734633778</v>
      </c>
      <c r="I122" t="s">
        <v>61</v>
      </c>
      <c r="J122">
        <f>CORREL('[1]Sin 4 y 5 replica'!$Z$2:$Z$40,'[1]Sin 4 y 5 replica'!$N$2:$N$40)</f>
        <v>3.1397966953779707E-2</v>
      </c>
    </row>
    <row r="123" spans="1:10">
      <c r="A123" t="s">
        <v>66</v>
      </c>
      <c r="B123">
        <f>B122*SQRT(B3-2)/SQRT(1-B122^2)</f>
        <v>1.1356016919193828</v>
      </c>
      <c r="I123" t="s">
        <v>66</v>
      </c>
      <c r="J123">
        <f>J122*SQRT(B3-2)/SQRT(1-J122^2)</f>
        <v>0.19108058684848156</v>
      </c>
    </row>
    <row r="124" spans="1:10">
      <c r="A124" t="s">
        <v>67</v>
      </c>
      <c r="B124">
        <f>_xlfn.T.DIST.2T(B123,B3-2)</f>
        <v>0.26342596057741646</v>
      </c>
      <c r="I124" t="s">
        <v>67</v>
      </c>
      <c r="J124">
        <f>_xlfn.T.DIST.2T(J123,B3-2)</f>
        <v>0.84950713904027741</v>
      </c>
    </row>
    <row r="137" spans="1:10">
      <c r="A137" t="s">
        <v>61</v>
      </c>
      <c r="B137">
        <f>CORREL('[1]Sin 4 y 5 replica'!$C$2:$C$40,'[1]Sin 4 y 5 replica'!$M$2:$M$40)</f>
        <v>-6.706328051620547E-2</v>
      </c>
      <c r="I137" t="s">
        <v>61</v>
      </c>
      <c r="J137">
        <f>CORREL('[1]Sin 4 y 5 replica'!$C$2:$C$40,'[1]Sin 4 y 5 replica'!$N$2:$N$40)</f>
        <v>0.16992935052708583</v>
      </c>
    </row>
    <row r="138" spans="1:10">
      <c r="A138" t="s">
        <v>66</v>
      </c>
      <c r="B138">
        <f>B137*SQRT(B3-2)/SQRT(1-B137^2)</f>
        <v>-0.40885044504401946</v>
      </c>
      <c r="I138" t="s">
        <v>66</v>
      </c>
      <c r="J138">
        <f>J137*SQRT(B3-2)/SQRT(1-J137^2)</f>
        <v>1.0488947518035359</v>
      </c>
    </row>
    <row r="139" spans="1:10">
      <c r="A139" t="s">
        <v>67</v>
      </c>
      <c r="B139">
        <f>_xlfn.T.DIST.2T(B138*(-1),B3-2)</f>
        <v>0.68500633825949542</v>
      </c>
      <c r="I139" t="s">
        <v>67</v>
      </c>
      <c r="J139">
        <f>_xlfn.T.DIST.2T(J138,B3-2)</f>
        <v>0.30102989764830718</v>
      </c>
    </row>
    <row r="152" spans="1:10">
      <c r="A152" t="s">
        <v>61</v>
      </c>
      <c r="B152">
        <f>CORREL('[1]Sin 4 y 5 replica'!$D$2:$D$40,'[1]Sin 4 y 5 replica'!$M$2:$M$40)</f>
        <v>4.4886562103256214E-2</v>
      </c>
      <c r="I152" t="s">
        <v>61</v>
      </c>
      <c r="J152">
        <f>CORREL('[1]Sin 4 y 5 replica'!$D$2:$D$40,'[1]Sin 4 y 5 replica'!$N$2:$N$40)</f>
        <v>-0.21509420047711716</v>
      </c>
    </row>
    <row r="153" spans="1:10">
      <c r="A153" t="s">
        <v>66</v>
      </c>
      <c r="B153">
        <f>B152*SQRT(B3-2)/SQRT(1-B152^2)</f>
        <v>0.27330976963522319</v>
      </c>
      <c r="I153" t="s">
        <v>66</v>
      </c>
      <c r="J153">
        <f>J152*SQRT(B3-2)/SQRT(1-J152^2)</f>
        <v>-1.339725487963787</v>
      </c>
    </row>
    <row r="154" spans="1:10">
      <c r="A154" t="s">
        <v>67</v>
      </c>
      <c r="B154">
        <f>_xlfn.T.DIST.2T(B153,B3-2)</f>
        <v>0.78613494604348899</v>
      </c>
      <c r="I154" t="s">
        <v>67</v>
      </c>
      <c r="J154">
        <f>_xlfn.T.DIST.2T(J153*(-1),B3-2)</f>
        <v>0.18850551953794589</v>
      </c>
    </row>
    <row r="167" spans="1:10">
      <c r="A167" t="s">
        <v>61</v>
      </c>
      <c r="B167">
        <f>CORREL('[1]Sin 4 y 5 replica'!$E$2:$E$40,'[1]Sin 4 y 5 replica'!$M$2:$M$40)</f>
        <v>0.29553979671106478</v>
      </c>
      <c r="I167" t="s">
        <v>61</v>
      </c>
      <c r="J167">
        <f>CORREL('[1]Sin 4 y 5 replica'!$E$2:$E$40,'[1]Sin 4 y 5 replica'!$N$2:$N$40)</f>
        <v>0.30614663893141986</v>
      </c>
    </row>
    <row r="168" spans="1:10">
      <c r="A168" t="s">
        <v>66</v>
      </c>
      <c r="B168">
        <f>B167*SQRT(B3-2)/SQRT(1-B167^2)</f>
        <v>1.8817556178346722</v>
      </c>
      <c r="I168" t="s">
        <v>66</v>
      </c>
      <c r="J168">
        <f>J167*SQRT(B3-2)/SQRT(1-J167^2)</f>
        <v>1.9561427352699456</v>
      </c>
    </row>
    <row r="169" spans="1:10">
      <c r="A169" s="20" t="s">
        <v>67</v>
      </c>
      <c r="B169" s="20">
        <f>_xlfn.T.DIST.2T(B168,B3-2)</f>
        <v>6.7753873959708055E-2</v>
      </c>
      <c r="I169" s="20" t="s">
        <v>67</v>
      </c>
      <c r="J169" s="20">
        <f>_xlfn.T.DIST.2T(J168,B3-2)</f>
        <v>5.8029455294669199E-2</v>
      </c>
    </row>
    <row r="182" spans="1:10">
      <c r="A182" t="s">
        <v>61</v>
      </c>
      <c r="B182">
        <f>CORREL('[1]Sin 4 y 5 replica'!$M$2:$M$40,'[1]Sin 4 y 5 replica'!$F$2:$F$40)</f>
        <v>-2.6241346483537615E-2</v>
      </c>
      <c r="I182" t="s">
        <v>61</v>
      </c>
      <c r="J182">
        <f>CORREL('[1]Sin 4 y 5 replica'!$N$2:$N$40,'[1]Sin 4 y 5 replica'!$F$2:$F$40)</f>
        <v>1.0668842792453066E-2</v>
      </c>
    </row>
    <row r="183" spans="1:10">
      <c r="A183" t="s">
        <v>66</v>
      </c>
      <c r="B183">
        <f>B182*SQRT(B3-2)/SQRT(1-B182^2)</f>
        <v>-0.15967486531825775</v>
      </c>
      <c r="I183" t="s">
        <v>66</v>
      </c>
      <c r="J183">
        <f>J182*SQRT(B3-2)/SQRT(1-J182^2)</f>
        <v>6.4899730864871275E-2</v>
      </c>
    </row>
    <row r="184" spans="1:10">
      <c r="A184" t="s">
        <v>67</v>
      </c>
      <c r="B184">
        <f>_xlfn.T.DIST.2T(B183*(-1),B3-2)</f>
        <v>0.87400569757633062</v>
      </c>
      <c r="I184" t="s">
        <v>67</v>
      </c>
      <c r="J184">
        <f>_xlfn.T.DIST.2T(J183,B3-2)</f>
        <v>0.94860322367738048</v>
      </c>
    </row>
    <row r="197" spans="1:10">
      <c r="A197" t="s">
        <v>61</v>
      </c>
      <c r="B197">
        <f>CORREL('[1]Sin 4 y 5 replica'!$M$2:$M$40,'[1]Sin 4 y 5 replica'!$G$2:$G$40)</f>
        <v>-0.29553979671106456</v>
      </c>
      <c r="I197" t="s">
        <v>61</v>
      </c>
      <c r="J197">
        <f>CORREL('[1]Sin 4 y 5 replica'!$N$2:$N$40,'[1]Sin 4 y 5 replica'!$G$2:$G$40)</f>
        <v>-0.30614663893141952</v>
      </c>
    </row>
    <row r="198" spans="1:10">
      <c r="A198" t="s">
        <v>66</v>
      </c>
      <c r="B198">
        <f>B197*SQRT(B3-2)/SQRT(1-B197^2)</f>
        <v>-1.8817556178346708</v>
      </c>
      <c r="I198" t="s">
        <v>66</v>
      </c>
      <c r="J198">
        <f>J197*SQRT(B3-2)/SQRT(1-J197^2)</f>
        <v>-1.9561427352699432</v>
      </c>
    </row>
    <row r="199" spans="1:10">
      <c r="A199" t="s">
        <v>67</v>
      </c>
      <c r="B199">
        <f>_xlfn.T.DIST.2T(B198*(-1),B3-2)</f>
        <v>6.7753873959708222E-2</v>
      </c>
      <c r="I199" s="20" t="s">
        <v>67</v>
      </c>
      <c r="J199" s="20">
        <f>_xlfn.T.DIST.2T(J198*(-1),B3-2)</f>
        <v>5.8029455294669532E-2</v>
      </c>
    </row>
    <row r="212" spans="1:10">
      <c r="A212" t="s">
        <v>61</v>
      </c>
      <c r="B212">
        <f>CORREL('[1]Sin 4 y 5 replica'!$M$2:$M$40,'[1]Sin 4 y 5 replica'!$H$2:$H$40)</f>
        <v>7.802730440926868E-2</v>
      </c>
      <c r="I212" t="s">
        <v>61</v>
      </c>
      <c r="J212">
        <f>CORREL('[1]Sin 4 y 5 replica'!$N$2:$N$40,'[1]Sin 4 y 5 replica'!$H$2:$H$40)</f>
        <v>-0.17372610296912108</v>
      </c>
    </row>
    <row r="213" spans="1:10">
      <c r="A213" t="s">
        <v>66</v>
      </c>
      <c r="B213">
        <f>B212*SQRT(B3-2)/SQRT(1-B212^2)</f>
        <v>0.47607300433112071</v>
      </c>
      <c r="I213" t="s">
        <v>66</v>
      </c>
      <c r="J213">
        <f>J212*SQRT(B3-2)/SQRT(1-J212^2)</f>
        <v>-1.0730514396729365</v>
      </c>
    </row>
    <row r="214" spans="1:10">
      <c r="A214" t="s">
        <v>67</v>
      </c>
      <c r="B214">
        <f>_xlfn.T.DIST.2T(B213,B3-2)</f>
        <v>0.63682156691251257</v>
      </c>
      <c r="I214" t="s">
        <v>67</v>
      </c>
      <c r="J214">
        <f>_xlfn.T.DIST.2T(J213*(-1),B3-2)</f>
        <v>0.29019693716084544</v>
      </c>
    </row>
    <row r="227" spans="1:10">
      <c r="A227" t="s">
        <v>61</v>
      </c>
      <c r="B227">
        <f>CORREL('[1]Sin 4 y 5 replica'!$M$2:$M$40,'[1]Sin 4 y 5 replica'!$I$2:$I$40)</f>
        <v>0.15186196555603801</v>
      </c>
      <c r="I227" t="s">
        <v>61</v>
      </c>
      <c r="J227">
        <f>CORREL('[1]Sin 4 y 5 replica'!$N$2:$N$40,'[1]Sin 4 y 5 replica'!$I$2:$I$40)</f>
        <v>0.12333201786934929</v>
      </c>
    </row>
    <row r="228" spans="1:10">
      <c r="A228" t="s">
        <v>66</v>
      </c>
      <c r="B228">
        <f>B227*SQRT(B3-2)/SQRT(1-B227^2)</f>
        <v>0.93457979995044393</v>
      </c>
      <c r="I228" t="s">
        <v>66</v>
      </c>
      <c r="J228">
        <f>J227*SQRT(B3-2)/SQRT(1-J227^2)</f>
        <v>0.75597086415299597</v>
      </c>
    </row>
    <row r="229" spans="1:10">
      <c r="A229" t="s">
        <v>67</v>
      </c>
      <c r="B229">
        <f>_xlfn.T.DIST.2T(B228,B3-2)</f>
        <v>0.35606454981801405</v>
      </c>
      <c r="I229" t="s">
        <v>67</v>
      </c>
      <c r="J229">
        <f>_xlfn.T.DIST.2T(J228,B3-2)</f>
        <v>0.45445300233466723</v>
      </c>
    </row>
    <row r="242" spans="1:10">
      <c r="A242" t="s">
        <v>61</v>
      </c>
      <c r="B242">
        <f>CORREL('[1]Sin 4 y 5 replica'!$M$2:$M$40,'[1]Sin 4 y 5 replica'!$J$2:$J$40)</f>
        <v>9.6246137293569345E-2</v>
      </c>
      <c r="I242" t="s">
        <v>61</v>
      </c>
      <c r="J242">
        <f>CORREL('[1]Sin 4 y 5 replica'!$N$2:$N$40,'[1]Sin 4 y 5 replica'!$J$2:$J$40)</f>
        <v>-0.18231303447041472</v>
      </c>
    </row>
    <row r="243" spans="1:10">
      <c r="A243" t="s">
        <v>66</v>
      </c>
      <c r="B243">
        <f>B242*SQRT(B3-2)/SQRT(1-B242^2)</f>
        <v>0.58817295265551361</v>
      </c>
      <c r="I243" t="s">
        <v>66</v>
      </c>
      <c r="J243">
        <f>J242*SQRT(B3-2)/SQRT(1-J242^2)</f>
        <v>-1.1278693777517501</v>
      </c>
    </row>
    <row r="244" spans="1:10">
      <c r="A244" t="s">
        <v>67</v>
      </c>
      <c r="B244">
        <f>_xlfn.T.DIST.2T(B243,B3-2)</f>
        <v>0.55998952398333279</v>
      </c>
      <c r="I244" t="s">
        <v>67</v>
      </c>
      <c r="J244">
        <f>_xlfn.T.DIST.2T(J243*(-1),B3-2)</f>
        <v>0.26663595332998763</v>
      </c>
    </row>
    <row r="257" spans="1:10">
      <c r="A257" t="s">
        <v>61</v>
      </c>
      <c r="B257">
        <f>CORREL('[1]Sin 4 y 5 replica'!$M$2:$M$40,'[1]Sin 4 y 5 replica'!$K$2:$K$40)</f>
        <v>7.8195450856834397E-4</v>
      </c>
      <c r="I257" t="s">
        <v>61</v>
      </c>
      <c r="J257">
        <f>CORREL('[1]Sin 4 y 5 replica'!$N$2:$N$40,'[1]Sin 4 y 5 replica'!$K$2:$K$40)</f>
        <v>-0.27114055718603131</v>
      </c>
    </row>
    <row r="258" spans="1:10">
      <c r="A258" t="s">
        <v>66</v>
      </c>
      <c r="B258">
        <f>B257*SQRT(B3-2)/SQRT(1-B257^2)</f>
        <v>4.756445039288449E-3</v>
      </c>
      <c r="I258" t="s">
        <v>66</v>
      </c>
      <c r="J258">
        <f>J257*SQRT(B3-2)/SQRT(1-J257^2)</f>
        <v>-1.7134706352080313</v>
      </c>
    </row>
    <row r="259" spans="1:10">
      <c r="A259" t="s">
        <v>67</v>
      </c>
      <c r="B259">
        <f>_xlfn.T.DIST.2T(B258,B3-2)</f>
        <v>0.99623047353046768</v>
      </c>
      <c r="I259" t="s">
        <v>67</v>
      </c>
      <c r="J259">
        <f>_xlfn.T.DIST.2T(J258*(-1),B3-2)</f>
        <v>9.4994216616586635E-2</v>
      </c>
    </row>
    <row r="272" spans="1:10">
      <c r="A272" t="s">
        <v>61</v>
      </c>
      <c r="B272">
        <f>CORREL('[1]Sin 4 y 5 replica'!$M$2:$M$40,'[1]Sin 4 y 5 replica'!$L$2:$L$40)</f>
        <v>8.0792557983982938E-2</v>
      </c>
      <c r="I272" t="s">
        <v>61</v>
      </c>
      <c r="J272">
        <f>CORREL('[1]Sin 4 y 5 replica'!$N$2:$N$40,'[1]Sin 4 y 5 replica'!$L$2:$L$40)</f>
        <v>-0.19924875167745595</v>
      </c>
    </row>
    <row r="273" spans="1:10">
      <c r="A273" t="s">
        <v>66</v>
      </c>
      <c r="B273">
        <f>B272*SQRT(B3-2)/SQRT(1-B272^2)</f>
        <v>0.49305376781571808</v>
      </c>
      <c r="I273" t="s">
        <v>66</v>
      </c>
      <c r="J273">
        <f>J272*SQRT(B3-2)/SQRT(1-J272^2)</f>
        <v>-1.2367816170450596</v>
      </c>
    </row>
    <row r="274" spans="1:10">
      <c r="A274" t="s">
        <v>67</v>
      </c>
      <c r="B274">
        <f>_xlfn.T.DIST.2T(B273,B3-2)</f>
        <v>0.62488827869890839</v>
      </c>
      <c r="I274" t="s">
        <v>67</v>
      </c>
      <c r="J274">
        <f>_xlfn.T.DIST.2T(J273*(-1),B3-2)</f>
        <v>0.22396114222791541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F48-7731-49AC-A699-C0D976A7A194}">
  <dimension ref="A1:Y66"/>
  <sheetViews>
    <sheetView zoomScale="50" workbookViewId="0">
      <selection activeCell="AD48" sqref="AD48"/>
    </sheetView>
  </sheetViews>
  <sheetFormatPr baseColWidth="10" defaultRowHeight="15"/>
  <cols>
    <col min="4" max="4" width="10.83203125" style="8"/>
  </cols>
  <sheetData>
    <row r="1" spans="1:25" ht="48">
      <c r="A1" s="8" t="s">
        <v>0</v>
      </c>
      <c r="B1" s="2" t="s">
        <v>1</v>
      </c>
      <c r="C1" s="16" t="s">
        <v>11</v>
      </c>
      <c r="D1" s="16" t="s">
        <v>49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  <c r="N1" s="16" t="s">
        <v>21</v>
      </c>
      <c r="O1" s="16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28</v>
      </c>
      <c r="U1" s="16" t="s">
        <v>29</v>
      </c>
      <c r="V1" s="16" t="s">
        <v>30</v>
      </c>
      <c r="W1" s="69" t="s">
        <v>165</v>
      </c>
      <c r="Y1" s="16" t="s">
        <v>27</v>
      </c>
    </row>
    <row r="2" spans="1:25">
      <c r="A2" s="1" t="s">
        <v>31</v>
      </c>
      <c r="B2" s="2">
        <v>1</v>
      </c>
      <c r="C2" s="2">
        <v>0.38669999999999999</v>
      </c>
      <c r="D2">
        <v>11.833333333333334</v>
      </c>
      <c r="E2" s="3">
        <v>0.1275</v>
      </c>
      <c r="F2" s="3">
        <v>6</v>
      </c>
      <c r="G2" s="1">
        <v>50.735061076262809</v>
      </c>
      <c r="H2" s="1">
        <v>78.831621131643402</v>
      </c>
      <c r="I2" s="1">
        <v>16.887035712156443</v>
      </c>
      <c r="J2" s="1">
        <v>17.689250000000001</v>
      </c>
      <c r="K2" s="1">
        <v>0</v>
      </c>
      <c r="L2" s="1">
        <v>0.13484983645554588</v>
      </c>
      <c r="M2" s="1">
        <v>1.4867273424785172</v>
      </c>
      <c r="N2" s="1">
        <v>23.608756667782234</v>
      </c>
      <c r="O2" s="1">
        <v>0.28573948319957676</v>
      </c>
      <c r="P2" s="1">
        <v>9.1000000000000014</v>
      </c>
      <c r="Q2" s="1">
        <v>5.2549999999999999</v>
      </c>
      <c r="R2" s="1">
        <v>6.5000000000000002E-2</v>
      </c>
      <c r="S2" s="1">
        <v>12.962118314266982</v>
      </c>
      <c r="T2" s="5">
        <v>46.635495019312877</v>
      </c>
      <c r="U2" s="5">
        <v>12.705834519211223</v>
      </c>
      <c r="V2" s="5">
        <v>40.6586704614759</v>
      </c>
      <c r="W2" s="109">
        <v>1</v>
      </c>
      <c r="Y2" s="4" t="s">
        <v>32</v>
      </c>
    </row>
    <row r="3" spans="1:25">
      <c r="A3" s="1" t="s">
        <v>31</v>
      </c>
      <c r="B3" s="2">
        <v>2</v>
      </c>
      <c r="C3" s="2">
        <v>0.19159999999999999</v>
      </c>
      <c r="D3">
        <v>13</v>
      </c>
      <c r="E3" s="3">
        <v>0.21999999999999997</v>
      </c>
      <c r="F3" s="3">
        <v>6.2</v>
      </c>
      <c r="G3" s="1">
        <v>50.735061076262809</v>
      </c>
      <c r="H3" s="1">
        <v>78.831621131643402</v>
      </c>
      <c r="I3" s="1">
        <v>16.887035712156443</v>
      </c>
      <c r="J3" s="1">
        <v>17.689250000000001</v>
      </c>
      <c r="K3" s="1">
        <v>0</v>
      </c>
      <c r="L3" s="1">
        <v>0.13484983645554588</v>
      </c>
      <c r="M3" s="1">
        <v>1.4867273424785172</v>
      </c>
      <c r="N3" s="1">
        <v>23.608756667782234</v>
      </c>
      <c r="O3" s="1">
        <v>0.28573948319957676</v>
      </c>
      <c r="P3" s="1">
        <v>9.1000000000000014</v>
      </c>
      <c r="Q3" s="1">
        <v>5.2549999999999999</v>
      </c>
      <c r="R3" s="1">
        <v>6.5000000000000002E-2</v>
      </c>
      <c r="S3" s="1">
        <v>12.962118314266982</v>
      </c>
      <c r="T3" s="5">
        <v>46.635495019312877</v>
      </c>
      <c r="U3" s="5">
        <v>12.705834519211223</v>
      </c>
      <c r="V3" s="5">
        <v>40.6586704614759</v>
      </c>
      <c r="W3" s="109">
        <v>1</v>
      </c>
      <c r="Y3" s="4" t="s">
        <v>32</v>
      </c>
    </row>
    <row r="4" spans="1:25">
      <c r="A4" s="1" t="s">
        <v>31</v>
      </c>
      <c r="B4" s="2">
        <v>3</v>
      </c>
      <c r="C4" s="2">
        <v>0.3427</v>
      </c>
      <c r="D4">
        <v>12.666666666666666</v>
      </c>
      <c r="E4" s="3">
        <v>0.17</v>
      </c>
      <c r="F4" s="1">
        <v>6.13</v>
      </c>
      <c r="G4" s="1">
        <v>50.735061076262809</v>
      </c>
      <c r="H4" s="1">
        <v>78.831621131643402</v>
      </c>
      <c r="I4" s="1">
        <v>16.887035712156443</v>
      </c>
      <c r="J4" s="1">
        <v>17.689250000000001</v>
      </c>
      <c r="K4" s="1">
        <v>0</v>
      </c>
      <c r="L4" s="1">
        <v>0.13484983645554588</v>
      </c>
      <c r="M4" s="1">
        <v>1.4867273424785172</v>
      </c>
      <c r="N4" s="1">
        <v>23.608756667782234</v>
      </c>
      <c r="O4" s="1">
        <v>0.28573948319957676</v>
      </c>
      <c r="P4" s="1">
        <v>9.1000000000000014</v>
      </c>
      <c r="Q4" s="1">
        <v>5.2549999999999999</v>
      </c>
      <c r="R4" s="1">
        <v>6.5000000000000002E-2</v>
      </c>
      <c r="S4" s="1">
        <v>12.962118314266982</v>
      </c>
      <c r="T4" s="5">
        <v>46.635495019312877</v>
      </c>
      <c r="U4" s="5">
        <v>12.705834519211223</v>
      </c>
      <c r="V4" s="5">
        <v>40.6586704614759</v>
      </c>
      <c r="W4" s="109">
        <v>1</v>
      </c>
      <c r="Y4" s="4" t="s">
        <v>32</v>
      </c>
    </row>
    <row r="5" spans="1:25">
      <c r="A5" s="1" t="s">
        <v>31</v>
      </c>
      <c r="B5" s="2">
        <v>4</v>
      </c>
      <c r="C5" s="2">
        <v>0.38919999999999999</v>
      </c>
      <c r="D5">
        <v>12.333333333333334</v>
      </c>
      <c r="E5" s="3">
        <v>0.1825</v>
      </c>
      <c r="F5" s="1">
        <v>6.12</v>
      </c>
      <c r="G5" s="1">
        <v>50.735061076262809</v>
      </c>
      <c r="H5" s="1">
        <v>78.831621131643402</v>
      </c>
      <c r="I5" s="1">
        <v>16.887035712156443</v>
      </c>
      <c r="J5" s="1">
        <v>17.689250000000001</v>
      </c>
      <c r="K5" s="1">
        <v>0</v>
      </c>
      <c r="L5" s="1">
        <v>0.13484983645554588</v>
      </c>
      <c r="M5" s="1">
        <v>1.4867273424785172</v>
      </c>
      <c r="N5" s="1">
        <v>23.608756667782234</v>
      </c>
      <c r="O5" s="1">
        <v>0.28573948319957676</v>
      </c>
      <c r="P5" s="1">
        <v>9.1000000000000014</v>
      </c>
      <c r="Q5" s="1">
        <v>5.2549999999999999</v>
      </c>
      <c r="R5" s="1">
        <v>6.5000000000000002E-2</v>
      </c>
      <c r="S5" s="1">
        <v>12.962118314266982</v>
      </c>
      <c r="T5" s="5">
        <v>46.635495019312877</v>
      </c>
      <c r="U5" s="5">
        <v>12.705834519211223</v>
      </c>
      <c r="V5" s="5">
        <v>40.6586704614759</v>
      </c>
      <c r="W5" s="109">
        <v>1</v>
      </c>
      <c r="Y5" s="4" t="s">
        <v>32</v>
      </c>
    </row>
    <row r="6" spans="1:25">
      <c r="A6" s="1" t="s">
        <v>31</v>
      </c>
      <c r="B6" s="2">
        <v>5</v>
      </c>
      <c r="C6" s="2">
        <v>0.3569</v>
      </c>
      <c r="D6">
        <v>10.666666666666666</v>
      </c>
      <c r="E6" s="3">
        <v>0.13</v>
      </c>
      <c r="F6" s="1">
        <v>6.08</v>
      </c>
      <c r="G6" s="1">
        <v>50.735061076262809</v>
      </c>
      <c r="H6" s="1">
        <v>78.831621131643402</v>
      </c>
      <c r="I6" s="1">
        <v>16.887035712156443</v>
      </c>
      <c r="J6" s="1">
        <v>17.689250000000001</v>
      </c>
      <c r="K6" s="1">
        <v>0</v>
      </c>
      <c r="L6" s="1">
        <v>0.13484983645554588</v>
      </c>
      <c r="M6" s="1">
        <v>1.4867273424785172</v>
      </c>
      <c r="N6" s="1">
        <v>23.608756667782234</v>
      </c>
      <c r="O6" s="1">
        <v>0.28573948319957676</v>
      </c>
      <c r="P6" s="1">
        <v>9.1000000000000014</v>
      </c>
      <c r="Q6" s="1">
        <v>5.2549999999999999</v>
      </c>
      <c r="R6" s="1">
        <v>6.5000000000000002E-2</v>
      </c>
      <c r="S6" s="1">
        <v>12.962118314266982</v>
      </c>
      <c r="T6" s="5">
        <v>46.635495019312877</v>
      </c>
      <c r="U6" s="5">
        <v>12.705834519211223</v>
      </c>
      <c r="V6" s="5">
        <v>40.6586704614759</v>
      </c>
      <c r="W6" s="109">
        <v>1</v>
      </c>
      <c r="Y6" s="4" t="s">
        <v>32</v>
      </c>
    </row>
    <row r="7" spans="1:25">
      <c r="A7" s="1" t="s">
        <v>33</v>
      </c>
      <c r="B7" s="2">
        <v>1</v>
      </c>
      <c r="C7" s="6">
        <v>0.1928</v>
      </c>
      <c r="D7" s="6">
        <v>8.3333333333333339</v>
      </c>
      <c r="E7" s="7">
        <v>0.21250000000000002</v>
      </c>
      <c r="F7" s="8">
        <v>6.48</v>
      </c>
      <c r="G7" s="1">
        <v>327.14014526246297</v>
      </c>
      <c r="H7" s="1">
        <v>156.8207118094208</v>
      </c>
      <c r="I7" s="1">
        <v>32.589876587372565</v>
      </c>
      <c r="J7" s="1">
        <v>27.794437500000001</v>
      </c>
      <c r="K7" s="1">
        <v>9.3350939359496832E-3</v>
      </c>
      <c r="L7" s="1">
        <v>0.11990782039845399</v>
      </c>
      <c r="M7" s="1">
        <v>1.8159398598291974</v>
      </c>
      <c r="N7" s="1">
        <v>82.571914489263477</v>
      </c>
      <c r="O7" s="1">
        <v>0.82599501250626295</v>
      </c>
      <c r="P7" s="1">
        <v>30.869999999999997</v>
      </c>
      <c r="Q7" s="1">
        <v>6.1</v>
      </c>
      <c r="R7" s="1">
        <v>0.215</v>
      </c>
      <c r="S7" s="1">
        <v>17.153296315175552</v>
      </c>
      <c r="T7" s="5">
        <v>33.88934092758339</v>
      </c>
      <c r="U7" s="5">
        <v>25.427176566314081</v>
      </c>
      <c r="V7" s="5">
        <v>40.683482506102528</v>
      </c>
      <c r="W7" s="109">
        <v>1</v>
      </c>
      <c r="Y7" s="4" t="s">
        <v>32</v>
      </c>
    </row>
    <row r="8" spans="1:25">
      <c r="A8" s="1" t="s">
        <v>33</v>
      </c>
      <c r="B8" s="2">
        <v>2</v>
      </c>
      <c r="C8" s="6">
        <v>0.1681</v>
      </c>
      <c r="D8" s="6">
        <v>9.5</v>
      </c>
      <c r="E8" s="7">
        <v>0.2</v>
      </c>
      <c r="F8" s="8">
        <v>6.49</v>
      </c>
      <c r="G8" s="1">
        <v>327.14014526246297</v>
      </c>
      <c r="H8" s="1">
        <v>156.8207118094208</v>
      </c>
      <c r="I8" s="1">
        <v>32.589876587372565</v>
      </c>
      <c r="J8" s="1">
        <v>27.794437500000001</v>
      </c>
      <c r="K8" s="1">
        <v>9.3350939359496832E-3</v>
      </c>
      <c r="L8" s="1">
        <v>0.11990782039845399</v>
      </c>
      <c r="M8" s="1">
        <v>1.8159398598291974</v>
      </c>
      <c r="N8" s="1">
        <v>82.571914489263477</v>
      </c>
      <c r="O8" s="1">
        <v>0.82599501250626295</v>
      </c>
      <c r="P8" s="1">
        <v>30.869999999999997</v>
      </c>
      <c r="Q8" s="1">
        <v>6.1</v>
      </c>
      <c r="R8" s="1">
        <v>0.215</v>
      </c>
      <c r="S8" s="1">
        <v>17.153296315175552</v>
      </c>
      <c r="T8" s="5">
        <v>33.88934092758339</v>
      </c>
      <c r="U8" s="5">
        <v>25.427176566314081</v>
      </c>
      <c r="V8" s="5">
        <v>40.683482506102528</v>
      </c>
      <c r="W8" s="109">
        <v>1</v>
      </c>
      <c r="Y8" s="4" t="s">
        <v>32</v>
      </c>
    </row>
    <row r="9" spans="1:25">
      <c r="A9" s="1" t="s">
        <v>33</v>
      </c>
      <c r="B9" s="2">
        <v>3</v>
      </c>
      <c r="C9" s="6">
        <v>0.18190000000000001</v>
      </c>
      <c r="D9" s="6">
        <v>7.833333333333333</v>
      </c>
      <c r="E9" s="7">
        <v>0.22249999999999998</v>
      </c>
      <c r="F9" s="8">
        <v>6.41</v>
      </c>
      <c r="G9" s="1">
        <v>327.14014526246297</v>
      </c>
      <c r="H9" s="1">
        <v>156.8207118094208</v>
      </c>
      <c r="I9" s="1">
        <v>32.589876587372565</v>
      </c>
      <c r="J9" s="1">
        <v>27.794437500000001</v>
      </c>
      <c r="K9" s="1">
        <v>9.3350939359496832E-3</v>
      </c>
      <c r="L9" s="1">
        <v>0.11990782039845399</v>
      </c>
      <c r="M9" s="1">
        <v>1.8159398598291974</v>
      </c>
      <c r="N9" s="1">
        <v>82.571914489263477</v>
      </c>
      <c r="O9" s="1">
        <v>0.82599501250626295</v>
      </c>
      <c r="P9" s="1">
        <v>30.869999999999997</v>
      </c>
      <c r="Q9" s="1">
        <v>6.1</v>
      </c>
      <c r="R9" s="1">
        <v>0.215</v>
      </c>
      <c r="S9" s="1">
        <v>17.153296315175552</v>
      </c>
      <c r="T9" s="5">
        <v>33.88934092758339</v>
      </c>
      <c r="U9" s="5">
        <v>25.427176566314081</v>
      </c>
      <c r="V9" s="5">
        <v>40.683482506102528</v>
      </c>
      <c r="W9" s="109">
        <v>1</v>
      </c>
      <c r="Y9" s="4" t="s">
        <v>32</v>
      </c>
    </row>
    <row r="10" spans="1:25">
      <c r="A10" s="1" t="s">
        <v>33</v>
      </c>
      <c r="B10" s="2">
        <v>4</v>
      </c>
      <c r="C10" s="6">
        <v>0.11260000000000001</v>
      </c>
      <c r="D10" s="6">
        <v>8.6666666666666661</v>
      </c>
      <c r="E10" s="7">
        <v>0.17500000000000002</v>
      </c>
      <c r="F10" s="8">
        <v>6.56</v>
      </c>
      <c r="G10" s="1">
        <v>327.14014526246297</v>
      </c>
      <c r="H10" s="1">
        <v>156.8207118094208</v>
      </c>
      <c r="I10" s="1">
        <v>32.589876587372565</v>
      </c>
      <c r="J10" s="1">
        <v>27.794437500000001</v>
      </c>
      <c r="K10" s="1">
        <v>9.3350939359496832E-3</v>
      </c>
      <c r="L10" s="1">
        <v>0.11990782039845399</v>
      </c>
      <c r="M10" s="1">
        <v>1.8159398598291974</v>
      </c>
      <c r="N10" s="1">
        <v>82.571914489263477</v>
      </c>
      <c r="O10" s="1">
        <v>0.82599501250626295</v>
      </c>
      <c r="P10" s="1">
        <v>30.869999999999997</v>
      </c>
      <c r="Q10" s="1">
        <v>6.1</v>
      </c>
      <c r="R10" s="1">
        <v>0.215</v>
      </c>
      <c r="S10" s="1">
        <v>17.153296315175552</v>
      </c>
      <c r="T10" s="5">
        <v>33.88934092758339</v>
      </c>
      <c r="U10" s="5">
        <v>25.427176566314081</v>
      </c>
      <c r="V10" s="5">
        <v>40.683482506102528</v>
      </c>
      <c r="W10" s="109">
        <v>1</v>
      </c>
      <c r="Y10" s="4" t="s">
        <v>32</v>
      </c>
    </row>
    <row r="11" spans="1:25">
      <c r="A11" s="1" t="s">
        <v>33</v>
      </c>
      <c r="B11" s="2">
        <v>5</v>
      </c>
      <c r="C11" s="6">
        <v>0.16950000000000001</v>
      </c>
      <c r="D11" s="6">
        <v>9.8333333333333339</v>
      </c>
      <c r="E11" s="7">
        <v>0.1825</v>
      </c>
      <c r="F11" s="8">
        <v>6.47</v>
      </c>
      <c r="G11" s="1">
        <v>327.14014526246297</v>
      </c>
      <c r="H11" s="1">
        <v>156.8207118094208</v>
      </c>
      <c r="I11" s="1">
        <v>32.589876587372565</v>
      </c>
      <c r="J11" s="1">
        <v>27.794437500000001</v>
      </c>
      <c r="K11" s="1">
        <v>9.3350939359496832E-3</v>
      </c>
      <c r="L11" s="1">
        <v>0.11990782039845399</v>
      </c>
      <c r="M11" s="1">
        <v>1.8159398598291974</v>
      </c>
      <c r="N11" s="1">
        <v>82.571914489263477</v>
      </c>
      <c r="O11" s="1">
        <v>0.82599501250626295</v>
      </c>
      <c r="P11" s="1">
        <v>30.869999999999997</v>
      </c>
      <c r="Q11" s="1">
        <v>6.1</v>
      </c>
      <c r="R11" s="1">
        <v>0.215</v>
      </c>
      <c r="S11" s="1">
        <v>17.153296315175552</v>
      </c>
      <c r="T11" s="5">
        <v>33.88934092758339</v>
      </c>
      <c r="U11" s="5">
        <v>25.427176566314081</v>
      </c>
      <c r="V11" s="5">
        <v>40.683482506102528</v>
      </c>
      <c r="W11" s="109">
        <v>1</v>
      </c>
      <c r="Y11" s="4" t="s">
        <v>32</v>
      </c>
    </row>
    <row r="12" spans="1:25">
      <c r="A12" s="1" t="s">
        <v>34</v>
      </c>
      <c r="B12" s="2">
        <v>1</v>
      </c>
      <c r="C12" s="6">
        <v>0.36330000000000001</v>
      </c>
      <c r="D12" s="6">
        <v>19.833333333333332</v>
      </c>
      <c r="E12" s="7">
        <v>0.33500000000000002</v>
      </c>
      <c r="F12" s="8">
        <v>6.41</v>
      </c>
      <c r="G12" s="1">
        <v>417.56025090789058</v>
      </c>
      <c r="H12" s="1">
        <v>164.01275404726312</v>
      </c>
      <c r="I12" s="1">
        <v>31.070246825254877</v>
      </c>
      <c r="J12" s="1">
        <v>25.398</v>
      </c>
      <c r="K12" s="1">
        <v>0.10025406164337763</v>
      </c>
      <c r="L12" s="1">
        <v>0.10496580434136212</v>
      </c>
      <c r="M12" s="1">
        <v>1.5204706813924163</v>
      </c>
      <c r="N12" s="1">
        <v>99.644813688916145</v>
      </c>
      <c r="O12" s="1">
        <v>1.3944529612540417</v>
      </c>
      <c r="P12" s="1">
        <v>45.430000000000007</v>
      </c>
      <c r="Q12" s="1">
        <v>6.3449999999999998</v>
      </c>
      <c r="R12" s="1">
        <v>0.315</v>
      </c>
      <c r="S12" s="1">
        <v>14.200420905444515</v>
      </c>
      <c r="T12" s="5">
        <v>44.151096669374503</v>
      </c>
      <c r="U12" s="5">
        <v>20.308692120227455</v>
      </c>
      <c r="V12" s="5">
        <v>35.540211210398041</v>
      </c>
      <c r="W12" s="109">
        <v>1</v>
      </c>
      <c r="Y12" s="4" t="s">
        <v>32</v>
      </c>
    </row>
    <row r="13" spans="1:25">
      <c r="A13" s="1" t="s">
        <v>34</v>
      </c>
      <c r="B13" s="2">
        <v>2</v>
      </c>
      <c r="C13" s="6">
        <v>0.46829999999999999</v>
      </c>
      <c r="D13" s="6">
        <v>18</v>
      </c>
      <c r="E13" s="7">
        <v>0.33250000000000002</v>
      </c>
      <c r="F13" s="7">
        <v>6.6</v>
      </c>
      <c r="G13" s="1">
        <v>417.56025090789058</v>
      </c>
      <c r="H13" s="1">
        <v>164.01275404726312</v>
      </c>
      <c r="I13" s="1">
        <v>31.070246825254877</v>
      </c>
      <c r="J13" s="1">
        <v>25.398</v>
      </c>
      <c r="K13" s="1">
        <v>0.10025406164337763</v>
      </c>
      <c r="L13" s="1">
        <v>0.10496580434136212</v>
      </c>
      <c r="M13" s="1">
        <v>1.5204706813924163</v>
      </c>
      <c r="N13" s="1">
        <v>99.644813688916145</v>
      </c>
      <c r="O13" s="1">
        <v>1.3944529612540417</v>
      </c>
      <c r="P13" s="1">
        <v>45.430000000000007</v>
      </c>
      <c r="Q13" s="1">
        <v>6.3449999999999998</v>
      </c>
      <c r="R13" s="1">
        <v>0.315</v>
      </c>
      <c r="S13" s="1">
        <v>14.200420905444515</v>
      </c>
      <c r="T13" s="5">
        <v>44.151096669374503</v>
      </c>
      <c r="U13" s="5">
        <v>20.308692120227455</v>
      </c>
      <c r="V13" s="5">
        <v>35.540211210398041</v>
      </c>
      <c r="W13" s="109">
        <v>1</v>
      </c>
      <c r="Y13" s="4" t="s">
        <v>32</v>
      </c>
    </row>
    <row r="14" spans="1:25">
      <c r="A14" s="1" t="s">
        <v>34</v>
      </c>
      <c r="B14" s="2">
        <v>3</v>
      </c>
      <c r="C14" s="6">
        <v>0.44669999999999999</v>
      </c>
      <c r="D14" s="6">
        <v>18.666666666666668</v>
      </c>
      <c r="E14" s="7">
        <v>0.30249999999999999</v>
      </c>
      <c r="F14" s="8">
        <v>6.63</v>
      </c>
      <c r="G14" s="1">
        <v>417.56025090789058</v>
      </c>
      <c r="H14" s="1">
        <v>164.01275404726312</v>
      </c>
      <c r="I14" s="1">
        <v>31.070246825254877</v>
      </c>
      <c r="J14" s="1">
        <v>25.398</v>
      </c>
      <c r="K14" s="1">
        <v>0.10025406164337763</v>
      </c>
      <c r="L14" s="1">
        <v>0.10496580434136212</v>
      </c>
      <c r="M14" s="1">
        <v>1.5204706813924163</v>
      </c>
      <c r="N14" s="1">
        <v>99.644813688916145</v>
      </c>
      <c r="O14" s="1">
        <v>1.3944529612540417</v>
      </c>
      <c r="P14" s="1">
        <v>45.430000000000007</v>
      </c>
      <c r="Q14" s="1">
        <v>6.3449999999999998</v>
      </c>
      <c r="R14" s="1">
        <v>0.315</v>
      </c>
      <c r="S14" s="1">
        <v>14.200420905444515</v>
      </c>
      <c r="T14" s="5">
        <v>44.151096669374503</v>
      </c>
      <c r="U14" s="5">
        <v>20.308692120227455</v>
      </c>
      <c r="V14" s="5">
        <v>35.540211210398041</v>
      </c>
      <c r="W14" s="109">
        <v>1</v>
      </c>
      <c r="Y14" s="4" t="s">
        <v>32</v>
      </c>
    </row>
    <row r="15" spans="1:25">
      <c r="A15" s="1" t="s">
        <v>34</v>
      </c>
      <c r="B15" s="2">
        <v>4</v>
      </c>
      <c r="C15" s="6">
        <v>0.22020000000000001</v>
      </c>
      <c r="D15" s="6">
        <v>16.666666666666668</v>
      </c>
      <c r="E15" s="7">
        <v>0.32500000000000001</v>
      </c>
      <c r="F15" s="8">
        <v>6.58</v>
      </c>
      <c r="G15" s="1">
        <v>417.56025090789058</v>
      </c>
      <c r="H15" s="1">
        <v>164.01275404726312</v>
      </c>
      <c r="I15" s="1">
        <v>31.070246825254877</v>
      </c>
      <c r="J15" s="1">
        <v>25.398</v>
      </c>
      <c r="K15" s="1">
        <v>0.10025406164337763</v>
      </c>
      <c r="L15" s="1">
        <v>0.10496580434136212</v>
      </c>
      <c r="M15" s="1">
        <v>1.5204706813924163</v>
      </c>
      <c r="N15" s="1">
        <v>99.644813688916145</v>
      </c>
      <c r="O15" s="1">
        <v>1.3944529612540417</v>
      </c>
      <c r="P15" s="1">
        <v>45.430000000000007</v>
      </c>
      <c r="Q15" s="1">
        <v>6.3449999999999998</v>
      </c>
      <c r="R15" s="1">
        <v>0.315</v>
      </c>
      <c r="S15" s="1">
        <v>14.200420905444515</v>
      </c>
      <c r="T15" s="5">
        <v>44.151096669374503</v>
      </c>
      <c r="U15" s="5">
        <v>20.308692120227455</v>
      </c>
      <c r="V15" s="5">
        <v>35.540211210398041</v>
      </c>
      <c r="W15" s="109">
        <v>1</v>
      </c>
      <c r="Y15" s="4" t="s">
        <v>32</v>
      </c>
    </row>
    <row r="16" spans="1:25">
      <c r="A16" s="1" t="s">
        <v>34</v>
      </c>
      <c r="B16" s="2">
        <v>5</v>
      </c>
      <c r="C16" s="6">
        <v>0.25390000000000001</v>
      </c>
      <c r="D16" s="6">
        <v>15</v>
      </c>
      <c r="E16" s="7">
        <v>0.25750000000000001</v>
      </c>
      <c r="F16" s="8">
        <v>6.58</v>
      </c>
      <c r="G16" s="1">
        <v>417.56025090789058</v>
      </c>
      <c r="H16" s="1">
        <v>164.01275404726312</v>
      </c>
      <c r="I16" s="1">
        <v>31.070246825254877</v>
      </c>
      <c r="J16" s="1">
        <v>25.398</v>
      </c>
      <c r="K16" s="1">
        <v>0.10025406164337763</v>
      </c>
      <c r="L16" s="1">
        <v>0.10496580434136212</v>
      </c>
      <c r="M16" s="1">
        <v>1.5204706813924163</v>
      </c>
      <c r="N16" s="1">
        <v>99.644813688916145</v>
      </c>
      <c r="O16" s="1">
        <v>1.3944529612540417</v>
      </c>
      <c r="P16" s="1">
        <v>45.430000000000007</v>
      </c>
      <c r="Q16" s="1">
        <v>6.3449999999999998</v>
      </c>
      <c r="R16" s="1">
        <v>0.315</v>
      </c>
      <c r="S16" s="1">
        <v>14.200420905444515</v>
      </c>
      <c r="T16" s="5">
        <v>44.151096669374503</v>
      </c>
      <c r="U16" s="5">
        <v>20.308692120227455</v>
      </c>
      <c r="V16" s="5">
        <v>35.540211210398041</v>
      </c>
      <c r="W16" s="109">
        <v>1</v>
      </c>
      <c r="Y16" s="4" t="s">
        <v>32</v>
      </c>
    </row>
    <row r="17" spans="1:25">
      <c r="A17" s="1" t="s">
        <v>35</v>
      </c>
      <c r="B17" s="2">
        <v>1</v>
      </c>
      <c r="C17" s="2">
        <v>0.54979999999999996</v>
      </c>
      <c r="D17">
        <f t="shared" ref="D17:D21" si="0">AVERAGE(A17:C17)</f>
        <v>0.77489999999999992</v>
      </c>
      <c r="E17" s="3">
        <v>0.26</v>
      </c>
      <c r="F17" s="1">
        <v>6.19</v>
      </c>
      <c r="G17" s="1">
        <v>726.11257840871599</v>
      </c>
      <c r="H17" s="1">
        <v>155.8617728443752</v>
      </c>
      <c r="I17" s="1">
        <v>32.083333333333336</v>
      </c>
      <c r="J17" s="1">
        <v>38.4104375</v>
      </c>
      <c r="K17" s="1">
        <v>5.0661897439326031E-2</v>
      </c>
      <c r="L17" s="1">
        <v>0.14481118049360711</v>
      </c>
      <c r="M17" s="1">
        <v>4.3617325322862399</v>
      </c>
      <c r="N17" s="1">
        <v>12.248489505638087</v>
      </c>
      <c r="O17" s="1">
        <v>0.32546305070243359</v>
      </c>
      <c r="P17" s="1">
        <v>23.94</v>
      </c>
      <c r="Q17" s="1">
        <v>5.835</v>
      </c>
      <c r="R17" s="1">
        <v>0.1</v>
      </c>
      <c r="S17" s="1">
        <v>22.528577427059737</v>
      </c>
      <c r="T17" s="5">
        <v>13.730001045696966</v>
      </c>
      <c r="U17" s="5">
        <v>31.370908710655648</v>
      </c>
      <c r="V17" s="5">
        <v>54.899090243647386</v>
      </c>
      <c r="W17" s="109">
        <v>2</v>
      </c>
      <c r="Y17" s="4" t="s">
        <v>36</v>
      </c>
    </row>
    <row r="18" spans="1:25">
      <c r="A18" s="1" t="s">
        <v>35</v>
      </c>
      <c r="B18" s="2">
        <v>2</v>
      </c>
      <c r="C18" s="2">
        <v>0.73870000000000002</v>
      </c>
      <c r="D18">
        <f t="shared" si="0"/>
        <v>1.3693500000000001</v>
      </c>
      <c r="E18" s="3">
        <v>0.21749999999999997</v>
      </c>
      <c r="F18" s="1">
        <v>6.31</v>
      </c>
      <c r="G18" s="1">
        <v>726.11257840871599</v>
      </c>
      <c r="H18" s="1">
        <v>155.8617728443752</v>
      </c>
      <c r="I18" s="1">
        <v>32.083333333333336</v>
      </c>
      <c r="J18" s="1">
        <v>38.4104375</v>
      </c>
      <c r="K18" s="1">
        <v>5.0661897439326031E-2</v>
      </c>
      <c r="L18" s="1">
        <v>0.14481118049360711</v>
      </c>
      <c r="M18" s="1">
        <v>4.3617325322862399</v>
      </c>
      <c r="N18" s="1">
        <v>12.248489505638087</v>
      </c>
      <c r="O18" s="1">
        <v>0.32546305070243359</v>
      </c>
      <c r="P18" s="1">
        <v>23.94</v>
      </c>
      <c r="Q18" s="1">
        <v>5.835</v>
      </c>
      <c r="R18" s="1">
        <v>0.1</v>
      </c>
      <c r="S18" s="1">
        <v>22.528577427059737</v>
      </c>
      <c r="T18" s="5">
        <v>13.730001045696966</v>
      </c>
      <c r="U18" s="5">
        <v>31.370908710655648</v>
      </c>
      <c r="V18" s="5">
        <v>54.899090243647386</v>
      </c>
      <c r="W18" s="109">
        <v>2</v>
      </c>
      <c r="Y18" s="4" t="s">
        <v>36</v>
      </c>
    </row>
    <row r="19" spans="1:25">
      <c r="A19" s="1" t="s">
        <v>35</v>
      </c>
      <c r="B19" s="2">
        <v>3</v>
      </c>
      <c r="C19" s="2">
        <v>0.59140000000000004</v>
      </c>
      <c r="D19">
        <f t="shared" si="0"/>
        <v>1.7957000000000001</v>
      </c>
      <c r="E19" s="3">
        <v>0.23499999999999999</v>
      </c>
      <c r="F19" s="1">
        <v>6.26</v>
      </c>
      <c r="G19" s="1">
        <v>726.11257840871599</v>
      </c>
      <c r="H19" s="1">
        <v>155.8617728443752</v>
      </c>
      <c r="I19" s="1">
        <v>32.083333333333336</v>
      </c>
      <c r="J19" s="1">
        <v>38.4104375</v>
      </c>
      <c r="K19" s="1">
        <v>5.0661897439326031E-2</v>
      </c>
      <c r="L19" s="1">
        <v>0.14481118049360711</v>
      </c>
      <c r="M19" s="1">
        <v>4.3617325322862399</v>
      </c>
      <c r="N19" s="1">
        <v>12.248489505638087</v>
      </c>
      <c r="O19" s="1">
        <v>0.32546305070243359</v>
      </c>
      <c r="P19" s="1">
        <v>23.94</v>
      </c>
      <c r="Q19" s="1">
        <v>5.835</v>
      </c>
      <c r="R19" s="1">
        <v>0.1</v>
      </c>
      <c r="S19" s="1">
        <v>22.528577427059737</v>
      </c>
      <c r="T19" s="5">
        <v>13.730001045696966</v>
      </c>
      <c r="U19" s="5">
        <v>31.370908710655648</v>
      </c>
      <c r="V19" s="5">
        <v>54.899090243647386</v>
      </c>
      <c r="W19" s="109">
        <v>2</v>
      </c>
      <c r="Y19" s="4" t="s">
        <v>36</v>
      </c>
    </row>
    <row r="20" spans="1:25">
      <c r="A20" s="1" t="s">
        <v>35</v>
      </c>
      <c r="B20" s="2">
        <v>4</v>
      </c>
      <c r="C20" s="2">
        <v>0.57620000000000005</v>
      </c>
      <c r="D20">
        <f t="shared" si="0"/>
        <v>2.2881</v>
      </c>
      <c r="E20" s="3">
        <v>0.19750000000000001</v>
      </c>
      <c r="F20" s="1">
        <v>5.52</v>
      </c>
      <c r="G20" s="1">
        <v>726.11257840871599</v>
      </c>
      <c r="H20" s="1">
        <v>155.8617728443752</v>
      </c>
      <c r="I20" s="1">
        <v>32.083333333333336</v>
      </c>
      <c r="J20" s="1">
        <v>38.4104375</v>
      </c>
      <c r="K20" s="1">
        <v>5.0661897439326031E-2</v>
      </c>
      <c r="L20" s="1">
        <v>0.14481118049360711</v>
      </c>
      <c r="M20" s="1">
        <v>4.3617325322862399</v>
      </c>
      <c r="N20" s="1">
        <v>12.248489505638087</v>
      </c>
      <c r="O20" s="1">
        <v>0.32546305070243359</v>
      </c>
      <c r="P20" s="1">
        <v>23.94</v>
      </c>
      <c r="Q20" s="1">
        <v>5.835</v>
      </c>
      <c r="R20" s="1">
        <v>0.1</v>
      </c>
      <c r="S20" s="1">
        <v>22.528577427059737</v>
      </c>
      <c r="T20" s="5">
        <v>13.730001045696966</v>
      </c>
      <c r="U20" s="5">
        <v>31.370908710655648</v>
      </c>
      <c r="V20" s="5">
        <v>54.899090243647386</v>
      </c>
      <c r="W20" s="109">
        <v>2</v>
      </c>
      <c r="Y20" s="4" t="s">
        <v>36</v>
      </c>
    </row>
    <row r="21" spans="1:25">
      <c r="A21" s="1" t="s">
        <v>35</v>
      </c>
      <c r="B21" s="2">
        <v>5</v>
      </c>
      <c r="C21" s="2">
        <v>0.59519999999999995</v>
      </c>
      <c r="D21">
        <f t="shared" si="0"/>
        <v>2.7976000000000001</v>
      </c>
      <c r="E21" s="3">
        <v>0.1575</v>
      </c>
      <c r="F21" s="3">
        <v>6.3</v>
      </c>
      <c r="G21" s="1">
        <v>726.11257840871599</v>
      </c>
      <c r="H21" s="1">
        <v>155.8617728443752</v>
      </c>
      <c r="I21" s="1">
        <v>32.083333333333336</v>
      </c>
      <c r="J21" s="1">
        <v>38.4104375</v>
      </c>
      <c r="K21" s="1">
        <v>5.0661897439326031E-2</v>
      </c>
      <c r="L21" s="1">
        <v>0.14481118049360711</v>
      </c>
      <c r="M21" s="1">
        <v>4.3617325322862399</v>
      </c>
      <c r="N21" s="1">
        <v>12.248489505638087</v>
      </c>
      <c r="O21" s="1">
        <v>0.32546305070243359</v>
      </c>
      <c r="P21" s="1">
        <v>23.94</v>
      </c>
      <c r="Q21" s="1">
        <v>5.835</v>
      </c>
      <c r="R21" s="1">
        <v>0.1</v>
      </c>
      <c r="S21" s="1">
        <v>22.528577427059737</v>
      </c>
      <c r="T21" s="5">
        <v>13.730001045696966</v>
      </c>
      <c r="U21" s="5">
        <v>31.370908710655648</v>
      </c>
      <c r="V21" s="5">
        <v>54.899090243647386</v>
      </c>
      <c r="W21" s="109">
        <v>2</v>
      </c>
      <c r="Y21" s="4" t="s">
        <v>36</v>
      </c>
    </row>
    <row r="22" spans="1:25">
      <c r="A22" s="1" t="s">
        <v>37</v>
      </c>
      <c r="B22" s="2">
        <v>1</v>
      </c>
      <c r="C22" s="2">
        <v>0.30669999999999997</v>
      </c>
      <c r="D22">
        <v>14.166666666666666</v>
      </c>
      <c r="E22" s="3">
        <v>0.20250000000000001</v>
      </c>
      <c r="F22" s="1">
        <v>6.29</v>
      </c>
      <c r="G22" s="8">
        <v>492.65764278639841</v>
      </c>
      <c r="H22" s="8">
        <v>128.5320123405744</v>
      </c>
      <c r="I22" s="8">
        <v>30.563703571215644</v>
      </c>
      <c r="J22" s="8">
        <v>37.392937500000002</v>
      </c>
      <c r="K22" s="8">
        <v>9.1988700942702367E-2</v>
      </c>
      <c r="L22" s="8">
        <v>8.5043116265239582E-2</v>
      </c>
      <c r="M22" s="8">
        <v>1.6382192462411305</v>
      </c>
      <c r="N22" s="8">
        <v>9.36244564552449</v>
      </c>
      <c r="O22" s="8">
        <v>0.25286480664548833</v>
      </c>
      <c r="P22" s="8">
        <v>9.870000000000001</v>
      </c>
      <c r="Q22" s="8">
        <v>6.1349999999999998</v>
      </c>
      <c r="R22" s="8">
        <v>0.08</v>
      </c>
      <c r="S22" s="8">
        <v>12.771610223316593</v>
      </c>
      <c r="T22" s="8">
        <v>41.499643910875974</v>
      </c>
      <c r="U22" s="8">
        <v>12.717468715026964</v>
      </c>
      <c r="V22" s="8">
        <v>45.782887374097058</v>
      </c>
      <c r="W22" s="109">
        <v>1</v>
      </c>
      <c r="Y22" s="8" t="s">
        <v>32</v>
      </c>
    </row>
    <row r="23" spans="1:25">
      <c r="A23" s="1" t="s">
        <v>37</v>
      </c>
      <c r="B23" s="2">
        <v>2</v>
      </c>
      <c r="C23" s="2">
        <v>0.31019999999999998</v>
      </c>
      <c r="D23">
        <v>15</v>
      </c>
      <c r="E23" s="3">
        <v>0.20750000000000002</v>
      </c>
      <c r="F23" s="1">
        <v>6.34</v>
      </c>
      <c r="G23" s="8">
        <v>492.65764278639841</v>
      </c>
      <c r="H23" s="8">
        <v>128.5320123405744</v>
      </c>
      <c r="I23" s="8">
        <v>30.563703571215644</v>
      </c>
      <c r="J23" s="8">
        <v>37.392937500000002</v>
      </c>
      <c r="K23" s="8">
        <v>9.1988700942702367E-2</v>
      </c>
      <c r="L23" s="8">
        <v>8.5043116265239582E-2</v>
      </c>
      <c r="M23" s="8">
        <v>1.6382192462411305</v>
      </c>
      <c r="N23" s="8">
        <v>9.36244564552449</v>
      </c>
      <c r="O23" s="8">
        <v>0.25286480664548833</v>
      </c>
      <c r="P23" s="8">
        <v>9.870000000000001</v>
      </c>
      <c r="Q23" s="8">
        <v>6.1349999999999998</v>
      </c>
      <c r="R23" s="8">
        <v>0.08</v>
      </c>
      <c r="S23" s="8">
        <v>12.771610223316593</v>
      </c>
      <c r="T23" s="8">
        <v>41.499643910875974</v>
      </c>
      <c r="U23" s="8">
        <v>12.717468715026964</v>
      </c>
      <c r="V23" s="8">
        <v>45.782887374097058</v>
      </c>
      <c r="W23" s="109">
        <v>1</v>
      </c>
      <c r="Y23" s="8" t="s">
        <v>32</v>
      </c>
    </row>
    <row r="24" spans="1:25">
      <c r="A24" s="1" t="s">
        <v>37</v>
      </c>
      <c r="B24" s="2">
        <v>3</v>
      </c>
      <c r="C24" s="2">
        <v>0.33989999999999998</v>
      </c>
      <c r="D24">
        <v>15</v>
      </c>
      <c r="E24" s="3">
        <v>0.19500000000000001</v>
      </c>
      <c r="F24" s="1">
        <v>6.43</v>
      </c>
      <c r="G24" s="8">
        <v>492.65764278639841</v>
      </c>
      <c r="H24" s="8">
        <v>128.5320123405744</v>
      </c>
      <c r="I24" s="8">
        <v>30.563703571215644</v>
      </c>
      <c r="J24" s="8">
        <v>37.392937500000002</v>
      </c>
      <c r="K24" s="8">
        <v>9.1988700942702367E-2</v>
      </c>
      <c r="L24" s="8">
        <v>8.5043116265239582E-2</v>
      </c>
      <c r="M24" s="8">
        <v>1.6382192462411305</v>
      </c>
      <c r="N24" s="8">
        <v>9.36244564552449</v>
      </c>
      <c r="O24" s="8">
        <v>0.25286480664548833</v>
      </c>
      <c r="P24" s="8">
        <v>9.870000000000001</v>
      </c>
      <c r="Q24" s="8">
        <v>6.1349999999999998</v>
      </c>
      <c r="R24" s="8">
        <v>0.08</v>
      </c>
      <c r="S24" s="8">
        <v>12.771610223316593</v>
      </c>
      <c r="T24" s="8">
        <v>41.499643910875974</v>
      </c>
      <c r="U24" s="8">
        <v>12.717468715026964</v>
      </c>
      <c r="V24" s="8">
        <v>45.782887374097058</v>
      </c>
      <c r="W24" s="109">
        <v>1</v>
      </c>
      <c r="Y24" s="8" t="s">
        <v>32</v>
      </c>
    </row>
    <row r="25" spans="1:25">
      <c r="A25" s="1" t="s">
        <v>37</v>
      </c>
      <c r="B25" s="2">
        <v>4</v>
      </c>
      <c r="C25" s="2">
        <v>0.36230000000000001</v>
      </c>
      <c r="D25">
        <v>14.666666666666666</v>
      </c>
      <c r="E25" s="3">
        <v>0.19750000000000001</v>
      </c>
      <c r="F25" s="1">
        <v>6.39</v>
      </c>
      <c r="G25" s="8">
        <v>492.65764278639841</v>
      </c>
      <c r="H25" s="8">
        <v>128.5320123405744</v>
      </c>
      <c r="I25" s="8">
        <v>30.563703571215644</v>
      </c>
      <c r="J25" s="8">
        <v>37.392937500000002</v>
      </c>
      <c r="K25" s="8">
        <v>9.1988700942702367E-2</v>
      </c>
      <c r="L25" s="8">
        <v>8.5043116265239582E-2</v>
      </c>
      <c r="M25" s="8">
        <v>1.6382192462411305</v>
      </c>
      <c r="N25" s="8">
        <v>9.36244564552449</v>
      </c>
      <c r="O25" s="8">
        <v>0.25286480664548833</v>
      </c>
      <c r="P25" s="8">
        <v>9.870000000000001</v>
      </c>
      <c r="Q25" s="8">
        <v>6.1349999999999998</v>
      </c>
      <c r="R25" s="8">
        <v>0.08</v>
      </c>
      <c r="S25" s="8">
        <v>12.771610223316593</v>
      </c>
      <c r="T25" s="8">
        <v>41.499643910875974</v>
      </c>
      <c r="U25" s="8">
        <v>12.717468715026964</v>
      </c>
      <c r="V25" s="8">
        <v>45.782887374097058</v>
      </c>
      <c r="W25" s="109">
        <v>1</v>
      </c>
      <c r="Y25" s="8" t="s">
        <v>32</v>
      </c>
    </row>
    <row r="26" spans="1:25">
      <c r="A26" s="1" t="s">
        <v>37</v>
      </c>
      <c r="B26" s="2">
        <v>5</v>
      </c>
      <c r="C26" s="2">
        <v>0.29630000000000001</v>
      </c>
      <c r="D26">
        <v>14.5</v>
      </c>
      <c r="E26" s="3">
        <v>0.22249999999999998</v>
      </c>
      <c r="F26" s="1">
        <v>6.21</v>
      </c>
      <c r="G26" s="8">
        <v>492.65764278639841</v>
      </c>
      <c r="H26" s="8">
        <v>128.5320123405744</v>
      </c>
      <c r="I26" s="8">
        <v>30.563703571215644</v>
      </c>
      <c r="J26" s="8">
        <v>37.392937500000002</v>
      </c>
      <c r="K26" s="8">
        <v>9.1988700942702367E-2</v>
      </c>
      <c r="L26" s="8">
        <v>8.5043116265239582E-2</v>
      </c>
      <c r="M26" s="8">
        <v>1.6382192462411305</v>
      </c>
      <c r="N26" s="8">
        <v>9.36244564552449</v>
      </c>
      <c r="O26" s="8">
        <v>0.25286480664548833</v>
      </c>
      <c r="P26" s="8">
        <v>9.870000000000001</v>
      </c>
      <c r="Q26" s="8">
        <v>6.1349999999999998</v>
      </c>
      <c r="R26" s="8">
        <v>0.08</v>
      </c>
      <c r="S26" s="8">
        <v>12.771610223316593</v>
      </c>
      <c r="T26" s="8">
        <v>41.499643910875974</v>
      </c>
      <c r="U26" s="8">
        <v>12.717468715026964</v>
      </c>
      <c r="V26" s="8">
        <v>45.782887374097058</v>
      </c>
      <c r="W26" s="109">
        <v>1</v>
      </c>
      <c r="Y26" s="8" t="s">
        <v>32</v>
      </c>
    </row>
    <row r="27" spans="1:25">
      <c r="A27" s="1" t="s">
        <v>38</v>
      </c>
      <c r="B27" s="2">
        <v>1</v>
      </c>
      <c r="C27" s="2">
        <v>0.50119999999999998</v>
      </c>
      <c r="D27">
        <v>15.333333333333334</v>
      </c>
      <c r="E27" s="3">
        <v>0.3775</v>
      </c>
      <c r="F27" s="1">
        <v>6.52</v>
      </c>
      <c r="G27" s="8">
        <v>251.22647738527579</v>
      </c>
      <c r="H27" s="8">
        <v>142.91609681625903</v>
      </c>
      <c r="I27" s="8">
        <v>24.485184522744888</v>
      </c>
      <c r="J27" s="8">
        <v>16.630687500000001</v>
      </c>
      <c r="K27" s="8">
        <v>0.32341880056160993</v>
      </c>
      <c r="L27" s="8">
        <v>0.23944394885518905</v>
      </c>
      <c r="M27" s="8">
        <v>2.160659202995614</v>
      </c>
      <c r="N27" s="8">
        <v>48.041759765650859</v>
      </c>
      <c r="O27" s="8">
        <v>1.2437773603811366</v>
      </c>
      <c r="P27" s="8">
        <v>18.759999999999998</v>
      </c>
      <c r="Q27" s="8">
        <v>6.2850000000000001</v>
      </c>
      <c r="R27" s="8">
        <v>0.11</v>
      </c>
      <c r="S27" s="8">
        <v>11.438053586663868</v>
      </c>
      <c r="T27" s="8">
        <v>53.950061399918127</v>
      </c>
      <c r="U27" s="8">
        <v>10.233319688907084</v>
      </c>
      <c r="V27" s="8">
        <v>35.816618911174785</v>
      </c>
      <c r="W27" s="109">
        <v>3</v>
      </c>
      <c r="Y27" s="8" t="s">
        <v>39</v>
      </c>
    </row>
    <row r="28" spans="1:25">
      <c r="A28" s="1" t="s">
        <v>38</v>
      </c>
      <c r="B28" s="2">
        <v>2</v>
      </c>
      <c r="C28" s="2">
        <v>0.49940000000000001</v>
      </c>
      <c r="D28">
        <v>14.666666666666666</v>
      </c>
      <c r="E28" s="3">
        <v>0.375</v>
      </c>
      <c r="F28" s="1">
        <v>6.44</v>
      </c>
      <c r="G28" s="8">
        <v>251.22647738527579</v>
      </c>
      <c r="H28" s="8">
        <v>142.91609681625903</v>
      </c>
      <c r="I28" s="8">
        <v>24.485184522744888</v>
      </c>
      <c r="J28" s="8">
        <v>16.630687500000001</v>
      </c>
      <c r="K28" s="8">
        <v>0.32341880056160993</v>
      </c>
      <c r="L28" s="8">
        <v>0.23944394885518905</v>
      </c>
      <c r="M28" s="8">
        <v>2.160659202995614</v>
      </c>
      <c r="N28" s="8">
        <v>48.041759765650859</v>
      </c>
      <c r="O28" s="8">
        <v>1.2437773603811366</v>
      </c>
      <c r="P28" s="8">
        <v>18.759999999999998</v>
      </c>
      <c r="Q28" s="8">
        <v>6.2850000000000001</v>
      </c>
      <c r="R28" s="8">
        <v>0.11</v>
      </c>
      <c r="S28" s="8">
        <v>11.438053586663868</v>
      </c>
      <c r="T28" s="8">
        <v>53.950061399918127</v>
      </c>
      <c r="U28" s="8">
        <v>10.233319688907084</v>
      </c>
      <c r="V28" s="8">
        <v>35.816618911174785</v>
      </c>
      <c r="W28" s="109">
        <v>3</v>
      </c>
      <c r="Y28" s="8" t="s">
        <v>39</v>
      </c>
    </row>
    <row r="29" spans="1:25">
      <c r="A29" s="1" t="s">
        <v>38</v>
      </c>
      <c r="B29" s="2">
        <v>3</v>
      </c>
      <c r="C29" s="2">
        <v>0.44019999999999998</v>
      </c>
      <c r="D29">
        <v>16.166666666666668</v>
      </c>
      <c r="E29" s="3">
        <v>0.3175</v>
      </c>
      <c r="F29" s="1">
        <v>6.38</v>
      </c>
      <c r="G29" s="8">
        <v>251.22647738527579</v>
      </c>
      <c r="H29" s="8">
        <v>142.91609681625903</v>
      </c>
      <c r="I29" s="8">
        <v>24.485184522744888</v>
      </c>
      <c r="J29" s="8">
        <v>16.630687500000001</v>
      </c>
      <c r="K29" s="8">
        <v>0.32341880056160993</v>
      </c>
      <c r="L29" s="8">
        <v>0.23944394885518905</v>
      </c>
      <c r="M29" s="8">
        <v>2.160659202995614</v>
      </c>
      <c r="N29" s="8">
        <v>48.041759765650859</v>
      </c>
      <c r="O29" s="8">
        <v>1.2437773603811366</v>
      </c>
      <c r="P29" s="8">
        <v>18.759999999999998</v>
      </c>
      <c r="Q29" s="8">
        <v>6.2850000000000001</v>
      </c>
      <c r="R29" s="8">
        <v>0.11</v>
      </c>
      <c r="S29" s="8">
        <v>11.438053586663868</v>
      </c>
      <c r="T29" s="8">
        <v>53.950061399918127</v>
      </c>
      <c r="U29" s="8">
        <v>10.233319688907084</v>
      </c>
      <c r="V29" s="8">
        <v>35.816618911174785</v>
      </c>
      <c r="W29" s="109">
        <v>3</v>
      </c>
      <c r="Y29" s="8" t="s">
        <v>39</v>
      </c>
    </row>
    <row r="30" spans="1:25">
      <c r="A30" s="1" t="s">
        <v>38</v>
      </c>
      <c r="B30" s="2">
        <v>4</v>
      </c>
      <c r="C30" s="2">
        <v>0.4168</v>
      </c>
      <c r="D30">
        <v>16.333333333333332</v>
      </c>
      <c r="E30" s="3">
        <v>0.3725</v>
      </c>
      <c r="F30" s="1">
        <v>6.49</v>
      </c>
      <c r="G30" s="8">
        <v>251.22647738527579</v>
      </c>
      <c r="H30" s="8">
        <v>142.91609681625903</v>
      </c>
      <c r="I30" s="8">
        <v>24.485184522744888</v>
      </c>
      <c r="J30" s="8">
        <v>16.630687500000001</v>
      </c>
      <c r="K30" s="8">
        <v>0.32341880056160993</v>
      </c>
      <c r="L30" s="8">
        <v>0.23944394885518905</v>
      </c>
      <c r="M30" s="8">
        <v>2.160659202995614</v>
      </c>
      <c r="N30" s="8">
        <v>48.041759765650859</v>
      </c>
      <c r="O30" s="8">
        <v>1.2437773603811366</v>
      </c>
      <c r="P30" s="8">
        <v>18.759999999999998</v>
      </c>
      <c r="Q30" s="8">
        <v>6.2850000000000001</v>
      </c>
      <c r="R30" s="8">
        <v>0.11</v>
      </c>
      <c r="S30" s="8">
        <v>11.438053586663868</v>
      </c>
      <c r="T30" s="8">
        <v>53.950061399918127</v>
      </c>
      <c r="U30" s="8">
        <v>10.233319688907084</v>
      </c>
      <c r="V30" s="8">
        <v>35.816618911174785</v>
      </c>
      <c r="W30" s="109">
        <v>3</v>
      </c>
      <c r="Y30" s="8" t="s">
        <v>39</v>
      </c>
    </row>
    <row r="31" spans="1:25">
      <c r="A31" s="1" t="s">
        <v>38</v>
      </c>
      <c r="B31" s="2">
        <v>5</v>
      </c>
      <c r="C31" s="2">
        <v>0.4728</v>
      </c>
      <c r="D31">
        <v>16.333333333333332</v>
      </c>
      <c r="E31" s="3">
        <v>0.42500000000000004</v>
      </c>
      <c r="F31" s="1">
        <v>6.46</v>
      </c>
      <c r="G31" s="8">
        <v>251.22647738527579</v>
      </c>
      <c r="H31" s="8">
        <v>142.91609681625903</v>
      </c>
      <c r="I31" s="8">
        <v>24.485184522744888</v>
      </c>
      <c r="J31" s="8">
        <v>16.630687500000001</v>
      </c>
      <c r="K31" s="8">
        <v>0.32341880056160993</v>
      </c>
      <c r="L31" s="8">
        <v>0.23944394885518905</v>
      </c>
      <c r="M31" s="8">
        <v>2.160659202995614</v>
      </c>
      <c r="N31" s="8">
        <v>48.041759765650859</v>
      </c>
      <c r="O31" s="8">
        <v>1.2437773603811366</v>
      </c>
      <c r="P31" s="8">
        <v>18.759999999999998</v>
      </c>
      <c r="Q31" s="8">
        <v>6.2850000000000001</v>
      </c>
      <c r="R31" s="8">
        <v>0.11</v>
      </c>
      <c r="S31" s="8">
        <v>11.438053586663868</v>
      </c>
      <c r="T31" s="8">
        <v>53.950061399918127</v>
      </c>
      <c r="U31" s="8">
        <v>10.233319688907084</v>
      </c>
      <c r="V31" s="8">
        <v>35.816618911174785</v>
      </c>
      <c r="W31" s="109">
        <v>3</v>
      </c>
      <c r="Y31" s="8" t="s">
        <v>39</v>
      </c>
    </row>
    <row r="32" spans="1:25">
      <c r="A32" s="1" t="s">
        <v>40</v>
      </c>
      <c r="B32" s="2">
        <v>1</v>
      </c>
      <c r="C32" s="6">
        <v>0.45829999999999999</v>
      </c>
      <c r="D32">
        <f t="shared" ref="D32:D51" si="1">AVERAGE(A32:C32)</f>
        <v>0.72914999999999996</v>
      </c>
      <c r="E32" s="7">
        <v>0.16500000000000001</v>
      </c>
      <c r="F32" s="8">
        <v>6.08</v>
      </c>
      <c r="G32" s="8">
        <v>159.80356553317935</v>
      </c>
      <c r="H32" s="8">
        <v>139.08034095607644</v>
      </c>
      <c r="I32" s="8">
        <v>28.537530555058726</v>
      </c>
      <c r="J32" s="8">
        <v>18.444375000000001</v>
      </c>
      <c r="K32" s="8">
        <v>0</v>
      </c>
      <c r="L32" s="8">
        <v>5.0178412132025209E-2</v>
      </c>
      <c r="M32" s="8">
        <v>3.0759494740386994</v>
      </c>
      <c r="N32" s="8">
        <v>29.586440648133721</v>
      </c>
      <c r="O32" s="8">
        <v>0.60683050214567358</v>
      </c>
      <c r="P32" s="8">
        <v>21.07</v>
      </c>
      <c r="Q32" s="8">
        <v>5.68</v>
      </c>
      <c r="R32" s="8">
        <v>0.08</v>
      </c>
      <c r="S32" s="8">
        <v>20.772950043232949</v>
      </c>
      <c r="T32" s="8">
        <v>20.136026380873872</v>
      </c>
      <c r="U32" s="8">
        <v>30.915086562242372</v>
      </c>
      <c r="V32" s="8">
        <v>48.948887056883756</v>
      </c>
      <c r="W32" s="109">
        <v>2</v>
      </c>
      <c r="Y32" s="8" t="s">
        <v>36</v>
      </c>
    </row>
    <row r="33" spans="1:25">
      <c r="A33" s="1" t="s">
        <v>40</v>
      </c>
      <c r="B33" s="2">
        <v>2</v>
      </c>
      <c r="C33" s="6">
        <v>0.33079999999999998</v>
      </c>
      <c r="D33">
        <f t="shared" si="1"/>
        <v>1.1654</v>
      </c>
      <c r="E33" s="7">
        <v>0.10250000000000001</v>
      </c>
      <c r="F33" s="8">
        <v>6.02</v>
      </c>
      <c r="G33" s="8">
        <v>159.80356553317935</v>
      </c>
      <c r="H33" s="8">
        <v>139.08034095607644</v>
      </c>
      <c r="I33" s="8">
        <v>28.537530555058726</v>
      </c>
      <c r="J33" s="8">
        <v>18.444375000000001</v>
      </c>
      <c r="K33" s="8">
        <v>0</v>
      </c>
      <c r="L33" s="8">
        <v>5.0178412132025209E-2</v>
      </c>
      <c r="M33" s="8">
        <v>3.0759494740386994</v>
      </c>
      <c r="N33" s="8">
        <v>29.586440648133721</v>
      </c>
      <c r="O33" s="8">
        <v>0.60683050214567358</v>
      </c>
      <c r="P33" s="8">
        <v>21.07</v>
      </c>
      <c r="Q33" s="8">
        <v>5.68</v>
      </c>
      <c r="R33" s="8">
        <v>0.08</v>
      </c>
      <c r="S33" s="8">
        <v>20.772950043232949</v>
      </c>
      <c r="T33" s="8">
        <v>20.136026380873872</v>
      </c>
      <c r="U33" s="8">
        <v>30.915086562242372</v>
      </c>
      <c r="V33" s="8">
        <v>48.948887056883756</v>
      </c>
      <c r="W33" s="109">
        <v>2</v>
      </c>
      <c r="Y33" s="8" t="s">
        <v>36</v>
      </c>
    </row>
    <row r="34" spans="1:25">
      <c r="A34" s="1" t="s">
        <v>40</v>
      </c>
      <c r="B34" s="2">
        <v>3</v>
      </c>
      <c r="C34" s="6">
        <v>0.31190000000000001</v>
      </c>
      <c r="D34">
        <f t="shared" si="1"/>
        <v>1.65595</v>
      </c>
      <c r="E34" s="7">
        <v>0.12</v>
      </c>
      <c r="F34" s="8">
        <v>6.06</v>
      </c>
      <c r="G34" s="8">
        <v>159.80356553317935</v>
      </c>
      <c r="H34" s="8">
        <v>139.08034095607644</v>
      </c>
      <c r="I34" s="8">
        <v>28.537530555058726</v>
      </c>
      <c r="J34" s="8">
        <v>18.444375000000001</v>
      </c>
      <c r="K34" s="8">
        <v>0</v>
      </c>
      <c r="L34" s="8">
        <v>5.0178412132025209E-2</v>
      </c>
      <c r="M34" s="8">
        <v>3.0759494740386994</v>
      </c>
      <c r="N34" s="8">
        <v>29.586440648133721</v>
      </c>
      <c r="O34" s="8">
        <v>0.60683050214567358</v>
      </c>
      <c r="P34" s="8">
        <v>21.07</v>
      </c>
      <c r="Q34" s="8">
        <v>5.68</v>
      </c>
      <c r="R34" s="8">
        <v>0.08</v>
      </c>
      <c r="S34" s="8">
        <v>20.772950043232949</v>
      </c>
      <c r="T34" s="8">
        <v>20.136026380873872</v>
      </c>
      <c r="U34" s="8">
        <v>30.915086562242372</v>
      </c>
      <c r="V34" s="8">
        <v>48.948887056883756</v>
      </c>
      <c r="W34" s="109">
        <v>2</v>
      </c>
      <c r="Y34" s="8" t="s">
        <v>36</v>
      </c>
    </row>
    <row r="35" spans="1:25">
      <c r="A35" s="1" t="s">
        <v>40</v>
      </c>
      <c r="B35" s="2">
        <v>4</v>
      </c>
      <c r="C35" s="6">
        <v>0.27129999999999999</v>
      </c>
      <c r="D35">
        <f t="shared" si="1"/>
        <v>2.13565</v>
      </c>
      <c r="E35" s="7">
        <v>0.16500000000000001</v>
      </c>
      <c r="F35" s="7">
        <v>6</v>
      </c>
      <c r="G35" s="8">
        <v>159.80356553317935</v>
      </c>
      <c r="H35" s="8">
        <v>139.08034095607644</v>
      </c>
      <c r="I35" s="8">
        <v>28.537530555058726</v>
      </c>
      <c r="J35" s="8">
        <v>18.444375000000001</v>
      </c>
      <c r="K35" s="8">
        <v>0</v>
      </c>
      <c r="L35" s="8">
        <v>5.0178412132025209E-2</v>
      </c>
      <c r="M35" s="8">
        <v>3.0759494740386994</v>
      </c>
      <c r="N35" s="8">
        <v>29.586440648133721</v>
      </c>
      <c r="O35" s="8">
        <v>0.60683050214567358</v>
      </c>
      <c r="P35" s="8">
        <v>21.07</v>
      </c>
      <c r="Q35" s="8">
        <v>5.68</v>
      </c>
      <c r="R35" s="8">
        <v>0.08</v>
      </c>
      <c r="S35" s="8">
        <v>20.772950043232949</v>
      </c>
      <c r="T35" s="8">
        <v>20.136026380873872</v>
      </c>
      <c r="U35" s="8">
        <v>30.915086562242372</v>
      </c>
      <c r="V35" s="8">
        <v>48.948887056883756</v>
      </c>
      <c r="W35" s="109">
        <v>2</v>
      </c>
      <c r="Y35" s="8" t="s">
        <v>36</v>
      </c>
    </row>
    <row r="36" spans="1:25">
      <c r="A36" s="1" t="s">
        <v>40</v>
      </c>
      <c r="B36" s="2">
        <v>5</v>
      </c>
      <c r="C36" s="6">
        <v>0.31850000000000001</v>
      </c>
      <c r="D36">
        <f t="shared" si="1"/>
        <v>2.6592500000000001</v>
      </c>
      <c r="E36" s="7">
        <v>0.17125000000000001</v>
      </c>
      <c r="F36" s="8">
        <v>6.06</v>
      </c>
      <c r="G36" s="8">
        <v>159.80356553317935</v>
      </c>
      <c r="H36" s="8">
        <v>139.08034095607644</v>
      </c>
      <c r="I36" s="8">
        <v>28.537530555058726</v>
      </c>
      <c r="J36" s="8">
        <v>18.444375000000001</v>
      </c>
      <c r="K36" s="8">
        <v>0</v>
      </c>
      <c r="L36" s="8">
        <v>5.0178412132025209E-2</v>
      </c>
      <c r="M36" s="8">
        <v>3.0759494740386994</v>
      </c>
      <c r="N36" s="8">
        <v>29.586440648133721</v>
      </c>
      <c r="O36" s="8">
        <v>0.60683050214567358</v>
      </c>
      <c r="P36" s="8">
        <v>21.07</v>
      </c>
      <c r="Q36" s="8">
        <v>5.68</v>
      </c>
      <c r="R36" s="8">
        <v>0.08</v>
      </c>
      <c r="S36" s="8">
        <v>20.772950043232949</v>
      </c>
      <c r="T36" s="8">
        <v>20.136026380873872</v>
      </c>
      <c r="U36" s="8">
        <v>30.915086562242372</v>
      </c>
      <c r="V36" s="8">
        <v>48.948887056883756</v>
      </c>
      <c r="W36" s="109">
        <v>2</v>
      </c>
      <c r="Y36" s="8" t="s">
        <v>36</v>
      </c>
    </row>
    <row r="37" spans="1:25">
      <c r="A37" s="1" t="s">
        <v>41</v>
      </c>
      <c r="B37" s="2">
        <v>1</v>
      </c>
      <c r="C37" s="2">
        <v>0.4572</v>
      </c>
      <c r="D37">
        <f t="shared" si="1"/>
        <v>0.72860000000000003</v>
      </c>
      <c r="E37" s="3">
        <v>0.185</v>
      </c>
      <c r="F37" s="3">
        <v>6.9</v>
      </c>
      <c r="G37" s="8">
        <v>257.75668537471125</v>
      </c>
      <c r="H37" s="8">
        <v>156.341242326898</v>
      </c>
      <c r="I37" s="8">
        <v>33.096419841411794</v>
      </c>
      <c r="J37" s="8">
        <v>32.276687499999994</v>
      </c>
      <c r="K37" s="8">
        <v>0.38954168616701207</v>
      </c>
      <c r="L37" s="8">
        <v>0</v>
      </c>
      <c r="M37" s="8">
        <v>3.3342845050620973</v>
      </c>
      <c r="N37" s="8">
        <v>29.215481419599516</v>
      </c>
      <c r="O37" s="8">
        <v>0.66162162973582095</v>
      </c>
      <c r="P37" s="8">
        <v>19.949999999999996</v>
      </c>
      <c r="Q37" s="8">
        <v>7.15</v>
      </c>
      <c r="R37" s="8">
        <v>0.12</v>
      </c>
      <c r="S37" s="8">
        <v>18.169970193472423</v>
      </c>
      <c r="T37" s="8">
        <v>17.321207110376193</v>
      </c>
      <c r="U37" s="8">
        <v>23.382596114096735</v>
      </c>
      <c r="V37" s="8">
        <v>59.296196775527072</v>
      </c>
      <c r="W37" s="109">
        <v>4</v>
      </c>
      <c r="Y37" s="8" t="s">
        <v>42</v>
      </c>
    </row>
    <row r="38" spans="1:25">
      <c r="A38" s="1" t="s">
        <v>41</v>
      </c>
      <c r="B38" s="2">
        <v>2</v>
      </c>
      <c r="C38" s="2">
        <v>0.49320000000000003</v>
      </c>
      <c r="D38">
        <f t="shared" si="1"/>
        <v>1.2465999999999999</v>
      </c>
      <c r="E38" s="3">
        <v>0.19</v>
      </c>
      <c r="F38" s="3">
        <v>6.89</v>
      </c>
      <c r="G38" s="8">
        <v>257.75668537471125</v>
      </c>
      <c r="H38" s="8">
        <v>156.341242326898</v>
      </c>
      <c r="I38" s="8">
        <v>33.096419841411794</v>
      </c>
      <c r="J38" s="8">
        <v>32.276687499999994</v>
      </c>
      <c r="K38" s="8">
        <v>0.38954168616701207</v>
      </c>
      <c r="L38" s="8">
        <v>0</v>
      </c>
      <c r="M38" s="8">
        <v>3.3342845050620973</v>
      </c>
      <c r="N38" s="8">
        <v>29.215481419599516</v>
      </c>
      <c r="O38" s="8">
        <v>0.66162162973582095</v>
      </c>
      <c r="P38" s="8">
        <v>19.949999999999996</v>
      </c>
      <c r="Q38" s="8">
        <v>7.15</v>
      </c>
      <c r="R38" s="8">
        <v>0.12</v>
      </c>
      <c r="S38" s="8">
        <v>18.169970193472423</v>
      </c>
      <c r="T38" s="8">
        <v>17.321207110376193</v>
      </c>
      <c r="U38" s="8">
        <v>23.382596114096735</v>
      </c>
      <c r="V38" s="8">
        <v>59.296196775527072</v>
      </c>
      <c r="W38" s="109">
        <v>4</v>
      </c>
      <c r="Y38" s="8" t="s">
        <v>42</v>
      </c>
    </row>
    <row r="39" spans="1:25">
      <c r="A39" s="1" t="s">
        <v>41</v>
      </c>
      <c r="B39" s="2">
        <v>3</v>
      </c>
      <c r="C39" s="2">
        <v>0.53920000000000001</v>
      </c>
      <c r="D39">
        <f t="shared" si="1"/>
        <v>1.7696000000000001</v>
      </c>
      <c r="E39" s="3">
        <v>0.1875</v>
      </c>
      <c r="F39" s="1">
        <v>7.02</v>
      </c>
      <c r="G39" s="8">
        <v>257.75668537471125</v>
      </c>
      <c r="H39" s="8">
        <v>156.341242326898</v>
      </c>
      <c r="I39" s="8">
        <v>33.096419841411794</v>
      </c>
      <c r="J39" s="8">
        <v>32.276687499999994</v>
      </c>
      <c r="K39" s="8">
        <v>0.38954168616701207</v>
      </c>
      <c r="L39" s="8">
        <v>0</v>
      </c>
      <c r="M39" s="8">
        <v>3.3342845050620973</v>
      </c>
      <c r="N39" s="8">
        <v>29.215481419599516</v>
      </c>
      <c r="O39" s="8">
        <v>0.66162162973582095</v>
      </c>
      <c r="P39" s="8">
        <v>19.949999999999996</v>
      </c>
      <c r="Q39" s="8">
        <v>7.15</v>
      </c>
      <c r="R39" s="8">
        <v>0.12</v>
      </c>
      <c r="S39" s="8">
        <v>18.169970193472423</v>
      </c>
      <c r="T39" s="8">
        <v>17.321207110376193</v>
      </c>
      <c r="U39" s="8">
        <v>23.382596114096735</v>
      </c>
      <c r="V39" s="8">
        <v>59.296196775527072</v>
      </c>
      <c r="W39" s="109">
        <v>4</v>
      </c>
      <c r="Y39" s="8" t="s">
        <v>42</v>
      </c>
    </row>
    <row r="40" spans="1:25">
      <c r="A40" s="1" t="s">
        <v>41</v>
      </c>
      <c r="B40" s="2">
        <v>4</v>
      </c>
      <c r="C40" s="2">
        <v>0.17929999999999999</v>
      </c>
      <c r="D40">
        <f t="shared" si="1"/>
        <v>2.0896499999999998</v>
      </c>
      <c r="E40" s="3">
        <v>0.185</v>
      </c>
      <c r="F40" s="3">
        <v>7</v>
      </c>
      <c r="G40" s="8">
        <v>257.75668537471125</v>
      </c>
      <c r="H40" s="8">
        <v>156.341242326898</v>
      </c>
      <c r="I40" s="8">
        <v>33.096419841411794</v>
      </c>
      <c r="J40" s="8">
        <v>32.276687499999994</v>
      </c>
      <c r="K40" s="8">
        <v>0.38954168616701207</v>
      </c>
      <c r="L40" s="8">
        <v>0</v>
      </c>
      <c r="M40" s="8">
        <v>3.3342845050620973</v>
      </c>
      <c r="N40" s="8">
        <v>29.215481419599516</v>
      </c>
      <c r="O40" s="8">
        <v>0.66162162973582095</v>
      </c>
      <c r="P40" s="8">
        <v>19.949999999999996</v>
      </c>
      <c r="Q40" s="8">
        <v>7.15</v>
      </c>
      <c r="R40" s="8">
        <v>0.12</v>
      </c>
      <c r="S40" s="8">
        <v>18.169970193472423</v>
      </c>
      <c r="T40" s="8">
        <v>17.321207110376193</v>
      </c>
      <c r="U40" s="8">
        <v>23.382596114096735</v>
      </c>
      <c r="V40" s="8">
        <v>59.296196775527072</v>
      </c>
      <c r="W40" s="109">
        <v>4</v>
      </c>
      <c r="Y40" s="8" t="s">
        <v>42</v>
      </c>
    </row>
    <row r="41" spans="1:25">
      <c r="A41" s="1" t="s">
        <v>41</v>
      </c>
      <c r="B41" s="2">
        <v>5</v>
      </c>
      <c r="C41" s="2">
        <v>0.31269999999999998</v>
      </c>
      <c r="D41">
        <f t="shared" si="1"/>
        <v>2.6563499999999998</v>
      </c>
      <c r="E41" s="3">
        <v>0.19</v>
      </c>
      <c r="F41" s="1">
        <v>6.96</v>
      </c>
      <c r="G41" s="8">
        <v>257.75668537471125</v>
      </c>
      <c r="H41" s="8">
        <v>156.341242326898</v>
      </c>
      <c r="I41" s="8">
        <v>33.096419841411794</v>
      </c>
      <c r="J41" s="8">
        <v>32.276687499999994</v>
      </c>
      <c r="K41" s="8">
        <v>0.38954168616701207</v>
      </c>
      <c r="L41" s="8">
        <v>0</v>
      </c>
      <c r="M41" s="8">
        <v>3.3342845050620973</v>
      </c>
      <c r="N41" s="8">
        <v>29.215481419599516</v>
      </c>
      <c r="O41" s="8">
        <v>0.66162162973582095</v>
      </c>
      <c r="P41" s="8">
        <v>19.949999999999996</v>
      </c>
      <c r="Q41" s="8">
        <v>7.15</v>
      </c>
      <c r="R41" s="8">
        <v>0.12</v>
      </c>
      <c r="S41" s="8">
        <v>18.169970193472423</v>
      </c>
      <c r="T41" s="8">
        <v>17.321207110376193</v>
      </c>
      <c r="U41" s="8">
        <v>23.382596114096735</v>
      </c>
      <c r="V41" s="8">
        <v>59.296196775527072</v>
      </c>
      <c r="W41" s="109">
        <v>4</v>
      </c>
      <c r="Y41" s="8" t="s">
        <v>42</v>
      </c>
    </row>
    <row r="42" spans="1:25">
      <c r="A42" s="1" t="s">
        <v>43</v>
      </c>
      <c r="B42" s="2">
        <v>1</v>
      </c>
      <c r="C42" s="6">
        <v>9.74E-2</v>
      </c>
      <c r="D42">
        <f t="shared" si="1"/>
        <v>0.54869999999999997</v>
      </c>
      <c r="E42" s="7">
        <v>0.20750000000000002</v>
      </c>
      <c r="F42" s="8">
        <v>6.81</v>
      </c>
      <c r="G42" s="8">
        <v>451.72888015717109</v>
      </c>
      <c r="H42" s="8">
        <v>154.42336439680673</v>
      </c>
      <c r="I42" s="8">
        <v>29.550617063137185</v>
      </c>
      <c r="J42" s="8">
        <v>38.878437500000004</v>
      </c>
      <c r="K42" s="8">
        <v>0</v>
      </c>
      <c r="L42" s="8">
        <v>2.6761819803747837E-3</v>
      </c>
      <c r="M42" s="8">
        <v>1.3645881097623285</v>
      </c>
      <c r="N42" s="8">
        <v>29.863564351447074</v>
      </c>
      <c r="O42" s="8">
        <v>0.25149502845573468</v>
      </c>
      <c r="P42" s="8">
        <v>13.3</v>
      </c>
      <c r="Q42" s="8">
        <v>6.83</v>
      </c>
      <c r="R42" s="8">
        <v>7.0000000000000007E-2</v>
      </c>
      <c r="S42" s="8">
        <v>13.200360938164309</v>
      </c>
      <c r="T42" s="8">
        <v>39.141900801298299</v>
      </c>
      <c r="U42" s="8">
        <v>15.341312506339385</v>
      </c>
      <c r="V42" s="8">
        <v>45.516786692362317</v>
      </c>
      <c r="W42" s="109">
        <v>1</v>
      </c>
      <c r="Y42" s="8" t="s">
        <v>32</v>
      </c>
    </row>
    <row r="43" spans="1:25">
      <c r="A43" s="1" t="s">
        <v>43</v>
      </c>
      <c r="B43" s="2">
        <v>2</v>
      </c>
      <c r="C43" s="6">
        <v>0.1502</v>
      </c>
      <c r="D43">
        <f t="shared" si="1"/>
        <v>1.0750999999999999</v>
      </c>
      <c r="E43" s="7">
        <v>0.22499999999999998</v>
      </c>
      <c r="F43" s="8">
        <v>6.79</v>
      </c>
      <c r="G43" s="8">
        <v>451.72888015717109</v>
      </c>
      <c r="H43" s="8">
        <v>154.42336439680673</v>
      </c>
      <c r="I43" s="8">
        <v>29.550617063137185</v>
      </c>
      <c r="J43" s="8">
        <v>38.878437500000004</v>
      </c>
      <c r="K43" s="8">
        <v>0</v>
      </c>
      <c r="L43" s="8">
        <v>2.6761819803747837E-3</v>
      </c>
      <c r="M43" s="8">
        <v>1.3645881097623285</v>
      </c>
      <c r="N43" s="8">
        <v>29.863564351447074</v>
      </c>
      <c r="O43" s="8">
        <v>0.25149502845573468</v>
      </c>
      <c r="P43" s="8">
        <v>13.3</v>
      </c>
      <c r="Q43" s="8">
        <v>6.83</v>
      </c>
      <c r="R43" s="8">
        <v>7.0000000000000007E-2</v>
      </c>
      <c r="S43" s="8">
        <v>13.200360938164309</v>
      </c>
      <c r="T43" s="8">
        <v>39.141900801298299</v>
      </c>
      <c r="U43" s="8">
        <v>15.341312506339385</v>
      </c>
      <c r="V43" s="8">
        <v>45.516786692362317</v>
      </c>
      <c r="W43" s="109">
        <v>1</v>
      </c>
      <c r="Y43" s="8" t="s">
        <v>32</v>
      </c>
    </row>
    <row r="44" spans="1:25">
      <c r="A44" s="1" t="s">
        <v>43</v>
      </c>
      <c r="B44" s="2">
        <v>3</v>
      </c>
      <c r="C44" s="6">
        <v>0.11</v>
      </c>
      <c r="D44">
        <f t="shared" si="1"/>
        <v>1.5549999999999999</v>
      </c>
      <c r="E44" s="7">
        <v>0.18</v>
      </c>
      <c r="F44" s="8">
        <v>6.77</v>
      </c>
      <c r="G44" s="8">
        <v>451.72888015717109</v>
      </c>
      <c r="H44" s="8">
        <v>154.42336439680673</v>
      </c>
      <c r="I44" s="8">
        <v>29.550617063137185</v>
      </c>
      <c r="J44" s="8">
        <v>38.878437500000004</v>
      </c>
      <c r="K44" s="8">
        <v>0</v>
      </c>
      <c r="L44" s="8">
        <v>2.6761819803747837E-3</v>
      </c>
      <c r="M44" s="8">
        <v>1.3645881097623285</v>
      </c>
      <c r="N44" s="8">
        <v>29.863564351447074</v>
      </c>
      <c r="O44" s="8">
        <v>0.25149502845573468</v>
      </c>
      <c r="P44" s="8">
        <v>13.3</v>
      </c>
      <c r="Q44" s="8">
        <v>6.83</v>
      </c>
      <c r="R44" s="8">
        <v>7.0000000000000007E-2</v>
      </c>
      <c r="S44" s="8">
        <v>13.200360938164309</v>
      </c>
      <c r="T44" s="8">
        <v>39.141900801298299</v>
      </c>
      <c r="U44" s="8">
        <v>15.341312506339385</v>
      </c>
      <c r="V44" s="8">
        <v>45.516786692362317</v>
      </c>
      <c r="W44" s="109">
        <v>1</v>
      </c>
      <c r="Y44" s="8" t="s">
        <v>32</v>
      </c>
    </row>
    <row r="45" spans="1:25">
      <c r="A45" s="1" t="s">
        <v>43</v>
      </c>
      <c r="B45" s="2">
        <v>4</v>
      </c>
      <c r="C45" s="6">
        <v>7.7799999999999994E-2</v>
      </c>
      <c r="D45">
        <f t="shared" si="1"/>
        <v>2.0388999999999999</v>
      </c>
      <c r="E45" s="7">
        <v>0.25750000000000001</v>
      </c>
      <c r="F45" s="8">
        <v>6.68</v>
      </c>
      <c r="G45" s="8">
        <v>451.72888015717109</v>
      </c>
      <c r="H45" s="8">
        <v>154.42336439680673</v>
      </c>
      <c r="I45" s="8">
        <v>29.550617063137185</v>
      </c>
      <c r="J45" s="8">
        <v>38.878437500000004</v>
      </c>
      <c r="K45" s="8">
        <v>0</v>
      </c>
      <c r="L45" s="8">
        <v>2.6761819803747837E-3</v>
      </c>
      <c r="M45" s="8">
        <v>1.3645881097623285</v>
      </c>
      <c r="N45" s="8">
        <v>29.863564351447074</v>
      </c>
      <c r="O45" s="8">
        <v>0.25149502845573468</v>
      </c>
      <c r="P45" s="8">
        <v>13.3</v>
      </c>
      <c r="Q45" s="8">
        <v>6.83</v>
      </c>
      <c r="R45" s="8">
        <v>7.0000000000000007E-2</v>
      </c>
      <c r="S45" s="8">
        <v>13.200360938164309</v>
      </c>
      <c r="T45" s="8">
        <v>39.141900801298299</v>
      </c>
      <c r="U45" s="8">
        <v>15.341312506339385</v>
      </c>
      <c r="V45" s="8">
        <v>45.516786692362317</v>
      </c>
      <c r="W45" s="109">
        <v>1</v>
      </c>
      <c r="Y45" s="8" t="s">
        <v>32</v>
      </c>
    </row>
    <row r="46" spans="1:25">
      <c r="A46" s="1" t="s">
        <v>43</v>
      </c>
      <c r="B46" s="2">
        <v>5</v>
      </c>
      <c r="C46" s="6">
        <v>0.12180000000000001</v>
      </c>
      <c r="D46">
        <f t="shared" si="1"/>
        <v>2.5609000000000002</v>
      </c>
      <c r="E46" s="7">
        <v>0.23249999999999998</v>
      </c>
      <c r="F46" s="8">
        <v>6.79</v>
      </c>
      <c r="G46" s="8">
        <v>451.72888015717109</v>
      </c>
      <c r="H46" s="8">
        <v>154.42336439680673</v>
      </c>
      <c r="I46" s="8">
        <v>29.550617063137185</v>
      </c>
      <c r="J46" s="8">
        <v>38.878437500000004</v>
      </c>
      <c r="K46" s="8">
        <v>0</v>
      </c>
      <c r="L46" s="8">
        <v>2.6761819803747837E-3</v>
      </c>
      <c r="M46" s="8">
        <v>1.3645881097623285</v>
      </c>
      <c r="N46" s="8">
        <v>29.863564351447074</v>
      </c>
      <c r="O46" s="8">
        <v>0.25149502845573468</v>
      </c>
      <c r="P46" s="8">
        <v>13.3</v>
      </c>
      <c r="Q46" s="8">
        <v>6.83</v>
      </c>
      <c r="R46" s="8">
        <v>7.0000000000000007E-2</v>
      </c>
      <c r="S46" s="8">
        <v>13.200360938164309</v>
      </c>
      <c r="T46" s="8">
        <v>39.141900801298299</v>
      </c>
      <c r="U46" s="8">
        <v>15.341312506339385</v>
      </c>
      <c r="V46" s="8">
        <v>45.516786692362317</v>
      </c>
      <c r="W46" s="109">
        <v>1</v>
      </c>
      <c r="Y46" s="8" t="s">
        <v>32</v>
      </c>
    </row>
    <row r="47" spans="1:25">
      <c r="A47" s="1" t="s">
        <v>44</v>
      </c>
      <c r="B47" s="2">
        <v>1</v>
      </c>
      <c r="C47" s="6">
        <v>0.25180000000000002</v>
      </c>
      <c r="D47">
        <f t="shared" si="1"/>
        <v>0.62590000000000001</v>
      </c>
      <c r="E47" s="7">
        <v>0.25750000000000001</v>
      </c>
      <c r="F47" s="8">
        <v>6.43</v>
      </c>
      <c r="G47" s="8">
        <v>691.19924067348984</v>
      </c>
      <c r="H47" s="8">
        <v>149.62866957157851</v>
      </c>
      <c r="I47" s="8">
        <v>23.978641268705658</v>
      </c>
      <c r="J47" s="8">
        <v>38.368812500000004</v>
      </c>
      <c r="K47" s="8">
        <v>0.1167847830447282</v>
      </c>
      <c r="L47" s="8">
        <v>8.5043116265239582E-2</v>
      </c>
      <c r="M47" s="8">
        <v>2.2418044786765412</v>
      </c>
      <c r="N47" s="8">
        <v>28.693617053474867</v>
      </c>
      <c r="O47" s="8">
        <v>0.35285861449750727</v>
      </c>
      <c r="P47" s="8">
        <v>13.580000000000002</v>
      </c>
      <c r="Q47" s="8">
        <v>6.2149999999999999</v>
      </c>
      <c r="R47" s="8">
        <v>7.0000000000000007E-2</v>
      </c>
      <c r="S47" s="8">
        <v>13.678207981943935</v>
      </c>
      <c r="T47" s="10">
        <v>46.335479914136769</v>
      </c>
      <c r="U47" s="10">
        <v>18.015946028825514</v>
      </c>
      <c r="V47" s="10">
        <v>35.64857405703772</v>
      </c>
      <c r="W47" s="109">
        <v>1</v>
      </c>
      <c r="Y47" s="9" t="s">
        <v>32</v>
      </c>
    </row>
    <row r="48" spans="1:25">
      <c r="A48" s="1" t="s">
        <v>44</v>
      </c>
      <c r="B48" s="2">
        <v>2</v>
      </c>
      <c r="C48" s="6">
        <v>0.33479999999999999</v>
      </c>
      <c r="D48">
        <f t="shared" si="1"/>
        <v>1.1674</v>
      </c>
      <c r="E48" s="7">
        <v>0.26500000000000001</v>
      </c>
      <c r="F48" s="8">
        <v>6.46</v>
      </c>
      <c r="G48" s="8">
        <v>691.19924067348984</v>
      </c>
      <c r="H48" s="8">
        <v>149.62866957157851</v>
      </c>
      <c r="I48" s="8">
        <v>23.978641268705658</v>
      </c>
      <c r="J48" s="8">
        <v>38.368812500000004</v>
      </c>
      <c r="K48" s="8">
        <v>0.1167847830447282</v>
      </c>
      <c r="L48" s="8">
        <v>8.5043116265239582E-2</v>
      </c>
      <c r="M48" s="8">
        <v>2.2418044786765412</v>
      </c>
      <c r="N48" s="8">
        <v>28.693617053474867</v>
      </c>
      <c r="O48" s="8">
        <v>0.35285861449750727</v>
      </c>
      <c r="P48" s="8">
        <v>13.580000000000002</v>
      </c>
      <c r="Q48" s="8">
        <v>6.2149999999999999</v>
      </c>
      <c r="R48" s="8">
        <v>7.0000000000000007E-2</v>
      </c>
      <c r="S48" s="8">
        <v>13.678207981943935</v>
      </c>
      <c r="T48" s="10">
        <v>46.335479914136769</v>
      </c>
      <c r="U48" s="10">
        <v>18.015946028825514</v>
      </c>
      <c r="V48" s="10">
        <v>35.64857405703772</v>
      </c>
      <c r="W48" s="109">
        <v>1</v>
      </c>
      <c r="Y48" s="9" t="s">
        <v>32</v>
      </c>
    </row>
    <row r="49" spans="1:25">
      <c r="A49" s="1" t="s">
        <v>44</v>
      </c>
      <c r="B49" s="2">
        <v>3</v>
      </c>
      <c r="C49" s="6">
        <v>0.18920000000000001</v>
      </c>
      <c r="D49">
        <f t="shared" si="1"/>
        <v>1.5946</v>
      </c>
      <c r="E49" s="7">
        <v>0.2525</v>
      </c>
      <c r="F49" s="8">
        <v>6.42</v>
      </c>
      <c r="G49" s="8">
        <v>691.19924067348984</v>
      </c>
      <c r="H49" s="8">
        <v>149.62866957157851</v>
      </c>
      <c r="I49" s="8">
        <v>23.978641268705658</v>
      </c>
      <c r="J49" s="8">
        <v>38.368812500000004</v>
      </c>
      <c r="K49" s="8">
        <v>0.1167847830447282</v>
      </c>
      <c r="L49" s="8">
        <v>8.5043116265239582E-2</v>
      </c>
      <c r="M49" s="8">
        <v>2.2418044786765412</v>
      </c>
      <c r="N49" s="8">
        <v>28.693617053474867</v>
      </c>
      <c r="O49" s="8">
        <v>0.35285861449750727</v>
      </c>
      <c r="P49" s="8">
        <v>13.580000000000002</v>
      </c>
      <c r="Q49" s="8">
        <v>6.2149999999999999</v>
      </c>
      <c r="R49" s="8">
        <v>7.0000000000000007E-2</v>
      </c>
      <c r="S49" s="8">
        <v>13.678207981943935</v>
      </c>
      <c r="T49" s="10">
        <v>46.335479914136769</v>
      </c>
      <c r="U49" s="10">
        <v>18.015946028825514</v>
      </c>
      <c r="V49" s="10">
        <v>35.64857405703772</v>
      </c>
      <c r="W49" s="109">
        <v>1</v>
      </c>
      <c r="Y49" s="9" t="s">
        <v>32</v>
      </c>
    </row>
    <row r="50" spans="1:25">
      <c r="A50" s="1" t="s">
        <v>44</v>
      </c>
      <c r="B50" s="2">
        <v>4</v>
      </c>
      <c r="C50" s="6">
        <v>0.1195</v>
      </c>
      <c r="D50">
        <f t="shared" si="1"/>
        <v>2.0597500000000002</v>
      </c>
      <c r="E50" s="7">
        <v>0.24</v>
      </c>
      <c r="F50" s="7">
        <v>6.4</v>
      </c>
      <c r="G50" s="8">
        <v>691.19924067348984</v>
      </c>
      <c r="H50" s="8">
        <v>149.62866957157851</v>
      </c>
      <c r="I50" s="8">
        <v>23.978641268705658</v>
      </c>
      <c r="J50" s="8">
        <v>38.368812500000004</v>
      </c>
      <c r="K50" s="8">
        <v>0.1167847830447282</v>
      </c>
      <c r="L50" s="8">
        <v>8.5043116265239582E-2</v>
      </c>
      <c r="M50" s="8">
        <v>2.2418044786765412</v>
      </c>
      <c r="N50" s="8">
        <v>28.693617053474867</v>
      </c>
      <c r="O50" s="8">
        <v>0.35285861449750727</v>
      </c>
      <c r="P50" s="8">
        <v>13.580000000000002</v>
      </c>
      <c r="Q50" s="8">
        <v>6.2149999999999999</v>
      </c>
      <c r="R50" s="8">
        <v>7.0000000000000007E-2</v>
      </c>
      <c r="S50" s="8">
        <v>13.678207981943935</v>
      </c>
      <c r="T50" s="10">
        <v>46.335479914136769</v>
      </c>
      <c r="U50" s="10">
        <v>18.015946028825514</v>
      </c>
      <c r="V50" s="10">
        <v>35.64857405703772</v>
      </c>
      <c r="W50" s="109">
        <v>1</v>
      </c>
      <c r="Y50" s="9" t="s">
        <v>32</v>
      </c>
    </row>
    <row r="51" spans="1:25">
      <c r="A51" s="1" t="s">
        <v>44</v>
      </c>
      <c r="B51" s="2">
        <v>5</v>
      </c>
      <c r="C51" s="6">
        <v>0.15659999999999999</v>
      </c>
      <c r="D51">
        <f t="shared" si="1"/>
        <v>2.5783</v>
      </c>
      <c r="E51" s="7">
        <v>0.31</v>
      </c>
      <c r="F51" s="8">
        <v>6.38</v>
      </c>
      <c r="G51" s="8">
        <v>691.19924067348984</v>
      </c>
      <c r="H51" s="8">
        <v>149.62866957157851</v>
      </c>
      <c r="I51" s="8">
        <v>23.978641268705658</v>
      </c>
      <c r="J51" s="8">
        <v>38.368812500000004</v>
      </c>
      <c r="K51" s="8">
        <v>0.1167847830447282</v>
      </c>
      <c r="L51" s="8">
        <v>8.5043116265239582E-2</v>
      </c>
      <c r="M51" s="8">
        <v>2.2418044786765412</v>
      </c>
      <c r="N51" s="8">
        <v>28.693617053474867</v>
      </c>
      <c r="O51" s="8">
        <v>0.35285861449750727</v>
      </c>
      <c r="P51" s="8">
        <v>13.580000000000002</v>
      </c>
      <c r="Q51" s="8">
        <v>6.2149999999999999</v>
      </c>
      <c r="R51" s="8">
        <v>7.0000000000000007E-2</v>
      </c>
      <c r="S51" s="8">
        <v>13.678207981943935</v>
      </c>
      <c r="T51" s="10">
        <v>46.335479914136769</v>
      </c>
      <c r="U51" s="10">
        <v>18.015946028825514</v>
      </c>
      <c r="V51" s="10">
        <v>35.64857405703772</v>
      </c>
      <c r="W51" s="109">
        <v>1</v>
      </c>
      <c r="Y51" s="9" t="s">
        <v>32</v>
      </c>
    </row>
    <row r="52" spans="1:25">
      <c r="A52" s="1" t="s">
        <v>45</v>
      </c>
      <c r="B52" s="2">
        <v>1</v>
      </c>
      <c r="C52" s="2">
        <v>0.16020000000000001</v>
      </c>
      <c r="D52">
        <v>9.3333333333333339</v>
      </c>
      <c r="E52" s="3">
        <v>0.48499999999999999</v>
      </c>
      <c r="F52" s="1">
        <v>7.02</v>
      </c>
      <c r="G52" s="8">
        <v>528.76031693628283</v>
      </c>
      <c r="H52" s="8">
        <v>162.57434559969465</v>
      </c>
      <c r="I52" s="8">
        <v>23.978641268705658</v>
      </c>
      <c r="J52" s="8">
        <v>32.949687500000003</v>
      </c>
      <c r="K52" s="8">
        <v>0.91852477101022934</v>
      </c>
      <c r="L52" s="8">
        <v>1.5313707998810822E-2</v>
      </c>
      <c r="M52" s="8">
        <v>4.3736176594808338</v>
      </c>
      <c r="N52" s="8">
        <v>29.607004938736392</v>
      </c>
      <c r="O52" s="8">
        <v>1.4013018522028102</v>
      </c>
      <c r="P52" s="8">
        <v>30.450000000000003</v>
      </c>
      <c r="Q52" s="8">
        <v>7.1099999999999994</v>
      </c>
      <c r="R52" s="8">
        <v>0.20500000000000002</v>
      </c>
      <c r="S52" s="8">
        <v>18.552247828496121</v>
      </c>
      <c r="T52" s="10">
        <v>32.185706833594168</v>
      </c>
      <c r="U52" s="10">
        <v>13.171622326551901</v>
      </c>
      <c r="V52" s="10">
        <v>54.642670839853935</v>
      </c>
      <c r="W52" s="109">
        <v>4</v>
      </c>
      <c r="Y52" s="9" t="s">
        <v>42</v>
      </c>
    </row>
    <row r="53" spans="1:25">
      <c r="A53" s="1" t="s">
        <v>45</v>
      </c>
      <c r="B53" s="2">
        <v>2</v>
      </c>
      <c r="C53" s="2">
        <v>0.1065</v>
      </c>
      <c r="D53">
        <v>9.3333333333333339</v>
      </c>
      <c r="E53" s="3">
        <v>0.42999999999999994</v>
      </c>
      <c r="F53" s="3">
        <v>7</v>
      </c>
      <c r="G53" s="8">
        <v>528.76031693628283</v>
      </c>
      <c r="H53" s="8">
        <v>162.57434559969465</v>
      </c>
      <c r="I53" s="8">
        <v>23.978641268705658</v>
      </c>
      <c r="J53" s="8">
        <v>32.949687500000003</v>
      </c>
      <c r="K53" s="8">
        <v>0.91852477101022934</v>
      </c>
      <c r="L53" s="8">
        <v>1.5313707998810822E-2</v>
      </c>
      <c r="M53" s="8">
        <v>4.3736176594808338</v>
      </c>
      <c r="N53" s="8">
        <v>29.607004938736392</v>
      </c>
      <c r="O53" s="8">
        <v>1.4013018522028102</v>
      </c>
      <c r="P53" s="8">
        <v>30.450000000000003</v>
      </c>
      <c r="Q53" s="8">
        <v>7.1099999999999994</v>
      </c>
      <c r="R53" s="8">
        <v>0.20500000000000002</v>
      </c>
      <c r="S53" s="8">
        <v>18.552247828496121</v>
      </c>
      <c r="T53" s="10">
        <v>32.185706833594168</v>
      </c>
      <c r="U53" s="10">
        <v>13.171622326551901</v>
      </c>
      <c r="V53" s="10">
        <v>54.642670839853935</v>
      </c>
      <c r="W53" s="109">
        <v>4</v>
      </c>
      <c r="Y53" s="9" t="s">
        <v>42</v>
      </c>
    </row>
    <row r="54" spans="1:25">
      <c r="A54" s="1" t="s">
        <v>45</v>
      </c>
      <c r="B54" s="2">
        <v>3</v>
      </c>
      <c r="C54" s="2">
        <v>0.1424</v>
      </c>
      <c r="D54">
        <v>9.1666666666666661</v>
      </c>
      <c r="E54" s="3">
        <v>0.46250000000000002</v>
      </c>
      <c r="F54" s="1">
        <v>7.02</v>
      </c>
      <c r="G54" s="8">
        <v>528.76031693628283</v>
      </c>
      <c r="H54" s="8">
        <v>162.57434559969465</v>
      </c>
      <c r="I54" s="8">
        <v>23.978641268705658</v>
      </c>
      <c r="J54" s="8">
        <v>32.949687500000003</v>
      </c>
      <c r="K54" s="8">
        <v>0.91852477101022934</v>
      </c>
      <c r="L54" s="8">
        <v>1.5313707998810822E-2</v>
      </c>
      <c r="M54" s="8">
        <v>4.3736176594808338</v>
      </c>
      <c r="N54" s="8">
        <v>29.607004938736392</v>
      </c>
      <c r="O54" s="8">
        <v>1.4013018522028102</v>
      </c>
      <c r="P54" s="8">
        <v>30.450000000000003</v>
      </c>
      <c r="Q54" s="8">
        <v>7.1099999999999994</v>
      </c>
      <c r="R54" s="8">
        <v>0.20500000000000002</v>
      </c>
      <c r="S54" s="8">
        <v>18.552247828496121</v>
      </c>
      <c r="T54" s="10">
        <v>32.185706833594168</v>
      </c>
      <c r="U54" s="10">
        <v>13.171622326551901</v>
      </c>
      <c r="V54" s="10">
        <v>54.642670839853935</v>
      </c>
      <c r="W54" s="109">
        <v>4</v>
      </c>
      <c r="Y54" s="9" t="s">
        <v>42</v>
      </c>
    </row>
    <row r="55" spans="1:25">
      <c r="A55" s="1" t="s">
        <v>45</v>
      </c>
      <c r="B55" s="2">
        <v>4</v>
      </c>
      <c r="C55" s="2">
        <v>3.4799999999999998E-2</v>
      </c>
      <c r="D55">
        <v>6.666666666666667</v>
      </c>
      <c r="E55" s="3">
        <v>0.39250000000000002</v>
      </c>
      <c r="F55" s="1">
        <v>7.02</v>
      </c>
      <c r="G55" s="8">
        <v>528.76031693628283</v>
      </c>
      <c r="H55" s="8">
        <v>162.57434559969465</v>
      </c>
      <c r="I55" s="8">
        <v>23.978641268705658</v>
      </c>
      <c r="J55" s="8">
        <v>32.949687500000003</v>
      </c>
      <c r="K55" s="8">
        <v>0.91852477101022934</v>
      </c>
      <c r="L55" s="8">
        <v>1.5313707998810822E-2</v>
      </c>
      <c r="M55" s="8">
        <v>4.3736176594808338</v>
      </c>
      <c r="N55" s="8">
        <v>29.607004938736392</v>
      </c>
      <c r="O55" s="8">
        <v>1.4013018522028102</v>
      </c>
      <c r="P55" s="8">
        <v>30.450000000000003</v>
      </c>
      <c r="Q55" s="8">
        <v>7.1099999999999994</v>
      </c>
      <c r="R55" s="8">
        <v>0.20500000000000002</v>
      </c>
      <c r="S55" s="8">
        <v>18.552247828496121</v>
      </c>
      <c r="T55" s="10">
        <v>32.185706833594168</v>
      </c>
      <c r="U55" s="10">
        <v>13.171622326551901</v>
      </c>
      <c r="V55" s="10">
        <v>54.642670839853935</v>
      </c>
      <c r="W55" s="109">
        <v>4</v>
      </c>
      <c r="Y55" s="9" t="s">
        <v>42</v>
      </c>
    </row>
    <row r="56" spans="1:25">
      <c r="A56" s="1" t="s">
        <v>45</v>
      </c>
      <c r="B56" s="2">
        <v>5</v>
      </c>
      <c r="C56" s="2">
        <v>0.1618</v>
      </c>
      <c r="D56">
        <v>8.3333333333333339</v>
      </c>
      <c r="E56" s="3">
        <v>0.42125000000000001</v>
      </c>
      <c r="F56" s="1">
        <v>7.02</v>
      </c>
      <c r="G56" s="8">
        <v>528.76031693628283</v>
      </c>
      <c r="H56" s="8">
        <v>162.57434559969465</v>
      </c>
      <c r="I56" s="8">
        <v>23.978641268705658</v>
      </c>
      <c r="J56" s="8">
        <v>32.949687500000003</v>
      </c>
      <c r="K56" s="8">
        <v>0.91852477101022934</v>
      </c>
      <c r="L56" s="8">
        <v>1.5313707998810822E-2</v>
      </c>
      <c r="M56" s="8">
        <v>4.3736176594808338</v>
      </c>
      <c r="N56" s="8">
        <v>29.607004938736392</v>
      </c>
      <c r="O56" s="8">
        <v>1.4013018522028102</v>
      </c>
      <c r="P56" s="8">
        <v>30.450000000000003</v>
      </c>
      <c r="Q56" s="8">
        <v>7.1099999999999994</v>
      </c>
      <c r="R56" s="8">
        <v>0.20500000000000002</v>
      </c>
      <c r="S56" s="8">
        <v>18.552247828496121</v>
      </c>
      <c r="T56" s="10">
        <v>32.185706833594168</v>
      </c>
      <c r="U56" s="10">
        <v>13.171622326551901</v>
      </c>
      <c r="V56" s="10">
        <v>54.642670839853935</v>
      </c>
      <c r="W56" s="109">
        <v>4</v>
      </c>
      <c r="Y56" s="9" t="s">
        <v>42</v>
      </c>
    </row>
    <row r="57" spans="1:25">
      <c r="A57" s="1" t="s">
        <v>46</v>
      </c>
      <c r="B57" s="2">
        <v>1</v>
      </c>
      <c r="C57" s="2">
        <v>3.8E-3</v>
      </c>
      <c r="D57">
        <v>1.5</v>
      </c>
      <c r="E57" s="3">
        <v>0.22999999999999998</v>
      </c>
      <c r="F57" s="1">
        <v>6.84</v>
      </c>
      <c r="G57" s="8">
        <v>1245.1064178127051</v>
      </c>
      <c r="H57" s="8">
        <v>188.94516713844979</v>
      </c>
      <c r="I57" s="8">
        <v>33.096419841411794</v>
      </c>
      <c r="J57" s="8">
        <v>64.844499999999996</v>
      </c>
      <c r="K57" s="8">
        <v>6.4521938441388108E-2</v>
      </c>
      <c r="L57" s="8">
        <v>1.0333035979780195E-2</v>
      </c>
      <c r="M57" s="8">
        <v>1.3045150871149218</v>
      </c>
      <c r="N57" s="8">
        <v>12.303122147267921</v>
      </c>
      <c r="O57" s="8">
        <v>0.34874927992824623</v>
      </c>
      <c r="P57" s="8">
        <v>13.23</v>
      </c>
      <c r="Q57" s="8">
        <v>6.9550000000000001</v>
      </c>
      <c r="R57" s="8">
        <v>0.13500000000000001</v>
      </c>
      <c r="S57" s="8">
        <v>14.920610295770963</v>
      </c>
      <c r="T57" s="10">
        <v>29.099564468753158</v>
      </c>
      <c r="U57" s="10">
        <v>17.851716803403221</v>
      </c>
      <c r="V57" s="10">
        <v>53.048718727843621</v>
      </c>
      <c r="W57" s="109">
        <v>4</v>
      </c>
      <c r="Y57" s="9" t="s">
        <v>42</v>
      </c>
    </row>
    <row r="58" spans="1:25">
      <c r="A58" s="1" t="s">
        <v>46</v>
      </c>
      <c r="B58" s="2">
        <v>2</v>
      </c>
      <c r="C58" s="2">
        <v>2.9999999999999997E-4</v>
      </c>
      <c r="D58">
        <v>0.33333333333333331</v>
      </c>
      <c r="E58" s="3">
        <v>0.21250000000000002</v>
      </c>
      <c r="F58" s="1">
        <v>6.83</v>
      </c>
      <c r="G58" s="8">
        <v>1245.1064178127051</v>
      </c>
      <c r="H58" s="8">
        <v>188.94516713844979</v>
      </c>
      <c r="I58" s="8">
        <v>33.096419841411794</v>
      </c>
      <c r="J58" s="8">
        <v>64.844499999999996</v>
      </c>
      <c r="K58" s="8">
        <v>6.4521938441388108E-2</v>
      </c>
      <c r="L58" s="8">
        <v>1.0333035979780195E-2</v>
      </c>
      <c r="M58" s="8">
        <v>1.3045150871149218</v>
      </c>
      <c r="N58" s="8">
        <v>12.303122147267921</v>
      </c>
      <c r="O58" s="8">
        <v>0.34874927992824623</v>
      </c>
      <c r="P58" s="8">
        <v>13.23</v>
      </c>
      <c r="Q58" s="8">
        <v>6.9550000000000001</v>
      </c>
      <c r="R58" s="8">
        <v>0.13500000000000001</v>
      </c>
      <c r="S58" s="8">
        <v>14.920610295770963</v>
      </c>
      <c r="T58" s="10">
        <v>29.099564468753158</v>
      </c>
      <c r="U58" s="10">
        <v>17.851716803403221</v>
      </c>
      <c r="V58" s="10">
        <v>53.048718727843621</v>
      </c>
      <c r="W58" s="109">
        <v>4</v>
      </c>
      <c r="Y58" s="9" t="s">
        <v>42</v>
      </c>
    </row>
    <row r="59" spans="1:25">
      <c r="A59" s="1" t="s">
        <v>46</v>
      </c>
      <c r="B59" s="2">
        <v>3</v>
      </c>
      <c r="C59" s="2">
        <v>2E-3</v>
      </c>
      <c r="D59">
        <v>0.33333333333333331</v>
      </c>
      <c r="E59" s="3">
        <v>0.1925</v>
      </c>
      <c r="F59" s="3">
        <v>6.8</v>
      </c>
      <c r="G59" s="8">
        <v>1245.1064178127051</v>
      </c>
      <c r="H59" s="8">
        <v>188.94516713844979</v>
      </c>
      <c r="I59" s="8">
        <v>33.096419841411794</v>
      </c>
      <c r="J59" s="8">
        <v>64.844499999999996</v>
      </c>
      <c r="K59" s="8">
        <v>6.4521938441388108E-2</v>
      </c>
      <c r="L59" s="8">
        <v>1.0333035979780195E-2</v>
      </c>
      <c r="M59" s="8">
        <v>1.3045150871149218</v>
      </c>
      <c r="N59" s="8">
        <v>12.303122147267921</v>
      </c>
      <c r="O59" s="8">
        <v>0.34874927992824623</v>
      </c>
      <c r="P59" s="8">
        <v>13.23</v>
      </c>
      <c r="Q59" s="8">
        <v>6.9550000000000001</v>
      </c>
      <c r="R59" s="8">
        <v>0.13500000000000001</v>
      </c>
      <c r="S59" s="8">
        <v>14.920610295770963</v>
      </c>
      <c r="T59" s="10">
        <v>29.099564468753158</v>
      </c>
      <c r="U59" s="10">
        <v>17.851716803403221</v>
      </c>
      <c r="V59" s="10">
        <v>53.048718727843621</v>
      </c>
      <c r="W59" s="109">
        <v>4</v>
      </c>
      <c r="Y59" s="9" t="s">
        <v>42</v>
      </c>
    </row>
    <row r="60" spans="1:25">
      <c r="A60" s="1" t="s">
        <v>46</v>
      </c>
      <c r="B60" s="2">
        <v>4</v>
      </c>
      <c r="C60" s="2">
        <v>0</v>
      </c>
      <c r="D60">
        <v>0</v>
      </c>
      <c r="E60" s="3">
        <v>0.17250000000000001</v>
      </c>
      <c r="F60" s="3">
        <v>6.8</v>
      </c>
      <c r="G60" s="8">
        <v>1245.1064178127051</v>
      </c>
      <c r="H60" s="8">
        <v>188.94516713844979</v>
      </c>
      <c r="I60" s="8">
        <v>33.096419841411794</v>
      </c>
      <c r="J60" s="8">
        <v>64.844499999999996</v>
      </c>
      <c r="K60" s="8">
        <v>6.4521938441388108E-2</v>
      </c>
      <c r="L60" s="8">
        <v>1.0333035979780195E-2</v>
      </c>
      <c r="M60" s="8">
        <v>1.3045150871149218</v>
      </c>
      <c r="N60" s="8">
        <v>12.303122147267921</v>
      </c>
      <c r="O60" s="8">
        <v>0.34874927992824623</v>
      </c>
      <c r="P60" s="8">
        <v>13.23</v>
      </c>
      <c r="Q60" s="8">
        <v>6.9550000000000001</v>
      </c>
      <c r="R60" s="8">
        <v>0.13500000000000001</v>
      </c>
      <c r="S60" s="8">
        <v>14.920610295770963</v>
      </c>
      <c r="T60" s="10">
        <v>29.099564468753158</v>
      </c>
      <c r="U60" s="10">
        <v>17.851716803403221</v>
      </c>
      <c r="V60" s="10">
        <v>53.048718727843621</v>
      </c>
      <c r="W60" s="109">
        <v>4</v>
      </c>
      <c r="Y60" s="9" t="s">
        <v>42</v>
      </c>
    </row>
    <row r="61" spans="1:25">
      <c r="A61" s="1" t="s">
        <v>46</v>
      </c>
      <c r="B61" s="2">
        <v>5</v>
      </c>
      <c r="C61" s="2">
        <v>3.0000000000000001E-3</v>
      </c>
      <c r="D61">
        <v>0.33333333333333331</v>
      </c>
      <c r="E61" s="3">
        <v>0.245</v>
      </c>
      <c r="F61" s="1">
        <v>6.84</v>
      </c>
      <c r="G61" s="8">
        <v>1245.1064178127051</v>
      </c>
      <c r="H61" s="8">
        <v>188.94516713844979</v>
      </c>
      <c r="I61" s="8">
        <v>33.096419841411794</v>
      </c>
      <c r="J61" s="8">
        <v>64.844499999999996</v>
      </c>
      <c r="K61" s="8">
        <v>6.4521938441388108E-2</v>
      </c>
      <c r="L61" s="8">
        <v>1.0333035979780195E-2</v>
      </c>
      <c r="M61" s="8">
        <v>1.3045150871149218</v>
      </c>
      <c r="N61" s="8">
        <v>12.303122147267921</v>
      </c>
      <c r="O61" s="8">
        <v>0.34874927992824623</v>
      </c>
      <c r="P61" s="8">
        <v>13.23</v>
      </c>
      <c r="Q61" s="8">
        <v>6.9550000000000001</v>
      </c>
      <c r="R61" s="8">
        <v>0.13500000000000001</v>
      </c>
      <c r="S61" s="8">
        <v>14.920610295770963</v>
      </c>
      <c r="T61" s="10">
        <v>29.099564468753158</v>
      </c>
      <c r="U61" s="10">
        <v>17.851716803403221</v>
      </c>
      <c r="V61" s="10">
        <v>53.048718727843621</v>
      </c>
      <c r="W61" s="109">
        <v>4</v>
      </c>
      <c r="Y61" s="9" t="s">
        <v>42</v>
      </c>
    </row>
    <row r="62" spans="1:25">
      <c r="A62" s="1" t="s">
        <v>47</v>
      </c>
      <c r="B62" s="2">
        <v>1</v>
      </c>
      <c r="C62" s="6">
        <v>0.26989999999999997</v>
      </c>
      <c r="D62">
        <f t="shared" ref="D62:D66" si="2">AVERAGE(A62:C62)</f>
        <v>0.63495000000000001</v>
      </c>
      <c r="E62" s="7">
        <v>0.16750000000000001</v>
      </c>
      <c r="F62" s="8">
        <v>6.48</v>
      </c>
      <c r="G62" s="8">
        <v>727.11538461538487</v>
      </c>
      <c r="H62" s="8">
        <v>164.49222352978595</v>
      </c>
      <c r="I62" s="8">
        <v>35.629136111607941</v>
      </c>
      <c r="J62" s="8">
        <v>48.383687500000001</v>
      </c>
      <c r="K62" s="8">
        <v>1.7600454636624952E-2</v>
      </c>
      <c r="L62" s="8">
        <v>6.0139756170086461E-2</v>
      </c>
      <c r="M62" s="8">
        <v>2.6730504179642525</v>
      </c>
      <c r="N62" s="8">
        <v>30.071713858481921</v>
      </c>
      <c r="O62" s="8">
        <v>0.908181703891484</v>
      </c>
      <c r="P62" s="8">
        <v>31.29</v>
      </c>
      <c r="Q62" s="8">
        <v>6.3100000000000005</v>
      </c>
      <c r="R62" s="8">
        <v>7.0000000000000007E-2</v>
      </c>
      <c r="S62" s="8">
        <v>20.845913638638329</v>
      </c>
      <c r="T62" s="10">
        <v>22.855379551532607</v>
      </c>
      <c r="U62" s="10">
        <v>23.271960501954332</v>
      </c>
      <c r="V62" s="10">
        <v>53.87265994651306</v>
      </c>
      <c r="W62" s="109">
        <v>4</v>
      </c>
      <c r="Y62" s="9" t="s">
        <v>42</v>
      </c>
    </row>
    <row r="63" spans="1:25">
      <c r="A63" s="1" t="s">
        <v>47</v>
      </c>
      <c r="B63" s="2">
        <v>2</v>
      </c>
      <c r="C63" s="6">
        <v>0.30880000000000002</v>
      </c>
      <c r="D63">
        <f t="shared" si="2"/>
        <v>1.1544000000000001</v>
      </c>
      <c r="E63" s="7">
        <v>0.1925</v>
      </c>
      <c r="F63" s="8">
        <v>6.48</v>
      </c>
      <c r="G63" s="8">
        <v>727.11538461538487</v>
      </c>
      <c r="H63" s="8">
        <v>164.49222352978595</v>
      </c>
      <c r="I63" s="8">
        <v>35.629136111607941</v>
      </c>
      <c r="J63" s="8">
        <v>48.383687500000001</v>
      </c>
      <c r="K63" s="8">
        <v>1.7600454636624952E-2</v>
      </c>
      <c r="L63" s="8">
        <v>6.0139756170086461E-2</v>
      </c>
      <c r="M63" s="8">
        <v>2.6730504179642525</v>
      </c>
      <c r="N63" s="8">
        <v>30.071713858481921</v>
      </c>
      <c r="O63" s="8">
        <v>0.908181703891484</v>
      </c>
      <c r="P63" s="8">
        <v>31.29</v>
      </c>
      <c r="Q63" s="8">
        <v>6.3100000000000005</v>
      </c>
      <c r="R63" s="8">
        <v>7.0000000000000007E-2</v>
      </c>
      <c r="S63" s="8">
        <v>20.845913638638329</v>
      </c>
      <c r="T63" s="10">
        <v>22.855379551532607</v>
      </c>
      <c r="U63" s="10">
        <v>23.271960501954332</v>
      </c>
      <c r="V63" s="10">
        <v>53.87265994651306</v>
      </c>
      <c r="W63" s="109">
        <v>4</v>
      </c>
      <c r="Y63" s="9" t="s">
        <v>42</v>
      </c>
    </row>
    <row r="64" spans="1:25">
      <c r="A64" s="1" t="s">
        <v>47</v>
      </c>
      <c r="B64" s="2">
        <v>3</v>
      </c>
      <c r="C64" s="6">
        <v>0.26819999999999999</v>
      </c>
      <c r="D64">
        <f t="shared" si="2"/>
        <v>1.6341000000000001</v>
      </c>
      <c r="E64" s="7">
        <v>0.17</v>
      </c>
      <c r="F64" s="8">
        <v>6.46</v>
      </c>
      <c r="G64" s="8">
        <v>727.11538461538487</v>
      </c>
      <c r="H64" s="8">
        <v>164.49222352978595</v>
      </c>
      <c r="I64" s="8">
        <v>35.629136111607941</v>
      </c>
      <c r="J64" s="8">
        <v>48.383687500000001</v>
      </c>
      <c r="K64" s="8">
        <v>1.7600454636624952E-2</v>
      </c>
      <c r="L64" s="8">
        <v>6.0139756170086461E-2</v>
      </c>
      <c r="M64" s="8">
        <v>2.6730504179642525</v>
      </c>
      <c r="N64" s="8">
        <v>30.071713858481921</v>
      </c>
      <c r="O64" s="8">
        <v>0.908181703891484</v>
      </c>
      <c r="P64" s="8">
        <v>31.29</v>
      </c>
      <c r="Q64" s="8">
        <v>6.3100000000000005</v>
      </c>
      <c r="R64" s="8">
        <v>7.0000000000000007E-2</v>
      </c>
      <c r="S64" s="8">
        <v>20.845913638638329</v>
      </c>
      <c r="T64" s="10">
        <v>22.855379551532607</v>
      </c>
      <c r="U64" s="10">
        <v>23.271960501954332</v>
      </c>
      <c r="V64" s="10">
        <v>53.87265994651306</v>
      </c>
      <c r="W64" s="109">
        <v>4</v>
      </c>
      <c r="Y64" s="9" t="s">
        <v>42</v>
      </c>
    </row>
    <row r="65" spans="1:25">
      <c r="A65" s="1" t="s">
        <v>47</v>
      </c>
      <c r="B65" s="2">
        <v>4</v>
      </c>
      <c r="C65" s="6">
        <v>0.18940000000000001</v>
      </c>
      <c r="D65">
        <f t="shared" si="2"/>
        <v>2.0947</v>
      </c>
      <c r="E65" s="7">
        <v>0.17749999999999999</v>
      </c>
      <c r="F65" s="8">
        <v>6.49</v>
      </c>
      <c r="G65" s="8">
        <v>727.11538461538487</v>
      </c>
      <c r="H65" s="8">
        <v>164.49222352978595</v>
      </c>
      <c r="I65" s="8">
        <v>35.629136111607941</v>
      </c>
      <c r="J65" s="8">
        <v>48.383687500000001</v>
      </c>
      <c r="K65" s="8">
        <v>1.7600454636624952E-2</v>
      </c>
      <c r="L65" s="8">
        <v>6.0139756170086461E-2</v>
      </c>
      <c r="M65" s="8">
        <v>2.6730504179642525</v>
      </c>
      <c r="N65" s="8">
        <v>30.071713858481921</v>
      </c>
      <c r="O65" s="8">
        <v>0.908181703891484</v>
      </c>
      <c r="P65" s="8">
        <v>31.29</v>
      </c>
      <c r="Q65" s="8">
        <v>6.3100000000000005</v>
      </c>
      <c r="R65" s="8">
        <v>7.0000000000000007E-2</v>
      </c>
      <c r="S65" s="8">
        <v>20.845913638638329</v>
      </c>
      <c r="T65" s="10">
        <v>22.855379551532607</v>
      </c>
      <c r="U65" s="10">
        <v>23.271960501954332</v>
      </c>
      <c r="V65" s="10">
        <v>53.87265994651306</v>
      </c>
      <c r="W65" s="109">
        <v>4</v>
      </c>
      <c r="Y65" s="9" t="s">
        <v>42</v>
      </c>
    </row>
    <row r="66" spans="1:25" ht="14" customHeight="1">
      <c r="A66" s="1" t="s">
        <v>47</v>
      </c>
      <c r="B66" s="2">
        <v>5</v>
      </c>
      <c r="C66" s="6">
        <v>0.17349999999999999</v>
      </c>
      <c r="D66">
        <f t="shared" si="2"/>
        <v>2.5867499999999999</v>
      </c>
      <c r="E66" s="7">
        <v>0.1875</v>
      </c>
      <c r="F66" s="7">
        <v>6.5</v>
      </c>
      <c r="G66" s="8">
        <v>727.11538461538487</v>
      </c>
      <c r="H66" s="8">
        <v>164.49222352978595</v>
      </c>
      <c r="I66" s="8">
        <v>35.629136111607941</v>
      </c>
      <c r="J66" s="8">
        <v>48.383687500000001</v>
      </c>
      <c r="K66" s="8">
        <v>1.7600454636624952E-2</v>
      </c>
      <c r="L66" s="8">
        <v>6.0139756170086461E-2</v>
      </c>
      <c r="M66" s="8">
        <v>2.6730504179642525</v>
      </c>
      <c r="N66" s="8">
        <v>30.071713858481921</v>
      </c>
      <c r="O66" s="8">
        <v>0.908181703891484</v>
      </c>
      <c r="P66" s="8">
        <v>31.29</v>
      </c>
      <c r="Q66" s="8">
        <v>6.3100000000000005</v>
      </c>
      <c r="R66" s="8">
        <v>7.0000000000000007E-2</v>
      </c>
      <c r="S66" s="8">
        <v>20.845913638638329</v>
      </c>
      <c r="T66" s="10">
        <v>22.855379551532607</v>
      </c>
      <c r="U66" s="10">
        <v>23.271960501954332</v>
      </c>
      <c r="V66" s="10">
        <v>53.87265994651306</v>
      </c>
      <c r="W66" s="109">
        <v>4</v>
      </c>
      <c r="Y66" s="9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7947-C8C4-6643-A6AC-6E40167233B8}">
  <dimension ref="A1:AQ104"/>
  <sheetViews>
    <sheetView topLeftCell="Y1" zoomScale="67" workbookViewId="0">
      <selection activeCell="AK4" sqref="AK4"/>
    </sheetView>
  </sheetViews>
  <sheetFormatPr baseColWidth="10" defaultRowHeight="15"/>
  <cols>
    <col min="17" max="17" width="19" customWidth="1"/>
    <col min="18" max="18" width="32" customWidth="1"/>
    <col min="19" max="19" width="15" customWidth="1"/>
    <col min="35" max="35" width="23.5" customWidth="1"/>
    <col min="36" max="36" width="22.1640625" customWidth="1"/>
    <col min="37" max="37" width="13.5" customWidth="1"/>
    <col min="40" max="40" width="11.6640625" customWidth="1"/>
  </cols>
  <sheetData>
    <row r="1" spans="1:40" ht="48">
      <c r="A1" s="16" t="s">
        <v>69</v>
      </c>
      <c r="B1" s="16" t="s">
        <v>13</v>
      </c>
      <c r="C1" s="16" t="s">
        <v>14</v>
      </c>
      <c r="D1" s="16" t="s">
        <v>15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28</v>
      </c>
      <c r="N1" s="16" t="s">
        <v>29</v>
      </c>
      <c r="O1" s="16" t="s">
        <v>27</v>
      </c>
      <c r="AB1" s="54" t="s">
        <v>69</v>
      </c>
      <c r="AC1" s="57" t="s">
        <v>122</v>
      </c>
      <c r="AD1" s="57" t="s">
        <v>123</v>
      </c>
      <c r="AE1" s="57" t="s">
        <v>93</v>
      </c>
      <c r="AF1" s="57" t="s">
        <v>26</v>
      </c>
      <c r="AG1" s="57" t="s">
        <v>54</v>
      </c>
    </row>
    <row r="2" spans="1:40">
      <c r="A2" s="2">
        <v>0.38669999999999999</v>
      </c>
      <c r="B2" s="3">
        <v>6</v>
      </c>
      <c r="C2" s="1">
        <v>50.735061076262809</v>
      </c>
      <c r="D2" s="1">
        <v>78.831621131643402</v>
      </c>
      <c r="E2" s="1">
        <v>17.689250000000001</v>
      </c>
      <c r="F2" s="1">
        <v>0</v>
      </c>
      <c r="G2" s="1">
        <v>0.13484983645554588</v>
      </c>
      <c r="H2" s="1">
        <v>1.4867273424785172</v>
      </c>
      <c r="I2" s="1">
        <v>9.1000000000000014</v>
      </c>
      <c r="J2" s="1">
        <v>5.2549999999999999</v>
      </c>
      <c r="K2" s="1">
        <v>6.5000000000000002E-2</v>
      </c>
      <c r="L2" s="1">
        <v>12.962118314266982</v>
      </c>
      <c r="M2" s="5">
        <v>46.635495019312877</v>
      </c>
      <c r="N2" s="5">
        <v>12.705834519211223</v>
      </c>
      <c r="O2" s="4" t="s">
        <v>32</v>
      </c>
      <c r="AB2" s="55">
        <v>0.38669999999999999</v>
      </c>
      <c r="AC2" s="58">
        <v>1.4867273424785172</v>
      </c>
      <c r="AD2" s="58">
        <v>9.1000000000000014</v>
      </c>
      <c r="AE2" s="58">
        <v>6.5000000000000002E-2</v>
      </c>
      <c r="AF2" s="58">
        <v>12.962118314266982</v>
      </c>
      <c r="AG2" s="59">
        <v>46.635495019312877</v>
      </c>
      <c r="AI2" t="s">
        <v>94</v>
      </c>
    </row>
    <row r="3" spans="1:40" ht="16" thickBot="1">
      <c r="A3" s="2">
        <v>0.19159999999999999</v>
      </c>
      <c r="B3" s="3">
        <v>6.2</v>
      </c>
      <c r="C3" s="1">
        <v>50.735061076262809</v>
      </c>
      <c r="D3" s="1">
        <v>78.831621131643402</v>
      </c>
      <c r="E3" s="1">
        <v>17.689250000000001</v>
      </c>
      <c r="F3" s="1">
        <v>0</v>
      </c>
      <c r="G3" s="1">
        <v>0.13484983645554588</v>
      </c>
      <c r="H3" s="1">
        <v>1.4867273424785172</v>
      </c>
      <c r="I3" s="1">
        <v>9.1000000000000014</v>
      </c>
      <c r="J3" s="1">
        <v>5.2549999999999999</v>
      </c>
      <c r="K3" s="1">
        <v>6.5000000000000002E-2</v>
      </c>
      <c r="L3" s="1">
        <v>12.962118314266982</v>
      </c>
      <c r="M3" s="5">
        <v>46.635495019312877</v>
      </c>
      <c r="N3" s="5">
        <v>12.705834519211223</v>
      </c>
      <c r="O3" s="4" t="s">
        <v>32</v>
      </c>
      <c r="AB3" s="55">
        <v>0.19159999999999999</v>
      </c>
      <c r="AC3" s="58">
        <v>1.4867273424785172</v>
      </c>
      <c r="AD3" s="58">
        <v>9.1000000000000014</v>
      </c>
      <c r="AE3" s="58">
        <v>6.5000000000000002E-2</v>
      </c>
      <c r="AF3" s="58">
        <v>12.962118314266982</v>
      </c>
      <c r="AG3" s="59">
        <v>46.635495019312877</v>
      </c>
    </row>
    <row r="4" spans="1:40">
      <c r="A4" s="2">
        <v>0.3427</v>
      </c>
      <c r="B4" s="1">
        <v>6.13</v>
      </c>
      <c r="C4" s="1">
        <v>50.735061076262809</v>
      </c>
      <c r="D4" s="1">
        <v>78.831621131643402</v>
      </c>
      <c r="E4" s="1">
        <v>17.689250000000001</v>
      </c>
      <c r="F4" s="1">
        <v>0</v>
      </c>
      <c r="G4" s="1">
        <v>0.13484983645554588</v>
      </c>
      <c r="H4" s="1">
        <v>1.4867273424785172</v>
      </c>
      <c r="I4" s="1">
        <v>9.1000000000000014</v>
      </c>
      <c r="J4" s="1">
        <v>5.2549999999999999</v>
      </c>
      <c r="K4" s="1">
        <v>6.5000000000000002E-2</v>
      </c>
      <c r="L4" s="1">
        <v>12.962118314266982</v>
      </c>
      <c r="M4" s="5">
        <v>46.635495019312877</v>
      </c>
      <c r="N4" s="5">
        <v>12.705834519211223</v>
      </c>
      <c r="O4" s="4" t="s">
        <v>32</v>
      </c>
      <c r="Q4" t="s">
        <v>94</v>
      </c>
      <c r="AB4" s="55">
        <v>0.3427</v>
      </c>
      <c r="AC4" s="58">
        <v>1.4867273424785172</v>
      </c>
      <c r="AD4" s="58">
        <v>9.1000000000000014</v>
      </c>
      <c r="AE4" s="58">
        <v>6.5000000000000002E-2</v>
      </c>
      <c r="AF4" s="58">
        <v>12.962118314266982</v>
      </c>
      <c r="AG4" s="59">
        <v>46.635495019312877</v>
      </c>
      <c r="AI4" s="51" t="s">
        <v>95</v>
      </c>
      <c r="AJ4" s="51"/>
    </row>
    <row r="5" spans="1:40" ht="16" thickBot="1">
      <c r="A5" s="2">
        <v>0.38919999999999999</v>
      </c>
      <c r="B5" s="1">
        <v>6.12</v>
      </c>
      <c r="C5" s="1">
        <v>50.735061076262809</v>
      </c>
      <c r="D5" s="1">
        <v>78.831621131643402</v>
      </c>
      <c r="E5" s="1">
        <v>17.689250000000001</v>
      </c>
      <c r="F5" s="1">
        <v>0</v>
      </c>
      <c r="G5" s="1">
        <v>0.13484983645554588</v>
      </c>
      <c r="H5" s="1">
        <v>1.4867273424785172</v>
      </c>
      <c r="I5" s="1">
        <v>9.1000000000000014</v>
      </c>
      <c r="J5" s="1">
        <v>5.2549999999999999</v>
      </c>
      <c r="K5" s="1">
        <v>6.5000000000000002E-2</v>
      </c>
      <c r="L5" s="1">
        <v>12.962118314266982</v>
      </c>
      <c r="M5" s="5">
        <v>46.635495019312877</v>
      </c>
      <c r="N5" s="5">
        <v>12.705834519211223</v>
      </c>
      <c r="O5" s="4" t="s">
        <v>32</v>
      </c>
      <c r="AB5" s="55">
        <v>0.38919999999999999</v>
      </c>
      <c r="AC5" s="58">
        <v>1.4867273424785172</v>
      </c>
      <c r="AD5" s="58">
        <v>9.1000000000000014</v>
      </c>
      <c r="AE5" s="58">
        <v>6.5000000000000002E-2</v>
      </c>
      <c r="AF5" s="58">
        <v>12.962118314266982</v>
      </c>
      <c r="AG5" s="59">
        <v>46.635495019312877</v>
      </c>
      <c r="AI5" t="s">
        <v>96</v>
      </c>
      <c r="AJ5">
        <v>0.46838510837101238</v>
      </c>
    </row>
    <row r="6" spans="1:40">
      <c r="A6" s="2">
        <v>0.3569</v>
      </c>
      <c r="B6" s="1">
        <v>6.08</v>
      </c>
      <c r="C6" s="1">
        <v>50.735061076262809</v>
      </c>
      <c r="D6" s="1">
        <v>78.831621131643402</v>
      </c>
      <c r="E6" s="1">
        <v>17.689250000000001</v>
      </c>
      <c r="F6" s="1">
        <v>0</v>
      </c>
      <c r="G6" s="1">
        <v>0.13484983645554588</v>
      </c>
      <c r="H6" s="1">
        <v>1.4867273424785172</v>
      </c>
      <c r="I6" s="1">
        <v>9.1000000000000014</v>
      </c>
      <c r="J6" s="1">
        <v>5.2549999999999999</v>
      </c>
      <c r="K6" s="1">
        <v>6.5000000000000002E-2</v>
      </c>
      <c r="L6" s="1">
        <v>12.962118314266982</v>
      </c>
      <c r="M6" s="5">
        <v>46.635495019312877</v>
      </c>
      <c r="N6" s="5">
        <v>12.705834519211223</v>
      </c>
      <c r="O6" s="4" t="s">
        <v>32</v>
      </c>
      <c r="Q6" s="51" t="s">
        <v>95</v>
      </c>
      <c r="R6" s="51"/>
      <c r="AB6" s="55">
        <v>0.3569</v>
      </c>
      <c r="AC6" s="58">
        <v>1.4867273424785172</v>
      </c>
      <c r="AD6" s="58">
        <v>9.1000000000000014</v>
      </c>
      <c r="AE6" s="58">
        <v>6.5000000000000002E-2</v>
      </c>
      <c r="AF6" s="58">
        <v>12.962118314266982</v>
      </c>
      <c r="AG6" s="59">
        <v>46.635495019312877</v>
      </c>
      <c r="AI6" t="s">
        <v>97</v>
      </c>
      <c r="AJ6">
        <v>0.21938460974372503</v>
      </c>
    </row>
    <row r="7" spans="1:40">
      <c r="A7" s="6">
        <v>0.1928</v>
      </c>
      <c r="B7" s="8">
        <v>6.48</v>
      </c>
      <c r="C7" s="1">
        <v>327.14014526246297</v>
      </c>
      <c r="D7" s="1">
        <v>156.8207118094208</v>
      </c>
      <c r="E7" s="1">
        <v>27.794437500000001</v>
      </c>
      <c r="F7" s="1">
        <v>9.3350939359496832E-3</v>
      </c>
      <c r="G7" s="1">
        <v>0.11990782039845399</v>
      </c>
      <c r="H7" s="1">
        <v>1.8159398598291974</v>
      </c>
      <c r="I7" s="1">
        <v>30.869999999999997</v>
      </c>
      <c r="J7" s="1">
        <v>6.1</v>
      </c>
      <c r="K7" s="1">
        <v>0.215</v>
      </c>
      <c r="L7" s="1">
        <v>17.153296315175552</v>
      </c>
      <c r="M7" s="5">
        <v>33.88934092758339</v>
      </c>
      <c r="N7" s="5">
        <v>25.427176566314081</v>
      </c>
      <c r="O7" s="4" t="s">
        <v>32</v>
      </c>
      <c r="Q7" t="s">
        <v>96</v>
      </c>
      <c r="R7">
        <v>0.92456357790653176</v>
      </c>
      <c r="AB7" s="56">
        <v>0.1928</v>
      </c>
      <c r="AC7" s="58">
        <v>1.8159398598291974</v>
      </c>
      <c r="AD7" s="58">
        <v>30.869999999999997</v>
      </c>
      <c r="AE7" s="58">
        <v>0.215</v>
      </c>
      <c r="AF7" s="58">
        <v>17.153296315175552</v>
      </c>
      <c r="AG7" s="59">
        <v>33.88934092758339</v>
      </c>
      <c r="AI7" t="s">
        <v>98</v>
      </c>
      <c r="AJ7">
        <v>0.15323076311183734</v>
      </c>
    </row>
    <row r="8" spans="1:40">
      <c r="A8" s="6">
        <v>0.1681</v>
      </c>
      <c r="B8" s="8">
        <v>6.49</v>
      </c>
      <c r="C8" s="1">
        <v>327.14014526246297</v>
      </c>
      <c r="D8" s="1">
        <v>156.8207118094208</v>
      </c>
      <c r="E8" s="1">
        <v>27.794437500000001</v>
      </c>
      <c r="F8" s="1">
        <v>9.3350939359496832E-3</v>
      </c>
      <c r="G8" s="1">
        <v>0.11990782039845399</v>
      </c>
      <c r="H8" s="1">
        <v>1.8159398598291974</v>
      </c>
      <c r="I8" s="1">
        <v>30.869999999999997</v>
      </c>
      <c r="J8" s="1">
        <v>6.1</v>
      </c>
      <c r="K8" s="1">
        <v>0.215</v>
      </c>
      <c r="L8" s="1">
        <v>17.153296315175552</v>
      </c>
      <c r="M8" s="5">
        <v>33.88934092758339</v>
      </c>
      <c r="N8" s="5">
        <v>25.427176566314081</v>
      </c>
      <c r="O8" s="4" t="s">
        <v>32</v>
      </c>
      <c r="Q8" t="s">
        <v>97</v>
      </c>
      <c r="R8">
        <v>0.85481780959132736</v>
      </c>
      <c r="AB8" s="56">
        <v>0.1681</v>
      </c>
      <c r="AC8" s="58">
        <v>1.8159398598291974</v>
      </c>
      <c r="AD8" s="58">
        <v>30.869999999999997</v>
      </c>
      <c r="AE8" s="58">
        <v>0.215</v>
      </c>
      <c r="AF8" s="58">
        <v>17.153296315175552</v>
      </c>
      <c r="AG8" s="59">
        <v>33.88934092758339</v>
      </c>
      <c r="AI8" t="s">
        <v>99</v>
      </c>
      <c r="AJ8">
        <v>0.15764913045750992</v>
      </c>
    </row>
    <row r="9" spans="1:40" ht="16" thickBot="1">
      <c r="A9" s="6">
        <v>0.18190000000000001</v>
      </c>
      <c r="B9" s="8">
        <v>6.41</v>
      </c>
      <c r="C9" s="1">
        <v>327.14014526246297</v>
      </c>
      <c r="D9" s="1">
        <v>156.8207118094208</v>
      </c>
      <c r="E9" s="1">
        <v>27.794437500000001</v>
      </c>
      <c r="F9" s="1">
        <v>9.3350939359496832E-3</v>
      </c>
      <c r="G9" s="1">
        <v>0.11990782039845399</v>
      </c>
      <c r="H9" s="1">
        <v>1.8159398598291974</v>
      </c>
      <c r="I9" s="1">
        <v>30.869999999999997</v>
      </c>
      <c r="J9" s="1">
        <v>6.1</v>
      </c>
      <c r="K9" s="1">
        <v>0.215</v>
      </c>
      <c r="L9" s="1">
        <v>17.153296315175552</v>
      </c>
      <c r="M9" s="5">
        <v>33.88934092758339</v>
      </c>
      <c r="N9" s="5">
        <v>25.427176566314081</v>
      </c>
      <c r="O9" s="4" t="s">
        <v>32</v>
      </c>
      <c r="Q9" t="s">
        <v>98</v>
      </c>
      <c r="R9">
        <v>0.81781058458519507</v>
      </c>
      <c r="AB9" s="56">
        <v>0.18190000000000001</v>
      </c>
      <c r="AC9" s="58">
        <v>1.8159398598291974</v>
      </c>
      <c r="AD9" s="58">
        <v>30.869999999999997</v>
      </c>
      <c r="AE9" s="58">
        <v>0.215</v>
      </c>
      <c r="AF9" s="58">
        <v>17.153296315175552</v>
      </c>
      <c r="AG9" s="59">
        <v>33.88934092758339</v>
      </c>
      <c r="AI9" s="49" t="s">
        <v>100</v>
      </c>
      <c r="AJ9" s="49">
        <v>65</v>
      </c>
    </row>
    <row r="10" spans="1:40">
      <c r="A10" s="6">
        <v>0.11260000000000001</v>
      </c>
      <c r="B10" s="8">
        <v>6.56</v>
      </c>
      <c r="C10" s="1">
        <v>327.14014526246297</v>
      </c>
      <c r="D10" s="1">
        <v>156.8207118094208</v>
      </c>
      <c r="E10" s="1">
        <v>27.794437500000001</v>
      </c>
      <c r="F10" s="1">
        <v>9.3350939359496832E-3</v>
      </c>
      <c r="G10" s="1">
        <v>0.11990782039845399</v>
      </c>
      <c r="H10" s="1">
        <v>1.8159398598291974</v>
      </c>
      <c r="I10" s="1">
        <v>30.869999999999997</v>
      </c>
      <c r="J10" s="1">
        <v>6.1</v>
      </c>
      <c r="K10" s="1">
        <v>0.215</v>
      </c>
      <c r="L10" s="1">
        <v>17.153296315175552</v>
      </c>
      <c r="M10" s="5">
        <v>33.88934092758339</v>
      </c>
      <c r="N10" s="5">
        <v>25.427176566314081</v>
      </c>
      <c r="O10" s="4" t="s">
        <v>32</v>
      </c>
      <c r="Q10" t="s">
        <v>99</v>
      </c>
      <c r="R10">
        <v>7.3125797414998125E-2</v>
      </c>
      <c r="AB10" s="56">
        <v>0.11260000000000001</v>
      </c>
      <c r="AC10" s="58">
        <v>1.8159398598291974</v>
      </c>
      <c r="AD10" s="58">
        <v>30.869999999999997</v>
      </c>
      <c r="AE10" s="58">
        <v>0.215</v>
      </c>
      <c r="AF10" s="58">
        <v>17.153296315175552</v>
      </c>
      <c r="AG10" s="59">
        <v>33.88934092758339</v>
      </c>
    </row>
    <row r="11" spans="1:40" ht="16" thickBot="1">
      <c r="A11" s="6">
        <v>0.16950000000000001</v>
      </c>
      <c r="B11" s="8">
        <v>6.47</v>
      </c>
      <c r="C11" s="1">
        <v>327.14014526246297</v>
      </c>
      <c r="D11" s="1">
        <v>156.8207118094208</v>
      </c>
      <c r="E11" s="1">
        <v>27.794437500000001</v>
      </c>
      <c r="F11" s="1">
        <v>9.3350939359496832E-3</v>
      </c>
      <c r="G11" s="1">
        <v>0.11990782039845399</v>
      </c>
      <c r="H11" s="1">
        <v>1.8159398598291974</v>
      </c>
      <c r="I11" s="1">
        <v>30.869999999999997</v>
      </c>
      <c r="J11" s="1">
        <v>6.1</v>
      </c>
      <c r="K11" s="1">
        <v>0.215</v>
      </c>
      <c r="L11" s="1">
        <v>17.153296315175552</v>
      </c>
      <c r="M11" s="5">
        <v>33.88934092758339</v>
      </c>
      <c r="N11" s="5">
        <v>25.427176566314081</v>
      </c>
      <c r="O11" s="4" t="s">
        <v>32</v>
      </c>
      <c r="Q11" s="49" t="s">
        <v>100</v>
      </c>
      <c r="R11" s="49">
        <v>65</v>
      </c>
      <c r="AB11" s="56">
        <v>0.16950000000000001</v>
      </c>
      <c r="AC11" s="58">
        <v>1.8159398598291974</v>
      </c>
      <c r="AD11" s="58">
        <v>30.869999999999997</v>
      </c>
      <c r="AE11" s="58">
        <v>0.215</v>
      </c>
      <c r="AF11" s="58">
        <v>17.153296315175552</v>
      </c>
      <c r="AG11" s="59">
        <v>33.88934092758339</v>
      </c>
      <c r="AI11" t="s">
        <v>101</v>
      </c>
    </row>
    <row r="12" spans="1:40">
      <c r="A12" s="6">
        <v>0.36330000000000001</v>
      </c>
      <c r="B12" s="8">
        <v>6.41</v>
      </c>
      <c r="C12" s="1">
        <v>417.56025090789058</v>
      </c>
      <c r="D12" s="1">
        <v>164.01275404726312</v>
      </c>
      <c r="E12" s="1">
        <v>25.398</v>
      </c>
      <c r="F12" s="1">
        <v>0.10025406164337763</v>
      </c>
      <c r="G12" s="1">
        <v>0.10496580434136212</v>
      </c>
      <c r="H12" s="1">
        <v>1.5204706813924163</v>
      </c>
      <c r="I12" s="1">
        <v>45.430000000000007</v>
      </c>
      <c r="J12" s="1">
        <v>6.3449999999999998</v>
      </c>
      <c r="K12" s="1">
        <v>0.315</v>
      </c>
      <c r="L12" s="1">
        <v>14.200420905444515</v>
      </c>
      <c r="M12" s="5">
        <v>44.151096669374503</v>
      </c>
      <c r="N12" s="5">
        <v>20.308692120227455</v>
      </c>
      <c r="O12" s="4" t="s">
        <v>32</v>
      </c>
      <c r="AB12" s="56">
        <v>0.36330000000000001</v>
      </c>
      <c r="AC12" s="58">
        <v>1.5204706813924163</v>
      </c>
      <c r="AD12" s="58">
        <v>45.430000000000007</v>
      </c>
      <c r="AE12" s="58">
        <v>0.315</v>
      </c>
      <c r="AF12" s="58">
        <v>14.200420905444515</v>
      </c>
      <c r="AG12" s="59">
        <v>44.151096669374503</v>
      </c>
      <c r="AI12" s="50"/>
      <c r="AJ12" s="50" t="s">
        <v>106</v>
      </c>
      <c r="AK12" s="50" t="s">
        <v>107</v>
      </c>
      <c r="AL12" s="50" t="s">
        <v>108</v>
      </c>
      <c r="AM12" s="50" t="s">
        <v>109</v>
      </c>
      <c r="AN12" s="50" t="s">
        <v>110</v>
      </c>
    </row>
    <row r="13" spans="1:40" ht="16" thickBot="1">
      <c r="A13" s="6">
        <v>0.46829999999999999</v>
      </c>
      <c r="B13" s="7">
        <v>6.6</v>
      </c>
      <c r="C13" s="1">
        <v>417.56025090789058</v>
      </c>
      <c r="D13" s="1">
        <v>164.01275404726312</v>
      </c>
      <c r="E13" s="1">
        <v>25.398</v>
      </c>
      <c r="F13" s="1">
        <v>0.10025406164337763</v>
      </c>
      <c r="G13" s="1">
        <v>0.10496580434136212</v>
      </c>
      <c r="H13" s="1">
        <v>1.5204706813924163</v>
      </c>
      <c r="I13" s="1">
        <v>45.430000000000007</v>
      </c>
      <c r="J13" s="1">
        <v>6.3449999999999998</v>
      </c>
      <c r="K13" s="1">
        <v>0.315</v>
      </c>
      <c r="L13" s="1">
        <v>14.200420905444515</v>
      </c>
      <c r="M13" s="5">
        <v>44.151096669374503</v>
      </c>
      <c r="N13" s="5">
        <v>20.308692120227455</v>
      </c>
      <c r="O13" s="4" t="s">
        <v>32</v>
      </c>
      <c r="Q13" t="s">
        <v>101</v>
      </c>
      <c r="AB13" s="56">
        <v>0.46829999999999999</v>
      </c>
      <c r="AC13" s="58">
        <v>1.5204706813924163</v>
      </c>
      <c r="AD13" s="58">
        <v>45.430000000000007</v>
      </c>
      <c r="AE13" s="58">
        <v>0.315</v>
      </c>
      <c r="AF13" s="58">
        <v>14.200420905444515</v>
      </c>
      <c r="AG13" s="59">
        <v>44.151096669374503</v>
      </c>
      <c r="AI13" t="s">
        <v>102</v>
      </c>
      <c r="AJ13">
        <v>5</v>
      </c>
      <c r="AK13">
        <v>0.41210152275500866</v>
      </c>
      <c r="AL13">
        <v>8.242030455100173E-2</v>
      </c>
      <c r="AM13">
        <v>3.3162789605340426</v>
      </c>
      <c r="AN13">
        <v>1.0478522252638822E-2</v>
      </c>
    </row>
    <row r="14" spans="1:40">
      <c r="A14" s="6">
        <v>0.44669999999999999</v>
      </c>
      <c r="B14" s="8">
        <v>6.63</v>
      </c>
      <c r="C14" s="1">
        <v>417.56025090789058</v>
      </c>
      <c r="D14" s="1">
        <v>164.01275404726312</v>
      </c>
      <c r="E14" s="1">
        <v>25.398</v>
      </c>
      <c r="F14" s="1">
        <v>0.10025406164337763</v>
      </c>
      <c r="G14" s="1">
        <v>0.10496580434136212</v>
      </c>
      <c r="H14" s="1">
        <v>1.5204706813924163</v>
      </c>
      <c r="I14" s="1">
        <v>45.430000000000007</v>
      </c>
      <c r="J14" s="1">
        <v>6.3449999999999998</v>
      </c>
      <c r="K14" s="1">
        <v>0.315</v>
      </c>
      <c r="L14" s="1">
        <v>14.200420905444515</v>
      </c>
      <c r="M14" s="5">
        <v>44.151096669374503</v>
      </c>
      <c r="N14" s="5">
        <v>20.308692120227455</v>
      </c>
      <c r="O14" s="4" t="s">
        <v>32</v>
      </c>
      <c r="Q14" s="50"/>
      <c r="R14" s="50" t="s">
        <v>106</v>
      </c>
      <c r="S14" s="50" t="s">
        <v>107</v>
      </c>
      <c r="T14" s="50" t="s">
        <v>108</v>
      </c>
      <c r="U14" s="50" t="s">
        <v>109</v>
      </c>
      <c r="V14" s="50" t="s">
        <v>110</v>
      </c>
      <c r="AB14" s="56">
        <v>0.44669999999999999</v>
      </c>
      <c r="AC14" s="58">
        <v>1.5204706813924163</v>
      </c>
      <c r="AD14" s="58">
        <v>45.430000000000007</v>
      </c>
      <c r="AE14" s="58">
        <v>0.315</v>
      </c>
      <c r="AF14" s="58">
        <v>14.200420905444515</v>
      </c>
      <c r="AG14" s="59">
        <v>44.151096669374503</v>
      </c>
      <c r="AI14" t="s">
        <v>103</v>
      </c>
      <c r="AJ14">
        <v>59</v>
      </c>
      <c r="AK14">
        <v>1.46634165170653</v>
      </c>
      <c r="AL14">
        <v>2.4853248334008982E-2</v>
      </c>
    </row>
    <row r="15" spans="1:40" ht="16" thickBot="1">
      <c r="A15" s="6">
        <v>0.22020000000000001</v>
      </c>
      <c r="B15" s="8">
        <v>6.58</v>
      </c>
      <c r="C15" s="1">
        <v>417.56025090789058</v>
      </c>
      <c r="D15" s="1">
        <v>164.01275404726312</v>
      </c>
      <c r="E15" s="1">
        <v>25.398</v>
      </c>
      <c r="F15" s="1">
        <v>0.10025406164337763</v>
      </c>
      <c r="G15" s="1">
        <v>0.10496580434136212</v>
      </c>
      <c r="H15" s="1">
        <v>1.5204706813924163</v>
      </c>
      <c r="I15" s="1">
        <v>45.430000000000007</v>
      </c>
      <c r="J15" s="1">
        <v>6.3449999999999998</v>
      </c>
      <c r="K15" s="1">
        <v>0.315</v>
      </c>
      <c r="L15" s="1">
        <v>14.200420905444515</v>
      </c>
      <c r="M15" s="5">
        <v>44.151096669374503</v>
      </c>
      <c r="N15" s="5">
        <v>20.308692120227455</v>
      </c>
      <c r="O15" s="4" t="s">
        <v>32</v>
      </c>
      <c r="Q15" t="s">
        <v>102</v>
      </c>
      <c r="R15">
        <v>13</v>
      </c>
      <c r="S15">
        <v>1.6057266798349921</v>
      </c>
      <c r="T15">
        <v>0.123517436910384</v>
      </c>
      <c r="U15">
        <v>23.09867355495259</v>
      </c>
      <c r="V15">
        <v>6.7502099543053594E-17</v>
      </c>
      <c r="X15">
        <v>0.05</v>
      </c>
      <c r="AB15" s="56">
        <v>0.22020000000000001</v>
      </c>
      <c r="AC15" s="58">
        <v>1.5204706813924163</v>
      </c>
      <c r="AD15" s="58">
        <v>45.430000000000007</v>
      </c>
      <c r="AE15" s="58">
        <v>0.315</v>
      </c>
      <c r="AF15" s="58">
        <v>14.200420905444515</v>
      </c>
      <c r="AG15" s="59">
        <v>44.151096669374503</v>
      </c>
      <c r="AI15" s="49" t="s">
        <v>104</v>
      </c>
      <c r="AJ15" s="49">
        <v>64</v>
      </c>
      <c r="AK15" s="49">
        <v>1.8784431744615386</v>
      </c>
      <c r="AL15" s="49"/>
      <c r="AM15" s="49"/>
      <c r="AN15" s="49"/>
    </row>
    <row r="16" spans="1:40" ht="16" thickBot="1">
      <c r="A16" s="6">
        <v>0.25390000000000001</v>
      </c>
      <c r="B16" s="8">
        <v>6.58</v>
      </c>
      <c r="C16" s="1">
        <v>417.56025090789058</v>
      </c>
      <c r="D16" s="1">
        <v>164.01275404726312</v>
      </c>
      <c r="E16" s="1">
        <v>25.398</v>
      </c>
      <c r="F16" s="1">
        <v>0.10025406164337763</v>
      </c>
      <c r="G16" s="1">
        <v>0.10496580434136212</v>
      </c>
      <c r="H16" s="1">
        <v>1.5204706813924163</v>
      </c>
      <c r="I16" s="1">
        <v>45.430000000000007</v>
      </c>
      <c r="J16" s="1">
        <v>6.3449999999999998</v>
      </c>
      <c r="K16" s="1">
        <v>0.315</v>
      </c>
      <c r="L16" s="1">
        <v>14.200420905444515</v>
      </c>
      <c r="M16" s="5">
        <v>44.151096669374503</v>
      </c>
      <c r="N16" s="5">
        <v>20.308692120227455</v>
      </c>
      <c r="O16" s="4" t="s">
        <v>32</v>
      </c>
      <c r="Q16" t="s">
        <v>103</v>
      </c>
      <c r="R16">
        <v>51</v>
      </c>
      <c r="S16">
        <v>0.27271649462654668</v>
      </c>
      <c r="T16">
        <v>5.3473822475793463E-3</v>
      </c>
      <c r="AB16" s="56">
        <v>0.25390000000000001</v>
      </c>
      <c r="AC16" s="58">
        <v>1.5204706813924163</v>
      </c>
      <c r="AD16" s="58">
        <v>45.430000000000007</v>
      </c>
      <c r="AE16" s="58">
        <v>0.315</v>
      </c>
      <c r="AF16" s="58">
        <v>14.200420905444515</v>
      </c>
      <c r="AG16" s="59">
        <v>44.151096669374503</v>
      </c>
    </row>
    <row r="17" spans="1:43" ht="16" thickBot="1">
      <c r="A17" s="2">
        <v>0.54979999999999996</v>
      </c>
      <c r="B17" s="1">
        <v>6.19</v>
      </c>
      <c r="C17" s="1">
        <v>726.11257840871599</v>
      </c>
      <c r="D17" s="1">
        <v>155.8617728443752</v>
      </c>
      <c r="E17" s="1">
        <v>38.4104375</v>
      </c>
      <c r="F17" s="1">
        <v>5.0661897439326031E-2</v>
      </c>
      <c r="G17" s="1">
        <v>0.14481118049360711</v>
      </c>
      <c r="H17" s="1">
        <v>4.3617325322862399</v>
      </c>
      <c r="I17" s="1">
        <v>23.94</v>
      </c>
      <c r="J17" s="1">
        <v>5.835</v>
      </c>
      <c r="K17" s="1">
        <v>0.1</v>
      </c>
      <c r="L17" s="1">
        <v>22.528577427059737</v>
      </c>
      <c r="M17" s="5">
        <v>13.730001045696966</v>
      </c>
      <c r="N17" s="5">
        <v>31.370908710655648</v>
      </c>
      <c r="O17" s="4" t="s">
        <v>36</v>
      </c>
      <c r="Q17" s="49" t="s">
        <v>104</v>
      </c>
      <c r="R17" s="49">
        <v>64</v>
      </c>
      <c r="S17" s="49">
        <v>1.8784431744615389</v>
      </c>
      <c r="T17" s="49"/>
      <c r="U17" s="49"/>
      <c r="V17" s="49"/>
      <c r="AB17" s="55">
        <v>0.54979999999999996</v>
      </c>
      <c r="AC17" s="58">
        <v>4.3617325322862399</v>
      </c>
      <c r="AD17" s="58">
        <v>23.94</v>
      </c>
      <c r="AE17" s="58">
        <v>0.1</v>
      </c>
      <c r="AF17" s="58">
        <v>22.528577427059737</v>
      </c>
      <c r="AG17" s="59">
        <v>13.730001045696966</v>
      </c>
      <c r="AI17" s="50"/>
      <c r="AJ17" s="50" t="s">
        <v>111</v>
      </c>
      <c r="AK17" s="50" t="s">
        <v>99</v>
      </c>
      <c r="AL17" s="50" t="s">
        <v>112</v>
      </c>
      <c r="AM17" s="50" t="s">
        <v>113</v>
      </c>
      <c r="AN17" s="50" t="s">
        <v>114</v>
      </c>
      <c r="AO17" s="50" t="s">
        <v>115</v>
      </c>
      <c r="AP17" s="50" t="s">
        <v>116</v>
      </c>
      <c r="AQ17" s="50" t="s">
        <v>117</v>
      </c>
    </row>
    <row r="18" spans="1:43" ht="16" thickBot="1">
      <c r="A18" s="2">
        <v>0.73870000000000002</v>
      </c>
      <c r="B18" s="1">
        <v>6.31</v>
      </c>
      <c r="C18" s="1">
        <v>726.11257840871599</v>
      </c>
      <c r="D18" s="1">
        <v>155.8617728443752</v>
      </c>
      <c r="E18" s="1">
        <v>38.4104375</v>
      </c>
      <c r="F18" s="1">
        <v>5.0661897439326031E-2</v>
      </c>
      <c r="G18" s="1">
        <v>0.14481118049360711</v>
      </c>
      <c r="H18" s="1">
        <v>4.3617325322862399</v>
      </c>
      <c r="I18" s="1">
        <v>23.94</v>
      </c>
      <c r="J18" s="1">
        <v>5.835</v>
      </c>
      <c r="K18" s="1">
        <v>0.1</v>
      </c>
      <c r="L18" s="1">
        <v>22.528577427059737</v>
      </c>
      <c r="M18" s="5">
        <v>13.730001045696966</v>
      </c>
      <c r="N18" s="5">
        <v>31.370908710655648</v>
      </c>
      <c r="O18" s="4" t="s">
        <v>36</v>
      </c>
      <c r="AB18" s="55">
        <v>0.73870000000000002</v>
      </c>
      <c r="AC18" s="58">
        <v>4.3617325322862399</v>
      </c>
      <c r="AD18" s="58">
        <v>23.94</v>
      </c>
      <c r="AE18" s="58">
        <v>0.1</v>
      </c>
      <c r="AF18" s="58">
        <v>22.528577427059737</v>
      </c>
      <c r="AG18" s="59">
        <v>13.730001045696966</v>
      </c>
      <c r="AI18" t="s">
        <v>105</v>
      </c>
      <c r="AJ18">
        <v>0.7276081883519957</v>
      </c>
      <c r="AK18">
        <v>0.50927043168896546</v>
      </c>
      <c r="AL18">
        <v>1.4287265528825734</v>
      </c>
      <c r="AM18">
        <v>0.15835586702664639</v>
      </c>
      <c r="AN18">
        <v>-0.29143959165464162</v>
      </c>
      <c r="AO18">
        <v>1.7466559683586329</v>
      </c>
      <c r="AP18">
        <v>-0.29143959165464162</v>
      </c>
      <c r="AQ18">
        <v>1.7466559683586329</v>
      </c>
    </row>
    <row r="19" spans="1:43">
      <c r="A19" s="2">
        <v>0.59140000000000004</v>
      </c>
      <c r="B19" s="1">
        <v>6.26</v>
      </c>
      <c r="C19" s="1">
        <v>726.11257840871599</v>
      </c>
      <c r="D19" s="1">
        <v>155.8617728443752</v>
      </c>
      <c r="E19" s="1">
        <v>38.4104375</v>
      </c>
      <c r="F19" s="1">
        <v>5.0661897439326031E-2</v>
      </c>
      <c r="G19" s="1">
        <v>0.14481118049360711</v>
      </c>
      <c r="H19" s="1">
        <v>4.3617325322862399</v>
      </c>
      <c r="I19" s="1">
        <v>23.94</v>
      </c>
      <c r="J19" s="1">
        <v>5.835</v>
      </c>
      <c r="K19" s="1">
        <v>0.1</v>
      </c>
      <c r="L19" s="1">
        <v>22.528577427059737</v>
      </c>
      <c r="M19" s="5">
        <v>13.730001045696966</v>
      </c>
      <c r="N19" s="5">
        <v>31.370908710655648</v>
      </c>
      <c r="O19" s="4" t="s">
        <v>36</v>
      </c>
      <c r="Q19" s="50"/>
      <c r="R19" s="50" t="s">
        <v>111</v>
      </c>
      <c r="S19" s="50" t="s">
        <v>99</v>
      </c>
      <c r="T19" s="50" t="s">
        <v>112</v>
      </c>
      <c r="U19" s="50" t="s">
        <v>113</v>
      </c>
      <c r="V19" s="50" t="s">
        <v>114</v>
      </c>
      <c r="W19" s="50" t="s">
        <v>115</v>
      </c>
      <c r="X19" s="50" t="s">
        <v>116</v>
      </c>
      <c r="Y19" s="50" t="s">
        <v>117</v>
      </c>
      <c r="AB19" s="55">
        <v>0.59140000000000004</v>
      </c>
      <c r="AC19" s="58">
        <v>4.3617325322862399</v>
      </c>
      <c r="AD19" s="58">
        <v>23.94</v>
      </c>
      <c r="AE19" s="58">
        <v>0.1</v>
      </c>
      <c r="AF19" s="58">
        <v>22.528577427059737</v>
      </c>
      <c r="AG19" s="59">
        <v>13.730001045696966</v>
      </c>
      <c r="AI19" t="s">
        <v>122</v>
      </c>
      <c r="AJ19">
        <v>9.7534595397692214E-2</v>
      </c>
      <c r="AK19">
        <v>3.1862527067340683E-2</v>
      </c>
      <c r="AL19">
        <v>3.0611067098210758</v>
      </c>
      <c r="AM19">
        <v>3.3171766079297753E-3</v>
      </c>
      <c r="AN19">
        <v>3.377782600173114E-2</v>
      </c>
      <c r="AO19">
        <v>0.1612913647936533</v>
      </c>
      <c r="AP19">
        <v>3.377782600173114E-2</v>
      </c>
      <c r="AQ19">
        <v>0.1612913647936533</v>
      </c>
    </row>
    <row r="20" spans="1:43">
      <c r="A20" s="2">
        <v>0.57620000000000005</v>
      </c>
      <c r="B20" s="1">
        <v>5.52</v>
      </c>
      <c r="C20" s="1">
        <v>726.11257840871599</v>
      </c>
      <c r="D20" s="1">
        <v>155.8617728443752</v>
      </c>
      <c r="E20" s="1">
        <v>38.4104375</v>
      </c>
      <c r="F20" s="1">
        <v>5.0661897439326031E-2</v>
      </c>
      <c r="G20" s="1">
        <v>0.14481118049360711</v>
      </c>
      <c r="H20" s="1">
        <v>4.3617325322862399</v>
      </c>
      <c r="I20" s="1">
        <v>23.94</v>
      </c>
      <c r="J20" s="1">
        <v>5.835</v>
      </c>
      <c r="K20" s="1">
        <v>0.1</v>
      </c>
      <c r="L20" s="1">
        <v>22.528577427059737</v>
      </c>
      <c r="M20" s="5">
        <v>13.730001045696966</v>
      </c>
      <c r="N20" s="5">
        <v>31.370908710655648</v>
      </c>
      <c r="O20" s="4" t="s">
        <v>36</v>
      </c>
      <c r="Q20" t="s">
        <v>105</v>
      </c>
      <c r="R20">
        <v>5.8072653747907026</v>
      </c>
      <c r="S20">
        <v>1.3881541297341018</v>
      </c>
      <c r="T20">
        <v>4.1834442230871529</v>
      </c>
      <c r="U20">
        <v>1.1317380686268712E-4</v>
      </c>
      <c r="V20">
        <v>3.0204296732396179</v>
      </c>
      <c r="W20">
        <v>8.5941010763417864</v>
      </c>
      <c r="X20">
        <v>3.0204296732396179</v>
      </c>
      <c r="Y20">
        <v>8.5941010763417864</v>
      </c>
      <c r="AB20" s="55">
        <v>0.57620000000000005</v>
      </c>
      <c r="AC20" s="58">
        <v>4.3617325322862399</v>
      </c>
      <c r="AD20" s="58">
        <v>23.94</v>
      </c>
      <c r="AE20" s="58">
        <v>0.1</v>
      </c>
      <c r="AF20" s="58">
        <v>22.528577427059737</v>
      </c>
      <c r="AG20" s="59">
        <v>13.730001045696966</v>
      </c>
      <c r="AI20" t="s">
        <v>123</v>
      </c>
      <c r="AJ20">
        <v>1.1721450175847284E-2</v>
      </c>
      <c r="AK20">
        <v>5.6870845385680992E-3</v>
      </c>
      <c r="AL20">
        <v>2.0610648736370858</v>
      </c>
      <c r="AM20">
        <v>4.3712982824321997E-2</v>
      </c>
      <c r="AN20">
        <v>3.4162029937526324E-4</v>
      </c>
      <c r="AO20">
        <v>2.3101280052319303E-2</v>
      </c>
      <c r="AP20">
        <v>3.4162029937526324E-4</v>
      </c>
      <c r="AQ20">
        <v>2.3101280052319303E-2</v>
      </c>
    </row>
    <row r="21" spans="1:43">
      <c r="A21" s="2">
        <v>0.59519999999999995</v>
      </c>
      <c r="B21" s="3">
        <v>6.3</v>
      </c>
      <c r="C21" s="1">
        <v>726.11257840871599</v>
      </c>
      <c r="D21" s="1">
        <v>155.8617728443752</v>
      </c>
      <c r="E21" s="1">
        <v>38.4104375</v>
      </c>
      <c r="F21" s="1">
        <v>5.0661897439326031E-2</v>
      </c>
      <c r="G21" s="1">
        <v>0.14481118049360711</v>
      </c>
      <c r="H21" s="1">
        <v>4.3617325322862399</v>
      </c>
      <c r="I21" s="1">
        <v>23.94</v>
      </c>
      <c r="J21" s="1">
        <v>5.835</v>
      </c>
      <c r="K21" s="1">
        <v>0.1</v>
      </c>
      <c r="L21" s="1">
        <v>22.528577427059737</v>
      </c>
      <c r="M21" s="5">
        <v>13.730001045696966</v>
      </c>
      <c r="N21" s="5">
        <v>31.370908710655648</v>
      </c>
      <c r="O21" s="4" t="s">
        <v>36</v>
      </c>
      <c r="Q21" t="s">
        <v>13</v>
      </c>
      <c r="R21">
        <v>5.5795523700046722E-2</v>
      </c>
      <c r="S21">
        <v>9.5076068491228058E-2</v>
      </c>
      <c r="T21">
        <v>0.58685139789088514</v>
      </c>
      <c r="U21" s="52">
        <v>0.55989247702700429</v>
      </c>
      <c r="V21">
        <v>-0.13507764834837946</v>
      </c>
      <c r="W21">
        <v>0.24666869574847292</v>
      </c>
      <c r="X21">
        <v>-0.13507764834837946</v>
      </c>
      <c r="Y21">
        <v>0.24666869574847292</v>
      </c>
      <c r="AB21" s="55">
        <v>0.59519999999999995</v>
      </c>
      <c r="AC21" s="58">
        <v>4.3617325322862399</v>
      </c>
      <c r="AD21" s="58">
        <v>23.94</v>
      </c>
      <c r="AE21" s="58">
        <v>0.1</v>
      </c>
      <c r="AF21" s="58">
        <v>22.528577427059737</v>
      </c>
      <c r="AG21" s="59">
        <v>13.730001045696966</v>
      </c>
      <c r="AI21" t="s">
        <v>93</v>
      </c>
      <c r="AJ21">
        <v>-1.4838981277220566</v>
      </c>
      <c r="AK21">
        <v>0.64666821620548343</v>
      </c>
      <c r="AL21">
        <v>-2.2946823278701816</v>
      </c>
      <c r="AM21">
        <v>2.5326099490311296E-2</v>
      </c>
      <c r="AN21">
        <v>-2.7778782395058146</v>
      </c>
      <c r="AO21">
        <v>-0.18991801593829893</v>
      </c>
      <c r="AP21">
        <v>-2.7778782395058146</v>
      </c>
      <c r="AQ21">
        <v>-0.18991801593829893</v>
      </c>
    </row>
    <row r="22" spans="1:43">
      <c r="A22" s="2">
        <v>0.30669999999999997</v>
      </c>
      <c r="B22" s="1">
        <v>6.29</v>
      </c>
      <c r="C22" s="8">
        <v>492.65764278639841</v>
      </c>
      <c r="D22" s="8">
        <v>128.5320123405744</v>
      </c>
      <c r="E22" s="8">
        <v>37.392937500000002</v>
      </c>
      <c r="F22" s="8">
        <v>9.1988700942702367E-2</v>
      </c>
      <c r="G22" s="8">
        <v>8.5043116265239582E-2</v>
      </c>
      <c r="H22" s="8">
        <v>1.6382192462411305</v>
      </c>
      <c r="I22" s="8">
        <v>9.870000000000001</v>
      </c>
      <c r="J22" s="8">
        <v>6.1349999999999998</v>
      </c>
      <c r="K22" s="8">
        <v>0.08</v>
      </c>
      <c r="L22" s="8">
        <v>12.771610223316593</v>
      </c>
      <c r="M22" s="8">
        <v>41.499643910875974</v>
      </c>
      <c r="N22" s="8">
        <v>12.717468715026964</v>
      </c>
      <c r="O22" s="8" t="s">
        <v>32</v>
      </c>
      <c r="Q22" t="s">
        <v>14</v>
      </c>
      <c r="R22">
        <v>-2.2851504756403397E-4</v>
      </c>
      <c r="S22">
        <v>3.79133922319851E-4</v>
      </c>
      <c r="T22">
        <v>-0.60272909943218023</v>
      </c>
      <c r="U22" s="52">
        <v>0.54935979931678847</v>
      </c>
      <c r="V22">
        <v>-9.8965815678955142E-4</v>
      </c>
      <c r="W22">
        <v>5.3262806166148337E-4</v>
      </c>
      <c r="X22">
        <v>-9.8965815678955142E-4</v>
      </c>
      <c r="Y22">
        <v>5.3262806166148337E-4</v>
      </c>
      <c r="AB22" s="55">
        <v>0.30669999999999997</v>
      </c>
      <c r="AC22" s="60">
        <v>1.6382192462411305</v>
      </c>
      <c r="AD22" s="60">
        <v>9.870000000000001</v>
      </c>
      <c r="AE22" s="60">
        <v>0.08</v>
      </c>
      <c r="AF22" s="60">
        <v>12.771610223316593</v>
      </c>
      <c r="AG22" s="60">
        <v>41.499643910875974</v>
      </c>
      <c r="AI22" t="s">
        <v>26</v>
      </c>
      <c r="AJ22">
        <v>-3.8040249005285763E-2</v>
      </c>
      <c r="AK22">
        <v>2.5915682735636436E-2</v>
      </c>
      <c r="AL22">
        <v>-1.467846685473462</v>
      </c>
      <c r="AM22">
        <v>0.1474570140758617</v>
      </c>
      <c r="AN22">
        <v>-8.9897410379296216E-2</v>
      </c>
      <c r="AO22">
        <v>1.381691236872469E-2</v>
      </c>
      <c r="AP22">
        <v>-8.9897410379296216E-2</v>
      </c>
      <c r="AQ22">
        <v>1.381691236872469E-2</v>
      </c>
    </row>
    <row r="23" spans="1:43" ht="16" thickBot="1">
      <c r="A23" s="2">
        <v>0.31019999999999998</v>
      </c>
      <c r="B23" s="1">
        <v>6.34</v>
      </c>
      <c r="C23" s="8">
        <v>492.65764278639841</v>
      </c>
      <c r="D23" s="8">
        <v>128.5320123405744</v>
      </c>
      <c r="E23" s="8">
        <v>37.392937500000002</v>
      </c>
      <c r="F23" s="8">
        <v>9.1988700942702367E-2</v>
      </c>
      <c r="G23" s="8">
        <v>8.5043116265239582E-2</v>
      </c>
      <c r="H23" s="8">
        <v>1.6382192462411305</v>
      </c>
      <c r="I23" s="8">
        <v>9.870000000000001</v>
      </c>
      <c r="J23" s="8">
        <v>6.1349999999999998</v>
      </c>
      <c r="K23" s="8">
        <v>0.08</v>
      </c>
      <c r="L23" s="8">
        <v>12.771610223316593</v>
      </c>
      <c r="M23" s="8">
        <v>41.499643910875974</v>
      </c>
      <c r="N23" s="8">
        <v>12.717468715026964</v>
      </c>
      <c r="O23" s="8" t="s">
        <v>32</v>
      </c>
      <c r="Q23" t="s">
        <v>15</v>
      </c>
      <c r="R23">
        <v>2.8463968444673964E-3</v>
      </c>
      <c r="S23">
        <v>4.0129955176084363E-3</v>
      </c>
      <c r="T23">
        <v>0.70929479785806493</v>
      </c>
      <c r="U23" s="52">
        <v>0.48137175001925958</v>
      </c>
      <c r="V23">
        <v>-5.2100278270334945E-3</v>
      </c>
      <c r="W23">
        <v>1.0902821515968287E-2</v>
      </c>
      <c r="X23">
        <v>-5.2100278270334945E-3</v>
      </c>
      <c r="Y23">
        <v>1.0902821515968287E-2</v>
      </c>
      <c r="AB23" s="55">
        <v>0.31019999999999998</v>
      </c>
      <c r="AC23" s="60">
        <v>1.6382192462411305</v>
      </c>
      <c r="AD23" s="60">
        <v>9.870000000000001</v>
      </c>
      <c r="AE23" s="60">
        <v>0.08</v>
      </c>
      <c r="AF23" s="60">
        <v>12.771610223316593</v>
      </c>
      <c r="AG23" s="60">
        <v>41.499643910875974</v>
      </c>
      <c r="AI23" s="49" t="s">
        <v>54</v>
      </c>
      <c r="AJ23" s="49">
        <v>-3.8079468922611708E-3</v>
      </c>
      <c r="AK23" s="49">
        <v>5.2462364678231453E-3</v>
      </c>
      <c r="AL23" s="49">
        <v>-0.72584354815428798</v>
      </c>
      <c r="AM23" s="49">
        <v>0.47080424761454343</v>
      </c>
      <c r="AN23" s="49">
        <v>-1.4305641816733409E-2</v>
      </c>
      <c r="AO23" s="49">
        <v>6.6897480322110677E-3</v>
      </c>
      <c r="AP23" s="49">
        <v>-1.4305641816733409E-2</v>
      </c>
      <c r="AQ23" s="49">
        <v>6.6897480322110677E-3</v>
      </c>
    </row>
    <row r="24" spans="1:43">
      <c r="A24" s="2">
        <v>0.33989999999999998</v>
      </c>
      <c r="B24" s="1">
        <v>6.43</v>
      </c>
      <c r="C24" s="8">
        <v>492.65764278639841</v>
      </c>
      <c r="D24" s="8">
        <v>128.5320123405744</v>
      </c>
      <c r="E24" s="8">
        <v>37.392937500000002</v>
      </c>
      <c r="F24" s="8">
        <v>9.1988700942702367E-2</v>
      </c>
      <c r="G24" s="8">
        <v>8.5043116265239582E-2</v>
      </c>
      <c r="H24" s="8">
        <v>1.6382192462411305</v>
      </c>
      <c r="I24" s="8">
        <v>9.870000000000001</v>
      </c>
      <c r="J24" s="8">
        <v>6.1349999999999998</v>
      </c>
      <c r="K24" s="8">
        <v>0.08</v>
      </c>
      <c r="L24" s="8">
        <v>12.771610223316593</v>
      </c>
      <c r="M24" s="8">
        <v>41.499643910875974</v>
      </c>
      <c r="N24" s="8">
        <v>12.717468715026964</v>
      </c>
      <c r="O24" s="8" t="s">
        <v>32</v>
      </c>
      <c r="Q24" t="s">
        <v>17</v>
      </c>
      <c r="R24">
        <v>4.8834700044876906E-3</v>
      </c>
      <c r="S24">
        <v>8.5472939005327934E-3</v>
      </c>
      <c r="T24">
        <v>0.57134691532992454</v>
      </c>
      <c r="U24" s="52">
        <v>0.57027395800772995</v>
      </c>
      <c r="V24">
        <v>-1.2275938510341476E-2</v>
      </c>
      <c r="W24">
        <v>2.2042878519316855E-2</v>
      </c>
      <c r="X24">
        <v>-1.2275938510341476E-2</v>
      </c>
      <c r="Y24">
        <v>2.2042878519316855E-2</v>
      </c>
      <c r="AB24" s="55">
        <v>0.33989999999999998</v>
      </c>
      <c r="AC24" s="60">
        <v>1.6382192462411305</v>
      </c>
      <c r="AD24" s="60">
        <v>9.870000000000001</v>
      </c>
      <c r="AE24" s="60">
        <v>0.08</v>
      </c>
      <c r="AF24" s="60">
        <v>12.771610223316593</v>
      </c>
      <c r="AG24" s="60">
        <v>41.499643910875974</v>
      </c>
    </row>
    <row r="25" spans="1:43">
      <c r="A25" s="2">
        <v>0.36230000000000001</v>
      </c>
      <c r="B25" s="1">
        <v>6.39</v>
      </c>
      <c r="C25" s="8">
        <v>492.65764278639841</v>
      </c>
      <c r="D25" s="8">
        <v>128.5320123405744</v>
      </c>
      <c r="E25" s="8">
        <v>37.392937500000002</v>
      </c>
      <c r="F25" s="8">
        <v>9.1988700942702367E-2</v>
      </c>
      <c r="G25" s="8">
        <v>8.5043116265239582E-2</v>
      </c>
      <c r="H25" s="8">
        <v>1.6382192462411305</v>
      </c>
      <c r="I25" s="8">
        <v>9.870000000000001</v>
      </c>
      <c r="J25" s="8">
        <v>6.1349999999999998</v>
      </c>
      <c r="K25" s="8">
        <v>0.08</v>
      </c>
      <c r="L25" s="8">
        <v>12.771610223316593</v>
      </c>
      <c r="M25" s="8">
        <v>41.499643910875974</v>
      </c>
      <c r="N25" s="8">
        <v>12.717468715026964</v>
      </c>
      <c r="O25" s="8" t="s">
        <v>32</v>
      </c>
      <c r="Q25" t="s">
        <v>18</v>
      </c>
      <c r="R25">
        <v>-5.8076434326581059E-3</v>
      </c>
      <c r="S25">
        <v>0.28295034587063711</v>
      </c>
      <c r="T25">
        <v>-2.0525309537219365E-2</v>
      </c>
      <c r="U25" s="52">
        <v>0.98370441605494774</v>
      </c>
      <c r="V25">
        <v>-0.57385416560780134</v>
      </c>
      <c r="W25">
        <v>0.56223887874248502</v>
      </c>
      <c r="X25">
        <v>-0.57385416560780134</v>
      </c>
      <c r="Y25">
        <v>0.56223887874248502</v>
      </c>
      <c r="AB25" s="55">
        <v>0.36230000000000001</v>
      </c>
      <c r="AC25" s="60">
        <v>1.6382192462411305</v>
      </c>
      <c r="AD25" s="60">
        <v>9.870000000000001</v>
      </c>
      <c r="AE25" s="60">
        <v>0.08</v>
      </c>
      <c r="AF25" s="60">
        <v>12.771610223316593</v>
      </c>
      <c r="AG25" s="60">
        <v>41.499643910875974</v>
      </c>
    </row>
    <row r="26" spans="1:43">
      <c r="A26" s="2">
        <v>0.29630000000000001</v>
      </c>
      <c r="B26" s="1">
        <v>6.21</v>
      </c>
      <c r="C26" s="8">
        <v>492.65764278639841</v>
      </c>
      <c r="D26" s="8">
        <v>128.5320123405744</v>
      </c>
      <c r="E26" s="8">
        <v>37.392937500000002</v>
      </c>
      <c r="F26" s="8">
        <v>9.1988700942702367E-2</v>
      </c>
      <c r="G26" s="8">
        <v>8.5043116265239582E-2</v>
      </c>
      <c r="H26" s="8">
        <v>1.6382192462411305</v>
      </c>
      <c r="I26" s="8">
        <v>9.870000000000001</v>
      </c>
      <c r="J26" s="8">
        <v>6.1349999999999998</v>
      </c>
      <c r="K26" s="8">
        <v>0.08</v>
      </c>
      <c r="L26" s="8">
        <v>12.771610223316593</v>
      </c>
      <c r="M26" s="8">
        <v>41.499643910875974</v>
      </c>
      <c r="N26" s="8">
        <v>12.717468715026964</v>
      </c>
      <c r="O26" s="8" t="s">
        <v>32</v>
      </c>
      <c r="Q26" t="s">
        <v>19</v>
      </c>
      <c r="R26">
        <v>0.70513591613314919</v>
      </c>
      <c r="S26">
        <v>0.36880731238807091</v>
      </c>
      <c r="T26">
        <v>1.911935833287336</v>
      </c>
      <c r="U26" s="52">
        <v>6.1510088770882827E-2</v>
      </c>
      <c r="V26">
        <v>-3.527565859094417E-2</v>
      </c>
      <c r="W26">
        <v>1.4455474908572425</v>
      </c>
      <c r="X26">
        <v>-3.527565859094417E-2</v>
      </c>
      <c r="Y26">
        <v>1.4455474908572425</v>
      </c>
      <c r="AB26" s="55">
        <v>0.29630000000000001</v>
      </c>
      <c r="AC26" s="60">
        <v>1.6382192462411305</v>
      </c>
      <c r="AD26" s="60">
        <v>9.870000000000001</v>
      </c>
      <c r="AE26" s="60">
        <v>0.08</v>
      </c>
      <c r="AF26" s="60">
        <v>12.771610223316593</v>
      </c>
      <c r="AG26" s="60">
        <v>41.499643910875974</v>
      </c>
    </row>
    <row r="27" spans="1:43">
      <c r="A27" s="2">
        <v>0.50119999999999998</v>
      </c>
      <c r="B27" s="1">
        <v>6.52</v>
      </c>
      <c r="C27" s="8">
        <v>251.22647738527579</v>
      </c>
      <c r="D27" s="8">
        <v>142.91609681625903</v>
      </c>
      <c r="E27" s="8">
        <v>16.630687500000001</v>
      </c>
      <c r="F27" s="8">
        <v>0.32341880056160993</v>
      </c>
      <c r="G27" s="8">
        <v>0.23944394885518905</v>
      </c>
      <c r="H27" s="8">
        <v>2.160659202995614</v>
      </c>
      <c r="I27" s="8">
        <v>18.759999999999998</v>
      </c>
      <c r="J27" s="8">
        <v>6.2850000000000001</v>
      </c>
      <c r="K27" s="8">
        <v>0.11</v>
      </c>
      <c r="L27" s="8">
        <v>11.438053586663868</v>
      </c>
      <c r="M27" s="8">
        <v>53.950061399918127</v>
      </c>
      <c r="N27" s="8">
        <v>10.233319688907084</v>
      </c>
      <c r="O27" s="8" t="s">
        <v>39</v>
      </c>
      <c r="Q27" t="s">
        <v>20</v>
      </c>
      <c r="R27">
        <v>0.25637844889245009</v>
      </c>
      <c r="S27">
        <v>6.346463634176587E-2</v>
      </c>
      <c r="T27">
        <v>4.0397056324693423</v>
      </c>
      <c r="U27">
        <v>1.8051963050177191E-4</v>
      </c>
      <c r="V27">
        <v>0.12896787498372442</v>
      </c>
      <c r="W27">
        <v>0.38378902280117577</v>
      </c>
      <c r="X27">
        <v>0.12896787498372442</v>
      </c>
      <c r="Y27">
        <v>0.38378902280117577</v>
      </c>
      <c r="AB27" s="55">
        <v>0.50119999999999998</v>
      </c>
      <c r="AC27" s="60">
        <v>2.160659202995614</v>
      </c>
      <c r="AD27" s="60">
        <v>18.759999999999998</v>
      </c>
      <c r="AE27" s="60">
        <v>0.11</v>
      </c>
      <c r="AF27" s="60">
        <v>11.438053586663868</v>
      </c>
      <c r="AG27" s="60">
        <v>53.950061399918127</v>
      </c>
      <c r="AI27" t="s">
        <v>118</v>
      </c>
    </row>
    <row r="28" spans="1:43" ht="16" thickBot="1">
      <c r="A28" s="2">
        <v>0.49940000000000001</v>
      </c>
      <c r="B28" s="1">
        <v>6.44</v>
      </c>
      <c r="C28" s="8">
        <v>251.22647738527579</v>
      </c>
      <c r="D28" s="8">
        <v>142.91609681625903</v>
      </c>
      <c r="E28" s="8">
        <v>16.630687500000001</v>
      </c>
      <c r="F28" s="8">
        <v>0.32341880056160993</v>
      </c>
      <c r="G28" s="8">
        <v>0.23944394885518905</v>
      </c>
      <c r="H28" s="8">
        <v>2.160659202995614</v>
      </c>
      <c r="I28" s="8">
        <v>18.759999999999998</v>
      </c>
      <c r="J28" s="8">
        <v>6.2850000000000001</v>
      </c>
      <c r="K28" s="8">
        <v>0.11</v>
      </c>
      <c r="L28" s="8">
        <v>11.438053586663868</v>
      </c>
      <c r="M28" s="8">
        <v>53.950061399918127</v>
      </c>
      <c r="N28" s="8">
        <v>10.233319688907084</v>
      </c>
      <c r="O28" s="8" t="s">
        <v>39</v>
      </c>
      <c r="Q28" t="s">
        <v>23</v>
      </c>
      <c r="R28">
        <v>2.5294520254715094E-2</v>
      </c>
      <c r="S28">
        <v>4.8115573095857261E-3</v>
      </c>
      <c r="T28">
        <v>5.2570339761562446</v>
      </c>
      <c r="U28">
        <v>2.9087490246881835E-6</v>
      </c>
      <c r="V28">
        <v>1.5634915890046265E-2</v>
      </c>
      <c r="W28">
        <v>3.4954124619383922E-2</v>
      </c>
      <c r="X28">
        <v>1.5634915890046265E-2</v>
      </c>
      <c r="Y28">
        <v>3.4954124619383922E-2</v>
      </c>
      <c r="AB28" s="55">
        <v>0.49940000000000001</v>
      </c>
      <c r="AC28" s="60">
        <v>2.160659202995614</v>
      </c>
      <c r="AD28" s="60">
        <v>18.759999999999998</v>
      </c>
      <c r="AE28" s="60">
        <v>0.11</v>
      </c>
      <c r="AF28" s="60">
        <v>11.438053586663868</v>
      </c>
      <c r="AG28" s="60">
        <v>53.950061399918127</v>
      </c>
    </row>
    <row r="29" spans="1:43">
      <c r="A29" s="2">
        <v>0.44019999999999998</v>
      </c>
      <c r="B29" s="1">
        <v>6.38</v>
      </c>
      <c r="C29" s="8">
        <v>251.22647738527579</v>
      </c>
      <c r="D29" s="8">
        <v>142.91609681625903</v>
      </c>
      <c r="E29" s="8">
        <v>16.630687500000001</v>
      </c>
      <c r="F29" s="8">
        <v>0.32341880056160993</v>
      </c>
      <c r="G29" s="8">
        <v>0.23944394885518905</v>
      </c>
      <c r="H29" s="8">
        <v>2.160659202995614</v>
      </c>
      <c r="I29" s="8">
        <v>18.759999999999998</v>
      </c>
      <c r="J29" s="8">
        <v>6.2850000000000001</v>
      </c>
      <c r="K29" s="8">
        <v>0.11</v>
      </c>
      <c r="L29" s="8">
        <v>11.438053586663868</v>
      </c>
      <c r="M29" s="8">
        <v>53.950061399918127</v>
      </c>
      <c r="N29" s="8">
        <v>10.233319688907084</v>
      </c>
      <c r="O29" s="8" t="s">
        <v>39</v>
      </c>
      <c r="Q29" t="s">
        <v>24</v>
      </c>
      <c r="R29">
        <v>-0.44000777794336715</v>
      </c>
      <c r="S29">
        <v>0.24165962364134072</v>
      </c>
      <c r="T29">
        <v>-1.8207749036156944</v>
      </c>
      <c r="U29" s="52">
        <v>7.4510333495057188E-2</v>
      </c>
      <c r="V29">
        <v>-0.92515971630635563</v>
      </c>
      <c r="W29">
        <v>4.5144160419621326E-2</v>
      </c>
      <c r="X29">
        <v>-0.92515971630635563</v>
      </c>
      <c r="Y29">
        <v>4.5144160419621326E-2</v>
      </c>
      <c r="AB29" s="55">
        <v>0.44019999999999998</v>
      </c>
      <c r="AC29" s="60">
        <v>2.160659202995614</v>
      </c>
      <c r="AD29" s="60">
        <v>18.759999999999998</v>
      </c>
      <c r="AE29" s="60">
        <v>0.11</v>
      </c>
      <c r="AF29" s="60">
        <v>11.438053586663868</v>
      </c>
      <c r="AG29" s="60">
        <v>53.950061399918127</v>
      </c>
      <c r="AI29" s="50" t="s">
        <v>119</v>
      </c>
      <c r="AJ29" s="50" t="s">
        <v>120</v>
      </c>
      <c r="AK29" s="50" t="s">
        <v>121</v>
      </c>
    </row>
    <row r="30" spans="1:43">
      <c r="A30" s="2">
        <v>0.4168</v>
      </c>
      <c r="B30" s="1">
        <v>6.49</v>
      </c>
      <c r="C30" s="8">
        <v>251.22647738527579</v>
      </c>
      <c r="D30" s="8">
        <v>142.91609681625903</v>
      </c>
      <c r="E30" s="8">
        <v>16.630687500000001</v>
      </c>
      <c r="F30" s="8">
        <v>0.32341880056160993</v>
      </c>
      <c r="G30" s="8">
        <v>0.23944394885518905</v>
      </c>
      <c r="H30" s="8">
        <v>2.160659202995614</v>
      </c>
      <c r="I30" s="8">
        <v>18.759999999999998</v>
      </c>
      <c r="J30" s="8">
        <v>6.2850000000000001</v>
      </c>
      <c r="K30" s="8">
        <v>0.11</v>
      </c>
      <c r="L30" s="8">
        <v>11.438053586663868</v>
      </c>
      <c r="M30" s="8">
        <v>53.950061399918127</v>
      </c>
      <c r="N30" s="8">
        <v>10.233319688907084</v>
      </c>
      <c r="O30" s="8" t="s">
        <v>39</v>
      </c>
      <c r="Q30" t="s">
        <v>25</v>
      </c>
      <c r="R30">
        <v>-1.8857894129606061</v>
      </c>
      <c r="S30">
        <v>0.60366653538649551</v>
      </c>
      <c r="T30">
        <v>-3.1238925837643721</v>
      </c>
      <c r="U30">
        <v>2.9413637574512786E-3</v>
      </c>
      <c r="V30">
        <v>-3.0977005520853242</v>
      </c>
      <c r="W30">
        <v>-0.67387827383588794</v>
      </c>
      <c r="X30">
        <v>-3.0977005520853242</v>
      </c>
      <c r="Y30">
        <v>-0.67387827383588794</v>
      </c>
      <c r="AB30" s="55">
        <v>0.4168</v>
      </c>
      <c r="AC30" s="60">
        <v>2.160659202995614</v>
      </c>
      <c r="AD30" s="60">
        <v>18.759999999999998</v>
      </c>
      <c r="AE30" s="60">
        <v>0.11</v>
      </c>
      <c r="AF30" s="60">
        <v>11.438053586663868</v>
      </c>
      <c r="AG30" s="60">
        <v>53.950061399918127</v>
      </c>
      <c r="AI30">
        <v>1</v>
      </c>
      <c r="AJ30">
        <v>0.21215965982705601</v>
      </c>
      <c r="AK30">
        <v>0.17454034017294398</v>
      </c>
    </row>
    <row r="31" spans="1:43">
      <c r="A31" s="2">
        <v>0.4728</v>
      </c>
      <c r="B31" s="1">
        <v>6.46</v>
      </c>
      <c r="C31" s="8">
        <v>251.22647738527579</v>
      </c>
      <c r="D31" s="8">
        <v>142.91609681625903</v>
      </c>
      <c r="E31" s="8">
        <v>16.630687500000001</v>
      </c>
      <c r="F31" s="8">
        <v>0.32341880056160993</v>
      </c>
      <c r="G31" s="8">
        <v>0.23944394885518905</v>
      </c>
      <c r="H31" s="8">
        <v>2.160659202995614</v>
      </c>
      <c r="I31" s="8">
        <v>18.759999999999998</v>
      </c>
      <c r="J31" s="8">
        <v>6.2850000000000001</v>
      </c>
      <c r="K31" s="8">
        <v>0.11</v>
      </c>
      <c r="L31" s="8">
        <v>11.438053586663868</v>
      </c>
      <c r="M31" s="8">
        <v>53.950061399918127</v>
      </c>
      <c r="N31" s="8">
        <v>10.233319688907084</v>
      </c>
      <c r="O31" s="8" t="s">
        <v>39</v>
      </c>
      <c r="Q31" t="s">
        <v>26</v>
      </c>
      <c r="R31">
        <v>-0.2012412274656753</v>
      </c>
      <c r="S31">
        <v>3.7528932955790309E-2</v>
      </c>
      <c r="T31">
        <v>-5.3622954775383764</v>
      </c>
      <c r="U31">
        <v>2.0061170428744657E-6</v>
      </c>
      <c r="V31">
        <v>-0.27658370418499101</v>
      </c>
      <c r="W31">
        <v>-0.12589875074635959</v>
      </c>
      <c r="X31">
        <v>-0.27658370418499101</v>
      </c>
      <c r="Y31">
        <v>-0.12589875074635959</v>
      </c>
      <c r="AB31" s="55">
        <v>0.4728</v>
      </c>
      <c r="AC31" s="60">
        <v>2.160659202995614</v>
      </c>
      <c r="AD31" s="60">
        <v>18.759999999999998</v>
      </c>
      <c r="AE31" s="60">
        <v>0.11</v>
      </c>
      <c r="AF31" s="60">
        <v>11.438053586663868</v>
      </c>
      <c r="AG31" s="60">
        <v>53.950061399918127</v>
      </c>
      <c r="AI31">
        <v>2</v>
      </c>
      <c r="AJ31">
        <v>0.21215965982705601</v>
      </c>
      <c r="AK31">
        <v>-2.0559659827056015E-2</v>
      </c>
    </row>
    <row r="32" spans="1:43">
      <c r="A32" s="6">
        <v>0.45829999999999999</v>
      </c>
      <c r="B32" s="8">
        <v>6.08</v>
      </c>
      <c r="C32" s="8">
        <v>159.80356553317935</v>
      </c>
      <c r="D32" s="8">
        <v>139.08034095607644</v>
      </c>
      <c r="E32" s="8">
        <v>18.444375000000001</v>
      </c>
      <c r="F32" s="8">
        <v>0</v>
      </c>
      <c r="G32" s="8">
        <v>5.0178412132025209E-2</v>
      </c>
      <c r="H32" s="8">
        <v>3.0759494740386994</v>
      </c>
      <c r="I32" s="8">
        <v>21.07</v>
      </c>
      <c r="J32" s="8">
        <v>5.68</v>
      </c>
      <c r="K32" s="8">
        <v>0.08</v>
      </c>
      <c r="L32" s="8">
        <v>20.772950043232949</v>
      </c>
      <c r="M32" s="8">
        <v>20.136026380873872</v>
      </c>
      <c r="N32" s="8">
        <v>30.915086562242372</v>
      </c>
      <c r="O32" s="8" t="s">
        <v>36</v>
      </c>
      <c r="Q32" t="s">
        <v>28</v>
      </c>
      <c r="R32">
        <v>-3.7938786952672235E-2</v>
      </c>
      <c r="S32">
        <v>6.506857111732941E-3</v>
      </c>
      <c r="T32">
        <v>-5.8305855347987157</v>
      </c>
      <c r="U32">
        <v>3.7746255421481983E-7</v>
      </c>
      <c r="V32">
        <v>-5.1001847685951458E-2</v>
      </c>
      <c r="W32">
        <v>-2.4875726219393011E-2</v>
      </c>
      <c r="X32">
        <v>-5.1001847685951458E-2</v>
      </c>
      <c r="Y32">
        <v>-2.4875726219393011E-2</v>
      </c>
      <c r="AB32" s="56">
        <v>0.45829999999999999</v>
      </c>
      <c r="AC32" s="60">
        <v>3.0759494740386994</v>
      </c>
      <c r="AD32" s="60">
        <v>21.07</v>
      </c>
      <c r="AE32" s="60">
        <v>0.08</v>
      </c>
      <c r="AF32" s="60">
        <v>20.772950043232949</v>
      </c>
      <c r="AG32" s="60">
        <v>20.136026380873872</v>
      </c>
      <c r="AI32">
        <v>3</v>
      </c>
      <c r="AJ32">
        <v>0.21215965982705601</v>
      </c>
      <c r="AK32">
        <v>0.130540340172944</v>
      </c>
    </row>
    <row r="33" spans="1:37" ht="16" thickBot="1">
      <c r="A33" s="6">
        <v>0.33079999999999998</v>
      </c>
      <c r="B33" s="8">
        <v>6.02</v>
      </c>
      <c r="C33" s="8">
        <v>159.80356553317935</v>
      </c>
      <c r="D33" s="8">
        <v>139.08034095607644</v>
      </c>
      <c r="E33" s="8">
        <v>18.444375000000001</v>
      </c>
      <c r="F33" s="8">
        <v>0</v>
      </c>
      <c r="G33" s="8">
        <v>5.0178412132025209E-2</v>
      </c>
      <c r="H33" s="8">
        <v>3.0759494740386994</v>
      </c>
      <c r="I33" s="8">
        <v>21.07</v>
      </c>
      <c r="J33" s="8">
        <v>5.68</v>
      </c>
      <c r="K33" s="8">
        <v>0.08</v>
      </c>
      <c r="L33" s="8">
        <v>20.772950043232949</v>
      </c>
      <c r="M33" s="8">
        <v>20.136026380873872</v>
      </c>
      <c r="N33" s="8">
        <v>30.915086562242372</v>
      </c>
      <c r="O33" s="8" t="s">
        <v>36</v>
      </c>
      <c r="Q33" s="49" t="s">
        <v>29</v>
      </c>
      <c r="R33" s="49">
        <v>-5.9174934647061004E-4</v>
      </c>
      <c r="S33" s="49">
        <v>9.7475609024230622E-3</v>
      </c>
      <c r="T33" s="49">
        <v>-6.0707427467676781E-2</v>
      </c>
      <c r="U33" s="53">
        <v>0.95182949282798912</v>
      </c>
      <c r="V33" s="49">
        <v>-2.0160794414340325E-2</v>
      </c>
      <c r="W33" s="49">
        <v>1.8977295721399102E-2</v>
      </c>
      <c r="X33" s="49">
        <v>-2.0160794414340325E-2</v>
      </c>
      <c r="Y33" s="49">
        <v>1.8977295721399102E-2</v>
      </c>
      <c r="AB33" s="56">
        <v>0.33079999999999998</v>
      </c>
      <c r="AC33" s="60">
        <v>3.0759494740386994</v>
      </c>
      <c r="AD33" s="60">
        <v>21.07</v>
      </c>
      <c r="AE33" s="60">
        <v>0.08</v>
      </c>
      <c r="AF33" s="60">
        <v>20.772950043232949</v>
      </c>
      <c r="AG33" s="60">
        <v>20.136026380873872</v>
      </c>
      <c r="AI33">
        <v>4</v>
      </c>
      <c r="AJ33">
        <v>0.21215965982705601</v>
      </c>
      <c r="AK33">
        <v>0.17704034017294398</v>
      </c>
    </row>
    <row r="34" spans="1:37">
      <c r="A34" s="6">
        <v>0.31190000000000001</v>
      </c>
      <c r="B34" s="8">
        <v>6.06</v>
      </c>
      <c r="C34" s="8">
        <v>159.80356553317935</v>
      </c>
      <c r="D34" s="8">
        <v>139.08034095607644</v>
      </c>
      <c r="E34" s="8">
        <v>18.444375000000001</v>
      </c>
      <c r="F34" s="8">
        <v>0</v>
      </c>
      <c r="G34" s="8">
        <v>5.0178412132025209E-2</v>
      </c>
      <c r="H34" s="8">
        <v>3.0759494740386994</v>
      </c>
      <c r="I34" s="8">
        <v>21.07</v>
      </c>
      <c r="J34" s="8">
        <v>5.68</v>
      </c>
      <c r="K34" s="8">
        <v>0.08</v>
      </c>
      <c r="L34" s="8">
        <v>20.772950043232949</v>
      </c>
      <c r="M34" s="8">
        <v>20.136026380873872</v>
      </c>
      <c r="N34" s="8">
        <v>30.915086562242372</v>
      </c>
      <c r="O34" s="8" t="s">
        <v>36</v>
      </c>
      <c r="AB34" s="56">
        <v>0.31190000000000001</v>
      </c>
      <c r="AC34" s="60">
        <v>3.0759494740386994</v>
      </c>
      <c r="AD34" s="60">
        <v>21.07</v>
      </c>
      <c r="AE34" s="60">
        <v>0.08</v>
      </c>
      <c r="AF34" s="60">
        <v>20.772950043232949</v>
      </c>
      <c r="AG34" s="60">
        <v>20.136026380873872</v>
      </c>
      <c r="AI34">
        <v>5</v>
      </c>
      <c r="AJ34">
        <v>0.21215965982705601</v>
      </c>
      <c r="AK34">
        <v>0.14474034017294399</v>
      </c>
    </row>
    <row r="35" spans="1:37">
      <c r="A35" s="6">
        <v>0.27129999999999999</v>
      </c>
      <c r="B35" s="7">
        <v>6</v>
      </c>
      <c r="C35" s="8">
        <v>159.80356553317935</v>
      </c>
      <c r="D35" s="8">
        <v>139.08034095607644</v>
      </c>
      <c r="E35" s="8">
        <v>18.444375000000001</v>
      </c>
      <c r="F35" s="8">
        <v>0</v>
      </c>
      <c r="G35" s="8">
        <v>5.0178412132025209E-2</v>
      </c>
      <c r="H35" s="8">
        <v>3.0759494740386994</v>
      </c>
      <c r="I35" s="8">
        <v>21.07</v>
      </c>
      <c r="J35" s="8">
        <v>5.68</v>
      </c>
      <c r="K35" s="8">
        <v>0.08</v>
      </c>
      <c r="L35" s="8">
        <v>20.772950043232949</v>
      </c>
      <c r="M35" s="8">
        <v>20.136026380873872</v>
      </c>
      <c r="N35" s="8">
        <v>30.915086562242372</v>
      </c>
      <c r="O35" s="8" t="s">
        <v>36</v>
      </c>
      <c r="AB35" s="56">
        <v>0.27129999999999999</v>
      </c>
      <c r="AC35" s="60">
        <v>3.0759494740386994</v>
      </c>
      <c r="AD35" s="60">
        <v>21.07</v>
      </c>
      <c r="AE35" s="60">
        <v>0.08</v>
      </c>
      <c r="AF35" s="60">
        <v>20.772950043232949</v>
      </c>
      <c r="AG35" s="60">
        <v>20.136026380873872</v>
      </c>
      <c r="AI35">
        <v>6</v>
      </c>
      <c r="AJ35">
        <v>0.16596374375844261</v>
      </c>
      <c r="AK35">
        <v>2.6836256241557388E-2</v>
      </c>
    </row>
    <row r="36" spans="1:37">
      <c r="A36" s="6">
        <v>0.31850000000000001</v>
      </c>
      <c r="B36" s="8">
        <v>6.06</v>
      </c>
      <c r="C36" s="8">
        <v>159.80356553317935</v>
      </c>
      <c r="D36" s="8">
        <v>139.08034095607644</v>
      </c>
      <c r="E36" s="8">
        <v>18.444375000000001</v>
      </c>
      <c r="F36" s="8">
        <v>0</v>
      </c>
      <c r="G36" s="8">
        <v>5.0178412132025209E-2</v>
      </c>
      <c r="H36" s="8">
        <v>3.0759494740386994</v>
      </c>
      <c r="I36" s="8">
        <v>21.07</v>
      </c>
      <c r="J36" s="8">
        <v>5.68</v>
      </c>
      <c r="K36" s="8">
        <v>0.08</v>
      </c>
      <c r="L36" s="8">
        <v>20.772950043232949</v>
      </c>
      <c r="M36" s="8">
        <v>20.136026380873872</v>
      </c>
      <c r="N36" s="8">
        <v>30.915086562242372</v>
      </c>
      <c r="O36" s="8" t="s">
        <v>36</v>
      </c>
      <c r="AB36" s="56">
        <v>0.31850000000000001</v>
      </c>
      <c r="AC36" s="60">
        <v>3.0759494740386994</v>
      </c>
      <c r="AD36" s="60">
        <v>21.07</v>
      </c>
      <c r="AE36" s="60">
        <v>0.08</v>
      </c>
      <c r="AF36" s="60">
        <v>20.772950043232949</v>
      </c>
      <c r="AG36" s="60">
        <v>20.136026380873872</v>
      </c>
      <c r="AI36">
        <v>7</v>
      </c>
      <c r="AJ36">
        <v>0.16596374375844261</v>
      </c>
      <c r="AK36">
        <v>2.1362562415573882E-3</v>
      </c>
    </row>
    <row r="37" spans="1:37">
      <c r="A37" s="2">
        <v>0.4572</v>
      </c>
      <c r="B37" s="3">
        <v>6.9</v>
      </c>
      <c r="C37" s="8">
        <v>257.75668537471125</v>
      </c>
      <c r="D37" s="8">
        <v>156.341242326898</v>
      </c>
      <c r="E37" s="8">
        <v>32.276687499999994</v>
      </c>
      <c r="F37" s="8">
        <v>0.38954168616701207</v>
      </c>
      <c r="G37" s="8">
        <v>0</v>
      </c>
      <c r="H37" s="8">
        <v>3.3342845050620973</v>
      </c>
      <c r="I37" s="8">
        <v>19.949999999999996</v>
      </c>
      <c r="J37" s="8">
        <v>7.15</v>
      </c>
      <c r="K37" s="8">
        <v>0.12</v>
      </c>
      <c r="L37" s="8">
        <v>18.169970193472423</v>
      </c>
      <c r="M37" s="8">
        <v>17.321207110376193</v>
      </c>
      <c r="N37" s="8">
        <v>23.382596114096735</v>
      </c>
      <c r="O37" s="8" t="s">
        <v>42</v>
      </c>
      <c r="Q37" t="s">
        <v>118</v>
      </c>
      <c r="AB37" s="55">
        <v>0.4572</v>
      </c>
      <c r="AC37" s="60">
        <v>3.3342845050620973</v>
      </c>
      <c r="AD37" s="60">
        <v>19.949999999999996</v>
      </c>
      <c r="AE37" s="60">
        <v>0.12</v>
      </c>
      <c r="AF37" s="60">
        <v>18.169970193472423</v>
      </c>
      <c r="AG37" s="60">
        <v>17.321207110376193</v>
      </c>
      <c r="AI37">
        <v>8</v>
      </c>
      <c r="AJ37">
        <v>0.16596374375844261</v>
      </c>
      <c r="AK37">
        <v>1.5936256241557395E-2</v>
      </c>
    </row>
    <row r="38" spans="1:37" ht="16" thickBot="1">
      <c r="A38" s="2">
        <v>0.49320000000000003</v>
      </c>
      <c r="B38" s="3">
        <v>6.89</v>
      </c>
      <c r="C38" s="8">
        <v>257.75668537471125</v>
      </c>
      <c r="D38" s="8">
        <v>156.341242326898</v>
      </c>
      <c r="E38" s="8">
        <v>32.276687499999994</v>
      </c>
      <c r="F38" s="8">
        <v>0.38954168616701207</v>
      </c>
      <c r="G38" s="8">
        <v>0</v>
      </c>
      <c r="H38" s="8">
        <v>3.3342845050620973</v>
      </c>
      <c r="I38" s="8">
        <v>19.949999999999996</v>
      </c>
      <c r="J38" s="8">
        <v>7.15</v>
      </c>
      <c r="K38" s="8">
        <v>0.12</v>
      </c>
      <c r="L38" s="8">
        <v>18.169970193472423</v>
      </c>
      <c r="M38" s="8">
        <v>17.321207110376193</v>
      </c>
      <c r="N38" s="8">
        <v>23.382596114096735</v>
      </c>
      <c r="O38" s="8" t="s">
        <v>42</v>
      </c>
      <c r="AB38" s="55">
        <v>0.49320000000000003</v>
      </c>
      <c r="AC38" s="60">
        <v>3.3342845050620973</v>
      </c>
      <c r="AD38" s="60">
        <v>19.949999999999996</v>
      </c>
      <c r="AE38" s="60">
        <v>0.12</v>
      </c>
      <c r="AF38" s="60">
        <v>18.169970193472423</v>
      </c>
      <c r="AG38" s="60">
        <v>17.321207110376193</v>
      </c>
      <c r="AI38">
        <v>9</v>
      </c>
      <c r="AJ38">
        <v>0.16596374375844261</v>
      </c>
      <c r="AK38">
        <v>-5.3363743758442606E-2</v>
      </c>
    </row>
    <row r="39" spans="1:37">
      <c r="A39" s="2">
        <v>0.53920000000000001</v>
      </c>
      <c r="B39" s="1">
        <v>7.02</v>
      </c>
      <c r="C39" s="8">
        <v>257.75668537471125</v>
      </c>
      <c r="D39" s="8">
        <v>156.341242326898</v>
      </c>
      <c r="E39" s="8">
        <v>32.276687499999994</v>
      </c>
      <c r="F39" s="8">
        <v>0.38954168616701207</v>
      </c>
      <c r="G39" s="8">
        <v>0</v>
      </c>
      <c r="H39" s="8">
        <v>3.3342845050620973</v>
      </c>
      <c r="I39" s="8">
        <v>19.949999999999996</v>
      </c>
      <c r="J39" s="8">
        <v>7.15</v>
      </c>
      <c r="K39" s="8">
        <v>0.12</v>
      </c>
      <c r="L39" s="8">
        <v>18.169970193472423</v>
      </c>
      <c r="M39" s="8">
        <v>17.321207110376193</v>
      </c>
      <c r="N39" s="8">
        <v>23.382596114096735</v>
      </c>
      <c r="O39" s="8" t="s">
        <v>42</v>
      </c>
      <c r="Q39" s="50" t="s">
        <v>119</v>
      </c>
      <c r="R39" s="50" t="s">
        <v>120</v>
      </c>
      <c r="S39" s="50" t="s">
        <v>121</v>
      </c>
      <c r="AB39" s="55">
        <v>0.53920000000000001</v>
      </c>
      <c r="AC39" s="60">
        <v>3.3342845050620973</v>
      </c>
      <c r="AD39" s="60">
        <v>19.949999999999996</v>
      </c>
      <c r="AE39" s="60">
        <v>0.12</v>
      </c>
      <c r="AF39" s="60">
        <v>18.169970193472423</v>
      </c>
      <c r="AG39" s="60">
        <v>17.321207110376193</v>
      </c>
      <c r="AI39">
        <v>10</v>
      </c>
      <c r="AJ39">
        <v>0.16596374375844261</v>
      </c>
      <c r="AK39">
        <v>3.5362562415574006E-3</v>
      </c>
    </row>
    <row r="40" spans="1:37">
      <c r="A40" s="2">
        <v>0.17929999999999999</v>
      </c>
      <c r="B40" s="3">
        <v>7</v>
      </c>
      <c r="C40" s="8">
        <v>257.75668537471125</v>
      </c>
      <c r="D40" s="8">
        <v>156.341242326898</v>
      </c>
      <c r="E40" s="8">
        <v>32.276687499999994</v>
      </c>
      <c r="F40" s="8">
        <v>0.38954168616701207</v>
      </c>
      <c r="G40" s="8">
        <v>0</v>
      </c>
      <c r="H40" s="8">
        <v>3.3342845050620973</v>
      </c>
      <c r="I40" s="8">
        <v>19.949999999999996</v>
      </c>
      <c r="J40" s="8">
        <v>7.15</v>
      </c>
      <c r="K40" s="8">
        <v>0.12</v>
      </c>
      <c r="L40" s="8">
        <v>18.169970193472423</v>
      </c>
      <c r="M40" s="8">
        <v>17.321207110376193</v>
      </c>
      <c r="N40" s="8">
        <v>23.382596114096735</v>
      </c>
      <c r="O40" s="8" t="s">
        <v>42</v>
      </c>
      <c r="Q40">
        <v>1</v>
      </c>
      <c r="R40">
        <v>0.327505674487795</v>
      </c>
      <c r="S40">
        <v>5.9194325512204993E-2</v>
      </c>
      <c r="AB40" s="55">
        <v>0.17929999999999999</v>
      </c>
      <c r="AC40" s="60">
        <v>3.3342845050620973</v>
      </c>
      <c r="AD40" s="60">
        <v>19.949999999999996</v>
      </c>
      <c r="AE40" s="60">
        <v>0.12</v>
      </c>
      <c r="AF40" s="60">
        <v>18.169970193472423</v>
      </c>
      <c r="AG40" s="60">
        <v>17.321207110376193</v>
      </c>
      <c r="AI40">
        <v>11</v>
      </c>
      <c r="AJ40">
        <v>0.23267167375691064</v>
      </c>
      <c r="AK40">
        <v>0.13062832624308937</v>
      </c>
    </row>
    <row r="41" spans="1:37">
      <c r="A41" s="2">
        <v>0.31269999999999998</v>
      </c>
      <c r="B41" s="1">
        <v>6.96</v>
      </c>
      <c r="C41" s="8">
        <v>257.75668537471125</v>
      </c>
      <c r="D41" s="8">
        <v>156.341242326898</v>
      </c>
      <c r="E41" s="8">
        <v>32.276687499999994</v>
      </c>
      <c r="F41" s="8">
        <v>0.38954168616701207</v>
      </c>
      <c r="G41" s="8">
        <v>0</v>
      </c>
      <c r="H41" s="8">
        <v>3.3342845050620973</v>
      </c>
      <c r="I41" s="8">
        <v>19.949999999999996</v>
      </c>
      <c r="J41" s="8">
        <v>7.15</v>
      </c>
      <c r="K41" s="8">
        <v>0.12</v>
      </c>
      <c r="L41" s="8">
        <v>18.169970193472423</v>
      </c>
      <c r="M41" s="8">
        <v>17.321207110376193</v>
      </c>
      <c r="N41" s="8">
        <v>23.382596114096735</v>
      </c>
      <c r="O41" s="8" t="s">
        <v>42</v>
      </c>
      <c r="Q41">
        <v>2</v>
      </c>
      <c r="R41">
        <v>0.33866477922780469</v>
      </c>
      <c r="S41">
        <v>-0.1470647792278047</v>
      </c>
      <c r="AB41" s="55">
        <v>0.31269999999999998</v>
      </c>
      <c r="AC41" s="60">
        <v>3.3342845050620973</v>
      </c>
      <c r="AD41" s="60">
        <v>19.949999999999996</v>
      </c>
      <c r="AE41" s="60">
        <v>0.12</v>
      </c>
      <c r="AF41" s="60">
        <v>18.169970193472423</v>
      </c>
      <c r="AG41" s="60">
        <v>17.321207110376193</v>
      </c>
      <c r="AI41">
        <v>12</v>
      </c>
      <c r="AJ41">
        <v>0.23267167375691064</v>
      </c>
      <c r="AK41">
        <v>0.23562832624308935</v>
      </c>
    </row>
    <row r="42" spans="1:37">
      <c r="A42" s="6">
        <v>9.74E-2</v>
      </c>
      <c r="B42" s="8">
        <v>6.81</v>
      </c>
      <c r="C42" s="8">
        <v>451.72888015717109</v>
      </c>
      <c r="D42" s="8">
        <v>154.42336439680673</v>
      </c>
      <c r="E42" s="8">
        <v>38.878437500000004</v>
      </c>
      <c r="F42" s="8">
        <v>0</v>
      </c>
      <c r="G42" s="8">
        <v>2.6761819803747837E-3</v>
      </c>
      <c r="H42" s="8">
        <v>1.3645881097623285</v>
      </c>
      <c r="I42" s="8">
        <v>13.3</v>
      </c>
      <c r="J42" s="8">
        <v>6.83</v>
      </c>
      <c r="K42" s="8">
        <v>7.0000000000000007E-2</v>
      </c>
      <c r="L42" s="8">
        <v>13.200360938164309</v>
      </c>
      <c r="M42" s="8">
        <v>39.141900801298299</v>
      </c>
      <c r="N42" s="8">
        <v>15.341312506339385</v>
      </c>
      <c r="O42" s="8" t="s">
        <v>32</v>
      </c>
      <c r="Q42">
        <v>3</v>
      </c>
      <c r="R42">
        <v>0.33475909256880165</v>
      </c>
      <c r="S42">
        <v>7.9409074311983519E-3</v>
      </c>
      <c r="AB42" s="56">
        <v>9.74E-2</v>
      </c>
      <c r="AC42" s="60">
        <v>1.3645881097623285</v>
      </c>
      <c r="AD42" s="60">
        <v>13.3</v>
      </c>
      <c r="AE42" s="60">
        <v>7.0000000000000007E-2</v>
      </c>
      <c r="AF42" s="60">
        <v>13.200360938164309</v>
      </c>
      <c r="AG42" s="60">
        <v>39.141900801298299</v>
      </c>
      <c r="AI42">
        <v>13</v>
      </c>
      <c r="AJ42">
        <v>0.23267167375691064</v>
      </c>
      <c r="AK42">
        <v>0.21402832624308935</v>
      </c>
    </row>
    <row r="43" spans="1:37">
      <c r="A43" s="6">
        <v>0.1502</v>
      </c>
      <c r="B43" s="8">
        <v>6.79</v>
      </c>
      <c r="C43" s="8">
        <v>451.72888015717109</v>
      </c>
      <c r="D43" s="8">
        <v>154.42336439680673</v>
      </c>
      <c r="E43" s="8">
        <v>38.878437500000004</v>
      </c>
      <c r="F43" s="8">
        <v>0</v>
      </c>
      <c r="G43" s="8">
        <v>2.6761819803747837E-3</v>
      </c>
      <c r="H43" s="8">
        <v>1.3645881097623285</v>
      </c>
      <c r="I43" s="8">
        <v>13.3</v>
      </c>
      <c r="J43" s="8">
        <v>6.83</v>
      </c>
      <c r="K43" s="8">
        <v>7.0000000000000007E-2</v>
      </c>
      <c r="L43" s="8">
        <v>13.200360938164309</v>
      </c>
      <c r="M43" s="8">
        <v>39.141900801298299</v>
      </c>
      <c r="N43" s="8">
        <v>15.341312506339385</v>
      </c>
      <c r="O43" s="8" t="s">
        <v>32</v>
      </c>
      <c r="Q43">
        <v>4</v>
      </c>
      <c r="R43">
        <v>0.33420113733180046</v>
      </c>
      <c r="S43">
        <v>5.4998862668199533E-2</v>
      </c>
      <c r="AB43" s="56">
        <v>0.1502</v>
      </c>
      <c r="AC43" s="60">
        <v>1.3645881097623285</v>
      </c>
      <c r="AD43" s="60">
        <v>13.3</v>
      </c>
      <c r="AE43" s="60">
        <v>7.0000000000000007E-2</v>
      </c>
      <c r="AF43" s="60">
        <v>13.200360938164309</v>
      </c>
      <c r="AG43" s="60">
        <v>39.141900801298299</v>
      </c>
      <c r="AI43">
        <v>14</v>
      </c>
      <c r="AJ43">
        <v>0.23267167375691064</v>
      </c>
      <c r="AK43">
        <v>-1.2471673756910634E-2</v>
      </c>
    </row>
    <row r="44" spans="1:37">
      <c r="A44" s="6">
        <v>0.11</v>
      </c>
      <c r="B44" s="8">
        <v>6.77</v>
      </c>
      <c r="C44" s="8">
        <v>451.72888015717109</v>
      </c>
      <c r="D44" s="8">
        <v>154.42336439680673</v>
      </c>
      <c r="E44" s="8">
        <v>38.878437500000004</v>
      </c>
      <c r="F44" s="8">
        <v>0</v>
      </c>
      <c r="G44" s="8">
        <v>2.6761819803747837E-3</v>
      </c>
      <c r="H44" s="8">
        <v>1.3645881097623285</v>
      </c>
      <c r="I44" s="8">
        <v>13.3</v>
      </c>
      <c r="J44" s="8">
        <v>6.83</v>
      </c>
      <c r="K44" s="8">
        <v>7.0000000000000007E-2</v>
      </c>
      <c r="L44" s="8">
        <v>13.200360938164309</v>
      </c>
      <c r="M44" s="8">
        <v>39.141900801298299</v>
      </c>
      <c r="N44" s="8">
        <v>15.341312506339385</v>
      </c>
      <c r="O44" s="8" t="s">
        <v>32</v>
      </c>
      <c r="Q44">
        <v>5</v>
      </c>
      <c r="R44">
        <v>0.33196931638379923</v>
      </c>
      <c r="S44">
        <v>2.4930683616200766E-2</v>
      </c>
      <c r="AB44" s="56">
        <v>0.11</v>
      </c>
      <c r="AC44" s="60">
        <v>1.3645881097623285</v>
      </c>
      <c r="AD44" s="60">
        <v>13.3</v>
      </c>
      <c r="AE44" s="60">
        <v>7.0000000000000007E-2</v>
      </c>
      <c r="AF44" s="60">
        <v>13.200360938164309</v>
      </c>
      <c r="AG44" s="60">
        <v>39.141900801298299</v>
      </c>
      <c r="AI44">
        <v>15</v>
      </c>
      <c r="AJ44">
        <v>0.23267167375691064</v>
      </c>
      <c r="AK44">
        <v>2.1228326243089374E-2</v>
      </c>
    </row>
    <row r="45" spans="1:37">
      <c r="A45" s="6">
        <v>7.7799999999999994E-2</v>
      </c>
      <c r="B45" s="8">
        <v>6.68</v>
      </c>
      <c r="C45" s="8">
        <v>451.72888015717109</v>
      </c>
      <c r="D45" s="8">
        <v>154.42336439680673</v>
      </c>
      <c r="E45" s="8">
        <v>38.878437500000004</v>
      </c>
      <c r="F45" s="8">
        <v>0</v>
      </c>
      <c r="G45" s="8">
        <v>2.6761819803747837E-3</v>
      </c>
      <c r="H45" s="8">
        <v>1.3645881097623285</v>
      </c>
      <c r="I45" s="8">
        <v>13.3</v>
      </c>
      <c r="J45" s="8">
        <v>6.83</v>
      </c>
      <c r="K45" s="8">
        <v>7.0000000000000007E-2</v>
      </c>
      <c r="L45" s="8">
        <v>13.200360938164309</v>
      </c>
      <c r="M45" s="8">
        <v>39.141900801298299</v>
      </c>
      <c r="N45" s="8">
        <v>15.341312506339385</v>
      </c>
      <c r="O45" s="8" t="s">
        <v>32</v>
      </c>
      <c r="Q45">
        <v>6</v>
      </c>
      <c r="R45">
        <v>0.16486840895259749</v>
      </c>
      <c r="S45">
        <v>2.7931591047402504E-2</v>
      </c>
      <c r="AB45" s="56">
        <v>7.7799999999999994E-2</v>
      </c>
      <c r="AC45" s="60">
        <v>1.3645881097623285</v>
      </c>
      <c r="AD45" s="60">
        <v>13.3</v>
      </c>
      <c r="AE45" s="60">
        <v>7.0000000000000007E-2</v>
      </c>
      <c r="AF45" s="60">
        <v>13.200360938164309</v>
      </c>
      <c r="AG45" s="60">
        <v>39.141900801298299</v>
      </c>
      <c r="AI45">
        <v>16</v>
      </c>
      <c r="AJ45">
        <v>0.37597390068614706</v>
      </c>
      <c r="AK45">
        <v>0.1738260993138529</v>
      </c>
    </row>
    <row r="46" spans="1:37">
      <c r="A46" s="6">
        <v>0.12180000000000001</v>
      </c>
      <c r="B46" s="8">
        <v>6.79</v>
      </c>
      <c r="C46" s="8">
        <v>451.72888015717109</v>
      </c>
      <c r="D46" s="8">
        <v>154.42336439680673</v>
      </c>
      <c r="E46" s="8">
        <v>38.878437500000004</v>
      </c>
      <c r="F46" s="8">
        <v>0</v>
      </c>
      <c r="G46" s="8">
        <v>2.6761819803747837E-3</v>
      </c>
      <c r="H46" s="8">
        <v>1.3645881097623285</v>
      </c>
      <c r="I46" s="8">
        <v>13.3</v>
      </c>
      <c r="J46" s="8">
        <v>6.83</v>
      </c>
      <c r="K46" s="8">
        <v>7.0000000000000007E-2</v>
      </c>
      <c r="L46" s="8">
        <v>13.200360938164309</v>
      </c>
      <c r="M46" s="8">
        <v>39.141900801298299</v>
      </c>
      <c r="N46" s="8">
        <v>15.341312506339385</v>
      </c>
      <c r="O46" s="8" t="s">
        <v>32</v>
      </c>
      <c r="Q46">
        <v>7</v>
      </c>
      <c r="R46">
        <v>0.16542636418959869</v>
      </c>
      <c r="S46">
        <v>2.6736358104013092E-3</v>
      </c>
      <c r="AB46" s="56">
        <v>0.12180000000000001</v>
      </c>
      <c r="AC46" s="60">
        <v>1.3645881097623285</v>
      </c>
      <c r="AD46" s="60">
        <v>13.3</v>
      </c>
      <c r="AE46" s="60">
        <v>7.0000000000000007E-2</v>
      </c>
      <c r="AF46" s="60">
        <v>13.200360938164309</v>
      </c>
      <c r="AG46" s="60">
        <v>39.141900801298299</v>
      </c>
      <c r="AI46">
        <v>17</v>
      </c>
      <c r="AJ46">
        <v>0.37597390068614706</v>
      </c>
      <c r="AK46">
        <v>0.36272609931385297</v>
      </c>
    </row>
    <row r="47" spans="1:37">
      <c r="A47" s="6">
        <v>0.25180000000000002</v>
      </c>
      <c r="B47" s="8">
        <v>6.43</v>
      </c>
      <c r="C47" s="8">
        <v>691.19924067348984</v>
      </c>
      <c r="D47" s="8">
        <v>149.62866957157851</v>
      </c>
      <c r="E47" s="8">
        <v>38.368812500000004</v>
      </c>
      <c r="F47" s="8">
        <v>0.1167847830447282</v>
      </c>
      <c r="G47" s="8">
        <v>8.5043116265239582E-2</v>
      </c>
      <c r="H47" s="8">
        <v>2.2418044786765412</v>
      </c>
      <c r="I47" s="8">
        <v>13.580000000000002</v>
      </c>
      <c r="J47" s="8">
        <v>6.2149999999999999</v>
      </c>
      <c r="K47" s="8">
        <v>7.0000000000000007E-2</v>
      </c>
      <c r="L47" s="8">
        <v>13.678207981943935</v>
      </c>
      <c r="M47" s="10">
        <v>46.335479914136769</v>
      </c>
      <c r="N47" s="10">
        <v>18.015946028825514</v>
      </c>
      <c r="O47" s="9" t="s">
        <v>32</v>
      </c>
      <c r="Q47">
        <v>8</v>
      </c>
      <c r="R47">
        <v>0.16096272229359446</v>
      </c>
      <c r="S47">
        <v>2.0937277706405549E-2</v>
      </c>
      <c r="AB47" s="56">
        <v>0.25180000000000002</v>
      </c>
      <c r="AC47" s="60">
        <v>2.2418044786765412</v>
      </c>
      <c r="AD47" s="60">
        <v>13.580000000000002</v>
      </c>
      <c r="AE47" s="60">
        <v>7.0000000000000007E-2</v>
      </c>
      <c r="AF47" s="60">
        <v>13.678207981943935</v>
      </c>
      <c r="AG47" s="61">
        <v>46.335479914136769</v>
      </c>
      <c r="AI47">
        <v>18</v>
      </c>
      <c r="AJ47">
        <v>0.37597390068614706</v>
      </c>
      <c r="AK47">
        <v>0.21542609931385298</v>
      </c>
    </row>
    <row r="48" spans="1:37">
      <c r="A48" s="6">
        <v>0.33479999999999999</v>
      </c>
      <c r="B48" s="8">
        <v>6.46</v>
      </c>
      <c r="C48" s="8">
        <v>691.19924067348984</v>
      </c>
      <c r="D48" s="8">
        <v>149.62866957157851</v>
      </c>
      <c r="E48" s="8">
        <v>38.368812500000004</v>
      </c>
      <c r="F48" s="8">
        <v>0.1167847830447282</v>
      </c>
      <c r="G48" s="8">
        <v>8.5043116265239582E-2</v>
      </c>
      <c r="H48" s="8">
        <v>2.2418044786765412</v>
      </c>
      <c r="I48" s="8">
        <v>13.580000000000002</v>
      </c>
      <c r="J48" s="8">
        <v>6.2149999999999999</v>
      </c>
      <c r="K48" s="8">
        <v>7.0000000000000007E-2</v>
      </c>
      <c r="L48" s="8">
        <v>13.678207981943935</v>
      </c>
      <c r="M48" s="10">
        <v>46.335479914136769</v>
      </c>
      <c r="N48" s="10">
        <v>18.015946028825514</v>
      </c>
      <c r="O48" s="9" t="s">
        <v>32</v>
      </c>
      <c r="Q48">
        <v>9</v>
      </c>
      <c r="R48">
        <v>0.16933205084860173</v>
      </c>
      <c r="S48">
        <v>-5.6732050848601723E-2</v>
      </c>
      <c r="AB48" s="56">
        <v>0.33479999999999999</v>
      </c>
      <c r="AC48" s="60">
        <v>2.2418044786765412</v>
      </c>
      <c r="AD48" s="60">
        <v>13.580000000000002</v>
      </c>
      <c r="AE48" s="60">
        <v>7.0000000000000007E-2</v>
      </c>
      <c r="AF48" s="60">
        <v>13.678207981943935</v>
      </c>
      <c r="AG48" s="61">
        <v>46.335479914136769</v>
      </c>
      <c r="AI48">
        <v>19</v>
      </c>
      <c r="AJ48">
        <v>0.37597390068614706</v>
      </c>
      <c r="AK48">
        <v>0.20022609931385299</v>
      </c>
    </row>
    <row r="49" spans="1:37">
      <c r="A49" s="6">
        <v>0.18920000000000001</v>
      </c>
      <c r="B49" s="8">
        <v>6.42</v>
      </c>
      <c r="C49" s="8">
        <v>691.19924067348984</v>
      </c>
      <c r="D49" s="8">
        <v>149.62866957157851</v>
      </c>
      <c r="E49" s="8">
        <v>38.368812500000004</v>
      </c>
      <c r="F49" s="8">
        <v>0.1167847830447282</v>
      </c>
      <c r="G49" s="8">
        <v>8.5043116265239582E-2</v>
      </c>
      <c r="H49" s="8">
        <v>2.2418044786765412</v>
      </c>
      <c r="I49" s="8">
        <v>13.580000000000002</v>
      </c>
      <c r="J49" s="8">
        <v>6.2149999999999999</v>
      </c>
      <c r="K49" s="8">
        <v>7.0000000000000007E-2</v>
      </c>
      <c r="L49" s="8">
        <v>13.678207981943935</v>
      </c>
      <c r="M49" s="10">
        <v>46.335479914136769</v>
      </c>
      <c r="N49" s="10">
        <v>18.015946028825514</v>
      </c>
      <c r="O49" s="9" t="s">
        <v>32</v>
      </c>
      <c r="Q49">
        <v>10</v>
      </c>
      <c r="R49">
        <v>0.16431045371559808</v>
      </c>
      <c r="S49">
        <v>5.1895462844019358E-3</v>
      </c>
      <c r="AB49" s="56">
        <v>0.18920000000000001</v>
      </c>
      <c r="AC49" s="60">
        <v>2.2418044786765412</v>
      </c>
      <c r="AD49" s="60">
        <v>13.580000000000002</v>
      </c>
      <c r="AE49" s="60">
        <v>7.0000000000000007E-2</v>
      </c>
      <c r="AF49" s="60">
        <v>13.678207981943935</v>
      </c>
      <c r="AG49" s="61">
        <v>46.335479914136769</v>
      </c>
      <c r="AI49">
        <v>20</v>
      </c>
      <c r="AJ49">
        <v>0.37597390068614706</v>
      </c>
      <c r="AK49">
        <v>0.2192260993138529</v>
      </c>
    </row>
    <row r="50" spans="1:37">
      <c r="A50" s="6">
        <v>0.1195</v>
      </c>
      <c r="B50" s="7">
        <v>6.4</v>
      </c>
      <c r="C50" s="8">
        <v>691.19924067348984</v>
      </c>
      <c r="D50" s="8">
        <v>149.62866957157851</v>
      </c>
      <c r="E50" s="8">
        <v>38.368812500000004</v>
      </c>
      <c r="F50" s="8">
        <v>0.1167847830447282</v>
      </c>
      <c r="G50" s="8">
        <v>8.5043116265239582E-2</v>
      </c>
      <c r="H50" s="8">
        <v>2.2418044786765412</v>
      </c>
      <c r="I50" s="8">
        <v>13.580000000000002</v>
      </c>
      <c r="J50" s="8">
        <v>6.2149999999999999</v>
      </c>
      <c r="K50" s="8">
        <v>7.0000000000000007E-2</v>
      </c>
      <c r="L50" s="8">
        <v>13.678207981943935</v>
      </c>
      <c r="M50" s="10">
        <v>46.335479914136769</v>
      </c>
      <c r="N50" s="10">
        <v>18.015946028825514</v>
      </c>
      <c r="O50" s="9" t="s">
        <v>32</v>
      </c>
      <c r="Q50">
        <v>11</v>
      </c>
      <c r="R50">
        <v>0.34211067144499135</v>
      </c>
      <c r="S50">
        <v>2.1189328555008657E-2</v>
      </c>
      <c r="AB50" s="56">
        <v>0.1195</v>
      </c>
      <c r="AC50" s="60">
        <v>2.2418044786765412</v>
      </c>
      <c r="AD50" s="60">
        <v>13.580000000000002</v>
      </c>
      <c r="AE50" s="60">
        <v>7.0000000000000007E-2</v>
      </c>
      <c r="AF50" s="60">
        <v>13.678207981943935</v>
      </c>
      <c r="AG50" s="61">
        <v>46.335479914136769</v>
      </c>
      <c r="AI50">
        <v>21</v>
      </c>
      <c r="AJ50">
        <v>0.2405064295709029</v>
      </c>
      <c r="AK50">
        <v>6.6193570429097071E-2</v>
      </c>
    </row>
    <row r="51" spans="1:37">
      <c r="A51" s="6">
        <v>0.15659999999999999</v>
      </c>
      <c r="B51" s="8">
        <v>6.38</v>
      </c>
      <c r="C51" s="8">
        <v>691.19924067348984</v>
      </c>
      <c r="D51" s="8">
        <v>149.62866957157851</v>
      </c>
      <c r="E51" s="8">
        <v>38.368812500000004</v>
      </c>
      <c r="F51" s="8">
        <v>0.1167847830447282</v>
      </c>
      <c r="G51" s="8">
        <v>8.5043116265239582E-2</v>
      </c>
      <c r="H51" s="8">
        <v>2.2418044786765412</v>
      </c>
      <c r="I51" s="8">
        <v>13.580000000000002</v>
      </c>
      <c r="J51" s="8">
        <v>6.2149999999999999</v>
      </c>
      <c r="K51" s="8">
        <v>7.0000000000000007E-2</v>
      </c>
      <c r="L51" s="8">
        <v>13.678207981943935</v>
      </c>
      <c r="M51" s="10">
        <v>46.335479914136769</v>
      </c>
      <c r="N51" s="10">
        <v>18.015946028825514</v>
      </c>
      <c r="O51" s="9" t="s">
        <v>32</v>
      </c>
      <c r="Q51">
        <v>12</v>
      </c>
      <c r="R51">
        <v>0.35271182094799985</v>
      </c>
      <c r="S51">
        <v>0.11558817905200014</v>
      </c>
      <c r="AB51" s="56">
        <v>0.15659999999999999</v>
      </c>
      <c r="AC51" s="60">
        <v>2.2418044786765412</v>
      </c>
      <c r="AD51" s="60">
        <v>13.580000000000002</v>
      </c>
      <c r="AE51" s="60">
        <v>7.0000000000000007E-2</v>
      </c>
      <c r="AF51" s="60">
        <v>13.678207981943935</v>
      </c>
      <c r="AG51" s="61">
        <v>46.335479914136769</v>
      </c>
      <c r="AI51">
        <v>22</v>
      </c>
      <c r="AJ51">
        <v>0.2405064295709029</v>
      </c>
      <c r="AK51">
        <v>6.9693570429097074E-2</v>
      </c>
    </row>
    <row r="52" spans="1:37">
      <c r="A52" s="2">
        <v>0.16020000000000001</v>
      </c>
      <c r="B52" s="1">
        <v>7.02</v>
      </c>
      <c r="C52" s="8">
        <v>528.76031693628283</v>
      </c>
      <c r="D52" s="8">
        <v>162.57434559969465</v>
      </c>
      <c r="E52" s="8">
        <v>32.949687500000003</v>
      </c>
      <c r="F52" s="8">
        <v>0.91852477101022934</v>
      </c>
      <c r="G52" s="8">
        <v>1.5313707998810822E-2</v>
      </c>
      <c r="H52" s="8">
        <v>4.3736176594808338</v>
      </c>
      <c r="I52" s="8">
        <v>30.450000000000003</v>
      </c>
      <c r="J52" s="8">
        <v>7.1099999999999994</v>
      </c>
      <c r="K52" s="8">
        <v>0.20500000000000002</v>
      </c>
      <c r="L52" s="8">
        <v>18.552247828496121</v>
      </c>
      <c r="M52" s="10">
        <v>32.185706833594168</v>
      </c>
      <c r="N52" s="10">
        <v>13.171622326551901</v>
      </c>
      <c r="O52" s="9" t="s">
        <v>42</v>
      </c>
      <c r="Q52">
        <v>13</v>
      </c>
      <c r="R52">
        <v>0.35438568665900166</v>
      </c>
      <c r="S52">
        <v>9.2314313340998322E-2</v>
      </c>
      <c r="AB52" s="55">
        <v>0.16020000000000001</v>
      </c>
      <c r="AC52" s="60">
        <v>4.3736176594808338</v>
      </c>
      <c r="AD52" s="60">
        <v>30.450000000000003</v>
      </c>
      <c r="AE52" s="60">
        <v>0.20500000000000002</v>
      </c>
      <c r="AF52" s="60">
        <v>18.552247828496121</v>
      </c>
      <c r="AG52" s="61">
        <v>32.185706833594168</v>
      </c>
      <c r="AI52">
        <v>23</v>
      </c>
      <c r="AJ52">
        <v>0.2405064295709029</v>
      </c>
      <c r="AK52">
        <v>9.9393570429097078E-2</v>
      </c>
    </row>
    <row r="53" spans="1:37">
      <c r="A53" s="2">
        <v>0.1065</v>
      </c>
      <c r="B53" s="3">
        <v>7</v>
      </c>
      <c r="C53" s="8">
        <v>528.76031693628283</v>
      </c>
      <c r="D53" s="8">
        <v>162.57434559969465</v>
      </c>
      <c r="E53" s="8">
        <v>32.949687500000003</v>
      </c>
      <c r="F53" s="8">
        <v>0.91852477101022934</v>
      </c>
      <c r="G53" s="8">
        <v>1.5313707998810822E-2</v>
      </c>
      <c r="H53" s="8">
        <v>4.3736176594808338</v>
      </c>
      <c r="I53" s="8">
        <v>30.450000000000003</v>
      </c>
      <c r="J53" s="8">
        <v>7.1099999999999994</v>
      </c>
      <c r="K53" s="8">
        <v>0.20500000000000002</v>
      </c>
      <c r="L53" s="8">
        <v>18.552247828496121</v>
      </c>
      <c r="M53" s="10">
        <v>32.185706833594168</v>
      </c>
      <c r="N53" s="10">
        <v>13.171622326551901</v>
      </c>
      <c r="O53" s="9" t="s">
        <v>42</v>
      </c>
      <c r="Q53">
        <v>14</v>
      </c>
      <c r="R53">
        <v>0.35159591047399924</v>
      </c>
      <c r="S53">
        <v>-0.13139591047399923</v>
      </c>
      <c r="AB53" s="55">
        <v>0.1065</v>
      </c>
      <c r="AC53" s="60">
        <v>4.3736176594808338</v>
      </c>
      <c r="AD53" s="60">
        <v>30.450000000000003</v>
      </c>
      <c r="AE53" s="60">
        <v>0.20500000000000002</v>
      </c>
      <c r="AF53" s="60">
        <v>18.552247828496121</v>
      </c>
      <c r="AG53" s="61">
        <v>32.185706833594168</v>
      </c>
      <c r="AI53">
        <v>24</v>
      </c>
      <c r="AJ53">
        <v>0.2405064295709029</v>
      </c>
      <c r="AK53">
        <v>0.12179357042909711</v>
      </c>
    </row>
    <row r="54" spans="1:37">
      <c r="A54" s="2">
        <v>0.1424</v>
      </c>
      <c r="B54" s="1">
        <v>7.02</v>
      </c>
      <c r="C54" s="8">
        <v>528.76031693628283</v>
      </c>
      <c r="D54" s="8">
        <v>162.57434559969465</v>
      </c>
      <c r="E54" s="8">
        <v>32.949687500000003</v>
      </c>
      <c r="F54" s="8">
        <v>0.91852477101022934</v>
      </c>
      <c r="G54" s="8">
        <v>1.5313707998810822E-2</v>
      </c>
      <c r="H54" s="8">
        <v>4.3736176594808338</v>
      </c>
      <c r="I54" s="8">
        <v>30.450000000000003</v>
      </c>
      <c r="J54" s="8">
        <v>7.1099999999999994</v>
      </c>
      <c r="K54" s="8">
        <v>0.20500000000000002</v>
      </c>
      <c r="L54" s="8">
        <v>18.552247828496121</v>
      </c>
      <c r="M54" s="10">
        <v>32.185706833594168</v>
      </c>
      <c r="N54" s="10">
        <v>13.171622326551901</v>
      </c>
      <c r="O54" s="9" t="s">
        <v>42</v>
      </c>
      <c r="Q54">
        <v>15</v>
      </c>
      <c r="R54">
        <v>0.35159591047399924</v>
      </c>
      <c r="S54">
        <v>-9.7695910473999226E-2</v>
      </c>
      <c r="AB54" s="55">
        <v>0.1424</v>
      </c>
      <c r="AC54" s="60">
        <v>4.3736176594808338</v>
      </c>
      <c r="AD54" s="60">
        <v>30.450000000000003</v>
      </c>
      <c r="AE54" s="60">
        <v>0.20500000000000002</v>
      </c>
      <c r="AF54" s="60">
        <v>18.552247828496121</v>
      </c>
      <c r="AG54" s="61">
        <v>32.185706833594168</v>
      </c>
      <c r="AI54">
        <v>25</v>
      </c>
      <c r="AJ54">
        <v>0.2405064295709029</v>
      </c>
      <c r="AK54">
        <v>5.5793570429097106E-2</v>
      </c>
    </row>
    <row r="55" spans="1:37">
      <c r="A55" s="2">
        <v>3.4799999999999998E-2</v>
      </c>
      <c r="B55" s="1">
        <v>7.02</v>
      </c>
      <c r="C55" s="8">
        <v>528.76031693628283</v>
      </c>
      <c r="D55" s="8">
        <v>162.57434559969465</v>
      </c>
      <c r="E55" s="8">
        <v>32.949687500000003</v>
      </c>
      <c r="F55" s="8">
        <v>0.91852477101022934</v>
      </c>
      <c r="G55" s="8">
        <v>1.5313707998810822E-2</v>
      </c>
      <c r="H55" s="8">
        <v>4.3736176594808338</v>
      </c>
      <c r="I55" s="8">
        <v>30.450000000000003</v>
      </c>
      <c r="J55" s="8">
        <v>7.1099999999999994</v>
      </c>
      <c r="K55" s="8">
        <v>0.20500000000000002</v>
      </c>
      <c r="L55" s="8">
        <v>18.552247828496121</v>
      </c>
      <c r="M55" s="10">
        <v>32.185706833594168</v>
      </c>
      <c r="N55" s="10">
        <v>13.171622326551901</v>
      </c>
      <c r="O55" s="9" t="s">
        <v>42</v>
      </c>
      <c r="Q55">
        <v>16</v>
      </c>
      <c r="R55">
        <v>0.61438886875380327</v>
      </c>
      <c r="S55">
        <v>-6.4588868753803319E-2</v>
      </c>
      <c r="AB55" s="55">
        <v>3.4799999999999998E-2</v>
      </c>
      <c r="AC55" s="60">
        <v>4.3736176594808338</v>
      </c>
      <c r="AD55" s="60">
        <v>30.450000000000003</v>
      </c>
      <c r="AE55" s="60">
        <v>0.20500000000000002</v>
      </c>
      <c r="AF55" s="60">
        <v>18.552247828496121</v>
      </c>
      <c r="AG55" s="61">
        <v>32.185706833594168</v>
      </c>
      <c r="AI55">
        <v>26</v>
      </c>
      <c r="AJ55">
        <v>0.35446744554032872</v>
      </c>
      <c r="AK55">
        <v>0.14673255445967126</v>
      </c>
    </row>
    <row r="56" spans="1:37">
      <c r="A56" s="2">
        <v>0.1618</v>
      </c>
      <c r="B56" s="1">
        <v>7.02</v>
      </c>
      <c r="C56" s="8">
        <v>528.76031693628283</v>
      </c>
      <c r="D56" s="8">
        <v>162.57434559969465</v>
      </c>
      <c r="E56" s="8">
        <v>32.949687500000003</v>
      </c>
      <c r="F56" s="8">
        <v>0.91852477101022934</v>
      </c>
      <c r="G56" s="8">
        <v>1.5313707998810822E-2</v>
      </c>
      <c r="H56" s="8">
        <v>4.3736176594808338</v>
      </c>
      <c r="I56" s="8">
        <v>30.450000000000003</v>
      </c>
      <c r="J56" s="8">
        <v>7.1099999999999994</v>
      </c>
      <c r="K56" s="8">
        <v>0.20500000000000002</v>
      </c>
      <c r="L56" s="8">
        <v>18.552247828496121</v>
      </c>
      <c r="M56" s="10">
        <v>32.185706833594168</v>
      </c>
      <c r="N56" s="10">
        <v>13.171622326551901</v>
      </c>
      <c r="O56" s="9" t="s">
        <v>42</v>
      </c>
      <c r="Q56">
        <v>17</v>
      </c>
      <c r="R56">
        <v>0.62108433159780874</v>
      </c>
      <c r="S56">
        <v>0.11761566840219129</v>
      </c>
      <c r="AB56" s="55">
        <v>0.1618</v>
      </c>
      <c r="AC56" s="60">
        <v>4.3736176594808338</v>
      </c>
      <c r="AD56" s="60">
        <v>30.450000000000003</v>
      </c>
      <c r="AE56" s="60">
        <v>0.20500000000000002</v>
      </c>
      <c r="AF56" s="60">
        <v>18.552247828496121</v>
      </c>
      <c r="AG56" s="61">
        <v>32.185706833594168</v>
      </c>
      <c r="AI56">
        <v>27</v>
      </c>
      <c r="AJ56">
        <v>0.35446744554032872</v>
      </c>
      <c r="AK56">
        <v>0.14493255445967129</v>
      </c>
    </row>
    <row r="57" spans="1:37">
      <c r="A57" s="2">
        <v>3.8E-3</v>
      </c>
      <c r="B57" s="1">
        <v>6.84</v>
      </c>
      <c r="C57" s="8">
        <v>1245.1064178127051</v>
      </c>
      <c r="D57" s="8">
        <v>188.94516713844979</v>
      </c>
      <c r="E57" s="8">
        <v>64.844499999999996</v>
      </c>
      <c r="F57" s="8">
        <v>6.4521938441388108E-2</v>
      </c>
      <c r="G57" s="8">
        <v>1.0333035979780195E-2</v>
      </c>
      <c r="H57" s="8">
        <v>1.3045150871149218</v>
      </c>
      <c r="I57" s="8">
        <v>13.23</v>
      </c>
      <c r="J57" s="8">
        <v>6.9550000000000001</v>
      </c>
      <c r="K57" s="8">
        <v>0.13500000000000001</v>
      </c>
      <c r="L57" s="8">
        <v>14.920610295770963</v>
      </c>
      <c r="M57" s="10">
        <v>29.099564468753158</v>
      </c>
      <c r="N57" s="10">
        <v>17.851716803403221</v>
      </c>
      <c r="O57" s="9" t="s">
        <v>42</v>
      </c>
      <c r="Q57">
        <v>18</v>
      </c>
      <c r="R57">
        <v>0.61829455541280631</v>
      </c>
      <c r="S57">
        <v>-2.6894555412806276E-2</v>
      </c>
      <c r="AB57" s="55">
        <v>3.8E-3</v>
      </c>
      <c r="AC57" s="60">
        <v>1.3045150871149218</v>
      </c>
      <c r="AD57" s="60">
        <v>13.23</v>
      </c>
      <c r="AE57" s="60">
        <v>0.13500000000000001</v>
      </c>
      <c r="AF57" s="60">
        <v>14.920610295770963</v>
      </c>
      <c r="AG57" s="61">
        <v>29.099564468753158</v>
      </c>
      <c r="AI57">
        <v>28</v>
      </c>
      <c r="AJ57">
        <v>0.35446744554032872</v>
      </c>
      <c r="AK57">
        <v>8.5732554459671262E-2</v>
      </c>
    </row>
    <row r="58" spans="1:37">
      <c r="A58" s="2">
        <v>2.9999999999999997E-4</v>
      </c>
      <c r="B58" s="1">
        <v>6.83</v>
      </c>
      <c r="C58" s="8">
        <v>1245.1064178127051</v>
      </c>
      <c r="D58" s="8">
        <v>188.94516713844979</v>
      </c>
      <c r="E58" s="8">
        <v>64.844499999999996</v>
      </c>
      <c r="F58" s="8">
        <v>6.4521938441388108E-2</v>
      </c>
      <c r="G58" s="8">
        <v>1.0333035979780195E-2</v>
      </c>
      <c r="H58" s="8">
        <v>1.3045150871149218</v>
      </c>
      <c r="I58" s="8">
        <v>13.23</v>
      </c>
      <c r="J58" s="8">
        <v>6.9550000000000001</v>
      </c>
      <c r="K58" s="8">
        <v>0.13500000000000001</v>
      </c>
      <c r="L58" s="8">
        <v>14.920610295770963</v>
      </c>
      <c r="M58" s="10">
        <v>29.099564468753158</v>
      </c>
      <c r="N58" s="10">
        <v>17.851716803403221</v>
      </c>
      <c r="O58" s="9" t="s">
        <v>42</v>
      </c>
      <c r="Q58">
        <v>19</v>
      </c>
      <c r="R58">
        <v>0.57700586787477115</v>
      </c>
      <c r="S58">
        <v>-8.0586787477110455E-4</v>
      </c>
      <c r="AB58" s="55">
        <v>2.9999999999999997E-4</v>
      </c>
      <c r="AC58" s="60">
        <v>1.3045150871149218</v>
      </c>
      <c r="AD58" s="60">
        <v>13.23</v>
      </c>
      <c r="AE58" s="60">
        <v>0.13500000000000001</v>
      </c>
      <c r="AF58" s="60">
        <v>14.920610295770963</v>
      </c>
      <c r="AG58" s="61">
        <v>29.099564468753158</v>
      </c>
      <c r="AI58">
        <v>29</v>
      </c>
      <c r="AJ58">
        <v>0.35446744554032872</v>
      </c>
      <c r="AK58">
        <v>6.2332554459671285E-2</v>
      </c>
    </row>
    <row r="59" spans="1:37">
      <c r="A59" s="2">
        <v>2E-3</v>
      </c>
      <c r="B59" s="3">
        <v>6.8</v>
      </c>
      <c r="C59" s="8">
        <v>1245.1064178127051</v>
      </c>
      <c r="D59" s="8">
        <v>188.94516713844979</v>
      </c>
      <c r="E59" s="8">
        <v>64.844499999999996</v>
      </c>
      <c r="F59" s="8">
        <v>6.4521938441388108E-2</v>
      </c>
      <c r="G59" s="8">
        <v>1.0333035979780195E-2</v>
      </c>
      <c r="H59" s="8">
        <v>1.3045150871149218</v>
      </c>
      <c r="I59" s="8">
        <v>13.23</v>
      </c>
      <c r="J59" s="8">
        <v>6.9550000000000001</v>
      </c>
      <c r="K59" s="8">
        <v>0.13500000000000001</v>
      </c>
      <c r="L59" s="8">
        <v>14.920610295770963</v>
      </c>
      <c r="M59" s="10">
        <v>29.099564468753158</v>
      </c>
      <c r="N59" s="10">
        <v>17.851716803403221</v>
      </c>
      <c r="O59" s="9" t="s">
        <v>42</v>
      </c>
      <c r="Q59">
        <v>20</v>
      </c>
      <c r="R59">
        <v>0.62052637636080932</v>
      </c>
      <c r="S59">
        <v>-2.5326376360809366E-2</v>
      </c>
      <c r="AB59" s="55">
        <v>2E-3</v>
      </c>
      <c r="AC59" s="60">
        <v>1.3045150871149218</v>
      </c>
      <c r="AD59" s="60">
        <v>13.23</v>
      </c>
      <c r="AE59" s="60">
        <v>0.13500000000000001</v>
      </c>
      <c r="AF59" s="60">
        <v>14.920610295770963</v>
      </c>
      <c r="AG59" s="61">
        <v>29.099564468753158</v>
      </c>
      <c r="AI59">
        <v>30</v>
      </c>
      <c r="AJ59">
        <v>0.35446744554032872</v>
      </c>
      <c r="AK59">
        <v>0.11833255445967128</v>
      </c>
    </row>
    <row r="60" spans="1:37">
      <c r="A60" s="2">
        <v>0</v>
      </c>
      <c r="B60" s="3">
        <v>6.8</v>
      </c>
      <c r="C60" s="8">
        <v>1245.1064178127051</v>
      </c>
      <c r="D60" s="8">
        <v>188.94516713844979</v>
      </c>
      <c r="E60" s="8">
        <v>64.844499999999996</v>
      </c>
      <c r="F60" s="8">
        <v>6.4521938441388108E-2</v>
      </c>
      <c r="G60" s="8">
        <v>1.0333035979780195E-2</v>
      </c>
      <c r="H60" s="8">
        <v>1.3045150871149218</v>
      </c>
      <c r="I60" s="8">
        <v>13.23</v>
      </c>
      <c r="J60" s="8">
        <v>6.9550000000000001</v>
      </c>
      <c r="K60" s="8">
        <v>0.13500000000000001</v>
      </c>
      <c r="L60" s="8">
        <v>14.920610295770963</v>
      </c>
      <c r="M60" s="10">
        <v>29.099564468753158</v>
      </c>
      <c r="N60" s="10">
        <v>17.851716803403221</v>
      </c>
      <c r="O60" s="9" t="s">
        <v>42</v>
      </c>
      <c r="Q60">
        <v>21</v>
      </c>
      <c r="R60">
        <v>0.32073658800459753</v>
      </c>
      <c r="S60">
        <v>-1.4036588004597561E-2</v>
      </c>
      <c r="AB60" s="55">
        <v>0</v>
      </c>
      <c r="AC60" s="60">
        <v>1.3045150871149218</v>
      </c>
      <c r="AD60" s="60">
        <v>13.23</v>
      </c>
      <c r="AE60" s="60">
        <v>0.13500000000000001</v>
      </c>
      <c r="AF60" s="60">
        <v>14.920610295770963</v>
      </c>
      <c r="AG60" s="61">
        <v>29.099564468753158</v>
      </c>
      <c r="AI60">
        <v>31</v>
      </c>
      <c r="AJ60">
        <v>0.28899366945496169</v>
      </c>
      <c r="AK60">
        <v>0.1693063305450383</v>
      </c>
    </row>
    <row r="61" spans="1:37">
      <c r="A61" s="2">
        <v>3.0000000000000001E-3</v>
      </c>
      <c r="B61" s="1">
        <v>6.84</v>
      </c>
      <c r="C61" s="8">
        <v>1245.1064178127051</v>
      </c>
      <c r="D61" s="8">
        <v>188.94516713844979</v>
      </c>
      <c r="E61" s="8">
        <v>64.844499999999996</v>
      </c>
      <c r="F61" s="8">
        <v>6.4521938441388108E-2</v>
      </c>
      <c r="G61" s="8">
        <v>1.0333035979780195E-2</v>
      </c>
      <c r="H61" s="8">
        <v>1.3045150871149218</v>
      </c>
      <c r="I61" s="8">
        <v>13.23</v>
      </c>
      <c r="J61" s="8">
        <v>6.9550000000000001</v>
      </c>
      <c r="K61" s="8">
        <v>0.13500000000000001</v>
      </c>
      <c r="L61" s="8">
        <v>14.920610295770963</v>
      </c>
      <c r="M61" s="10">
        <v>29.099564468753158</v>
      </c>
      <c r="N61" s="10">
        <v>17.851716803403221</v>
      </c>
      <c r="O61" s="9" t="s">
        <v>42</v>
      </c>
      <c r="Q61">
        <v>22</v>
      </c>
      <c r="R61">
        <v>0.32352636418959996</v>
      </c>
      <c r="S61">
        <v>-1.3326364189599982E-2</v>
      </c>
      <c r="AB61" s="55">
        <v>3.0000000000000001E-3</v>
      </c>
      <c r="AC61" s="60">
        <v>1.3045150871149218</v>
      </c>
      <c r="AD61" s="60">
        <v>13.23</v>
      </c>
      <c r="AE61" s="60">
        <v>0.13500000000000001</v>
      </c>
      <c r="AF61" s="60">
        <v>14.920610295770963</v>
      </c>
      <c r="AG61" s="61">
        <v>29.099564468753158</v>
      </c>
      <c r="AI61">
        <v>32</v>
      </c>
      <c r="AJ61">
        <v>0.28899366945496169</v>
      </c>
      <c r="AK61">
        <v>4.1806330545038295E-2</v>
      </c>
    </row>
    <row r="62" spans="1:37">
      <c r="A62" s="6">
        <v>0.26989999999999997</v>
      </c>
      <c r="B62" s="8">
        <v>6.48</v>
      </c>
      <c r="C62" s="8">
        <v>727.11538461538487</v>
      </c>
      <c r="D62" s="8">
        <v>164.49222352978595</v>
      </c>
      <c r="E62" s="8">
        <v>48.383687500000001</v>
      </c>
      <c r="F62" s="8">
        <v>1.7600454636624952E-2</v>
      </c>
      <c r="G62" s="8">
        <v>6.0139756170086461E-2</v>
      </c>
      <c r="H62" s="8">
        <v>2.6730504179642525</v>
      </c>
      <c r="I62" s="8">
        <v>31.29</v>
      </c>
      <c r="J62" s="8">
        <v>6.3100000000000005</v>
      </c>
      <c r="K62" s="8">
        <v>7.0000000000000007E-2</v>
      </c>
      <c r="L62" s="8">
        <v>20.845913638638329</v>
      </c>
      <c r="M62" s="10">
        <v>22.855379551532607</v>
      </c>
      <c r="N62" s="10">
        <v>23.271960501954332</v>
      </c>
      <c r="O62" s="9" t="s">
        <v>42</v>
      </c>
      <c r="Q62">
        <v>23</v>
      </c>
      <c r="R62">
        <v>0.32854796132260361</v>
      </c>
      <c r="S62">
        <v>1.135203867739637E-2</v>
      </c>
      <c r="AB62" s="56">
        <v>0.26989999999999997</v>
      </c>
      <c r="AC62" s="60">
        <v>2.6730504179642525</v>
      </c>
      <c r="AD62" s="60">
        <v>31.29</v>
      </c>
      <c r="AE62" s="60">
        <v>7.0000000000000007E-2</v>
      </c>
      <c r="AF62" s="60">
        <v>20.845913638638329</v>
      </c>
      <c r="AG62" s="61">
        <v>22.855379551532607</v>
      </c>
      <c r="AI62">
        <v>33</v>
      </c>
      <c r="AJ62">
        <v>0.28899366945496169</v>
      </c>
      <c r="AK62">
        <v>2.2906330545038323E-2</v>
      </c>
    </row>
    <row r="63" spans="1:37">
      <c r="A63" s="6">
        <v>0.30880000000000002</v>
      </c>
      <c r="B63" s="8">
        <v>6.48</v>
      </c>
      <c r="C63" s="8">
        <v>727.11538461538487</v>
      </c>
      <c r="D63" s="8">
        <v>164.49222352978595</v>
      </c>
      <c r="E63" s="8">
        <v>48.383687500000001</v>
      </c>
      <c r="F63" s="8">
        <v>1.7600454636624952E-2</v>
      </c>
      <c r="G63" s="8">
        <v>6.0139756170086461E-2</v>
      </c>
      <c r="H63" s="8">
        <v>2.6730504179642525</v>
      </c>
      <c r="I63" s="8">
        <v>31.29</v>
      </c>
      <c r="J63" s="8">
        <v>6.3100000000000005</v>
      </c>
      <c r="K63" s="8">
        <v>7.0000000000000007E-2</v>
      </c>
      <c r="L63" s="8">
        <v>20.845913638638329</v>
      </c>
      <c r="M63" s="10">
        <v>22.855379551532607</v>
      </c>
      <c r="N63" s="10">
        <v>23.271960501954332</v>
      </c>
      <c r="O63" s="9" t="s">
        <v>42</v>
      </c>
      <c r="Q63">
        <v>24</v>
      </c>
      <c r="R63">
        <v>0.32631614037460238</v>
      </c>
      <c r="S63">
        <v>3.598385962539763E-2</v>
      </c>
      <c r="AB63" s="56">
        <v>0.30880000000000002</v>
      </c>
      <c r="AC63" s="60">
        <v>2.6730504179642525</v>
      </c>
      <c r="AD63" s="60">
        <v>31.29</v>
      </c>
      <c r="AE63" s="60">
        <v>7.0000000000000007E-2</v>
      </c>
      <c r="AF63" s="60">
        <v>20.845913638638329</v>
      </c>
      <c r="AG63" s="61">
        <v>22.855379551532607</v>
      </c>
      <c r="AI63">
        <v>34</v>
      </c>
      <c r="AJ63">
        <v>0.28899366945496169</v>
      </c>
      <c r="AK63">
        <v>-1.7693669454961702E-2</v>
      </c>
    </row>
    <row r="64" spans="1:37">
      <c r="A64" s="6">
        <v>0.26819999999999999</v>
      </c>
      <c r="B64" s="8">
        <v>6.46</v>
      </c>
      <c r="C64" s="8">
        <v>727.11538461538487</v>
      </c>
      <c r="D64" s="8">
        <v>164.49222352978595</v>
      </c>
      <c r="E64" s="8">
        <v>48.383687500000001</v>
      </c>
      <c r="F64" s="8">
        <v>1.7600454636624952E-2</v>
      </c>
      <c r="G64" s="8">
        <v>6.0139756170086461E-2</v>
      </c>
      <c r="H64" s="8">
        <v>2.6730504179642525</v>
      </c>
      <c r="I64" s="8">
        <v>31.29</v>
      </c>
      <c r="J64" s="8">
        <v>6.3100000000000005</v>
      </c>
      <c r="K64" s="8">
        <v>7.0000000000000007E-2</v>
      </c>
      <c r="L64" s="8">
        <v>20.845913638638329</v>
      </c>
      <c r="M64" s="10">
        <v>22.855379551532607</v>
      </c>
      <c r="N64" s="10">
        <v>23.271960501954332</v>
      </c>
      <c r="O64" s="9" t="s">
        <v>42</v>
      </c>
      <c r="Q64">
        <v>25</v>
      </c>
      <c r="R64">
        <v>0.3162729461085933</v>
      </c>
      <c r="S64">
        <v>-1.9972946108593292E-2</v>
      </c>
      <c r="AB64" s="56">
        <v>0.26819999999999999</v>
      </c>
      <c r="AC64" s="60">
        <v>2.6730504179642525</v>
      </c>
      <c r="AD64" s="60">
        <v>31.29</v>
      </c>
      <c r="AE64" s="60">
        <v>7.0000000000000007E-2</v>
      </c>
      <c r="AF64" s="60">
        <v>20.845913638638329</v>
      </c>
      <c r="AG64" s="61">
        <v>22.855379551532607</v>
      </c>
      <c r="AI64">
        <v>35</v>
      </c>
      <c r="AJ64">
        <v>0.28899366945496169</v>
      </c>
      <c r="AK64">
        <v>2.9506330545038317E-2</v>
      </c>
    </row>
    <row r="65" spans="1:37">
      <c r="A65" s="6">
        <v>0.18940000000000001</v>
      </c>
      <c r="B65" s="8">
        <v>6.49</v>
      </c>
      <c r="C65" s="8">
        <v>727.11538461538487</v>
      </c>
      <c r="D65" s="8">
        <v>164.49222352978595</v>
      </c>
      <c r="E65" s="8">
        <v>48.383687500000001</v>
      </c>
      <c r="F65" s="8">
        <v>1.7600454636624952E-2</v>
      </c>
      <c r="G65" s="8">
        <v>6.0139756170086461E-2</v>
      </c>
      <c r="H65" s="8">
        <v>2.6730504179642525</v>
      </c>
      <c r="I65" s="8">
        <v>31.29</v>
      </c>
      <c r="J65" s="8">
        <v>6.3100000000000005</v>
      </c>
      <c r="K65" s="8">
        <v>7.0000000000000007E-2</v>
      </c>
      <c r="L65" s="8">
        <v>20.845913638638329</v>
      </c>
      <c r="M65" s="10">
        <v>22.855379551532607</v>
      </c>
      <c r="N65" s="10">
        <v>23.271960501954332</v>
      </c>
      <c r="O65" s="9" t="s">
        <v>42</v>
      </c>
      <c r="Q65">
        <v>26</v>
      </c>
      <c r="R65">
        <v>0.4695393224694</v>
      </c>
      <c r="S65">
        <v>3.1660677530599979E-2</v>
      </c>
      <c r="AB65" s="56">
        <v>0.18940000000000001</v>
      </c>
      <c r="AC65" s="60">
        <v>2.6730504179642525</v>
      </c>
      <c r="AD65" s="60">
        <v>31.29</v>
      </c>
      <c r="AE65" s="60">
        <v>7.0000000000000007E-2</v>
      </c>
      <c r="AF65" s="60">
        <v>20.845913638638329</v>
      </c>
      <c r="AG65" s="61">
        <v>22.855379551532607</v>
      </c>
      <c r="AI65">
        <v>36</v>
      </c>
      <c r="AJ65">
        <v>0.35144300681104784</v>
      </c>
      <c r="AK65">
        <v>0.10575699318895215</v>
      </c>
    </row>
    <row r="66" spans="1:37">
      <c r="A66" s="6">
        <v>0.17349999999999999</v>
      </c>
      <c r="B66" s="7">
        <v>6.5</v>
      </c>
      <c r="C66" s="8">
        <v>727.11538461538487</v>
      </c>
      <c r="D66" s="8">
        <v>164.49222352978595</v>
      </c>
      <c r="E66" s="8">
        <v>48.383687500000001</v>
      </c>
      <c r="F66" s="8">
        <v>1.7600454636624952E-2</v>
      </c>
      <c r="G66" s="8">
        <v>6.0139756170086461E-2</v>
      </c>
      <c r="H66" s="8">
        <v>2.6730504179642525</v>
      </c>
      <c r="I66" s="8">
        <v>31.29</v>
      </c>
      <c r="J66" s="8">
        <v>6.3100000000000005</v>
      </c>
      <c r="K66" s="8">
        <v>7.0000000000000007E-2</v>
      </c>
      <c r="L66" s="8">
        <v>20.845913638638329</v>
      </c>
      <c r="M66" s="10">
        <v>22.855379551532607</v>
      </c>
      <c r="N66" s="10">
        <v>23.271960501954332</v>
      </c>
      <c r="O66" s="9" t="s">
        <v>42</v>
      </c>
      <c r="Q66">
        <v>27</v>
      </c>
      <c r="R66">
        <v>0.46507568057339577</v>
      </c>
      <c r="S66">
        <v>3.4324319426604244E-2</v>
      </c>
      <c r="AB66" s="56">
        <v>0.17349999999999999</v>
      </c>
      <c r="AC66" s="60">
        <v>2.6730504179642525</v>
      </c>
      <c r="AD66" s="60">
        <v>31.29</v>
      </c>
      <c r="AE66" s="60">
        <v>7.0000000000000007E-2</v>
      </c>
      <c r="AF66" s="60">
        <v>20.845913638638329</v>
      </c>
      <c r="AG66" s="61">
        <v>22.855379551532607</v>
      </c>
      <c r="AI66">
        <v>37</v>
      </c>
      <c r="AJ66">
        <v>0.35144300681104784</v>
      </c>
      <c r="AK66">
        <v>0.14175699318895219</v>
      </c>
    </row>
    <row r="67" spans="1:37">
      <c r="Q67">
        <v>28</v>
      </c>
      <c r="R67">
        <v>0.46172794915139392</v>
      </c>
      <c r="S67">
        <v>-2.1527949151393944E-2</v>
      </c>
      <c r="AI67">
        <v>38</v>
      </c>
      <c r="AJ67">
        <v>0.35144300681104784</v>
      </c>
      <c r="AK67">
        <v>0.18775699318895217</v>
      </c>
    </row>
    <row r="68" spans="1:37">
      <c r="Q68">
        <v>29</v>
      </c>
      <c r="R68">
        <v>0.46786545675839819</v>
      </c>
      <c r="S68">
        <v>-5.1065456758398187E-2</v>
      </c>
      <c r="AI68">
        <v>39</v>
      </c>
      <c r="AJ68">
        <v>0.35144300681104784</v>
      </c>
      <c r="AK68">
        <v>-0.17214300681104786</v>
      </c>
    </row>
    <row r="69" spans="1:37">
      <c r="Q69">
        <v>30</v>
      </c>
      <c r="R69">
        <v>0.46619159104739638</v>
      </c>
      <c r="S69">
        <v>6.6084089526036172E-3</v>
      </c>
      <c r="AI69">
        <v>40</v>
      </c>
      <c r="AJ69">
        <v>0.35144300681104784</v>
      </c>
      <c r="AK69">
        <v>-3.8743006811047864E-2</v>
      </c>
    </row>
    <row r="70" spans="1:37">
      <c r="Q70">
        <v>31</v>
      </c>
      <c r="R70">
        <v>0.34016863885320181</v>
      </c>
      <c r="S70">
        <v>0.11813136114679818</v>
      </c>
      <c r="AI70">
        <v>41</v>
      </c>
      <c r="AJ70">
        <v>0.26152985935947426</v>
      </c>
      <c r="AK70">
        <v>-0.16412985935947427</v>
      </c>
    </row>
    <row r="71" spans="1:37">
      <c r="Q71">
        <v>32</v>
      </c>
      <c r="R71">
        <v>0.33682090743119819</v>
      </c>
      <c r="S71">
        <v>-6.020907431198208E-3</v>
      </c>
      <c r="AI71">
        <v>42</v>
      </c>
      <c r="AJ71">
        <v>0.26152985935947426</v>
      </c>
      <c r="AK71">
        <v>-0.11132985935947426</v>
      </c>
    </row>
    <row r="72" spans="1:37">
      <c r="Q72">
        <v>33</v>
      </c>
      <c r="R72">
        <v>0.33905272837919942</v>
      </c>
      <c r="S72">
        <v>-2.7152728379199409E-2</v>
      </c>
      <c r="AI72">
        <v>43</v>
      </c>
      <c r="AJ72">
        <v>0.26152985935947426</v>
      </c>
      <c r="AK72">
        <v>-0.15152985935947427</v>
      </c>
    </row>
    <row r="73" spans="1:37">
      <c r="Q73">
        <v>34</v>
      </c>
      <c r="R73">
        <v>0.33570499695719758</v>
      </c>
      <c r="S73">
        <v>-6.4404996957197591E-2</v>
      </c>
      <c r="AI73">
        <v>44</v>
      </c>
      <c r="AJ73">
        <v>0.26152985935947426</v>
      </c>
      <c r="AK73">
        <v>-0.18372985935947428</v>
      </c>
    </row>
    <row r="74" spans="1:37">
      <c r="Q74">
        <v>35</v>
      </c>
      <c r="R74">
        <v>0.33905272837919942</v>
      </c>
      <c r="S74">
        <v>-2.0552728379199414E-2</v>
      </c>
      <c r="AI74">
        <v>45</v>
      </c>
      <c r="AJ74">
        <v>0.26152985935947426</v>
      </c>
      <c r="AK74">
        <v>-0.13972985935947424</v>
      </c>
    </row>
    <row r="75" spans="1:37">
      <c r="Q75">
        <v>36</v>
      </c>
      <c r="R75">
        <v>0.39330704172019637</v>
      </c>
      <c r="S75">
        <v>6.3892958279803624E-2</v>
      </c>
      <c r="AI75">
        <v>46</v>
      </c>
      <c r="AJ75">
        <v>0.30480062126820723</v>
      </c>
      <c r="AK75">
        <v>-5.3000621268207204E-2</v>
      </c>
    </row>
    <row r="76" spans="1:37">
      <c r="Q76">
        <v>37</v>
      </c>
      <c r="R76">
        <v>0.39274908648319695</v>
      </c>
      <c r="S76">
        <v>0.10045091351680308</v>
      </c>
      <c r="AI76">
        <v>47</v>
      </c>
      <c r="AJ76">
        <v>0.30480062126820723</v>
      </c>
      <c r="AK76">
        <v>2.9999378731792758E-2</v>
      </c>
    </row>
    <row r="77" spans="1:37">
      <c r="Q77">
        <v>38</v>
      </c>
      <c r="R77">
        <v>0.40000250456420183</v>
      </c>
      <c r="S77">
        <v>0.13919749543579818</v>
      </c>
      <c r="AI77">
        <v>48</v>
      </c>
      <c r="AJ77">
        <v>0.30480062126820723</v>
      </c>
      <c r="AK77">
        <v>-0.11560062126820722</v>
      </c>
    </row>
    <row r="78" spans="1:37">
      <c r="Q78">
        <v>39</v>
      </c>
      <c r="R78">
        <v>0.39888659409020122</v>
      </c>
      <c r="S78">
        <v>-0.21958659409020123</v>
      </c>
      <c r="AI78">
        <v>49</v>
      </c>
      <c r="AJ78">
        <v>0.30480062126820723</v>
      </c>
      <c r="AK78">
        <v>-0.18530062126820723</v>
      </c>
    </row>
    <row r="79" spans="1:37">
      <c r="Q79">
        <v>40</v>
      </c>
      <c r="R79">
        <v>0.39665477314219999</v>
      </c>
      <c r="S79">
        <v>-8.3954773142200012E-2</v>
      </c>
      <c r="AI79">
        <v>50</v>
      </c>
      <c r="AJ79">
        <v>0.30480062126820723</v>
      </c>
      <c r="AK79">
        <v>-0.14820062126820724</v>
      </c>
    </row>
    <row r="80" spans="1:37">
      <c r="Q80">
        <v>41</v>
      </c>
      <c r="R80">
        <v>0.11378341199539911</v>
      </c>
      <c r="S80">
        <v>-1.6383411995399111E-2</v>
      </c>
      <c r="AI80">
        <v>51</v>
      </c>
      <c r="AJ80">
        <v>0.3786126695492103</v>
      </c>
      <c r="AK80">
        <v>-0.21841266954921029</v>
      </c>
    </row>
    <row r="81" spans="17:37">
      <c r="Q81">
        <v>42</v>
      </c>
      <c r="R81">
        <v>0.11266750152139761</v>
      </c>
      <c r="S81">
        <v>3.7532498478602391E-2</v>
      </c>
      <c r="AI81">
        <v>52</v>
      </c>
      <c r="AJ81">
        <v>0.3786126695492103</v>
      </c>
      <c r="AK81">
        <v>-0.27211266954921032</v>
      </c>
    </row>
    <row r="82" spans="17:37">
      <c r="Q82">
        <v>43</v>
      </c>
      <c r="R82">
        <v>0.11155159104739699</v>
      </c>
      <c r="S82">
        <v>-1.551591047396994E-3</v>
      </c>
      <c r="AI82">
        <v>53</v>
      </c>
      <c r="AJ82">
        <v>0.3786126695492103</v>
      </c>
      <c r="AK82">
        <v>-0.2362126695492103</v>
      </c>
    </row>
    <row r="83" spans="17:37">
      <c r="Q83">
        <v>44</v>
      </c>
      <c r="R83">
        <v>0.10652999391439245</v>
      </c>
      <c r="S83">
        <v>-2.872999391439246E-2</v>
      </c>
      <c r="AI83">
        <v>54</v>
      </c>
      <c r="AJ83">
        <v>0.3786126695492103</v>
      </c>
      <c r="AK83">
        <v>-0.3438126695492103</v>
      </c>
    </row>
    <row r="84" spans="17:37">
      <c r="Q84">
        <v>45</v>
      </c>
      <c r="R84">
        <v>0.11266750152139761</v>
      </c>
      <c r="S84">
        <v>9.1324984786023966E-3</v>
      </c>
      <c r="AI84">
        <v>55</v>
      </c>
      <c r="AJ84">
        <v>0.3786126695492103</v>
      </c>
      <c r="AK84">
        <v>-0.2168126695492103</v>
      </c>
    </row>
    <row r="85" spans="17:37">
      <c r="Q85">
        <v>46</v>
      </c>
      <c r="R85">
        <v>0.21104954628439934</v>
      </c>
      <c r="S85">
        <v>4.0750453715600682E-2</v>
      </c>
      <c r="AI85">
        <v>56</v>
      </c>
      <c r="AJ85">
        <v>0.13119875110101659</v>
      </c>
      <c r="AK85">
        <v>-0.12739875110101659</v>
      </c>
    </row>
    <row r="86" spans="17:37">
      <c r="Q86">
        <v>47</v>
      </c>
      <c r="R86">
        <v>0.21272341199539938</v>
      </c>
      <c r="S86">
        <v>0.12207658800460061</v>
      </c>
      <c r="AI86">
        <v>57</v>
      </c>
      <c r="AJ86">
        <v>0.13119875110101659</v>
      </c>
      <c r="AK86">
        <v>-0.13089875110101659</v>
      </c>
    </row>
    <row r="87" spans="17:37">
      <c r="Q87">
        <v>48</v>
      </c>
      <c r="R87">
        <v>0.21049159104739815</v>
      </c>
      <c r="S87">
        <v>-2.129159104739814E-2</v>
      </c>
      <c r="AI87">
        <v>58</v>
      </c>
      <c r="AJ87">
        <v>0.13119875110101659</v>
      </c>
      <c r="AK87">
        <v>-0.12919875110101658</v>
      </c>
    </row>
    <row r="88" spans="17:37">
      <c r="Q88">
        <v>49</v>
      </c>
      <c r="R88">
        <v>0.20937568057339753</v>
      </c>
      <c r="S88">
        <v>-8.9875680573397537E-2</v>
      </c>
      <c r="AI88">
        <v>59</v>
      </c>
      <c r="AJ88">
        <v>0.13119875110101659</v>
      </c>
      <c r="AK88">
        <v>-0.13119875110101659</v>
      </c>
    </row>
    <row r="89" spans="17:37">
      <c r="Q89">
        <v>50</v>
      </c>
      <c r="R89">
        <v>0.20825977009939692</v>
      </c>
      <c r="S89">
        <v>-5.1659770099396929E-2</v>
      </c>
      <c r="AI89">
        <v>60</v>
      </c>
      <c r="AJ89">
        <v>0.13119875110101659</v>
      </c>
      <c r="AK89">
        <v>-0.12819875110101658</v>
      </c>
    </row>
    <row r="90" spans="17:37">
      <c r="Q90">
        <v>51</v>
      </c>
      <c r="R90">
        <v>0.12136318209479954</v>
      </c>
      <c r="S90">
        <v>3.8836817905200466E-2</v>
      </c>
      <c r="AI90">
        <v>61</v>
      </c>
      <c r="AJ90">
        <v>0.37119856931629597</v>
      </c>
      <c r="AK90">
        <v>-0.10129856931629599</v>
      </c>
    </row>
    <row r="91" spans="17:37">
      <c r="Q91">
        <v>52</v>
      </c>
      <c r="R91">
        <v>0.12024727162079893</v>
      </c>
      <c r="S91">
        <v>-1.3747271620798932E-2</v>
      </c>
      <c r="AI91">
        <v>62</v>
      </c>
      <c r="AJ91">
        <v>0.37119856931629597</v>
      </c>
      <c r="AK91">
        <v>-6.2398569316295949E-2</v>
      </c>
    </row>
    <row r="92" spans="17:37">
      <c r="Q92">
        <v>53</v>
      </c>
      <c r="R92">
        <v>0.12136318209479954</v>
      </c>
      <c r="S92">
        <v>2.1036817905200456E-2</v>
      </c>
      <c r="AI92">
        <v>63</v>
      </c>
      <c r="AJ92">
        <v>0.37119856931629597</v>
      </c>
      <c r="AK92">
        <v>-0.10299856931629597</v>
      </c>
    </row>
    <row r="93" spans="17:37">
      <c r="Q93">
        <v>54</v>
      </c>
      <c r="R93">
        <v>0.12136318209479954</v>
      </c>
      <c r="S93">
        <v>-8.6563182094799546E-2</v>
      </c>
      <c r="AI93">
        <v>64</v>
      </c>
      <c r="AJ93">
        <v>0.37119856931629597</v>
      </c>
      <c r="AK93">
        <v>-0.18179856931629595</v>
      </c>
    </row>
    <row r="94" spans="17:37" ht="16" thickBot="1">
      <c r="Q94">
        <v>55</v>
      </c>
      <c r="R94">
        <v>0.12136318209479954</v>
      </c>
      <c r="S94">
        <v>4.0436817905200456E-2</v>
      </c>
      <c r="AI94" s="49">
        <v>65</v>
      </c>
      <c r="AJ94" s="49">
        <v>0.37119856931629597</v>
      </c>
      <c r="AK94" s="49">
        <v>-0.19769856931629598</v>
      </c>
    </row>
    <row r="95" spans="17:37">
      <c r="Q95">
        <v>56</v>
      </c>
      <c r="R95">
        <v>2.8243194265984897E-3</v>
      </c>
      <c r="S95">
        <v>9.7568057340151034E-4</v>
      </c>
    </row>
    <row r="96" spans="17:37">
      <c r="Q96">
        <v>57</v>
      </c>
      <c r="R96">
        <v>2.2663641895972943E-3</v>
      </c>
      <c r="S96">
        <v>-1.9663641895972944E-3</v>
      </c>
    </row>
    <row r="97" spans="17:19">
      <c r="Q97">
        <v>58</v>
      </c>
      <c r="R97">
        <v>5.9249847859726111E-4</v>
      </c>
      <c r="S97">
        <v>1.4075015214027389E-3</v>
      </c>
    </row>
    <row r="98" spans="17:19">
      <c r="Q98">
        <v>59</v>
      </c>
      <c r="R98">
        <v>5.9249847859726111E-4</v>
      </c>
      <c r="S98">
        <v>-5.9249847859726111E-4</v>
      </c>
    </row>
    <row r="99" spans="17:19">
      <c r="Q99">
        <v>60</v>
      </c>
      <c r="R99">
        <v>2.8243194265984897E-3</v>
      </c>
      <c r="S99">
        <v>1.7568057340151041E-4</v>
      </c>
    </row>
    <row r="100" spans="17:19">
      <c r="Q100">
        <v>61</v>
      </c>
      <c r="R100">
        <v>0.24184840895259721</v>
      </c>
      <c r="S100">
        <v>2.8051591047402763E-2</v>
      </c>
    </row>
    <row r="101" spans="17:19">
      <c r="Q101">
        <v>62</v>
      </c>
      <c r="R101">
        <v>0.24184840895259721</v>
      </c>
      <c r="S101">
        <v>6.6951591047402809E-2</v>
      </c>
    </row>
    <row r="102" spans="17:19">
      <c r="Q102">
        <v>63</v>
      </c>
      <c r="R102">
        <v>0.2407324984785966</v>
      </c>
      <c r="S102">
        <v>2.7467501521403398E-2</v>
      </c>
    </row>
    <row r="103" spans="17:19">
      <c r="Q103">
        <v>64</v>
      </c>
      <c r="R103">
        <v>0.24240636418959841</v>
      </c>
      <c r="S103">
        <v>-5.3006364189598393E-2</v>
      </c>
    </row>
    <row r="104" spans="17:19" ht="16" thickBot="1">
      <c r="Q104" s="49">
        <v>65</v>
      </c>
      <c r="R104" s="49">
        <v>0.24296431942659782</v>
      </c>
      <c r="S104" s="49">
        <v>-6.9464319426597837E-2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FiveR_DryMass</vt:lpstr>
      <vt:lpstr>Total</vt:lpstr>
      <vt:lpstr>Table 1</vt:lpstr>
      <vt:lpstr>3R_Sig_DryMass</vt:lpstr>
      <vt:lpstr>Three Replicates</vt:lpstr>
      <vt:lpstr>3R_Sig_ShootLength</vt:lpstr>
      <vt:lpstr>Linear Regressions</vt:lpstr>
      <vt:lpstr>Five Replicates</vt:lpstr>
      <vt:lpstr>5R_Sig_DryMass</vt:lpstr>
      <vt:lpstr>5R_Sig_ShootLength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2022-05-30T18:19:30Z</dcterms:created>
  <dcterms:modified xsi:type="dcterms:W3CDTF">2023-04-06T22:39:44Z</dcterms:modified>
</cp:coreProperties>
</file>