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Time Stats" sheetId="1" r:id="rId3"/>
    <sheet state="visible" name="All Time Head to Head" sheetId="2" r:id="rId4"/>
    <sheet state="visible" name="Master Matrix (2023)" sheetId="3" r:id="rId5"/>
    <sheet state="visible" name="Stats (2023)" sheetId="4" r:id="rId6"/>
    <sheet state="visible" name="Regular Season Standings (2023)" sheetId="5" r:id="rId7"/>
    <sheet state="visible" name="Schedule &amp; Results (2023)" sheetId="6" r:id="rId8"/>
    <sheet state="visible" name="Head to Head (2023)" sheetId="7" r:id="rId9"/>
    <sheet state="visible" name="Master Matrix (2022)" sheetId="8" r:id="rId10"/>
    <sheet state="visible" name="Stats (2022)" sheetId="9" r:id="rId11"/>
    <sheet state="visible" name="Regular Season Standings (2022)" sheetId="10" r:id="rId12"/>
    <sheet state="visible" name="Schedule &amp; Results (2022)" sheetId="11" r:id="rId13"/>
    <sheet state="visible" name="Head to Head (2022)" sheetId="12" r:id="rId14"/>
    <sheet state="visible" name="Master Matrix (2021)" sheetId="13" r:id="rId15"/>
    <sheet state="visible" name="Stats (2021)" sheetId="14" r:id="rId16"/>
    <sheet state="visible" name="Regular Season Standings (2021)" sheetId="15" r:id="rId17"/>
    <sheet state="visible" name="Schedule &amp; Results (2021)" sheetId="16" r:id="rId18"/>
    <sheet state="visible" name="Head to Head (2021)" sheetId="17" r:id="rId19"/>
  </sheets>
  <definedNames>
    <definedName localSheetId="15" name="Week1">'Schedule &amp; Results (2021)'!$C$5:$H$9</definedName>
    <definedName name="Week1">'Schedule &amp; Results (2023)'!$C$5:$H$9</definedName>
    <definedName localSheetId="10" name="Week1">'Schedule &amp; Results (2022)'!$C$5:$H$9</definedName>
    <definedName hidden="1" localSheetId="4" name="_xlnm._FilterDatabase">'Regular Season Standings (2023)'!$B$3:$I$13</definedName>
    <definedName hidden="1" localSheetId="9" name="_xlnm._FilterDatabase">'Regular Season Standings (2022)'!$B$3:$I$13</definedName>
    <definedName hidden="1" localSheetId="14" name="_xlnm._FilterDatabase">'Regular Season Standings (2021)'!$B$3:$I$13</definedName>
  </definedNames>
  <calcPr/>
</workbook>
</file>

<file path=xl/sharedStrings.xml><?xml version="1.0" encoding="utf-8"?>
<sst xmlns="http://schemas.openxmlformats.org/spreadsheetml/2006/main" count="1289" uniqueCount="62">
  <si>
    <t>Alex S.</t>
  </si>
  <si>
    <t>Dylan D.</t>
  </si>
  <si>
    <t>Ethan L.</t>
  </si>
  <si>
    <t>Grant B.</t>
  </si>
  <si>
    <t>Jack G.</t>
  </si>
  <si>
    <t>Joey K.</t>
  </si>
  <si>
    <t>Max T.</t>
  </si>
  <si>
    <t>Michael P.</t>
  </si>
  <si>
    <t>Nick L.</t>
  </si>
  <si>
    <t>Riley D.</t>
  </si>
  <si>
    <t>Regular Season Points:</t>
  </si>
  <si>
    <t>W</t>
  </si>
  <si>
    <t>L</t>
  </si>
  <si>
    <t>T</t>
  </si>
  <si>
    <t>Playoffs Points:</t>
  </si>
  <si>
    <t>Champ.</t>
  </si>
  <si>
    <t>Total Points:</t>
  </si>
  <si>
    <t>TEAM</t>
  </si>
  <si>
    <t>Joey K./Riley D.</t>
  </si>
  <si>
    <t>Jake C./Joey S.</t>
  </si>
  <si>
    <t>---</t>
  </si>
  <si>
    <t>2023 Stats</t>
  </si>
  <si>
    <t>WEEK</t>
  </si>
  <si>
    <t>TEAMS</t>
  </si>
  <si>
    <t>For</t>
  </si>
  <si>
    <t>Agst.</t>
  </si>
  <si>
    <t>W / L</t>
  </si>
  <si>
    <t>15 RD1</t>
  </si>
  <si>
    <t>16 RD2</t>
  </si>
  <si>
    <t>17 RD3</t>
  </si>
  <si>
    <t xml:space="preserve">TOTALS: </t>
  </si>
  <si>
    <t>Season Points:</t>
  </si>
  <si>
    <t>H / L :</t>
  </si>
  <si>
    <t>B</t>
  </si>
  <si>
    <t>2023 Regular Season</t>
  </si>
  <si>
    <t>Points For</t>
  </si>
  <si>
    <t>Record</t>
  </si>
  <si>
    <t>Points Against</t>
  </si>
  <si>
    <t>Point Margin</t>
  </si>
  <si>
    <t>Team</t>
  </si>
  <si>
    <t>Pts For</t>
  </si>
  <si>
    <t>Avg.</t>
  </si>
  <si>
    <t>OPR</t>
  </si>
  <si>
    <t>W-L-T</t>
  </si>
  <si>
    <t>Pct</t>
  </si>
  <si>
    <t>Pts Against</t>
  </si>
  <si>
    <t>Total</t>
  </si>
  <si>
    <t>Average</t>
  </si>
  <si>
    <t>2023 Schedule &amp; Results</t>
  </si>
  <si>
    <t>HOME</t>
  </si>
  <si>
    <t>VISITOR</t>
  </si>
  <si>
    <t xml:space="preserve"> Team</t>
  </si>
  <si>
    <t>Score</t>
  </si>
  <si>
    <t>15 (RD 1)</t>
  </si>
  <si>
    <t>16 (RD 2)</t>
  </si>
  <si>
    <t>17 (RD 3)</t>
  </si>
  <si>
    <t>2022 Stats</t>
  </si>
  <si>
    <t>2022 Regular Season</t>
  </si>
  <si>
    <t>2022 Schedule &amp; Results</t>
  </si>
  <si>
    <t>2021 Stats</t>
  </si>
  <si>
    <t>2021 Regular Season</t>
  </si>
  <si>
    <t>2021 Schedule &amp; Results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</si>
</sst>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"/>
  </numFmts>
  <fonts count="22">
    <font>
      <sz val="10.0"/>
      <color rgb="FF000000"/>
      <name val="Arial"/>
    </font>
    <font>
      <b/>
      <color rgb="FFFFFFFF"/>
      <name val="Calibri"/>
    </font>
    <font>
      <b/>
      <name val="Calibri"/>
    </font>
    <font>
      <name val="Calibri"/>
    </font>
    <font>
      <color rgb="FF000000"/>
      <name val="Calibri"/>
    </font>
    <font/>
    <font>
      <b/>
    </font>
    <font>
      <sz val="9.0"/>
      <color rgb="FF000000"/>
      <name val="&quot;Google Sans Mono&quot;"/>
    </font>
    <font>
      <b/>
      <sz val="14.0"/>
    </font>
    <font>
      <b/>
      <color rgb="FF000000"/>
      <name val="Calibri"/>
    </font>
    <font>
      <b/>
      <sz val="11.0"/>
      <color rgb="FFFFFFFF"/>
      <name val="Calibri"/>
    </font>
    <font>
      <sz val="11.0"/>
      <name val="Calibri"/>
    </font>
    <font>
      <name val="Arial"/>
    </font>
    <font>
      <sz val="11.0"/>
      <color rgb="FF000000"/>
      <name val="Calibri"/>
    </font>
    <font>
      <b/>
      <sz val="14.0"/>
      <color rgb="FF000000"/>
    </font>
    <font>
      <b/>
      <sz val="8.0"/>
      <color rgb="FFCCCCCC"/>
      <name val="Verdana"/>
    </font>
    <font>
      <b/>
      <sz val="8.0"/>
      <color rgb="FFFFFFFF"/>
      <name val="Verdana"/>
    </font>
    <font>
      <b/>
      <sz val="9.0"/>
      <color rgb="FF000000"/>
      <name val="Arial"/>
    </font>
    <font>
      <b/>
      <sz val="9.0"/>
      <color rgb="FFFFFFFF"/>
      <name val="Arial"/>
    </font>
    <font>
      <b/>
      <color rgb="FFFFFFFF"/>
    </font>
    <font>
      <b/>
      <color rgb="FFFFFFFF"/>
      <name val="Arial"/>
    </font>
    <font>
      <color rgb="FF000000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09569C"/>
        <bgColor rgb="FF09569C"/>
      </patternFill>
    </fill>
    <fill>
      <patternFill patternType="solid">
        <fgColor rgb="FFEFEFEF"/>
        <bgColor rgb="FFEFEFEF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FFF2CC"/>
        <bgColor rgb="FFFFF2CC"/>
      </patternFill>
    </fill>
    <fill>
      <patternFill patternType="solid">
        <fgColor rgb="FF07569C"/>
        <bgColor rgb="FF07569C"/>
      </patternFill>
    </fill>
    <fill>
      <patternFill patternType="solid">
        <fgColor rgb="FF07569D"/>
        <bgColor rgb="FF07569D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B6D7A8"/>
        <bgColor rgb="FFB6D7A8"/>
      </patternFill>
    </fill>
    <fill>
      <patternFill patternType="solid">
        <fgColor rgb="FF000000"/>
        <bgColor rgb="FF000000"/>
      </patternFill>
    </fill>
  </fills>
  <borders count="21">
    <border/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FFFFFF"/>
      </left>
      <right style="thin">
        <color rgb="FFFFFFFF"/>
      </right>
      <top style="thin">
        <color rgb="FFFFFFFF"/>
      </top>
    </border>
    <border>
      <top style="thin">
        <color rgb="FFFFFFFF"/>
      </top>
    </border>
    <border>
      <left style="thin">
        <color rgb="FFFFFFFF"/>
      </left>
      <right style="thin">
        <color rgb="FFFFFFFF"/>
      </right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000000"/>
      </left>
      <bottom style="thin">
        <color rgb="FF000000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0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2" fontId="1" numFmtId="0" xfId="0" applyAlignment="1" applyBorder="1" applyFont="1">
      <alignment horizontal="center" readingOrder="0"/>
    </xf>
    <xf borderId="0" fillId="3" fontId="2" numFmtId="0" xfId="0" applyAlignment="1" applyFill="1" applyFont="1">
      <alignment horizontal="right" readingOrder="0"/>
    </xf>
    <xf borderId="0" fillId="0" fontId="2" numFmtId="0" xfId="0" applyAlignment="1" applyFont="1">
      <alignment horizontal="center" readingOrder="0"/>
    </xf>
    <xf borderId="1" fillId="3" fontId="2" numFmtId="0" xfId="0" applyAlignment="1" applyBorder="1" applyFont="1">
      <alignment horizontal="right" readingOrder="0"/>
    </xf>
    <xf borderId="0" fillId="3" fontId="2" numFmtId="0" xfId="0" applyAlignment="1" applyFont="1">
      <alignment horizontal="center" readingOrder="0"/>
    </xf>
    <xf borderId="1" fillId="3" fontId="2" numFmtId="0" xfId="0" applyAlignment="1" applyBorder="1" applyFont="1">
      <alignment horizontal="center" readingOrder="0"/>
    </xf>
    <xf borderId="0" fillId="0" fontId="3" numFmtId="0" xfId="0" applyAlignment="1" applyFont="1">
      <alignment horizontal="center"/>
    </xf>
    <xf borderId="1" fillId="0" fontId="3" numFmtId="0" xfId="0" applyAlignment="1" applyBorder="1" applyFont="1">
      <alignment horizontal="center"/>
    </xf>
    <xf borderId="0" fillId="3" fontId="2" numFmtId="0" xfId="0" applyAlignment="1" applyFont="1">
      <alignment horizontal="right" vertical="bottom"/>
    </xf>
    <xf borderId="2" fillId="0" fontId="2" numFmtId="0" xfId="0" applyAlignment="1" applyBorder="1" applyFont="1">
      <alignment horizontal="center" vertical="bottom"/>
    </xf>
    <xf borderId="2" fillId="0" fontId="2" numFmtId="0" xfId="0" applyAlignment="1" applyBorder="1" applyFont="1">
      <alignment horizontal="center" readingOrder="0" vertical="bottom"/>
    </xf>
    <xf borderId="0" fillId="3" fontId="2" numFmtId="0" xfId="0" applyAlignment="1" applyFont="1">
      <alignment horizontal="center" vertical="bottom"/>
    </xf>
    <xf borderId="2" fillId="3" fontId="2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 vertical="bottom"/>
    </xf>
    <xf borderId="0" fillId="0" fontId="3" numFmtId="0" xfId="0" applyAlignment="1" applyFont="1">
      <alignment horizontal="center" vertical="bottom"/>
    </xf>
    <xf borderId="2" fillId="3" fontId="3" numFmtId="0" xfId="0" applyAlignment="1" applyBorder="1" applyFont="1">
      <alignment horizontal="center" vertical="bottom"/>
    </xf>
    <xf borderId="3" fillId="3" fontId="2" numFmtId="0" xfId="0" applyAlignment="1" applyBorder="1" applyFont="1">
      <alignment horizontal="right" vertical="bottom"/>
    </xf>
    <xf borderId="4" fillId="4" fontId="4" numFmtId="0" xfId="0" applyAlignment="1" applyBorder="1" applyFill="1" applyFont="1">
      <alignment horizontal="center" vertical="bottom"/>
    </xf>
    <xf borderId="5" fillId="4" fontId="3" numFmtId="0" xfId="0" applyAlignment="1" applyBorder="1" applyFont="1">
      <alignment horizontal="center" vertical="bottom"/>
    </xf>
    <xf borderId="4" fillId="3" fontId="2" numFmtId="0" xfId="0" applyAlignment="1" applyBorder="1" applyFont="1">
      <alignment horizontal="right" vertical="bottom"/>
    </xf>
    <xf borderId="4" fillId="5" fontId="4" numFmtId="0" xfId="0" applyAlignment="1" applyBorder="1" applyFill="1" applyFont="1">
      <alignment horizontal="center" vertical="bottom"/>
    </xf>
    <xf borderId="5" fillId="0" fontId="3" numFmtId="0" xfId="0" applyAlignment="1" applyBorder="1" applyFont="1">
      <alignment horizontal="center" vertical="bottom"/>
    </xf>
    <xf borderId="4" fillId="0" fontId="4" numFmtId="0" xfId="0" applyAlignment="1" applyBorder="1" applyFont="1">
      <alignment horizontal="center" vertical="bottom"/>
    </xf>
    <xf borderId="6" fillId="3" fontId="2" numFmtId="0" xfId="0" applyAlignment="1" applyBorder="1" applyFont="1">
      <alignment horizontal="right" readingOrder="0" vertical="bottom"/>
    </xf>
    <xf borderId="6" fillId="0" fontId="5" numFmtId="0" xfId="0" applyBorder="1" applyFont="1"/>
    <xf borderId="7" fillId="0" fontId="2" numFmtId="0" xfId="0" applyAlignment="1" applyBorder="1" applyFont="1">
      <alignment horizontal="center" vertical="bottom"/>
    </xf>
    <xf borderId="7" fillId="0" fontId="2" numFmtId="0" xfId="0" applyAlignment="1" applyBorder="1" applyFont="1">
      <alignment horizontal="center" readingOrder="0" vertical="bottom"/>
    </xf>
    <xf borderId="0" fillId="0" fontId="6" numFmtId="0" xfId="0" applyAlignment="1" applyFont="1">
      <alignment readingOrder="0"/>
    </xf>
    <xf borderId="0" fillId="0" fontId="6" numFmtId="0" xfId="0" applyAlignment="1" applyFont="1">
      <alignment horizontal="center" readingOrder="0" vertical="center"/>
    </xf>
    <xf borderId="0" fillId="6" fontId="6" numFmtId="0" xfId="0" applyAlignment="1" applyFill="1" applyFont="1">
      <alignment readingOrder="0"/>
    </xf>
    <xf borderId="2" fillId="6" fontId="6" numFmtId="0" xfId="0" applyAlignment="1" applyBorder="1" applyFont="1">
      <alignment readingOrder="0"/>
    </xf>
    <xf borderId="8" fillId="7" fontId="6" numFmtId="0" xfId="0" applyAlignment="1" applyBorder="1" applyFill="1" applyFont="1">
      <alignment horizontal="right" readingOrder="0" vertical="center"/>
    </xf>
    <xf borderId="0" fillId="0" fontId="5" numFmtId="0" xfId="0" applyAlignment="1" applyFont="1">
      <alignment horizontal="center" readingOrder="0" vertical="center"/>
    </xf>
    <xf borderId="0" fillId="6" fontId="5" numFmtId="0" xfId="0" applyAlignment="1" applyFont="1">
      <alignment horizontal="center" readingOrder="0" vertical="center"/>
    </xf>
    <xf borderId="1" fillId="7" fontId="6" numFmtId="0" xfId="0" applyAlignment="1" applyBorder="1" applyFont="1">
      <alignment horizontal="right" readingOrder="0" vertical="center"/>
    </xf>
    <xf borderId="6" fillId="6" fontId="6" numFmtId="0" xfId="0" applyAlignment="1" applyBorder="1" applyFont="1">
      <alignment readingOrder="0"/>
    </xf>
    <xf borderId="0" fillId="5" fontId="7" numFmtId="0" xfId="0" applyFont="1"/>
    <xf borderId="2" fillId="0" fontId="5" numFmtId="0" xfId="0" applyBorder="1" applyFont="1"/>
    <xf borderId="0" fillId="0" fontId="6" numFmtId="0" xfId="0" applyAlignment="1" applyFont="1">
      <alignment horizontal="center" readingOrder="0"/>
    </xf>
    <xf borderId="0" fillId="0" fontId="5" numFmtId="0" xfId="0" applyAlignment="1" applyFont="1">
      <alignment readingOrder="0"/>
    </xf>
    <xf borderId="2" fillId="0" fontId="6" numFmtId="0" xfId="0" applyAlignment="1" applyBorder="1" applyFont="1">
      <alignment readingOrder="0"/>
    </xf>
    <xf borderId="0" fillId="0" fontId="5" numFmtId="0" xfId="0" applyAlignment="1" applyFont="1">
      <alignment horizontal="center" readingOrder="0"/>
    </xf>
    <xf borderId="7" fillId="0" fontId="6" numFmtId="0" xfId="0" applyAlignment="1" applyBorder="1" applyFont="1">
      <alignment readingOrder="0"/>
    </xf>
    <xf borderId="6" fillId="0" fontId="5" numFmtId="0" xfId="0" applyAlignment="1" applyBorder="1" applyFont="1">
      <alignment horizontal="center" readingOrder="0"/>
    </xf>
    <xf borderId="0" fillId="0" fontId="8" numFmtId="0" xfId="0" applyAlignment="1" applyFont="1">
      <alignment readingOrder="0"/>
    </xf>
    <xf borderId="9" fillId="2" fontId="1" numFmtId="0" xfId="0" applyAlignment="1" applyBorder="1" applyFont="1">
      <alignment horizontal="center" readingOrder="0" vertical="center"/>
    </xf>
    <xf borderId="10" fillId="2" fontId="1" numFmtId="0" xfId="0" applyAlignment="1" applyBorder="1" applyFont="1">
      <alignment horizontal="center" readingOrder="0"/>
    </xf>
    <xf borderId="10" fillId="2" fontId="1" numFmtId="0" xfId="0" applyAlignment="1" applyBorder="1" applyFont="1">
      <alignment horizontal="left" readingOrder="0"/>
    </xf>
    <xf borderId="11" fillId="0" fontId="5" numFmtId="0" xfId="0" applyBorder="1" applyFont="1"/>
    <xf borderId="12" fillId="0" fontId="5" numFmtId="0" xfId="0" applyBorder="1" applyFont="1"/>
    <xf borderId="0" fillId="5" fontId="9" numFmtId="0" xfId="0" applyAlignment="1" applyFont="1">
      <alignment horizontal="center" readingOrder="0"/>
    </xf>
    <xf borderId="0" fillId="3" fontId="9" numFmtId="0" xfId="0" applyAlignment="1" applyFont="1">
      <alignment horizontal="center" readingOrder="0"/>
    </xf>
    <xf borderId="0" fillId="0" fontId="9" numFmtId="0" xfId="0" applyAlignment="1" applyFont="1">
      <alignment horizontal="center" readingOrder="0"/>
    </xf>
    <xf borderId="0" fillId="0" fontId="5" numFmtId="0" xfId="0" applyAlignment="1" applyFont="1">
      <alignment vertical="center"/>
    </xf>
    <xf borderId="2" fillId="2" fontId="10" numFmtId="0" xfId="0" applyAlignment="1" applyBorder="1" applyFont="1">
      <alignment horizontal="center" readingOrder="0" vertical="center"/>
    </xf>
    <xf borderId="1" fillId="0" fontId="11" numFmtId="0" xfId="0" applyAlignment="1" applyBorder="1" applyFont="1">
      <alignment horizontal="center" shrinkToFit="0" vertical="bottom" wrapText="0"/>
    </xf>
    <xf borderId="0" fillId="0" fontId="11" numFmtId="0" xfId="0" applyAlignment="1" applyFont="1">
      <alignment horizontal="center" shrinkToFit="0" wrapText="0"/>
    </xf>
    <xf borderId="2" fillId="0" fontId="11" numFmtId="0" xfId="0" applyAlignment="1" applyBorder="1" applyFont="1">
      <alignment horizontal="center" shrinkToFit="0" wrapText="0"/>
    </xf>
    <xf borderId="0" fillId="3" fontId="11" numFmtId="0" xfId="0" applyAlignment="1" applyFont="1">
      <alignment horizontal="center" shrinkToFit="0" vertical="bottom" wrapText="0"/>
    </xf>
    <xf borderId="0" fillId="3" fontId="11" numFmtId="0" xfId="0" applyAlignment="1" applyFont="1">
      <alignment horizontal="center" shrinkToFit="0" wrapText="0"/>
    </xf>
    <xf borderId="2" fillId="3" fontId="11" numFmtId="0" xfId="0" applyAlignment="1" applyBorder="1" applyFont="1">
      <alignment horizontal="center" shrinkToFit="0" wrapText="0"/>
    </xf>
    <xf borderId="0" fillId="0" fontId="11" numFmtId="0" xfId="0" applyAlignment="1" applyFont="1">
      <alignment horizontal="center" shrinkToFit="0" vertical="bottom" wrapText="0"/>
    </xf>
    <xf borderId="0" fillId="0" fontId="11" numFmtId="0" xfId="0" applyAlignment="1" applyFont="1">
      <alignment horizontal="center" shrinkToFit="0" vertical="bottom" wrapText="0"/>
    </xf>
    <xf borderId="2" fillId="8" fontId="10" numFmtId="0" xfId="0" applyAlignment="1" applyBorder="1" applyFill="1" applyFont="1">
      <alignment horizontal="center" readingOrder="0" vertical="center"/>
    </xf>
    <xf borderId="0" fillId="3" fontId="12" numFmtId="0" xfId="0" applyAlignment="1" applyFont="1">
      <alignment horizontal="center"/>
    </xf>
    <xf borderId="2" fillId="3" fontId="11" numFmtId="0" xfId="0" applyAlignment="1" applyBorder="1" applyFont="1">
      <alignment horizontal="center" shrinkToFit="0" wrapText="0"/>
    </xf>
    <xf borderId="0" fillId="0" fontId="12" numFmtId="0" xfId="0" applyAlignment="1" applyFont="1">
      <alignment horizontal="center"/>
    </xf>
    <xf borderId="2" fillId="0" fontId="11" numFmtId="0" xfId="0" applyAlignment="1" applyBorder="1" applyFont="1">
      <alignment horizontal="center" shrinkToFit="0" wrapText="0"/>
    </xf>
    <xf borderId="0" fillId="8" fontId="10" numFmtId="0" xfId="0" applyAlignment="1" applyFont="1">
      <alignment horizontal="center" readingOrder="0" vertical="center"/>
    </xf>
    <xf borderId="0" fillId="3" fontId="13" numFmtId="0" xfId="0" applyAlignment="1" applyFont="1">
      <alignment horizontal="center"/>
    </xf>
    <xf borderId="0" fillId="3" fontId="11" numFmtId="0" xfId="0" applyAlignment="1" applyFont="1">
      <alignment horizontal="center"/>
    </xf>
    <xf borderId="0" fillId="0" fontId="11" numFmtId="0" xfId="0" applyAlignment="1" applyFont="1">
      <alignment horizontal="center"/>
    </xf>
    <xf borderId="0" fillId="5" fontId="13" numFmtId="0" xfId="0" applyAlignment="1" applyFont="1">
      <alignment horizontal="center"/>
    </xf>
    <xf borderId="6" fillId="0" fontId="5" numFmtId="0" xfId="0" applyAlignment="1" applyBorder="1" applyFont="1">
      <alignment vertical="center"/>
    </xf>
    <xf borderId="6" fillId="8" fontId="10" numFmtId="0" xfId="0" applyAlignment="1" applyBorder="1" applyFont="1">
      <alignment horizontal="center" readingOrder="0" vertical="center"/>
    </xf>
    <xf borderId="6" fillId="0" fontId="11" numFmtId="0" xfId="0" applyAlignment="1" applyBorder="1" applyFont="1">
      <alignment horizontal="center" shrinkToFit="0" vertical="bottom" wrapText="0"/>
    </xf>
    <xf borderId="6" fillId="0" fontId="11" numFmtId="0" xfId="0" applyAlignment="1" applyBorder="1" applyFont="1">
      <alignment horizontal="center" shrinkToFit="0" wrapText="0"/>
    </xf>
    <xf borderId="7" fillId="5" fontId="13" numFmtId="0" xfId="0" applyAlignment="1" applyBorder="1" applyFont="1">
      <alignment horizontal="center"/>
    </xf>
    <xf borderId="6" fillId="3" fontId="13" numFmtId="0" xfId="0" applyAlignment="1" applyBorder="1" applyFont="1">
      <alignment horizontal="center"/>
    </xf>
    <xf borderId="6" fillId="3" fontId="12" numFmtId="0" xfId="0" applyAlignment="1" applyBorder="1" applyFont="1">
      <alignment horizontal="center"/>
    </xf>
    <xf borderId="7" fillId="3" fontId="11" numFmtId="0" xfId="0" applyAlignment="1" applyBorder="1" applyFont="1">
      <alignment horizontal="center" shrinkToFit="0" wrapText="0"/>
    </xf>
    <xf borderId="6" fillId="3" fontId="11" numFmtId="0" xfId="0" applyAlignment="1" applyBorder="1" applyFont="1">
      <alignment horizontal="center" shrinkToFit="0" vertical="bottom" wrapText="0"/>
    </xf>
    <xf borderId="6" fillId="0" fontId="12" numFmtId="0" xfId="0" applyAlignment="1" applyBorder="1" applyFont="1">
      <alignment horizontal="center"/>
    </xf>
    <xf borderId="7" fillId="0" fontId="11" numFmtId="0" xfId="0" applyAlignment="1" applyBorder="1" applyFont="1">
      <alignment horizontal="center" shrinkToFit="0" wrapText="0"/>
    </xf>
    <xf borderId="6" fillId="3" fontId="11" numFmtId="0" xfId="0" applyAlignment="1" applyBorder="1" applyFont="1">
      <alignment horizontal="center" shrinkToFit="0" wrapText="0"/>
    </xf>
    <xf borderId="7" fillId="3" fontId="11" numFmtId="0" xfId="0" applyAlignment="1" applyBorder="1" applyFont="1">
      <alignment horizontal="center" shrinkToFit="0" wrapText="0"/>
    </xf>
    <xf borderId="7" fillId="0" fontId="11" numFmtId="0" xfId="0" applyAlignment="1" applyBorder="1" applyFont="1">
      <alignment horizontal="center" shrinkToFit="0" wrapText="0"/>
    </xf>
    <xf borderId="0" fillId="0" fontId="3" numFmtId="0" xfId="0" applyFont="1"/>
    <xf borderId="0" fillId="2" fontId="1" numFmtId="0" xfId="0" applyAlignment="1" applyFont="1">
      <alignment horizontal="center" readingOrder="0" vertical="top"/>
    </xf>
    <xf borderId="0" fillId="2" fontId="1" numFmtId="0" xfId="0" applyAlignment="1" applyFont="1">
      <alignment horizontal="center"/>
    </xf>
    <xf borderId="0" fillId="8" fontId="9" numFmtId="0" xfId="0" applyAlignment="1" applyFont="1">
      <alignment horizontal="center" readingOrder="0"/>
    </xf>
    <xf borderId="1" fillId="2" fontId="1" numFmtId="0" xfId="0" applyAlignment="1" applyBorder="1" applyFont="1">
      <alignment horizontal="center"/>
    </xf>
    <xf borderId="0" fillId="9" fontId="9" numFmtId="0" xfId="0" applyAlignment="1" applyFill="1" applyFont="1">
      <alignment horizontal="center" readingOrder="0"/>
    </xf>
    <xf borderId="0" fillId="9" fontId="9" numFmtId="0" xfId="0" applyAlignment="1" applyFont="1">
      <alignment horizontal="center" readingOrder="0" vertical="top"/>
    </xf>
    <xf borderId="0" fillId="9" fontId="1" numFmtId="0" xfId="0" applyAlignment="1" applyFont="1">
      <alignment horizontal="center" readingOrder="0" vertical="top"/>
    </xf>
    <xf borderId="6" fillId="3" fontId="2" numFmtId="0" xfId="0" applyAlignment="1" applyBorder="1" applyFont="1">
      <alignment horizontal="center" readingOrder="0"/>
    </xf>
    <xf borderId="6" fillId="0" fontId="3" numFmtId="0" xfId="0" applyAlignment="1" applyBorder="1" applyFont="1">
      <alignment horizontal="center" readingOrder="0"/>
    </xf>
    <xf borderId="13" fillId="3" fontId="2" numFmtId="0" xfId="0" applyAlignment="1" applyBorder="1" applyFont="1">
      <alignment horizontal="center" readingOrder="0"/>
    </xf>
    <xf borderId="2" fillId="0" fontId="3" numFmtId="0" xfId="0" applyAlignment="1" applyBorder="1" applyFont="1">
      <alignment horizontal="center" vertical="bottom"/>
    </xf>
    <xf borderId="13" fillId="3" fontId="2" numFmtId="0" xfId="0" applyAlignment="1" applyBorder="1" applyFont="1">
      <alignment horizontal="right" vertical="bottom"/>
    </xf>
    <xf borderId="6" fillId="4" fontId="4" numFmtId="0" xfId="0" applyAlignment="1" applyBorder="1" applyFont="1">
      <alignment horizontal="center" vertical="bottom"/>
    </xf>
    <xf borderId="7" fillId="4" fontId="3" numFmtId="0" xfId="0" applyAlignment="1" applyBorder="1" applyFont="1">
      <alignment horizontal="center" vertical="bottom"/>
    </xf>
    <xf borderId="6" fillId="3" fontId="2" numFmtId="0" xfId="0" applyAlignment="1" applyBorder="1" applyFont="1">
      <alignment horizontal="right" vertical="bottom"/>
    </xf>
    <xf borderId="6" fillId="5" fontId="4" numFmtId="0" xfId="0" applyAlignment="1" applyBorder="1" applyFont="1">
      <alignment horizontal="center" vertical="bottom"/>
    </xf>
    <xf borderId="7" fillId="0" fontId="3" numFmtId="0" xfId="0" applyAlignment="1" applyBorder="1" applyFont="1">
      <alignment horizontal="center" vertical="bottom"/>
    </xf>
    <xf borderId="0" fillId="5" fontId="8" numFmtId="0" xfId="0" applyAlignment="1" applyFont="1">
      <alignment horizontal="center" readingOrder="0"/>
    </xf>
    <xf borderId="3" fillId="0" fontId="14" numFmtId="49" xfId="0" applyAlignment="1" applyBorder="1" applyFont="1" applyNumberFormat="1">
      <alignment horizontal="center" readingOrder="0"/>
    </xf>
    <xf borderId="4" fillId="10" fontId="6" numFmtId="4" xfId="0" applyAlignment="1" applyBorder="1" applyFill="1" applyFont="1" applyNumberFormat="1">
      <alignment horizontal="center" readingOrder="0"/>
    </xf>
    <xf borderId="4" fillId="0" fontId="5" numFmtId="0" xfId="0" applyBorder="1" applyFont="1"/>
    <xf borderId="4" fillId="5" fontId="6" numFmtId="49" xfId="0" applyAlignment="1" applyBorder="1" applyFont="1" applyNumberFormat="1">
      <alignment horizontal="center" readingOrder="0"/>
    </xf>
    <xf borderId="4" fillId="11" fontId="6" numFmtId="4" xfId="0" applyAlignment="1" applyBorder="1" applyFill="1" applyFont="1" applyNumberFormat="1">
      <alignment horizontal="center" readingOrder="0"/>
    </xf>
    <xf borderId="4" fillId="5" fontId="6" numFmtId="4" xfId="0" applyAlignment="1" applyBorder="1" applyFont="1" applyNumberFormat="1">
      <alignment horizontal="center" readingOrder="0"/>
    </xf>
    <xf borderId="0" fillId="5" fontId="15" numFmtId="0" xfId="0" applyAlignment="1" applyFont="1">
      <alignment horizontal="left" readingOrder="0" vertical="bottom"/>
    </xf>
    <xf borderId="0" fillId="2" fontId="16" numFmtId="0" xfId="0" applyAlignment="1" applyFont="1">
      <alignment horizontal="left" readingOrder="0" vertical="bottom"/>
    </xf>
    <xf borderId="0" fillId="2" fontId="16" numFmtId="4" xfId="0" applyAlignment="1" applyFont="1" applyNumberFormat="1">
      <alignment horizontal="center" readingOrder="0" vertical="bottom"/>
    </xf>
    <xf borderId="0" fillId="2" fontId="16" numFmtId="49" xfId="0" applyAlignment="1" applyFont="1" applyNumberFormat="1">
      <alignment horizontal="center" readingOrder="0" vertical="bottom"/>
    </xf>
    <xf borderId="0" fillId="2" fontId="16" numFmtId="164" xfId="0" applyAlignment="1" applyFont="1" applyNumberFormat="1">
      <alignment horizontal="center" readingOrder="0" vertical="bottom"/>
    </xf>
    <xf borderId="0" fillId="5" fontId="17" numFmtId="0" xfId="0" applyAlignment="1" applyFont="1">
      <alignment horizontal="right" readingOrder="0"/>
    </xf>
    <xf borderId="0" fillId="5" fontId="17" numFmtId="0" xfId="0" applyAlignment="1" applyFont="1">
      <alignment horizontal="left" readingOrder="0"/>
    </xf>
    <xf borderId="0" fillId="10" fontId="17" numFmtId="4" xfId="0" applyAlignment="1" applyFont="1" applyNumberFormat="1">
      <alignment horizontal="center" readingOrder="0"/>
    </xf>
    <xf borderId="0" fillId="5" fontId="17" numFmtId="4" xfId="0" applyAlignment="1" applyFont="1" applyNumberFormat="1">
      <alignment horizontal="center" readingOrder="0"/>
    </xf>
    <xf borderId="0" fillId="5" fontId="17" numFmtId="49" xfId="0" applyAlignment="1" applyFont="1" applyNumberFormat="1">
      <alignment horizontal="center" readingOrder="0"/>
    </xf>
    <xf borderId="0" fillId="5" fontId="17" numFmtId="164" xfId="0" applyAlignment="1" applyFont="1" applyNumberFormat="1">
      <alignment horizontal="center" readingOrder="0"/>
    </xf>
    <xf borderId="14" fillId="5" fontId="18" numFmtId="0" xfId="0" applyAlignment="1" applyBorder="1" applyFont="1">
      <alignment horizontal="right" readingOrder="0"/>
    </xf>
    <xf borderId="14" fillId="2" fontId="18" numFmtId="0" xfId="0" applyAlignment="1" applyBorder="1" applyFont="1">
      <alignment horizontal="left" readingOrder="0"/>
    </xf>
    <xf borderId="14" fillId="2" fontId="18" numFmtId="4" xfId="0" applyAlignment="1" applyBorder="1" applyFont="1" applyNumberFormat="1">
      <alignment horizontal="center" readingOrder="0"/>
    </xf>
    <xf borderId="14" fillId="2" fontId="18" numFmtId="164" xfId="0" applyAlignment="1" applyBorder="1" applyFont="1" applyNumberFormat="1">
      <alignment horizontal="center" readingOrder="0"/>
    </xf>
    <xf borderId="0" fillId="0" fontId="8" numFmtId="0" xfId="0" applyAlignment="1" applyFont="1">
      <alignment horizontal="left" readingOrder="0"/>
    </xf>
    <xf borderId="0" fillId="0" fontId="5" numFmtId="0" xfId="0" applyAlignment="1" applyFont="1">
      <alignment horizontal="center"/>
    </xf>
    <xf borderId="0" fillId="0" fontId="19" numFmtId="0" xfId="0" applyAlignment="1" applyFont="1">
      <alignment horizontal="center" readingOrder="0" vertical="center"/>
    </xf>
    <xf borderId="9" fillId="2" fontId="19" numFmtId="0" xfId="0" applyAlignment="1" applyBorder="1" applyFont="1">
      <alignment horizontal="center" readingOrder="0" vertical="center"/>
    </xf>
    <xf borderId="15" fillId="2" fontId="19" numFmtId="0" xfId="0" applyAlignment="1" applyBorder="1" applyFont="1">
      <alignment horizontal="center" readingOrder="0"/>
    </xf>
    <xf borderId="16" fillId="0" fontId="5" numFmtId="0" xfId="0" applyBorder="1" applyFont="1"/>
    <xf borderId="17" fillId="0" fontId="5" numFmtId="0" xfId="0" applyBorder="1" applyFont="1"/>
    <xf borderId="18" fillId="2" fontId="19" numFmtId="0" xfId="0" applyAlignment="1" applyBorder="1" applyFont="1">
      <alignment horizontal="left" readingOrder="0"/>
    </xf>
    <xf borderId="18" fillId="2" fontId="19" numFmtId="0" xfId="0" applyAlignment="1" applyBorder="1" applyFont="1">
      <alignment horizontal="center" readingOrder="0"/>
    </xf>
    <xf borderId="18" fillId="2" fontId="19" numFmtId="0" xfId="0" applyAlignment="1" applyBorder="1" applyFont="1">
      <alignment readingOrder="0"/>
    </xf>
    <xf borderId="18" fillId="2" fontId="20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center" readingOrder="0" vertical="center"/>
    </xf>
    <xf borderId="2" fillId="0" fontId="5" numFmtId="0" xfId="0" applyAlignment="1" applyBorder="1" applyFont="1">
      <alignment horizontal="center" readingOrder="0"/>
    </xf>
    <xf borderId="1" fillId="0" fontId="5" numFmtId="0" xfId="0" applyBorder="1" applyFont="1"/>
    <xf borderId="8" fillId="3" fontId="5" numFmtId="0" xfId="0" applyAlignment="1" applyBorder="1" applyFont="1">
      <alignment horizontal="center" readingOrder="0" vertical="center"/>
    </xf>
    <xf borderId="19" fillId="3" fontId="5" numFmtId="0" xfId="0" applyBorder="1" applyFont="1"/>
    <xf borderId="19" fillId="3" fontId="5" numFmtId="0" xfId="0" applyAlignment="1" applyBorder="1" applyFont="1">
      <alignment horizontal="center" readingOrder="0"/>
    </xf>
    <xf borderId="20" fillId="3" fontId="5" numFmtId="0" xfId="0" applyAlignment="1" applyBorder="1" applyFont="1">
      <alignment horizontal="center" readingOrder="0"/>
    </xf>
    <xf borderId="0" fillId="3" fontId="5" numFmtId="0" xfId="0" applyFont="1"/>
    <xf borderId="0" fillId="3" fontId="5" numFmtId="0" xfId="0" applyAlignment="1" applyFont="1">
      <alignment horizontal="center" readingOrder="0"/>
    </xf>
    <xf borderId="2" fillId="3" fontId="5" numFmtId="0" xfId="0" applyAlignment="1" applyBorder="1" applyFont="1">
      <alignment horizontal="center" readingOrder="0"/>
    </xf>
    <xf borderId="6" fillId="3" fontId="5" numFmtId="0" xfId="0" applyBorder="1" applyFont="1"/>
    <xf borderId="6" fillId="3" fontId="5" numFmtId="0" xfId="0" applyAlignment="1" applyBorder="1" applyFont="1">
      <alignment horizontal="center" readingOrder="0"/>
    </xf>
    <xf borderId="8" fillId="0" fontId="5" numFmtId="0" xfId="0" applyAlignment="1" applyBorder="1" applyFont="1">
      <alignment horizontal="center" readingOrder="0" vertical="center"/>
    </xf>
    <xf borderId="19" fillId="5" fontId="5" numFmtId="0" xfId="0" applyBorder="1" applyFont="1"/>
    <xf borderId="19" fillId="5" fontId="5" numFmtId="0" xfId="0" applyAlignment="1" applyBorder="1" applyFont="1">
      <alignment horizontal="center" readingOrder="0"/>
    </xf>
    <xf borderId="20" fillId="5" fontId="5" numFmtId="0" xfId="0" applyAlignment="1" applyBorder="1" applyFont="1">
      <alignment horizontal="center" readingOrder="0"/>
    </xf>
    <xf borderId="0" fillId="5" fontId="5" numFmtId="0" xfId="0" applyFont="1"/>
    <xf borderId="0" fillId="5" fontId="5" numFmtId="0" xfId="0" applyAlignment="1" applyFont="1">
      <alignment horizontal="center" readingOrder="0"/>
    </xf>
    <xf borderId="2" fillId="5" fontId="5" numFmtId="0" xfId="0" applyAlignment="1" applyBorder="1" applyFont="1">
      <alignment horizontal="center" readingOrder="0"/>
    </xf>
    <xf borderId="13" fillId="0" fontId="5" numFmtId="0" xfId="0" applyBorder="1" applyFont="1"/>
    <xf borderId="19" fillId="0" fontId="5" numFmtId="0" xfId="0" applyBorder="1" applyFont="1"/>
    <xf borderId="19" fillId="0" fontId="5" numFmtId="0" xfId="0" applyAlignment="1" applyBorder="1" applyFont="1">
      <alignment horizontal="center" readingOrder="0"/>
    </xf>
    <xf borderId="20" fillId="0" fontId="5" numFmtId="0" xfId="0" applyAlignment="1" applyBorder="1" applyFont="1">
      <alignment horizontal="center" readingOrder="0"/>
    </xf>
    <xf borderId="6" fillId="5" fontId="5" numFmtId="0" xfId="0" applyAlignment="1" applyBorder="1" applyFont="1">
      <alignment horizontal="center" readingOrder="0"/>
    </xf>
    <xf borderId="7" fillId="5" fontId="5" numFmtId="0" xfId="0" applyAlignment="1" applyBorder="1" applyFont="1">
      <alignment horizontal="center" readingOrder="0"/>
    </xf>
    <xf borderId="1" fillId="3" fontId="5" numFmtId="0" xfId="0" applyAlignment="1" applyBorder="1" applyFont="1">
      <alignment horizontal="center" readingOrder="0" vertical="center"/>
    </xf>
    <xf borderId="19" fillId="3" fontId="12" numFmtId="0" xfId="0" applyAlignment="1" applyBorder="1" applyFont="1">
      <alignment vertical="bottom"/>
    </xf>
    <xf borderId="0" fillId="3" fontId="12" numFmtId="0" xfId="0" applyAlignment="1" applyFont="1">
      <alignment vertical="bottom"/>
    </xf>
    <xf borderId="6" fillId="3" fontId="12" numFmtId="0" xfId="0" applyAlignment="1" applyBorder="1" applyFont="1">
      <alignment vertical="bottom"/>
    </xf>
    <xf borderId="7" fillId="3" fontId="5" numFmtId="0" xfId="0" applyAlignment="1" applyBorder="1" applyFont="1">
      <alignment horizontal="center" readingOrder="0"/>
    </xf>
    <xf borderId="0" fillId="0" fontId="5" numFmtId="0" xfId="0" applyAlignment="1" applyFont="1">
      <alignment horizontal="center" vertical="center"/>
    </xf>
    <xf borderId="19" fillId="12" fontId="12" numFmtId="0" xfId="0" applyAlignment="1" applyBorder="1" applyFill="1" applyFont="1">
      <alignment vertical="bottom"/>
    </xf>
    <xf borderId="19" fillId="12" fontId="5" numFmtId="0" xfId="0" applyAlignment="1" applyBorder="1" applyFont="1">
      <alignment horizontal="center" readingOrder="0"/>
    </xf>
    <xf borderId="20" fillId="12" fontId="5" numFmtId="0" xfId="0" applyAlignment="1" applyBorder="1" applyFont="1">
      <alignment horizontal="center" readingOrder="0"/>
    </xf>
    <xf borderId="0" fillId="12" fontId="12" numFmtId="0" xfId="0" applyAlignment="1" applyFont="1">
      <alignment vertical="bottom"/>
    </xf>
    <xf borderId="0" fillId="12" fontId="5" numFmtId="0" xfId="0" applyAlignment="1" applyFont="1">
      <alignment horizontal="center" readingOrder="0"/>
    </xf>
    <xf borderId="2" fillId="12" fontId="5" numFmtId="0" xfId="0" applyAlignment="1" applyBorder="1" applyFont="1">
      <alignment horizontal="center" readingOrder="0"/>
    </xf>
    <xf borderId="0" fillId="4" fontId="12" numFmtId="0" xfId="0" applyAlignment="1" applyFont="1">
      <alignment vertical="bottom"/>
    </xf>
    <xf borderId="0" fillId="4" fontId="5" numFmtId="0" xfId="0" applyAlignment="1" applyFont="1">
      <alignment horizontal="center" readingOrder="0"/>
    </xf>
    <xf borderId="2" fillId="4" fontId="5" numFmtId="0" xfId="0" applyAlignment="1" applyBorder="1" applyFont="1">
      <alignment horizontal="center" readingOrder="0"/>
    </xf>
    <xf borderId="0" fillId="0" fontId="21" numFmtId="0" xfId="0" applyAlignment="1" applyFont="1">
      <alignment horizontal="center" readingOrder="0"/>
    </xf>
    <xf borderId="6" fillId="6" fontId="12" numFmtId="0" xfId="0" applyAlignment="1" applyBorder="1" applyFont="1">
      <alignment vertical="bottom"/>
    </xf>
    <xf borderId="0" fillId="6" fontId="21" numFmtId="0" xfId="0" applyAlignment="1" applyFont="1">
      <alignment horizontal="center" readingOrder="0"/>
    </xf>
    <xf borderId="6" fillId="6" fontId="5" numFmtId="0" xfId="0" applyAlignment="1" applyBorder="1" applyFont="1">
      <alignment horizontal="center" readingOrder="0"/>
    </xf>
    <xf borderId="0" fillId="6" fontId="5" numFmtId="0" xfId="0" applyAlignment="1" applyFont="1">
      <alignment horizontal="center" readingOrder="0"/>
    </xf>
    <xf borderId="7" fillId="6" fontId="5" numFmtId="0" xfId="0" applyAlignment="1" applyBorder="1" applyFont="1">
      <alignment horizontal="center" readingOrder="0"/>
    </xf>
    <xf borderId="6" fillId="4" fontId="12" numFmtId="0" xfId="0" applyAlignment="1" applyBorder="1" applyFont="1">
      <alignment vertical="bottom"/>
    </xf>
    <xf borderId="6" fillId="4" fontId="5" numFmtId="0" xfId="0" applyAlignment="1" applyBorder="1" applyFont="1">
      <alignment horizontal="center" readingOrder="0"/>
    </xf>
    <xf borderId="7" fillId="4" fontId="5" numFmtId="0" xfId="0" applyAlignment="1" applyBorder="1" applyFont="1">
      <alignment horizontal="center" readingOrder="0"/>
    </xf>
    <xf borderId="2" fillId="0" fontId="6" numFmtId="0" xfId="0" applyAlignment="1" applyBorder="1" applyFont="1">
      <alignment horizontal="center" readingOrder="0" vertical="center"/>
    </xf>
    <xf borderId="8" fillId="0" fontId="6" numFmtId="0" xfId="0" applyAlignment="1" applyBorder="1" applyFont="1">
      <alignment horizontal="right" readingOrder="0" vertical="center"/>
    </xf>
    <xf borderId="1" fillId="0" fontId="6" numFmtId="0" xfId="0" applyAlignment="1" applyBorder="1" applyFont="1">
      <alignment horizontal="right" readingOrder="0" vertical="center"/>
    </xf>
    <xf borderId="6" fillId="0" fontId="4" numFmtId="0" xfId="0" applyAlignment="1" applyBorder="1" applyFont="1">
      <alignment horizontal="center" vertical="bottom"/>
    </xf>
    <xf borderId="0" fillId="13" fontId="6" numFmtId="0" xfId="0" applyAlignment="1" applyFill="1" applyFont="1">
      <alignment horizontal="center" readingOrder="0" vertical="center"/>
    </xf>
    <xf borderId="0" fillId="13" fontId="5" numFmtId="0" xfId="0" applyAlignment="1" applyFont="1">
      <alignment horizontal="center" readingOrder="0" vertical="center"/>
    </xf>
    <xf borderId="1" fillId="13" fontId="6" numFmtId="0" xfId="0" applyAlignment="1" applyBorder="1" applyFont="1">
      <alignment horizontal="right" readingOrder="0" vertical="center"/>
    </xf>
    <xf borderId="0" fillId="0" fontId="13" numFmtId="0" xfId="0" applyAlignment="1" applyFont="1">
      <alignment horizontal="center"/>
    </xf>
    <xf borderId="2" fillId="0" fontId="5" numFmtId="0" xfId="0" applyAlignment="1" applyBorder="1" applyFont="1">
      <alignment horizontal="center" readingOrder="0" vertical="center"/>
    </xf>
    <xf borderId="2" fillId="13" fontId="5" numFmtId="0" xfId="0" applyAlignment="1" applyBorder="1" applyFont="1">
      <alignment horizontal="center" readingOrder="0" vertical="center"/>
    </xf>
    <xf borderId="6" fillId="0" fontId="5" numFmtId="0" xfId="0" applyAlignment="1" applyBorder="1" applyFont="1">
      <alignment horizontal="center" readingOrder="0" vertical="center"/>
    </xf>
    <xf borderId="6" fillId="13" fontId="5" numFmtId="0" xfId="0" applyAlignment="1" applyBorder="1" applyFont="1">
      <alignment horizontal="center" readingOrder="0" vertical="center"/>
    </xf>
    <xf borderId="7" fillId="0" fontId="5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19" Type="http://schemas.openxmlformats.org/officeDocument/2006/relationships/worksheet" Target="worksheets/sheet17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1C232"/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D1" s="2" t="s">
        <v>1</v>
      </c>
      <c r="G1" s="2" t="s">
        <v>2</v>
      </c>
      <c r="J1" s="2" t="s">
        <v>3</v>
      </c>
      <c r="M1" s="2" t="s">
        <v>4</v>
      </c>
      <c r="P1" s="2" t="s">
        <v>5</v>
      </c>
      <c r="S1" s="2" t="s">
        <v>6</v>
      </c>
      <c r="V1" s="2" t="s">
        <v>7</v>
      </c>
      <c r="Y1" s="2" t="s">
        <v>8</v>
      </c>
      <c r="AB1" s="2" t="s">
        <v>9</v>
      </c>
    </row>
    <row r="2">
      <c r="A2" s="3" t="s">
        <v>10</v>
      </c>
      <c r="C2" s="4">
        <f>SUM('Stats (2023)'!E25 +'Stats (2022)'!E25 + 'Stats (2021)'!E25)</f>
        <v>5135.14</v>
      </c>
      <c r="D2" s="5" t="s">
        <v>10</v>
      </c>
      <c r="F2" s="4">
        <f>SUM('Stats (2023)'!H25+'Stats (2022)'!H25+'Stats (2021)'!H25)</f>
        <v>5059.94</v>
      </c>
      <c r="G2" s="5" t="s">
        <v>10</v>
      </c>
      <c r="I2" s="4">
        <f>SUM('Stats (2023)'!K25+'Stats (2022)'!K25+'Stats (2021)'!K25)</f>
        <v>5171.66</v>
      </c>
      <c r="J2" s="5" t="s">
        <v>10</v>
      </c>
      <c r="L2" s="4">
        <f>SUM('Stats (2023)'!N25+'Stats (2022)'!N25+'Stats (2021)'!N25)</f>
        <v>4902.48</v>
      </c>
      <c r="M2" s="5" t="s">
        <v>10</v>
      </c>
      <c r="O2" s="4">
        <f>SUM('Stats (2023)'!Q25+'Stats (2022)'!Q25+'Stats (2021)'!Q25)</f>
        <v>5143.16</v>
      </c>
      <c r="P2" s="5" t="s">
        <v>10</v>
      </c>
      <c r="R2" s="4">
        <f>SUM('Stats (2023)'!T25+'Stats (2022)'!T25+'Stats (2021)'!T25)</f>
        <v>5028.56</v>
      </c>
      <c r="S2" s="5" t="s">
        <v>10</v>
      </c>
      <c r="U2" s="4">
        <f>SUM('Stats (2023)'!W25+'Stats (2022)'!W25+'Stats (2021)'!W25)</f>
        <v>5346.74</v>
      </c>
      <c r="V2" s="5" t="s">
        <v>10</v>
      </c>
      <c r="X2" s="4">
        <f>SUM('Stats (2023)'!Z25+'Stats (2022)'!Z25+'Stats (2021)'!Z25)</f>
        <v>5288.64</v>
      </c>
      <c r="Y2" s="5" t="s">
        <v>10</v>
      </c>
      <c r="AA2" s="4">
        <f>SUM('Stats (2023)'!AC25+'Stats (2022)'!AC25+'Stats (2021)'!AC25)</f>
        <v>4850.26</v>
      </c>
      <c r="AB2" s="5" t="s">
        <v>10</v>
      </c>
      <c r="AD2" s="4">
        <f>SUM('Stats (2023)'!AF25+'Stats (2022)'!T25+'Stats (2021)'!T25)</f>
        <v>5286.26</v>
      </c>
    </row>
    <row r="3">
      <c r="A3" s="6" t="s">
        <v>11</v>
      </c>
      <c r="B3" s="6" t="s">
        <v>12</v>
      </c>
      <c r="C3" s="6" t="s">
        <v>13</v>
      </c>
      <c r="D3" s="7" t="s">
        <v>11</v>
      </c>
      <c r="E3" s="6" t="s">
        <v>12</v>
      </c>
      <c r="F3" s="6" t="s">
        <v>13</v>
      </c>
      <c r="G3" s="7" t="s">
        <v>11</v>
      </c>
      <c r="H3" s="6" t="s">
        <v>12</v>
      </c>
      <c r="I3" s="6" t="s">
        <v>13</v>
      </c>
      <c r="J3" s="7" t="s">
        <v>11</v>
      </c>
      <c r="K3" s="6" t="s">
        <v>12</v>
      </c>
      <c r="L3" s="6" t="s">
        <v>13</v>
      </c>
      <c r="M3" s="7" t="s">
        <v>11</v>
      </c>
      <c r="N3" s="6" t="s">
        <v>12</v>
      </c>
      <c r="O3" s="6" t="s">
        <v>13</v>
      </c>
      <c r="P3" s="7" t="s">
        <v>11</v>
      </c>
      <c r="Q3" s="6" t="s">
        <v>12</v>
      </c>
      <c r="R3" s="6" t="s">
        <v>13</v>
      </c>
      <c r="S3" s="7" t="s">
        <v>11</v>
      </c>
      <c r="T3" s="6" t="s">
        <v>12</v>
      </c>
      <c r="U3" s="6" t="s">
        <v>13</v>
      </c>
      <c r="V3" s="7" t="s">
        <v>11</v>
      </c>
      <c r="W3" s="6" t="s">
        <v>12</v>
      </c>
      <c r="X3" s="6" t="s">
        <v>13</v>
      </c>
      <c r="Y3" s="7" t="s">
        <v>11</v>
      </c>
      <c r="Z3" s="6" t="s">
        <v>12</v>
      </c>
      <c r="AA3" s="6" t="s">
        <v>13</v>
      </c>
      <c r="AB3" s="7" t="s">
        <v>11</v>
      </c>
      <c r="AC3" s="6" t="s">
        <v>12</v>
      </c>
      <c r="AD3" s="6" t="s">
        <v>13</v>
      </c>
    </row>
    <row r="4">
      <c r="A4" s="8">
        <f>SUM('Stats (2023)'!C27+'Stats (2022)'!C27+'Stats (2021)'!C27)</f>
        <v>25</v>
      </c>
      <c r="B4" s="8">
        <f>SUM('Stats (2023)'!D27+'Stats (2022)'!D27+'Stats (2021)'!D27)</f>
        <v>17</v>
      </c>
      <c r="C4" s="8">
        <f>COUNTIF(#REF!,"=T")</f>
        <v>0</v>
      </c>
      <c r="D4" s="9">
        <f>SUM('Stats (2023)'!F27+'Stats (2022)'!F27+'Stats (2021)'!F27)</f>
        <v>19</v>
      </c>
      <c r="E4" s="8">
        <f>SUM('Stats (2023)'!G27+'Stats (2022)'!G27+'Stats (2021)'!G27)</f>
        <v>23</v>
      </c>
      <c r="F4" s="8">
        <f>COUNTIF(#REF!,"=T")</f>
        <v>0</v>
      </c>
      <c r="G4" s="9">
        <f>SUM('Stats (2023)'!I27+'Stats (2022)'!I27+'Stats (2021)'!I27)</f>
        <v>20</v>
      </c>
      <c r="H4" s="8">
        <f>SUM('Stats (2023)'!J27+'Stats (2022)'!J27+'Stats (2021)'!J27)</f>
        <v>22</v>
      </c>
      <c r="I4" s="8">
        <f>COUNTIF(#REF!,"=T")</f>
        <v>0</v>
      </c>
      <c r="J4" s="9">
        <f>SUM('Stats (2023)'!L27+'Stats (2022)'!L27+'Stats (2021)'!L27)</f>
        <v>17</v>
      </c>
      <c r="K4" s="8">
        <f>SUM('Stats (2023)'!M27+'Stats (2022)'!M27+'Stats (2021)'!M27)</f>
        <v>25</v>
      </c>
      <c r="L4" s="8">
        <f>COUNTIF(#REF!,"=T")</f>
        <v>0</v>
      </c>
      <c r="M4" s="9">
        <f>SUM('Stats (2023)'!O27+'Stats (2022)'!L27+'Stats (2021)'!L27)</f>
        <v>20</v>
      </c>
      <c r="N4" s="8">
        <f>SUM('Stats (2023)'!P27+'Stats (2022)'!M27+'Stats (2021)'!M27)</f>
        <v>22</v>
      </c>
      <c r="O4" s="8">
        <f>COUNTIF(#REF!,"=T")</f>
        <v>0</v>
      </c>
      <c r="P4" s="9">
        <f>SUM('Stats (2023)'!R27+'Stats (2022)'!R27+'Stats (2021)'!R27)</f>
        <v>23</v>
      </c>
      <c r="Q4" s="8">
        <f>SUM('Stats (2023)'!S27+'Stats (2022)'!S27+'Stats (2021)'!S27)</f>
        <v>19</v>
      </c>
      <c r="R4" s="8">
        <f>COUNTIF(#REF!,"=T")</f>
        <v>0</v>
      </c>
      <c r="S4" s="9">
        <f>SUM('Stats (2023)'!U27+'Stats (2022)'!U27+'Stats (2021)'!U27)</f>
        <v>23</v>
      </c>
      <c r="T4" s="8">
        <f>SUM('Stats (2023)'!V27+'Stats (2022)'!V27+'Stats (2021)'!V27)</f>
        <v>19</v>
      </c>
      <c r="U4" s="8">
        <f>COUNTIF(#REF!,"=T")</f>
        <v>0</v>
      </c>
      <c r="V4" s="9">
        <f>SUM('Stats (2023)'!X27+'Stats (2022)'!X27+'Stats (2021)'!X27)</f>
        <v>28</v>
      </c>
      <c r="W4" s="8">
        <f>SUM('Stats (2023)'!Y27+'Stats (2022)'!Y27+'Stats (2021)'!Y27)</f>
        <v>14</v>
      </c>
      <c r="X4" s="8">
        <f>COUNTIF(#REF!,"=T")</f>
        <v>0</v>
      </c>
      <c r="Y4" s="9">
        <f>SUM('Stats (2023)'!AA27+'Stats (2022)'!AA27+'Stats (2021)'!AA27)</f>
        <v>18</v>
      </c>
      <c r="Z4" s="8">
        <f>SUM('Stats (2023)'!AB27+'Stats (2022)'!AB27)</f>
        <v>17</v>
      </c>
      <c r="AA4" s="8">
        <f>COUNTIF(#REF!,"=T")</f>
        <v>0</v>
      </c>
      <c r="AB4" s="9">
        <f>SUM('Stats (2023)'!AD27+'Stats (2022)'!R27+'Stats (2021)'!R27)</f>
        <v>22</v>
      </c>
      <c r="AC4" s="8">
        <f>SUM('Stats (2023)'!AE27+'Stats (2022)'!S27+'Stats (2021)'!S27)</f>
        <v>20</v>
      </c>
      <c r="AD4" s="8">
        <f>COUNTIF(#REF!,"=T")</f>
        <v>0</v>
      </c>
    </row>
    <row r="5">
      <c r="A5" s="10" t="s">
        <v>14</v>
      </c>
      <c r="C5" s="11">
        <f>SUM('Stats (2023)'!E29+'Stats (2022)'!E29+ 'Stats (2021)'!E29)</f>
        <v>536.42</v>
      </c>
      <c r="D5" s="10" t="s">
        <v>14</v>
      </c>
      <c r="F5" s="11">
        <f>Sum('Stats (2023)'!H29+'Stats (2022)'!H29+'Stats (2021)'!H29)</f>
        <v>504.5</v>
      </c>
      <c r="G5" s="10" t="s">
        <v>14</v>
      </c>
      <c r="I5" s="12">
        <f>SUM('Stats (2023)'!K29+'Stats (2022)'!K29+'Stats (2021)'!K29)</f>
        <v>483.16</v>
      </c>
      <c r="J5" s="10" t="s">
        <v>14</v>
      </c>
      <c r="L5" s="11">
        <f>SUM('Stats (2023)'!Q29+'Stats (2022)'!N29+'Stats (2021)'!N29)</f>
        <v>318.8</v>
      </c>
      <c r="M5" s="10" t="s">
        <v>14</v>
      </c>
      <c r="O5" s="11">
        <f>SUM('Stats (2023)'!Q29+'Stats (2022)'!Q29+'Stats (2021)'!Q29)</f>
        <v>463.42</v>
      </c>
      <c r="P5" s="10" t="s">
        <v>14</v>
      </c>
      <c r="R5" s="11">
        <f>SUM('Stats (2023)'!T29+'Stats (2022)'!T29+'Stats (2021)'!T29)</f>
        <v>816.44</v>
      </c>
      <c r="S5" s="10" t="s">
        <v>14</v>
      </c>
      <c r="U5" s="11">
        <f>SUM('Stats (2023)'!W29+'Stats (2022)'!W29+'Stats (2021)'!W29)</f>
        <v>469.68</v>
      </c>
      <c r="V5" s="10" t="s">
        <v>14</v>
      </c>
      <c r="X5" s="11">
        <f>SUM('Stats (2023)'!Z29+'Stats (2022)'!Z29+'Stats (2021)'!Z29)</f>
        <v>223.46</v>
      </c>
      <c r="Y5" s="10" t="s">
        <v>14</v>
      </c>
      <c r="AA5" s="12">
        <f>SUM('Stats (2023)'!AC29+'Stats (2022)'!AC29+'Stats (2021)'!AC29)</f>
        <v>72.76</v>
      </c>
      <c r="AB5" s="10" t="s">
        <v>14</v>
      </c>
      <c r="AD5" s="11">
        <f>SUM('Stats (2023)'!AF29+'Stats (2022)'!T29+'Stats (2021)'!T29)</f>
        <v>813.64</v>
      </c>
    </row>
    <row r="6">
      <c r="A6" s="13" t="s">
        <v>11</v>
      </c>
      <c r="B6" s="13" t="s">
        <v>12</v>
      </c>
      <c r="C6" s="14"/>
      <c r="D6" s="13" t="s">
        <v>11</v>
      </c>
      <c r="E6" s="13" t="s">
        <v>12</v>
      </c>
      <c r="F6" s="14"/>
      <c r="G6" s="13" t="s">
        <v>11</v>
      </c>
      <c r="H6" s="13" t="s">
        <v>12</v>
      </c>
      <c r="I6" s="14"/>
      <c r="J6" s="13" t="s">
        <v>11</v>
      </c>
      <c r="K6" s="13" t="s">
        <v>12</v>
      </c>
      <c r="L6" s="14"/>
      <c r="M6" s="13" t="s">
        <v>11</v>
      </c>
      <c r="N6" s="13" t="s">
        <v>12</v>
      </c>
      <c r="O6" s="14"/>
      <c r="P6" s="13" t="s">
        <v>11</v>
      </c>
      <c r="Q6" s="13" t="s">
        <v>12</v>
      </c>
      <c r="R6" s="14"/>
      <c r="S6" s="13" t="s">
        <v>11</v>
      </c>
      <c r="T6" s="13" t="s">
        <v>12</v>
      </c>
      <c r="U6" s="14"/>
      <c r="V6" s="13" t="s">
        <v>11</v>
      </c>
      <c r="W6" s="13" t="s">
        <v>12</v>
      </c>
      <c r="X6" s="14"/>
      <c r="Y6" s="13" t="s">
        <v>11</v>
      </c>
      <c r="Z6" s="13" t="s">
        <v>12</v>
      </c>
      <c r="AA6" s="14"/>
      <c r="AB6" s="13" t="s">
        <v>11</v>
      </c>
      <c r="AC6" s="13" t="s">
        <v>12</v>
      </c>
      <c r="AD6" s="14"/>
    </row>
    <row r="7">
      <c r="A7" s="15">
        <f>SUM('Stats (2023)'!C31+'Stats (2022)'!C31+'Stats (2021)'!C31)</f>
        <v>3</v>
      </c>
      <c r="B7" s="16">
        <f>SUM('Stats (2023)'!D31+'Stats (2022)'!D31+ 'Stats (2021)'!D31)</f>
        <v>1</v>
      </c>
      <c r="C7" s="17"/>
      <c r="D7" s="16">
        <f>SUM('Stats (2023)'!F31+'Stats (2022)'!F31+'Stats (2021)'!F31)</f>
        <v>2</v>
      </c>
      <c r="E7" s="16">
        <f>SUM('Stats (2023)'!G31+'Stats (2022)'!G31+'Stats (2021)'!G31)</f>
        <v>2</v>
      </c>
      <c r="F7" s="17"/>
      <c r="G7" s="16">
        <f>SUM('Stats (2023)'!I31+'Stats (2022)'!I31+'Stats (2021)'!I31)</f>
        <v>2</v>
      </c>
      <c r="H7" s="16">
        <f>SUM('Stats (2023)'!J31+'Stats (2022)'!J31+'Stats (2021)'!J31)</f>
        <v>2</v>
      </c>
      <c r="I7" s="17"/>
      <c r="J7" s="16">
        <f>SUM('Stats (2023)'!L31+'Stats (2022)'!L31+'Stats (2021)'!L31)</f>
        <v>0</v>
      </c>
      <c r="K7" s="16">
        <f>SUM('Stats (2023)'!M31+'Stats (2022)'!M31+'Stats (2021)'!M31)</f>
        <v>3</v>
      </c>
      <c r="L7" s="17"/>
      <c r="M7" s="16">
        <f>SUM('Stats (2023)'!O31+'Stats (2022)'!O31+'Stats (2021)'!O31)</f>
        <v>3</v>
      </c>
      <c r="N7" s="16">
        <f>SUM('Stats (2023)'!P31+'Stats (2022)'!P31+'Stats (2021)'!P31)</f>
        <v>1</v>
      </c>
      <c r="O7" s="17"/>
      <c r="P7" s="16">
        <f>SUM('Stats (2023)'!R31+'Stats (2022)'!R31+'Stats (2021)'!R31)</f>
        <v>5</v>
      </c>
      <c r="Q7" s="16">
        <f>SUM('Stats (2023)'!S31+'Stats (2022)'!S31+'Stats (2021)'!S31)</f>
        <v>1</v>
      </c>
      <c r="R7" s="17"/>
      <c r="S7" s="16">
        <f>SUM('Stats (2023)'!U31+'Stats (2022)'!U31+'Stats (2021)'!U31)</f>
        <v>2</v>
      </c>
      <c r="T7" s="16">
        <f>SUM('Stats (2023)'!V31+'Stats (2022)'!V31+'Stats (2021)'!V31)</f>
        <v>2</v>
      </c>
      <c r="U7" s="17"/>
      <c r="V7" s="16">
        <f>SUM('Stats (2023)'!X31+'Stats (2022)'!X31+'Stats (2021)'!X31)</f>
        <v>0</v>
      </c>
      <c r="W7" s="16">
        <f>SUM('Stats (2023)'!Y31+'Stats (2022)'!Y31+'Stats (2021)'!Y31)</f>
        <v>2</v>
      </c>
      <c r="X7" s="17"/>
      <c r="Y7" s="16">
        <f>SUM('Stats (2023)'!AA31+'Stats (2022)'!AA31+'Stats (2021)'!AA31)</f>
        <v>0</v>
      </c>
      <c r="Z7" s="16">
        <f>SUM('Stats (2023)'!AB31+'Stats (2022)'!AB31+'Stats (2021)'!AB31)</f>
        <v>1</v>
      </c>
      <c r="AA7" s="17"/>
      <c r="AB7" s="16">
        <f>SUM('Stats (2023)'!AD31+'Stats (2022)'!R31+'Stats (2021)'!R31)</f>
        <v>4</v>
      </c>
      <c r="AC7" s="16">
        <f>SUM('Stats (2023)'!AE31+'Stats (2022)'!S31+'Stats (2021)'!S31)</f>
        <v>2</v>
      </c>
      <c r="AD7" s="17"/>
    </row>
    <row r="8">
      <c r="A8" s="18" t="s">
        <v>15</v>
      </c>
      <c r="B8" s="19">
        <f>SUM('Stats (2023)'!D32+'Stats (2022)'!D32+'Stats (2021)'!D32)</f>
        <v>1</v>
      </c>
      <c r="C8" s="20">
        <f>SUM('Stats (2023)'!E32+'Stats (2022)'!E32+'Stats (2021)'!E32)</f>
        <v>1</v>
      </c>
      <c r="D8" s="21" t="s">
        <v>15</v>
      </c>
      <c r="E8" s="22">
        <f>SUM('Stats (2023)'!G32+'Stats (2022)'!G32+'Stats (2021)'!G32)</f>
        <v>0</v>
      </c>
      <c r="F8" s="23">
        <f>SUM('Stats (2023)'!H32+'Stats (2022)'!H32+'Stats (2021)'!H32)</f>
        <v>0</v>
      </c>
      <c r="G8" s="21" t="s">
        <v>15</v>
      </c>
      <c r="H8" s="22">
        <f>SUM('Stats (2023)'!J32+'Stats (2022)'!J32+'Stats (2021)'!J32)</f>
        <v>0</v>
      </c>
      <c r="I8" s="23">
        <f>SUM('Stats (2023)'!K32+'Stats (2022)'!K32+'Stats (2021)'!K32)</f>
        <v>1</v>
      </c>
      <c r="J8" s="21" t="s">
        <v>15</v>
      </c>
      <c r="K8" s="22">
        <f>SUM('Stats (2023)'!M32+'Stats (2022)'!M32+'Stats (2021)'!M32)</f>
        <v>0</v>
      </c>
      <c r="L8" s="23">
        <f>SUM('Stats (2023)'!N32+'Stats (2022)'!N32+'Stats (2021)'!N32)</f>
        <v>0</v>
      </c>
      <c r="M8" s="21" t="s">
        <v>15</v>
      </c>
      <c r="N8" s="19">
        <f>SUM('Stats (2023)'!P32+'Stats (2022)'!P32+'Stats (2021)'!P32)</f>
        <v>1</v>
      </c>
      <c r="O8" s="20">
        <f>SUM('Stats (2023)'!Q32+'Stats (2022)'!Q32+'Stats (2021)'!Q32)</f>
        <v>1</v>
      </c>
      <c r="P8" s="21" t="s">
        <v>15</v>
      </c>
      <c r="Q8" s="19">
        <f>SUM('Stats (2023)'!S32+'Stats (2022)'!S32+'Stats (2021)'!S32)</f>
        <v>0.5</v>
      </c>
      <c r="R8" s="20">
        <f>SUM('Stats (2023)'!T32+'Stats (2022)'!T32+'Stats (2021)'!T32)</f>
        <v>2</v>
      </c>
      <c r="S8" s="21" t="s">
        <v>15</v>
      </c>
      <c r="T8" s="24">
        <f>SUM('Stats (2023)'!V32+'Stats (2022)'!V32+'Stats (2021)'!V32)</f>
        <v>0</v>
      </c>
      <c r="U8" s="23">
        <f>SUM('Stats (2023)'!W32+'Stats (2022)'!W32+'Stats (2021)'!W32)</f>
        <v>1</v>
      </c>
      <c r="V8" s="21" t="s">
        <v>15</v>
      </c>
      <c r="W8" s="22">
        <f>SUM('Stats (2023)'!Y32+'Stats (2022)'!Y32+'Stats (2021)'!Y32)</f>
        <v>0</v>
      </c>
      <c r="X8" s="23">
        <f>SUM('Stats (2023)'!Z32+'Stats (2022)'!Z32+'Stats (2021)'!Z32)</f>
        <v>0</v>
      </c>
      <c r="Y8" s="21" t="s">
        <v>15</v>
      </c>
      <c r="Z8" s="22">
        <f>SUM('Stats (2023)'!AB32+'Stats (2022)'!AB32+'Stats (2021)'!AB32)</f>
        <v>0</v>
      </c>
      <c r="AA8" s="23">
        <f>SUM('Stats (2023)'!AC32+'Stats (2022)'!AC32+'Stats (2021)'!AC32)</f>
        <v>0</v>
      </c>
      <c r="AB8" s="21" t="s">
        <v>15</v>
      </c>
      <c r="AC8" s="19">
        <f>SUM('Stats (2023)'!AD31+'Stats (2022)'!S32+'Stats (2021)'!S32)</f>
        <v>0.5</v>
      </c>
      <c r="AD8" s="20">
        <f>SUM('Stats (2023)'!AF32+'Stats (2022)'!T32+'Stats (2021)'!T32)</f>
        <v>2</v>
      </c>
    </row>
    <row r="9">
      <c r="A9" s="25" t="s">
        <v>16</v>
      </c>
      <c r="B9" s="26"/>
      <c r="C9" s="27">
        <f>SUM(C2+C5)</f>
        <v>5671.56</v>
      </c>
      <c r="D9" s="25" t="s">
        <v>16</v>
      </c>
      <c r="E9" s="26"/>
      <c r="F9" s="27">
        <f>Sum(F2+F5)</f>
        <v>5564.44</v>
      </c>
      <c r="G9" s="25" t="s">
        <v>16</v>
      </c>
      <c r="H9" s="26"/>
      <c r="I9" s="28">
        <f>SUM(I2+I5)</f>
        <v>5654.82</v>
      </c>
      <c r="J9" s="25" t="s">
        <v>16</v>
      </c>
      <c r="K9" s="26"/>
      <c r="L9" s="27">
        <f>SUM(L2+L5)</f>
        <v>5221.28</v>
      </c>
      <c r="M9" s="25" t="s">
        <v>16</v>
      </c>
      <c r="N9" s="26"/>
      <c r="O9" s="27">
        <f>SUM(O2+O5)</f>
        <v>5606.58</v>
      </c>
      <c r="P9" s="25" t="s">
        <v>16</v>
      </c>
      <c r="Q9" s="26"/>
      <c r="R9" s="27">
        <f>SUM(R2+R5)</f>
        <v>5845</v>
      </c>
      <c r="S9" s="25" t="s">
        <v>16</v>
      </c>
      <c r="T9" s="26"/>
      <c r="U9" s="27">
        <f>SUM(U2+U5)</f>
        <v>5816.42</v>
      </c>
      <c r="V9" s="25" t="s">
        <v>16</v>
      </c>
      <c r="W9" s="26"/>
      <c r="X9" s="27">
        <f>SUM(X2+X5)</f>
        <v>5512.1</v>
      </c>
      <c r="Y9" s="25" t="s">
        <v>16</v>
      </c>
      <c r="Z9" s="26"/>
      <c r="AA9" s="28">
        <f>SUM(AA2+AA5)</f>
        <v>4923.02</v>
      </c>
      <c r="AB9" s="25" t="s">
        <v>16</v>
      </c>
      <c r="AC9" s="26"/>
      <c r="AD9" s="27">
        <f>SUM(AD2+AD5)</f>
        <v>6099.9</v>
      </c>
    </row>
  </sheetData>
  <mergeCells count="40">
    <mergeCell ref="V1:X1"/>
    <mergeCell ref="Y1:AA1"/>
    <mergeCell ref="AB1:AD1"/>
    <mergeCell ref="A1:C1"/>
    <mergeCell ref="D1:F1"/>
    <mergeCell ref="G1:I1"/>
    <mergeCell ref="J1:L1"/>
    <mergeCell ref="M1:O1"/>
    <mergeCell ref="P1:R1"/>
    <mergeCell ref="S1:U1"/>
    <mergeCell ref="V2:W2"/>
    <mergeCell ref="Y2:Z2"/>
    <mergeCell ref="AB2:AC2"/>
    <mergeCell ref="A2:B2"/>
    <mergeCell ref="D2:E2"/>
    <mergeCell ref="G2:H2"/>
    <mergeCell ref="J2:K2"/>
    <mergeCell ref="M2:N2"/>
    <mergeCell ref="P2:Q2"/>
    <mergeCell ref="S2:T2"/>
    <mergeCell ref="V5:W5"/>
    <mergeCell ref="Y5:Z5"/>
    <mergeCell ref="AB5:AC5"/>
    <mergeCell ref="A5:B5"/>
    <mergeCell ref="D5:E5"/>
    <mergeCell ref="G5:H5"/>
    <mergeCell ref="J5:K5"/>
    <mergeCell ref="M5:N5"/>
    <mergeCell ref="P5:Q5"/>
    <mergeCell ref="S5:T5"/>
    <mergeCell ref="V9:W9"/>
    <mergeCell ref="Y9:Z9"/>
    <mergeCell ref="AB9:AC9"/>
    <mergeCell ref="A9:B9"/>
    <mergeCell ref="D9:E9"/>
    <mergeCell ref="G9:H9"/>
    <mergeCell ref="J9:K9"/>
    <mergeCell ref="M9:N9"/>
    <mergeCell ref="P9:Q9"/>
    <mergeCell ref="S9:T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1C232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3.13"/>
    <col customWidth="1" min="2" max="11" width="10.75"/>
    <col customWidth="1" min="12" max="12" width="13.0"/>
    <col customWidth="1" min="13" max="13" width="13.13"/>
  </cols>
  <sheetData>
    <row r="1">
      <c r="A1" s="29" t="s">
        <v>17</v>
      </c>
      <c r="B1" s="30" t="s">
        <v>0</v>
      </c>
      <c r="C1" s="30" t="s">
        <v>1</v>
      </c>
      <c r="D1" s="30" t="s">
        <v>2</v>
      </c>
      <c r="E1" s="30" t="s">
        <v>3</v>
      </c>
      <c r="F1" s="30" t="s">
        <v>4</v>
      </c>
      <c r="G1" s="30" t="s">
        <v>5</v>
      </c>
      <c r="H1" s="30" t="s">
        <v>6</v>
      </c>
      <c r="I1" s="30" t="s">
        <v>7</v>
      </c>
      <c r="J1" s="30" t="s">
        <v>8</v>
      </c>
      <c r="K1" s="30" t="s">
        <v>9</v>
      </c>
      <c r="L1" s="31" t="s">
        <v>18</v>
      </c>
      <c r="M1" s="32" t="s">
        <v>19</v>
      </c>
    </row>
    <row r="2" ht="21.75" customHeight="1">
      <c r="A2" s="33" t="s">
        <v>0</v>
      </c>
      <c r="B2" s="34" t="str">
        <f>IF('Head to Head (2023)'!B2&lt;&gt;"---", SUM(VALUE(LEFT('Head to Head (2023)'!B2,1)), VALUE(LEFT('Head to Head (2022)'!B2,1)), VALUE(LEFT('Head to Head (2021)'!B2,1))) &amp; "-" &amp; SUM(VALUE(RIGHT('Head to Head (2023)'!B2,1)), VALUE(RIGHT('Head to Head (2022)'!B2,1)), VALUE(RIGHT('Head to Head (2021)'!B2,1))), "---")</f>
        <v>---</v>
      </c>
      <c r="C2" s="34" t="str">
        <f>IF('Head to Head (2023)'!C2&lt;&gt;"---", SUM(VALUE(LEFT('Head to Head (2023)'!C2,1)), VALUE(LEFT('Head to Head (2022)'!C2,1)), VALUE(LEFT('Head to Head (2021)'!C2,1))) &amp; "-" &amp; SUM(VALUE(RIGHT('Head to Head (2023)'!C2,1)), VALUE(RIGHT('Head to Head (2022)'!C2,1)), VALUE(RIGHT('Head to Head (2021)'!C2,1))), "---")</f>
        <v>5-1</v>
      </c>
      <c r="D2" s="34" t="str">
        <f>IF('Head to Head (2023)'!D2&lt;&gt;"---", SUM(VALUE(LEFT('Head to Head (2023)'!D2,1)), VALUE(LEFT('Head to Head (2022)'!D2,1)), VALUE(LEFT('Head to Head (2021)'!D2,1))) &amp; "-" &amp; SUM(VALUE(RIGHT('Head to Head (2023)'!D2,1)), VALUE(RIGHT('Head to Head (2022)'!D2,1)), VALUE(RIGHT('Head to Head (2021)'!D2,1))), "---")</f>
        <v>2-2</v>
      </c>
      <c r="E2" s="34" t="str">
        <f>IF('Head to Head (2023)'!E2&lt;&gt;"---", SUM(VALUE(LEFT('Head to Head (2023)'!E2,1)), VALUE(LEFT('Head to Head (2022)'!E2,1)), VALUE(LEFT('Head to Head (2021)'!E2,1))) &amp; "-" &amp; SUM(VALUE(RIGHT('Head to Head (2023)'!E2,1)), VALUE(RIGHT('Head to Head (2022)'!E2,1)), VALUE(RIGHT('Head to Head (2021)'!E2,1))), "---")</f>
        <v>4-1</v>
      </c>
      <c r="F2" s="34" t="str">
        <f>IF('Head to Head (2023)'!F2&lt;&gt;"---", SUM(VALUE(LEFT('Head to Head (2023)'!F2,1)), VALUE(LEFT('Head to Head (2022)'!F2,1)), VALUE(LEFT('Head to Head (2021)'!F2,1))) &amp; "-" &amp; SUM(VALUE(RIGHT('Head to Head (2023)'!F2,1)), VALUE(RIGHT('Head to Head (2022)'!F2,1)), VALUE(RIGHT('Head to Head (2021)'!F2,1))), "---")</f>
        <v>3-3</v>
      </c>
      <c r="G2" s="34" t="str">
        <f>IF('Head to Head (2023)'!G2&lt;&gt;"---", SUM(VALUE(LEFT('Head to Head (2023)'!G2,1)), VALUE(LEFT('Head to Head (2022)'!G2,1)), VALUE(LEFT('Head to Head (2021)'!G2,1))) &amp; "-" &amp; SUM(VALUE(RIGHT('Head to Head (2023)'!G2,1)), VALUE(RIGHT('Head to Head (2022)'!G2,1)), VALUE(RIGHT('Head to Head (2021)'!G2,1))), "---")</f>
        <v>1-0</v>
      </c>
      <c r="H2" s="34" t="str">
        <f>IF('Head to Head (2023)'!H2&lt;&gt;"---", SUM(VALUE(LEFT('Head to Head (2023)'!H2,1)), VALUE(LEFT('Head to Head (2022)'!H2,1)), VALUE(LEFT('Head to Head (2021)'!H2,1))) &amp; "-" &amp; SUM(VALUE(RIGHT('Head to Head (2023)'!H2,1)), VALUE(RIGHT('Head to Head (2022)'!H2,1)), VALUE(RIGHT('Head to Head (2021)'!H2,1))), "---")</f>
        <v>4-1</v>
      </c>
      <c r="I2" s="34" t="str">
        <f>IF('Head to Head (2023)'!I2&lt;&gt;"---", SUM(VALUE(LEFT('Head to Head (2023)'!I2,1)), VALUE(LEFT('Head to Head (2022)'!I2,1)), VALUE(LEFT('Head to Head (2021)'!I2,1))) &amp; "-" &amp; SUM(VALUE(RIGHT('Head to Head (2023)'!I2,1)), VALUE(RIGHT('Head to Head (2022)'!I2,1)), VALUE(RIGHT('Head to Head (2021)'!I2,1))), "---")</f>
        <v>3-4</v>
      </c>
      <c r="J2" s="34" t="str">
        <f>IF('Head to Head (2023)'!J2&lt;&gt;"---", SUM(VALUE(LEFT('Head to Head (2023)'!J2,1)), VALUE(LEFT('Head to Head (2022)'!J2,1)), VALUE(LEFT('Head to Head (2021)'!J2,1))) &amp; "-" &amp; SUM(VALUE(RIGHT('Head to Head (2023)'!J2,1)), VALUE(RIGHT('Head to Head (2022)'!J2,1)), VALUE(RIGHT('Head to Head (2021)'!J2,1))), "---")</f>
        <v>3-2</v>
      </c>
      <c r="K2" s="34" t="str">
        <f>IF('Head to Head (2023)'!K2&lt;&gt;"---", SUM(VALUE(LEFT('Head to Head (2023)'!K2,1)), VALUE(LEFT('Head to Head (2022)'!K2,1)), VALUE(LEFT('Head to Head (2021)'!K2,1))) &amp; "-" &amp; SUM(VALUE(RIGHT('Head to Head (2023)'!K2,1)), VALUE(RIGHT('Head to Head (2022)'!K2,1)), VALUE(RIGHT('Head to Head (2021)'!K2,1))), "---")</f>
        <v>1-0</v>
      </c>
      <c r="L2" s="35" t="str">
        <f>IF('Head to Head (2023)'!L2&lt;&gt;"---", SUM(VALUE(LEFT('Head to Head (2023)'!L2,1)), VALUE(LEFT('Head to Head (2022)'!L2,1)), VALUE(LEFT('Head to Head (2021)'!L2,1))) &amp; "-" &amp; SUM(VALUE(RIGHT('Head to Head (2023)'!L2,1)), VALUE(RIGHT('Head to Head (2022)'!L2,1)), VALUE(RIGHT('Head to Head (2021)'!L2,1))), "---")</f>
        <v>2-1</v>
      </c>
      <c r="M2" s="35" t="str">
        <f>IF('Head to Head (2023)'!M2&lt;&gt;"---", SUM(VALUE(LEFT('Head to Head (2023)'!M2,1)), VALUE(LEFT('Head to Head (2022)'!M2,1)), VALUE(LEFT('Head to Head (2021)'!M2,1))) &amp; "-" &amp; SUM(VALUE(RIGHT('Head to Head (2023)'!M2,1)), VALUE(RIGHT('Head to Head (2022)'!M2,1)), VALUE(RIGHT('Head to Head (2021)'!M2,1))), "---")</f>
        <v>1-2</v>
      </c>
    </row>
    <row r="3" ht="21.75" customHeight="1">
      <c r="A3" s="36" t="s">
        <v>1</v>
      </c>
      <c r="B3" s="34" t="str">
        <f>IF('Head to Head (2023)'!B3&lt;&gt;"---", SUM(VALUE(LEFT('Head to Head (2023)'!B3,1)), VALUE(LEFT('Head to Head (2022)'!B3,1)), VALUE(LEFT('Head to Head (2021)'!B3,1))) &amp; "-" &amp; SUM(VALUE(RIGHT('Head to Head (2023)'!B3,1)), VALUE(RIGHT('Head to Head (2022)'!B3,1)), VALUE(RIGHT('Head to Head (2021)'!B3,1))), "---")</f>
        <v>1-5</v>
      </c>
      <c r="C3" s="34" t="str">
        <f>IF('Head to Head (2023)'!C3&lt;&gt;"---", SUM(VALUE(LEFT('Head to Head (2023)'!C3,1)), VALUE(LEFT('Head to Head (2022)'!C3,1)), VALUE(LEFT('Head to Head (2021)'!C3,1))) &amp; "-" &amp; SUM(VALUE(RIGHT('Head to Head (2023)'!C3,1)), VALUE(RIGHT('Head to Head (2022)'!C3,1)), VALUE(RIGHT('Head to Head (2021)'!C3,1))), "---")</f>
        <v>---</v>
      </c>
      <c r="D3" s="34" t="str">
        <f>IF('Head to Head (2023)'!D3&lt;&gt;"---", SUM(VALUE(LEFT('Head to Head (2023)'!D3,1)), VALUE(LEFT('Head to Head (2022)'!D3,1)), VALUE(LEFT('Head to Head (2021)'!D3,1))) &amp; "-" &amp; SUM(VALUE(RIGHT('Head to Head (2023)'!D3,1)), VALUE(RIGHT('Head to Head (2022)'!D3,1)), VALUE(RIGHT('Head to Head (2021)'!D3,1))), "---")</f>
        <v>5-1</v>
      </c>
      <c r="E3" s="34" t="str">
        <f>IF('Head to Head (2023)'!E3&lt;&gt;"---", SUM(VALUE(LEFT('Head to Head (2023)'!E3,1)), VALUE(LEFT('Head to Head (2022)'!E3,1)), VALUE(LEFT('Head to Head (2021)'!E3,1))) &amp; "-" &amp; SUM(VALUE(RIGHT('Head to Head (2023)'!E3,1)), VALUE(RIGHT('Head to Head (2022)'!E3,1)), VALUE(RIGHT('Head to Head (2021)'!E3,1))), "---")</f>
        <v>4-2</v>
      </c>
      <c r="F3" s="34" t="str">
        <f>IF('Head to Head (2023)'!F3&lt;&gt;"---", SUM(VALUE(LEFT('Head to Head (2023)'!F3,1)), VALUE(LEFT('Head to Head (2022)'!F3,1)), VALUE(LEFT('Head to Head (2021)'!F3,1))) &amp; "-" &amp; SUM(VALUE(RIGHT('Head to Head (2023)'!F3,1)), VALUE(RIGHT('Head to Head (2022)'!F3,1)), VALUE(RIGHT('Head to Head (2021)'!F3,1))), "---")</f>
        <v>3-1</v>
      </c>
      <c r="G3" s="34" t="str">
        <f>IF('Head to Head (2023)'!G3&lt;&gt;"---", SUM(VALUE(LEFT('Head to Head (2023)'!G3,1)), VALUE(LEFT('Head to Head (2022)'!G3,1)), VALUE(LEFT('Head to Head (2021)'!G3,1))) &amp; "-" &amp; SUM(VALUE(RIGHT('Head to Head (2023)'!G3,1)), VALUE(RIGHT('Head to Head (2022)'!G3,1)), VALUE(RIGHT('Head to Head (2021)'!G3,1))), "---")</f>
        <v>1-0</v>
      </c>
      <c r="H3" s="34" t="str">
        <f>IF('Head to Head (2023)'!H3&lt;&gt;"---", SUM(VALUE(LEFT('Head to Head (2023)'!H3,1)), VALUE(LEFT('Head to Head (2022)'!H3,1)), VALUE(LEFT('Head to Head (2021)'!H3,1))) &amp; "-" &amp; SUM(VALUE(RIGHT('Head to Head (2023)'!H3,1)), VALUE(RIGHT('Head to Head (2022)'!H3,1)), VALUE(RIGHT('Head to Head (2021)'!H3,1))), "---")</f>
        <v>3-3</v>
      </c>
      <c r="I3" s="34" t="str">
        <f>IF('Head to Head (2023)'!I3&lt;&gt;"---", SUM(VALUE(LEFT('Head to Head (2023)'!I3,1)), VALUE(LEFT('Head to Head (2022)'!I3,1)), VALUE(LEFT('Head to Head (2021)'!I3,1))) &amp; "-" &amp; SUM(VALUE(RIGHT('Head to Head (2023)'!I3,1)), VALUE(RIGHT('Head to Head (2022)'!I3,1)), VALUE(RIGHT('Head to Head (2021)'!I3,1))), "---")</f>
        <v>0-3</v>
      </c>
      <c r="J3" s="34" t="str">
        <f>IF('Head to Head (2023)'!J3&lt;&gt;"---", SUM(VALUE(LEFT('Head to Head (2023)'!J3,1)), VALUE(LEFT('Head to Head (2022)'!J3,1)), VALUE(LEFT('Head to Head (2021)'!J3,1))) &amp; "-" &amp; SUM(VALUE(RIGHT('Head to Head (2023)'!J3,1)), VALUE(RIGHT('Head to Head (2022)'!J3,1)), VALUE(RIGHT('Head to Head (2021)'!J3,1))), "---")</f>
        <v>2-3</v>
      </c>
      <c r="K3" s="34" t="str">
        <f>IF('Head to Head (2023)'!K3&lt;&gt;"---", SUM(VALUE(LEFT('Head to Head (2023)'!K3,1)), VALUE(LEFT('Head to Head (2022)'!K3,1)), VALUE(LEFT('Head to Head (2021)'!K3,1))) &amp; "-" &amp; SUM(VALUE(RIGHT('Head to Head (2023)'!K3,1)), VALUE(RIGHT('Head to Head (2022)'!K3,1)), VALUE(RIGHT('Head to Head (2021)'!K3,1))), "---")</f>
        <v>0-1</v>
      </c>
      <c r="L3" s="35" t="str">
        <f>IF('Head to Head (2023)'!L3&lt;&gt;"---", SUM(VALUE(LEFT('Head to Head (2023)'!L3,1)), VALUE(LEFT('Head to Head (2022)'!L3,1)), VALUE(LEFT('Head to Head (2021)'!L3,1))) &amp; "-" &amp; SUM(VALUE(RIGHT('Head to Head (2023)'!L3,1)), VALUE(RIGHT('Head to Head (2022)'!L3,1)), VALUE(RIGHT('Head to Head (2021)'!L3,1))), "---")</f>
        <v>0-3</v>
      </c>
      <c r="M3" s="35" t="str">
        <f>IF('Head to Head (2023)'!M3&lt;&gt;"---", SUM(VALUE(LEFT('Head to Head (2023)'!M3,1)), VALUE(LEFT('Head to Head (2022)'!M3,1)), VALUE(LEFT('Head to Head (2021)'!M3,1))) &amp; "-" &amp; SUM(VALUE(RIGHT('Head to Head (2023)'!M3,1)), VALUE(RIGHT('Head to Head (2022)'!M3,1)), VALUE(RIGHT('Head to Head (2021)'!M3,1))), "---")</f>
        <v>2-3</v>
      </c>
    </row>
    <row r="4" ht="21.75" customHeight="1">
      <c r="A4" s="36" t="s">
        <v>2</v>
      </c>
      <c r="B4" s="34" t="str">
        <f>IF('Head to Head (2023)'!B4&lt;&gt;"---", SUM(VALUE(LEFT('Head to Head (2023)'!B4,1)), VALUE(LEFT('Head to Head (2022)'!B4,1)), VALUE(LEFT('Head to Head (2021)'!B4,1))) &amp; "-" &amp; SUM(VALUE(RIGHT('Head to Head (2023)'!B4,1)), VALUE(RIGHT('Head to Head (2022)'!B4,1)), VALUE(RIGHT('Head to Head (2021)'!B4,1))), "---")</f>
        <v>2-2</v>
      </c>
      <c r="C4" s="34" t="str">
        <f>IF('Head to Head (2023)'!C4&lt;&gt;"---", SUM(VALUE(LEFT('Head to Head (2023)'!C4,1)), VALUE(LEFT('Head to Head (2022)'!C4,1)), VALUE(LEFT('Head to Head (2021)'!C4,1))) &amp; "-" &amp; SUM(VALUE(RIGHT('Head to Head (2023)'!C4,1)), VALUE(RIGHT('Head to Head (2022)'!C4,1)), VALUE(RIGHT('Head to Head (2021)'!C4,1))), "---")</f>
        <v>1-5</v>
      </c>
      <c r="D4" s="34" t="str">
        <f>IF('Head to Head (2023)'!D4&lt;&gt;"---", SUM(VALUE(LEFT('Head to Head (2023)'!D4,1)), VALUE(LEFT('Head to Head (2022)'!D4,1)), VALUE(LEFT('Head to Head (2021)'!D4,1))) &amp; "-" &amp; SUM(VALUE(RIGHT('Head to Head (2023)'!D4,1)), VALUE(RIGHT('Head to Head (2022)'!D4,1)), VALUE(RIGHT('Head to Head (2021)'!D4,1))), "---")</f>
        <v>---</v>
      </c>
      <c r="E4" s="34" t="str">
        <f>IF('Head to Head (2023)'!E4&lt;&gt;"---", SUM(VALUE(LEFT('Head to Head (2023)'!E4,1)), VALUE(LEFT('Head to Head (2022)'!E4,1)), VALUE(LEFT('Head to Head (2021)'!E4,1))) &amp; "-" &amp; SUM(VALUE(RIGHT('Head to Head (2023)'!E4,1)), VALUE(RIGHT('Head to Head (2022)'!E4,1)), VALUE(RIGHT('Head to Head (2021)'!E4,1))), "---")</f>
        <v>2-2</v>
      </c>
      <c r="F4" s="34" t="str">
        <f>IF('Head to Head (2023)'!F4&lt;&gt;"---", SUM(VALUE(LEFT('Head to Head (2023)'!F4,1)), VALUE(LEFT('Head to Head (2022)'!F4,1)), VALUE(LEFT('Head to Head (2021)'!F4,1))) &amp; "-" &amp; SUM(VALUE(RIGHT('Head to Head (2023)'!F4,1)), VALUE(RIGHT('Head to Head (2022)'!F4,1)), VALUE(RIGHT('Head to Head (2021)'!F4,1))), "---")</f>
        <v>2-2</v>
      </c>
      <c r="G4" s="34" t="str">
        <f>IF('Head to Head (2023)'!G4&lt;&gt;"---", SUM(VALUE(LEFT('Head to Head (2023)'!G4,1)), VALUE(LEFT('Head to Head (2022)'!G4,1)), VALUE(LEFT('Head to Head (2021)'!G4,1))) &amp; "-" &amp; SUM(VALUE(RIGHT('Head to Head (2023)'!G4,1)), VALUE(RIGHT('Head to Head (2022)'!G4,1)), VALUE(RIGHT('Head to Head (2021)'!G4,1))), "---")</f>
        <v>1-1</v>
      </c>
      <c r="H4" s="34" t="str">
        <f>IF('Head to Head (2023)'!H4&lt;&gt;"---", SUM(VALUE(LEFT('Head to Head (2023)'!H4,1)), VALUE(LEFT('Head to Head (2022)'!H4,1)), VALUE(LEFT('Head to Head (2021)'!H4,1))) &amp; "-" &amp; SUM(VALUE(RIGHT('Head to Head (2023)'!H4,1)), VALUE(RIGHT('Head to Head (2022)'!H4,1)), VALUE(RIGHT('Head to Head (2021)'!H4,1))), "---")</f>
        <v>2-4</v>
      </c>
      <c r="I4" s="34" t="str">
        <f>IF('Head to Head (2023)'!I4&lt;&gt;"---", SUM(VALUE(LEFT('Head to Head (2023)'!I4,1)), VALUE(LEFT('Head to Head (2022)'!I4,1)), VALUE(LEFT('Head to Head (2021)'!I4,1))) &amp; "-" &amp; SUM(VALUE(RIGHT('Head to Head (2023)'!I4,1)), VALUE(RIGHT('Head to Head (2022)'!I4,1)), VALUE(RIGHT('Head to Head (2021)'!I4,1))), "---")</f>
        <v>1-4</v>
      </c>
      <c r="J4" s="34" t="str">
        <f>IF('Head to Head (2023)'!J4&lt;&gt;"---", SUM(VALUE(LEFT('Head to Head (2023)'!J4,1)), VALUE(LEFT('Head to Head (2022)'!J4,1)), VALUE(LEFT('Head to Head (2021)'!J4,1))) &amp; "-" &amp; SUM(VALUE(RIGHT('Head to Head (2023)'!J4,1)), VALUE(RIGHT('Head to Head (2022)'!J4,1)), VALUE(RIGHT('Head to Head (2021)'!J4,1))), "---")</f>
        <v>4-1</v>
      </c>
      <c r="K4" s="34" t="str">
        <f>IF('Head to Head (2023)'!K4&lt;&gt;"---", SUM(VALUE(LEFT('Head to Head (2023)'!K4,1)), VALUE(LEFT('Head to Head (2022)'!K4,1)), VALUE(LEFT('Head to Head (2021)'!K4,1))) &amp; "-" &amp; SUM(VALUE(RIGHT('Head to Head (2023)'!K4,1)), VALUE(RIGHT('Head to Head (2022)'!K4,1)), VALUE(RIGHT('Head to Head (2021)'!K4,1))), "---")</f>
        <v>1-1</v>
      </c>
      <c r="L4" s="35" t="str">
        <f>IF('Head to Head (2023)'!L4&lt;&gt;"---", SUM(VALUE(LEFT('Head to Head (2023)'!L4,1)), VALUE(LEFT('Head to Head (2022)'!L4,1)), VALUE(LEFT('Head to Head (2021)'!L4,1))) &amp; "-" &amp; SUM(VALUE(RIGHT('Head to Head (2023)'!L4,1)), VALUE(RIGHT('Head to Head (2022)'!L4,1)), VALUE(RIGHT('Head to Head (2021)'!L4,1))), "---")</f>
        <v>3-1</v>
      </c>
      <c r="M4" s="35" t="str">
        <f>IF('Head to Head (2023)'!M4&lt;&gt;"---", SUM(VALUE(LEFT('Head to Head (2023)'!M4,1)), VALUE(LEFT('Head to Head (2022)'!M4,1)), VALUE(LEFT('Head to Head (2021)'!M4,1))) &amp; "-" &amp; SUM(VALUE(RIGHT('Head to Head (2023)'!M4,1)), VALUE(RIGHT('Head to Head (2022)'!M4,1)), VALUE(RIGHT('Head to Head (2021)'!M4,1))), "---")</f>
        <v>2-2</v>
      </c>
    </row>
    <row r="5" ht="21.75" customHeight="1">
      <c r="A5" s="36" t="s">
        <v>3</v>
      </c>
      <c r="B5" s="34" t="str">
        <f>IF('Head to Head (2023)'!B5&lt;&gt;"---", SUM(VALUE(LEFT('Head to Head (2023)'!B5,1)), VALUE(LEFT('Head to Head (2022)'!B5,1)), VALUE(LEFT('Head to Head (2021)'!B5,1))) &amp; "-" &amp; SUM(VALUE(RIGHT('Head to Head (2023)'!B5,1)), VALUE(RIGHT('Head to Head (2022)'!B5,1)), VALUE(RIGHT('Head to Head (2021)'!B5,1))), "---")</f>
        <v>1-4</v>
      </c>
      <c r="C5" s="34" t="str">
        <f>IF('Head to Head (2023)'!C5&lt;&gt;"---", SUM(VALUE(LEFT('Head to Head (2023)'!C5,1)), VALUE(LEFT('Head to Head (2022)'!C5,1)), VALUE(LEFT('Head to Head (2021)'!C5,1))) &amp; "-" &amp; SUM(VALUE(RIGHT('Head to Head (2023)'!C5,1)), VALUE(RIGHT('Head to Head (2022)'!C5,1)), VALUE(RIGHT('Head to Head (2021)'!C5,1))), "---")</f>
        <v>2-4</v>
      </c>
      <c r="D5" s="34" t="str">
        <f>IF('Head to Head (2023)'!D5&lt;&gt;"---", SUM(VALUE(LEFT('Head to Head (2023)'!D5,1)), VALUE(LEFT('Head to Head (2022)'!D5,1)), VALUE(LEFT('Head to Head (2021)'!D5,1))) &amp; "-" &amp; SUM(VALUE(RIGHT('Head to Head (2023)'!D5,1)), VALUE(RIGHT('Head to Head (2022)'!D5,1)), VALUE(RIGHT('Head to Head (2021)'!D5,1))), "---")</f>
        <v>2-2</v>
      </c>
      <c r="E5" s="34" t="str">
        <f>IF('Head to Head (2023)'!E5&lt;&gt;"---", SUM(VALUE(LEFT('Head to Head (2023)'!E5,1)), VALUE(LEFT('Head to Head (2022)'!E5,1)), VALUE(LEFT('Head to Head (2021)'!E5,1))) &amp; "-" &amp; SUM(VALUE(RIGHT('Head to Head (2023)'!E5,1)), VALUE(RIGHT('Head to Head (2022)'!E5,1)), VALUE(RIGHT('Head to Head (2021)'!E5,1))), "---")</f>
        <v>---</v>
      </c>
      <c r="F5" s="34" t="str">
        <f>IF('Head to Head (2023)'!F5&lt;&gt;"---", SUM(VALUE(LEFT('Head to Head (2023)'!F5,1)), VALUE(LEFT('Head to Head (2022)'!F5,1)), VALUE(LEFT('Head to Head (2021)'!F5,1))) &amp; "-" &amp; SUM(VALUE(RIGHT('Head to Head (2023)'!F5,1)), VALUE(RIGHT('Head to Head (2022)'!F5,1)), VALUE(RIGHT('Head to Head (2021)'!F5,1))), "---")</f>
        <v>2-3</v>
      </c>
      <c r="G5" s="34" t="str">
        <f>IF('Head to Head (2023)'!G5&lt;&gt;"---", SUM(VALUE(LEFT('Head to Head (2023)'!G5,1)), VALUE(LEFT('Head to Head (2022)'!G5,1)), VALUE(LEFT('Head to Head (2021)'!G5,1))) &amp; "-" &amp; SUM(VALUE(RIGHT('Head to Head (2023)'!G5,1)), VALUE(RIGHT('Head to Head (2022)'!G5,1)), VALUE(RIGHT('Head to Head (2021)'!G5,1))), "---")</f>
        <v>1-1</v>
      </c>
      <c r="H5" s="34" t="str">
        <f>IF('Head to Head (2023)'!H5&lt;&gt;"---", SUM(VALUE(LEFT('Head to Head (2023)'!H5,1)), VALUE(LEFT('Head to Head (2022)'!H5,1)), VALUE(LEFT('Head to Head (2021)'!H5,1))) &amp; "-" &amp; SUM(VALUE(RIGHT('Head to Head (2023)'!H5,1)), VALUE(RIGHT('Head to Head (2022)'!H5,1)), VALUE(RIGHT('Head to Head (2021)'!H5,1))), "---")</f>
        <v>1-4</v>
      </c>
      <c r="I5" s="34" t="str">
        <f>IF('Head to Head (2023)'!I5&lt;&gt;"---", SUM(VALUE(LEFT('Head to Head (2023)'!I5,1)), VALUE(LEFT('Head to Head (2022)'!I5,1)), VALUE(LEFT('Head to Head (2021)'!I5,1))) &amp; "-" &amp; SUM(VALUE(RIGHT('Head to Head (2023)'!I5,1)), VALUE(RIGHT('Head to Head (2022)'!I5,1)), VALUE(RIGHT('Head to Head (2021)'!I5,1))), "---")</f>
        <v>0-4</v>
      </c>
      <c r="J5" s="34" t="str">
        <f>IF('Head to Head (2023)'!J5&lt;&gt;"---", SUM(VALUE(LEFT('Head to Head (2023)'!J5,1)), VALUE(LEFT('Head to Head (2022)'!J5,1)), VALUE(LEFT('Head to Head (2021)'!J5,1))) &amp; "-" &amp; SUM(VALUE(RIGHT('Head to Head (2023)'!J5,1)), VALUE(RIGHT('Head to Head (2022)'!J5,1)), VALUE(RIGHT('Head to Head (2021)'!J5,1))), "---")</f>
        <v>3-1</v>
      </c>
      <c r="K5" s="34" t="str">
        <f>IF('Head to Head (2023)'!K5&lt;&gt;"---", SUM(VALUE(LEFT('Head to Head (2023)'!K5,1)), VALUE(LEFT('Head to Head (2022)'!K5,1)), VALUE(LEFT('Head to Head (2021)'!K5,1))) &amp; "-" &amp; SUM(VALUE(RIGHT('Head to Head (2023)'!K5,1)), VALUE(RIGHT('Head to Head (2022)'!K5,1)), VALUE(RIGHT('Head to Head (2021)'!K5,1))), "---")</f>
        <v>1-1</v>
      </c>
      <c r="L5" s="35" t="str">
        <f>IF('Head to Head (2023)'!L5&lt;&gt;"---", SUM(VALUE(LEFT('Head to Head (2023)'!L5,1)), VALUE(LEFT('Head to Head (2022)'!L5,1)), VALUE(LEFT('Head to Head (2021)'!L5,1))) &amp; "-" &amp; SUM(VALUE(RIGHT('Head to Head (2023)'!L5,1)), VALUE(RIGHT('Head to Head (2022)'!L5,1)), VALUE(RIGHT('Head to Head (2021)'!L5,1))), "---")</f>
        <v>1-4</v>
      </c>
      <c r="M5" s="35" t="str">
        <f>IF('Head to Head (2023)'!M5&lt;&gt;"---", SUM(VALUE(LEFT('Head to Head (2023)'!M5,1)), VALUE(LEFT('Head to Head (2022)'!M5,1)), VALUE(LEFT('Head to Head (2021)'!M5,1))) &amp; "-" &amp; SUM(VALUE(RIGHT('Head to Head (2023)'!M5,1)), VALUE(RIGHT('Head to Head (2022)'!M5,1)), VALUE(RIGHT('Head to Head (2021)'!M5,1))), "---")</f>
        <v>3-0</v>
      </c>
    </row>
    <row r="6" ht="21.75" customHeight="1">
      <c r="A6" s="36" t="s">
        <v>4</v>
      </c>
      <c r="B6" s="34" t="str">
        <f>IF('Head to Head (2023)'!B6&lt;&gt;"---", SUM(VALUE(LEFT('Head to Head (2023)'!B6,1)), VALUE(LEFT('Head to Head (2022)'!B6,1)), VALUE(LEFT('Head to Head (2021)'!B6,1))) &amp; "-" &amp; SUM(VALUE(RIGHT('Head to Head (2023)'!B6,1)), VALUE(RIGHT('Head to Head (2022)'!B6,1)), VALUE(RIGHT('Head to Head (2021)'!B6,1))), "---")</f>
        <v>3-3</v>
      </c>
      <c r="C6" s="34" t="str">
        <f>IF('Head to Head (2023)'!C6&lt;&gt;"---", SUM(VALUE(LEFT('Head to Head (2023)'!C6,1)), VALUE(LEFT('Head to Head (2022)'!C6,1)), VALUE(LEFT('Head to Head (2021)'!C6,1))) &amp; "-" &amp; SUM(VALUE(RIGHT('Head to Head (2023)'!C6,1)), VALUE(RIGHT('Head to Head (2022)'!C6,1)), VALUE(RIGHT('Head to Head (2021)'!C6,1))), "---")</f>
        <v>1-3</v>
      </c>
      <c r="D6" s="34" t="str">
        <f>IF('Head to Head (2023)'!D6&lt;&gt;"---", SUM(VALUE(LEFT('Head to Head (2023)'!D6,1)), VALUE(LEFT('Head to Head (2022)'!D6,1)), VALUE(LEFT('Head to Head (2021)'!D6,1))) &amp; "-" &amp; SUM(VALUE(RIGHT('Head to Head (2023)'!D6,1)), VALUE(RIGHT('Head to Head (2022)'!D6,1)), VALUE(RIGHT('Head to Head (2021)'!D6,1))), "---")</f>
        <v>2-2</v>
      </c>
      <c r="E6" s="34" t="str">
        <f>IF('Head to Head (2023)'!E6&lt;&gt;"---", SUM(VALUE(LEFT('Head to Head (2023)'!E6,1)), VALUE(LEFT('Head to Head (2022)'!E6,1)), VALUE(LEFT('Head to Head (2021)'!E6,1))) &amp; "-" &amp; SUM(VALUE(RIGHT('Head to Head (2023)'!E6,1)), VALUE(RIGHT('Head to Head (2022)'!E6,1)), VALUE(RIGHT('Head to Head (2021)'!E6,1))), "---")</f>
        <v>3-2</v>
      </c>
      <c r="F6" s="34" t="str">
        <f>IF('Head to Head (2023)'!F6&lt;&gt;"---", SUM(VALUE(LEFT('Head to Head (2023)'!F6,1)), VALUE(LEFT('Head to Head (2022)'!F6,1)), VALUE(LEFT('Head to Head (2021)'!F6,1))) &amp; "-" &amp; SUM(VALUE(RIGHT('Head to Head (2023)'!F6,1)), VALUE(RIGHT('Head to Head (2022)'!F6,1)), VALUE(RIGHT('Head to Head (2021)'!F6,1))), "---")</f>
        <v>---</v>
      </c>
      <c r="G6" s="34" t="str">
        <f>IF('Head to Head (2023)'!G6&lt;&gt;"---", SUM(VALUE(LEFT('Head to Head (2023)'!G6,1)), VALUE(LEFT('Head to Head (2022)'!G6,1)), VALUE(LEFT('Head to Head (2021)'!G6,1))) &amp; "-" &amp; SUM(VALUE(RIGHT('Head to Head (2023)'!G6,1)), VALUE(RIGHT('Head to Head (2022)'!G6,1)), VALUE(RIGHT('Head to Head (2021)'!G6,1))), "---")</f>
        <v>2-0</v>
      </c>
      <c r="H6" s="34" t="str">
        <f>IF('Head to Head (2023)'!H6&lt;&gt;"---", SUM(VALUE(LEFT('Head to Head (2023)'!H6,1)), VALUE(LEFT('Head to Head (2022)'!H6,1)), VALUE(LEFT('Head to Head (2021)'!H6,1))) &amp; "-" &amp; SUM(VALUE(RIGHT('Head to Head (2023)'!H6,1)), VALUE(RIGHT('Head to Head (2022)'!H6,1)), VALUE(RIGHT('Head to Head (2021)'!H6,1))), "---")</f>
        <v>2-3</v>
      </c>
      <c r="I6" s="34" t="str">
        <f>IF('Head to Head (2023)'!I6&lt;&gt;"---", SUM(VALUE(LEFT('Head to Head (2023)'!I6,1)), VALUE(LEFT('Head to Head (2022)'!I6,1)), VALUE(LEFT('Head to Head (2021)'!I6,1))) &amp; "-" &amp; SUM(VALUE(RIGHT('Head to Head (2023)'!I6,1)), VALUE(RIGHT('Head to Head (2022)'!I6,1)), VALUE(RIGHT('Head to Head (2021)'!I6,1))), "---")</f>
        <v>2-4</v>
      </c>
      <c r="J6" s="34" t="str">
        <f>IF('Head to Head (2023)'!J6&lt;&gt;"---", SUM(VALUE(LEFT('Head to Head (2023)'!J6,1)), VALUE(LEFT('Head to Head (2022)'!J6,1)), VALUE(LEFT('Head to Head (2021)'!J6,1))) &amp; "-" &amp; SUM(VALUE(RIGHT('Head to Head (2023)'!J6,1)), VALUE(RIGHT('Head to Head (2022)'!J6,1)), VALUE(RIGHT('Head to Head (2021)'!J6,1))), "---")</f>
        <v>3-3</v>
      </c>
      <c r="K6" s="34" t="str">
        <f>IF('Head to Head (2023)'!K6&lt;&gt;"---", SUM(VALUE(LEFT('Head to Head (2023)'!K6,1)), VALUE(LEFT('Head to Head (2022)'!K6,1)), VALUE(LEFT('Head to Head (2021)'!K6,1))) &amp; "-" &amp; SUM(VALUE(RIGHT('Head to Head (2023)'!K6,1)), VALUE(RIGHT('Head to Head (2022)'!K6,1)), VALUE(RIGHT('Head to Head (2021)'!K6,1))), "---")</f>
        <v>1-0</v>
      </c>
      <c r="L6" s="35" t="str">
        <f>IF('Head to Head (2023)'!L6&lt;&gt;"---", SUM(VALUE(LEFT('Head to Head (2023)'!L6,1)), VALUE(LEFT('Head to Head (2022)'!L6,1)), VALUE(LEFT('Head to Head (2021)'!L6,1))) &amp; "-" &amp; SUM(VALUE(RIGHT('Head to Head (2023)'!L6,1)), VALUE(RIGHT('Head to Head (2022)'!L6,1)), VALUE(RIGHT('Head to Head (2021)'!L6,1))), "---")</f>
        <v>2-2</v>
      </c>
      <c r="M6" s="35" t="str">
        <f>IF('Head to Head (2023)'!M6&lt;&gt;"---", SUM(VALUE(LEFT('Head to Head (2023)'!M6,1)), VALUE(LEFT('Head to Head (2022)'!M6,1)), VALUE(LEFT('Head to Head (2021)'!M6,1))) &amp; "-" &amp; SUM(VALUE(RIGHT('Head to Head (2023)'!M6,1)), VALUE(RIGHT('Head to Head (2022)'!M6,1)), VALUE(RIGHT('Head to Head (2021)'!M6,1))), "---")</f>
        <v>2-1</v>
      </c>
    </row>
    <row r="7" ht="21.75" customHeight="1">
      <c r="A7" s="36" t="s">
        <v>5</v>
      </c>
      <c r="B7" s="34" t="str">
        <f>IF('Head to Head (2023)'!B7&lt;&gt;"---", SUM(VALUE(LEFT('Head to Head (2023)'!B7,1)), VALUE(LEFT('Head to Head (2022)'!B7,1)), VALUE(LEFT('Head to Head (2021)'!B7,1))) &amp; "-" &amp; SUM(VALUE(RIGHT('Head to Head (2023)'!B7,1)), VALUE(RIGHT('Head to Head (2022)'!B7,1)), VALUE(RIGHT('Head to Head (2021)'!B7,1))), "---")</f>
        <v>0-1</v>
      </c>
      <c r="C7" s="34" t="str">
        <f>IF('Head to Head (2023)'!C7&lt;&gt;"---", SUM(VALUE(LEFT('Head to Head (2023)'!C7,1)), VALUE(LEFT('Head to Head (2022)'!C7,1)), VALUE(LEFT('Head to Head (2021)'!C7,1))) &amp; "-" &amp; SUM(VALUE(RIGHT('Head to Head (2023)'!C7,1)), VALUE(RIGHT('Head to Head (2022)'!C7,1)), VALUE(RIGHT('Head to Head (2021)'!C7,1))), "---")</f>
        <v>0-1</v>
      </c>
      <c r="D7" s="34" t="str">
        <f>IF('Head to Head (2023)'!D7&lt;&gt;"---", SUM(VALUE(LEFT('Head to Head (2023)'!D7,1)), VALUE(LEFT('Head to Head (2022)'!D7,1)), VALUE(LEFT('Head to Head (2021)'!D7,1))) &amp; "-" &amp; SUM(VALUE(RIGHT('Head to Head (2023)'!D7,1)), VALUE(RIGHT('Head to Head (2022)'!D7,1)), VALUE(RIGHT('Head to Head (2021)'!D7,1))), "---")</f>
        <v>1-1</v>
      </c>
      <c r="E7" s="34" t="str">
        <f>IF('Head to Head (2023)'!E7&lt;&gt;"---", SUM(VALUE(LEFT('Head to Head (2023)'!E7,1)), VALUE(LEFT('Head to Head (2022)'!E7,1)), VALUE(LEFT('Head to Head (2021)'!E7,1))) &amp; "-" &amp; SUM(VALUE(RIGHT('Head to Head (2023)'!E7,1)), VALUE(RIGHT('Head to Head (2022)'!E7,1)), VALUE(RIGHT('Head to Head (2021)'!E7,1))), "---")</f>
        <v>1-1</v>
      </c>
      <c r="F7" s="34" t="str">
        <f>IF('Head to Head (2023)'!F7&lt;&gt;"---", SUM(VALUE(LEFT('Head to Head (2023)'!F7,1)), VALUE(LEFT('Head to Head (2022)'!F7,1)), VALUE(LEFT('Head to Head (2021)'!F7,1))) &amp; "-" &amp; SUM(VALUE(RIGHT('Head to Head (2023)'!F7,1)), VALUE(RIGHT('Head to Head (2022)'!F7,1)), VALUE(RIGHT('Head to Head (2021)'!F7,1))), "---")</f>
        <v>0-2</v>
      </c>
      <c r="G7" s="34" t="str">
        <f>IF('Head to Head (2023)'!G7&lt;&gt;"---", SUM(VALUE(LEFT('Head to Head (2023)'!G7,1)), VALUE(LEFT('Head to Head (2022)'!G7,1)), VALUE(LEFT('Head to Head (2021)'!G7,1))) &amp; "-" &amp; SUM(VALUE(RIGHT('Head to Head (2023)'!G7,1)), VALUE(RIGHT('Head to Head (2022)'!G7,1)), VALUE(RIGHT('Head to Head (2021)'!G7,1))), "---")</f>
        <v>---</v>
      </c>
      <c r="H7" s="34" t="str">
        <f>IF('Head to Head (2023)'!H7&lt;&gt;"---", SUM(VALUE(LEFT('Head to Head (2023)'!H7,1)), VALUE(LEFT('Head to Head (2022)'!H7,1)), VALUE(LEFT('Head to Head (2021)'!H7,1))) &amp; "-" &amp; SUM(VALUE(RIGHT('Head to Head (2023)'!H7,1)), VALUE(RIGHT('Head to Head (2022)'!H7,1)), VALUE(RIGHT('Head to Head (2021)'!H7,1))), "---")</f>
        <v>0-2</v>
      </c>
      <c r="I7" s="34" t="str">
        <f>IF('Head to Head (2023)'!I7&lt;&gt;"---", SUM(VALUE(LEFT('Head to Head (2023)'!I7,1)), VALUE(LEFT('Head to Head (2022)'!I7,1)), VALUE(LEFT('Head to Head (2021)'!I7,1))) &amp; "-" &amp; SUM(VALUE(RIGHT('Head to Head (2023)'!I7,1)), VALUE(RIGHT('Head to Head (2022)'!I7,1)), VALUE(RIGHT('Head to Head (2021)'!I7,1))), "---")</f>
        <v>0-1</v>
      </c>
      <c r="J7" s="34" t="str">
        <f>IF('Head to Head (2023)'!J7&lt;&gt;"---", SUM(VALUE(LEFT('Head to Head (2023)'!J7,1)), VALUE(LEFT('Head to Head (2022)'!J7,1)), VALUE(LEFT('Head to Head (2021)'!J7,1))) &amp; "-" &amp; SUM(VALUE(RIGHT('Head to Head (2023)'!J7,1)), VALUE(RIGHT('Head to Head (2022)'!J7,1)), VALUE(RIGHT('Head to Head (2021)'!J7,1))), "---")</f>
        <v>1-0</v>
      </c>
      <c r="K7" s="34" t="str">
        <f>IF('Head to Head (2023)'!K7&lt;&gt;"---", SUM(VALUE(LEFT('Head to Head (2023)'!K7,1)), VALUE(LEFT('Head to Head (2022)'!K7,1)), VALUE(LEFT('Head to Head (2021)'!K7,1))) &amp; "-" &amp; SUM(VALUE(RIGHT('Head to Head (2023)'!K7,1)), VALUE(RIGHT('Head to Head (2022)'!K7,1)), VALUE(RIGHT('Head to Head (2021)'!K7,1))), "---")</f>
        <v>3-0</v>
      </c>
      <c r="L7" s="35" t="str">
        <f>IF('Head to Head (2023)'!L7&lt;&gt;"---", SUM(VALUE(LEFT('Head to Head (2023)'!L7,1)), VALUE(LEFT('Head to Head (2022)'!L7,1)), VALUE(LEFT('Head to Head (2021)'!L7,1))) &amp; "-" &amp; SUM(VALUE(RIGHT('Head to Head (2023)'!L7,1)), VALUE(RIGHT('Head to Head (2022)'!L7,1)), VALUE(RIGHT('Head to Head (2021)'!L7,1))), "---")</f>
        <v>0-0</v>
      </c>
      <c r="M7" s="35" t="str">
        <f>IF('Head to Head (2023)'!M7&lt;&gt;"---", SUM(VALUE(LEFT('Head to Head (2023)'!M7,1)), VALUE(LEFT('Head to Head (2022)'!M7,1)), VALUE(LEFT('Head to Head (2021)'!M7,1))) &amp; "-" &amp; SUM(VALUE(RIGHT('Head to Head (2023)'!M7,1)), VALUE(RIGHT('Head to Head (2022)'!M7,1)), VALUE(RIGHT('Head to Head (2021)'!M7,1))), "---")</f>
        <v>0-0</v>
      </c>
    </row>
    <row r="8" ht="21.75" customHeight="1">
      <c r="A8" s="36" t="s">
        <v>6</v>
      </c>
      <c r="B8" s="34" t="str">
        <f>IF('Head to Head (2023)'!B8&lt;&gt;"---", SUM(VALUE(LEFT('Head to Head (2023)'!B8,1)), VALUE(LEFT('Head to Head (2022)'!B8,1)), VALUE(LEFT('Head to Head (2021)'!B8,1))) &amp; "-" &amp; SUM(VALUE(RIGHT('Head to Head (2023)'!B8,1)), VALUE(RIGHT('Head to Head (2022)'!B8,1)), VALUE(RIGHT('Head to Head (2021)'!B8,1))), "---")</f>
        <v>1-4</v>
      </c>
      <c r="C8" s="34" t="str">
        <f>IF('Head to Head (2023)'!C8&lt;&gt;"---", SUM(VALUE(LEFT('Head to Head (2023)'!C8,1)), VALUE(LEFT('Head to Head (2022)'!C8,1)), VALUE(LEFT('Head to Head (2021)'!C8,1))) &amp; "-" &amp; SUM(VALUE(RIGHT('Head to Head (2023)'!C8,1)), VALUE(RIGHT('Head to Head (2022)'!C8,1)), VALUE(RIGHT('Head to Head (2021)'!C8,1))), "---")</f>
        <v>3-3</v>
      </c>
      <c r="D8" s="34" t="str">
        <f>IF('Head to Head (2023)'!D8&lt;&gt;"---", SUM(VALUE(LEFT('Head to Head (2023)'!D8,1)), VALUE(LEFT('Head to Head (2022)'!D8,1)), VALUE(LEFT('Head to Head (2021)'!D8,1))) &amp; "-" &amp; SUM(VALUE(RIGHT('Head to Head (2023)'!D8,1)), VALUE(RIGHT('Head to Head (2022)'!D8,1)), VALUE(RIGHT('Head to Head (2021)'!D8,1))), "---")</f>
        <v>4-2</v>
      </c>
      <c r="E8" s="34" t="str">
        <f>IF('Head to Head (2023)'!E8&lt;&gt;"---", SUM(VALUE(LEFT('Head to Head (2023)'!E8,1)), VALUE(LEFT('Head to Head (2022)'!E8,1)), VALUE(LEFT('Head to Head (2021)'!E8,1))) &amp; "-" &amp; SUM(VALUE(RIGHT('Head to Head (2023)'!E8,1)), VALUE(RIGHT('Head to Head (2022)'!E8,1)), VALUE(RIGHT('Head to Head (2021)'!E8,1))), "---")</f>
        <v>4-1</v>
      </c>
      <c r="F8" s="34" t="str">
        <f>IF('Head to Head (2023)'!F8&lt;&gt;"---", SUM(VALUE(LEFT('Head to Head (2023)'!F8,1)), VALUE(LEFT('Head to Head (2022)'!F8,1)), VALUE(LEFT('Head to Head (2021)'!F8,1))) &amp; "-" &amp; SUM(VALUE(RIGHT('Head to Head (2023)'!F8,1)), VALUE(RIGHT('Head to Head (2022)'!F8,1)), VALUE(RIGHT('Head to Head (2021)'!F8,1))), "---")</f>
        <v>3-2</v>
      </c>
      <c r="G8" s="34" t="str">
        <f>IF('Head to Head (2023)'!G8&lt;&gt;"---", SUM(VALUE(LEFT('Head to Head (2023)'!G8,1)), VALUE(LEFT('Head to Head (2022)'!G8,1)), VALUE(LEFT('Head to Head (2021)'!G8,1))) &amp; "-" &amp; SUM(VALUE(RIGHT('Head to Head (2023)'!G8,1)), VALUE(RIGHT('Head to Head (2022)'!G8,1)), VALUE(RIGHT('Head to Head (2021)'!G8,1))), "---")</f>
        <v>2-0</v>
      </c>
      <c r="H8" s="34" t="str">
        <f>IF('Head to Head (2023)'!H8&lt;&gt;"---", SUM(VALUE(LEFT('Head to Head (2023)'!H8,1)), VALUE(LEFT('Head to Head (2022)'!H8,1)), VALUE(LEFT('Head to Head (2021)'!H8,1))) &amp; "-" &amp; SUM(VALUE(RIGHT('Head to Head (2023)'!H8,1)), VALUE(RIGHT('Head to Head (2022)'!H8,1)), VALUE(RIGHT('Head to Head (2021)'!H8,1))), "---")</f>
        <v>---</v>
      </c>
      <c r="I8" s="34" t="str">
        <f>IF('Head to Head (2023)'!I8&lt;&gt;"---", SUM(VALUE(LEFT('Head to Head (2023)'!I8,1)), VALUE(LEFT('Head to Head (2022)'!I8,1)), VALUE(LEFT('Head to Head (2021)'!I8,1))) &amp; "-" &amp; SUM(VALUE(RIGHT('Head to Head (2023)'!I8,1)), VALUE(RIGHT('Head to Head (2022)'!I8,1)), VALUE(RIGHT('Head to Head (2021)'!I8,1))), "---")</f>
        <v>2-1</v>
      </c>
      <c r="J8" s="34" t="str">
        <f>IF('Head to Head (2023)'!J8&lt;&gt;"---", SUM(VALUE(LEFT('Head to Head (2023)'!J8,1)), VALUE(LEFT('Head to Head (2022)'!J8,1)), VALUE(LEFT('Head to Head (2021)'!J8,1))) &amp; "-" &amp; SUM(VALUE(RIGHT('Head to Head (2023)'!J8,1)), VALUE(RIGHT('Head to Head (2022)'!J8,1)), VALUE(RIGHT('Head to Head (2021)'!J8,1))), "---")</f>
        <v>4-1</v>
      </c>
      <c r="K8" s="34" t="str">
        <f>IF('Head to Head (2023)'!K8&lt;&gt;"---", SUM(VALUE(LEFT('Head to Head (2023)'!K8,1)), VALUE(LEFT('Head to Head (2022)'!K8,1)), VALUE(LEFT('Head to Head (2021)'!K8,1))) &amp; "-" &amp; SUM(VALUE(RIGHT('Head to Head (2023)'!K8,1)), VALUE(RIGHT('Head to Head (2022)'!K8,1)), VALUE(RIGHT('Head to Head (2021)'!K8,1))), "---")</f>
        <v>1-1</v>
      </c>
      <c r="L8" s="35" t="str">
        <f>IF('Head to Head (2023)'!L8&lt;&gt;"---", SUM(VALUE(LEFT('Head to Head (2023)'!L8,1)), VALUE(LEFT('Head to Head (2022)'!L8,1)), VALUE(LEFT('Head to Head (2021)'!L8,1))) &amp; "-" &amp; SUM(VALUE(RIGHT('Head to Head (2023)'!L8,1)), VALUE(RIGHT('Head to Head (2022)'!L8,1)), VALUE(RIGHT('Head to Head (2021)'!L8,1))), "---")</f>
        <v>1-3</v>
      </c>
      <c r="M8" s="35" t="str">
        <f>IF('Head to Head (2023)'!M8&lt;&gt;"---", SUM(VALUE(LEFT('Head to Head (2023)'!M8,1)), VALUE(LEFT('Head to Head (2022)'!M8,1)), VALUE(LEFT('Head to Head (2021)'!M8,1))) &amp; "-" &amp; SUM(VALUE(RIGHT('Head to Head (2023)'!M8,1)), VALUE(RIGHT('Head to Head (2022)'!M8,1)), VALUE(RIGHT('Head to Head (2021)'!M8,1))), "---")</f>
        <v>0-3</v>
      </c>
    </row>
    <row r="9" ht="21.75" customHeight="1">
      <c r="A9" s="36" t="s">
        <v>7</v>
      </c>
      <c r="B9" s="34" t="str">
        <f>IF('Head to Head (2023)'!B9&lt;&gt;"---", SUM(VALUE(LEFT('Head to Head (2023)'!B9,1)), VALUE(LEFT('Head to Head (2022)'!B9,1)), VALUE(LEFT('Head to Head (2021)'!B9,1))) &amp; "-" &amp; SUM(VALUE(RIGHT('Head to Head (2023)'!B9,1)), VALUE(RIGHT('Head to Head (2022)'!B9,1)), VALUE(RIGHT('Head to Head (2021)'!B9,1))), "---")</f>
        <v>4-3</v>
      </c>
      <c r="C9" s="34" t="str">
        <f>IF('Head to Head (2023)'!C9&lt;&gt;"---", SUM(VALUE(LEFT('Head to Head (2023)'!C9,1)), VALUE(LEFT('Head to Head (2022)'!C9,1)), VALUE(LEFT('Head to Head (2021)'!C9,1))) &amp; "-" &amp; SUM(VALUE(RIGHT('Head to Head (2023)'!C9,1)), VALUE(RIGHT('Head to Head (2022)'!C9,1)), VALUE(RIGHT('Head to Head (2021)'!C9,1))), "---")</f>
        <v>3-0</v>
      </c>
      <c r="D9" s="34" t="str">
        <f>IF('Head to Head (2023)'!D9&lt;&gt;"---", SUM(VALUE(LEFT('Head to Head (2023)'!D9,1)), VALUE(LEFT('Head to Head (2022)'!D9,1)), VALUE(LEFT('Head to Head (2021)'!D9,1))) &amp; "-" &amp; SUM(VALUE(RIGHT('Head to Head (2023)'!D9,1)), VALUE(RIGHT('Head to Head (2022)'!D9,1)), VALUE(RIGHT('Head to Head (2021)'!D9,1))), "---")</f>
        <v>4-1</v>
      </c>
      <c r="E9" s="34" t="str">
        <f>IF('Head to Head (2023)'!E9&lt;&gt;"---", SUM(VALUE(LEFT('Head to Head (2023)'!E9,1)), VALUE(LEFT('Head to Head (2022)'!E9,1)), VALUE(LEFT('Head to Head (2021)'!E9,1))) &amp; "-" &amp; SUM(VALUE(RIGHT('Head to Head (2023)'!E9,1)), VALUE(RIGHT('Head to Head (2022)'!E9,1)), VALUE(RIGHT('Head to Head (2021)'!E9,1))), "---")</f>
        <v>4-0</v>
      </c>
      <c r="F9" s="34" t="str">
        <f>IF('Head to Head (2023)'!F9&lt;&gt;"---", SUM(VALUE(LEFT('Head to Head (2023)'!F9,1)), VALUE(LEFT('Head to Head (2022)'!F9,1)), VALUE(LEFT('Head to Head (2021)'!F9,1))) &amp; "-" &amp; SUM(VALUE(RIGHT('Head to Head (2023)'!F9,1)), VALUE(RIGHT('Head to Head (2022)'!F9,1)), VALUE(RIGHT('Head to Head (2021)'!F9,1))), "---")</f>
        <v>4-2</v>
      </c>
      <c r="G9" s="34" t="str">
        <f>IF('Head to Head (2023)'!G9&lt;&gt;"---", SUM(VALUE(LEFT('Head to Head (2023)'!G9,1)), VALUE(LEFT('Head to Head (2022)'!G9,1)), VALUE(LEFT('Head to Head (2021)'!G9,1))) &amp; "-" &amp; SUM(VALUE(RIGHT('Head to Head (2023)'!G9,1)), VALUE(RIGHT('Head to Head (2022)'!G9,1)), VALUE(RIGHT('Head to Head (2021)'!G9,1))), "---")</f>
        <v>1-0</v>
      </c>
      <c r="H9" s="34" t="str">
        <f>IF('Head to Head (2023)'!H9&lt;&gt;"---", SUM(VALUE(LEFT('Head to Head (2023)'!H9,1)), VALUE(LEFT('Head to Head (2022)'!H9,1)), VALUE(LEFT('Head to Head (2021)'!H9,1))) &amp; "-" &amp; SUM(VALUE(RIGHT('Head to Head (2023)'!H9,1)), VALUE(RIGHT('Head to Head (2022)'!H9,1)), VALUE(RIGHT('Head to Head (2021)'!H9,1))), "---")</f>
        <v>1-2</v>
      </c>
      <c r="I9" s="34" t="str">
        <f>IF('Head to Head (2023)'!I9&lt;&gt;"---", SUM(VALUE(LEFT('Head to Head (2023)'!I9,1)), VALUE(LEFT('Head to Head (2022)'!I9,1)), VALUE(LEFT('Head to Head (2021)'!I9,1))) &amp; "-" &amp; SUM(VALUE(RIGHT('Head to Head (2023)'!I9,1)), VALUE(RIGHT('Head to Head (2022)'!I9,1)), VALUE(RIGHT('Head to Head (2021)'!I9,1))), "---")</f>
        <v>---</v>
      </c>
      <c r="J9" s="34" t="str">
        <f>IF('Head to Head (2023)'!J9&lt;&gt;"---", SUM(VALUE(LEFT('Head to Head (2023)'!J9,1)), VALUE(LEFT('Head to Head (2022)'!J9,1)), VALUE(LEFT('Head to Head (2021)'!J9,1))) &amp; "-" &amp; SUM(VALUE(RIGHT('Head to Head (2023)'!J9,1)), VALUE(RIGHT('Head to Head (2022)'!J9,1)), VALUE(RIGHT('Head to Head (2021)'!J9,1))), "---")</f>
        <v>2-3</v>
      </c>
      <c r="K9" s="34" t="str">
        <f>IF('Head to Head (2023)'!K9&lt;&gt;"---", SUM(VALUE(LEFT('Head to Head (2023)'!K9,1)), VALUE(LEFT('Head to Head (2022)'!K9,1)), VALUE(LEFT('Head to Head (2021)'!K9,1))) &amp; "-" &amp; SUM(VALUE(RIGHT('Head to Head (2023)'!K9,1)), VALUE(RIGHT('Head to Head (2022)'!K9,1)), VALUE(RIGHT('Head to Head (2021)'!K9,1))), "---")</f>
        <v>2-0</v>
      </c>
      <c r="L9" s="35" t="str">
        <f>IF('Head to Head (2023)'!L9&lt;&gt;"---", SUM(VALUE(LEFT('Head to Head (2023)'!L9,1)), VALUE(LEFT('Head to Head (2022)'!L9,1)), VALUE(LEFT('Head to Head (2021)'!L9,1))) &amp; "-" &amp; SUM(VALUE(RIGHT('Head to Head (2023)'!L9,1)), VALUE(RIGHT('Head to Head (2022)'!L9,1)), VALUE(RIGHT('Head to Head (2021)'!L9,1))), "---")</f>
        <v>1-4</v>
      </c>
      <c r="M9" s="35" t="str">
        <f>IF('Head to Head (2023)'!M9&lt;&gt;"---", SUM(VALUE(LEFT('Head to Head (2023)'!M9,1)), VALUE(LEFT('Head to Head (2022)'!M9,1)), VALUE(LEFT('Head to Head (2021)'!M9,1))) &amp; "-" &amp; SUM(VALUE(RIGHT('Head to Head (2023)'!M9,1)), VALUE(RIGHT('Head to Head (2022)'!M9,1)), VALUE(RIGHT('Head to Head (2021)'!M9,1))), "---")</f>
        <v>2-1</v>
      </c>
    </row>
    <row r="10" ht="21.75" customHeight="1">
      <c r="A10" s="36" t="s">
        <v>8</v>
      </c>
      <c r="B10" s="34" t="str">
        <f>IF('Head to Head (2023)'!B10&lt;&gt;"---", SUM(VALUE(LEFT('Head to Head (2023)'!B10,1)), VALUE(LEFT('Head to Head (2022)'!B10,1)), VALUE(LEFT('Head to Head (2021)'!B10,1))) &amp; "-" &amp; SUM(VALUE(RIGHT('Head to Head (2023)'!B10,1)), VALUE(RIGHT('Head to Head (2022)'!B10,1)), VALUE(RIGHT('Head to Head (2021)'!B10,1))), "---")</f>
        <v>2-3</v>
      </c>
      <c r="C10" s="34" t="str">
        <f>IF('Head to Head (2023)'!C10&lt;&gt;"---", SUM(VALUE(LEFT('Head to Head (2023)'!C10,1)), VALUE(LEFT('Head to Head (2022)'!C10,1)), VALUE(LEFT('Head to Head (2021)'!C10,1))) &amp; "-" &amp; SUM(VALUE(RIGHT('Head to Head (2023)'!C10,1)), VALUE(RIGHT('Head to Head (2022)'!C10,1)), VALUE(RIGHT('Head to Head (2021)'!C10,1))), "---")</f>
        <v>3-2</v>
      </c>
      <c r="D10" s="34" t="str">
        <f>IF('Head to Head (2023)'!D10&lt;&gt;"---", SUM(VALUE(LEFT('Head to Head (2023)'!D10,1)), VALUE(LEFT('Head to Head (2022)'!D10,1)), VALUE(LEFT('Head to Head (2021)'!D10,1))) &amp; "-" &amp; SUM(VALUE(RIGHT('Head to Head (2023)'!D10,1)), VALUE(RIGHT('Head to Head (2022)'!D10,1)), VALUE(RIGHT('Head to Head (2021)'!D10,1))), "---")</f>
        <v>1-4</v>
      </c>
      <c r="E10" s="34" t="str">
        <f>IF('Head to Head (2023)'!E10&lt;&gt;"---", SUM(VALUE(LEFT('Head to Head (2023)'!E10,1)), VALUE(LEFT('Head to Head (2022)'!E10,1)), VALUE(LEFT('Head to Head (2021)'!E10,1))) &amp; "-" &amp; SUM(VALUE(RIGHT('Head to Head (2023)'!E10,1)), VALUE(RIGHT('Head to Head (2022)'!E10,1)), VALUE(RIGHT('Head to Head (2021)'!E10,1))), "---")</f>
        <v>1-3</v>
      </c>
      <c r="F10" s="34" t="str">
        <f>IF('Head to Head (2023)'!F10&lt;&gt;"---", SUM(VALUE(LEFT('Head to Head (2023)'!F10,1)), VALUE(LEFT('Head to Head (2022)'!F10,1)), VALUE(LEFT('Head to Head (2021)'!F10,1))) &amp; "-" &amp; SUM(VALUE(RIGHT('Head to Head (2023)'!F10,1)), VALUE(RIGHT('Head to Head (2022)'!F10,1)), VALUE(RIGHT('Head to Head (2021)'!F10,1))), "---")</f>
        <v>3-3</v>
      </c>
      <c r="G10" s="34" t="str">
        <f>IF('Head to Head (2023)'!G10&lt;&gt;"---", SUM(VALUE(LEFT('Head to Head (2023)'!G10,1)), VALUE(LEFT('Head to Head (2022)'!G10,1)), VALUE(LEFT('Head to Head (2021)'!G10,1))) &amp; "-" &amp; SUM(VALUE(RIGHT('Head to Head (2023)'!G10,1)), VALUE(RIGHT('Head to Head (2022)'!G10,1)), VALUE(RIGHT('Head to Head (2021)'!G10,1))), "---")</f>
        <v>0-1</v>
      </c>
      <c r="H10" s="34" t="str">
        <f>IF('Head to Head (2023)'!H10&lt;&gt;"---", SUM(VALUE(LEFT('Head to Head (2023)'!H10,1)), VALUE(LEFT('Head to Head (2022)'!H10,1)), VALUE(LEFT('Head to Head (2021)'!H10,1))) &amp; "-" &amp; SUM(VALUE(RIGHT('Head to Head (2023)'!H10,1)), VALUE(RIGHT('Head to Head (2022)'!H10,1)), VALUE(RIGHT('Head to Head (2021)'!H10,1))), "---")</f>
        <v>1-4</v>
      </c>
      <c r="I10" s="34" t="str">
        <f>IF('Head to Head (2023)'!I10&lt;&gt;"---", SUM(VALUE(LEFT('Head to Head (2023)'!I10,1)), VALUE(LEFT('Head to Head (2022)'!I10,1)), VALUE(LEFT('Head to Head (2021)'!I10,1))) &amp; "-" &amp; SUM(VALUE(RIGHT('Head to Head (2023)'!I10,1)), VALUE(RIGHT('Head to Head (2022)'!I10,1)), VALUE(RIGHT('Head to Head (2021)'!I10,1))), "---")</f>
        <v>3-2</v>
      </c>
      <c r="J10" s="34" t="str">
        <f>IF('Head to Head (2023)'!J10&lt;&gt;"---", SUM(VALUE(LEFT('Head to Head (2023)'!J10,1)), VALUE(LEFT('Head to Head (2022)'!J10,1)), VALUE(LEFT('Head to Head (2021)'!J10,1))) &amp; "-" &amp; SUM(VALUE(RIGHT('Head to Head (2023)'!J10,1)), VALUE(RIGHT('Head to Head (2022)'!J10,1)), VALUE(RIGHT('Head to Head (2021)'!J10,1))), "---")</f>
        <v>---</v>
      </c>
      <c r="K10" s="34" t="str">
        <f>IF('Head to Head (2023)'!K10&lt;&gt;"---", SUM(VALUE(LEFT('Head to Head (2023)'!K10,1)), VALUE(LEFT('Head to Head (2022)'!K10,1)), VALUE(LEFT('Head to Head (2021)'!K10,1))) &amp; "-" &amp; SUM(VALUE(RIGHT('Head to Head (2023)'!K10,1)), VALUE(RIGHT('Head to Head (2022)'!K10,1)), VALUE(RIGHT('Head to Head (2021)'!K10,1))), "---")</f>
        <v>1-0</v>
      </c>
      <c r="L10" s="35" t="str">
        <f>IF('Head to Head (2023)'!L10&lt;&gt;"---", SUM(VALUE(LEFT('Head to Head (2023)'!L10,1)), VALUE(LEFT('Head to Head (2022)'!L10,1)), VALUE(LEFT('Head to Head (2021)'!L10,1))) &amp; "-" &amp; SUM(VALUE(RIGHT('Head to Head (2023)'!L10,1)), VALUE(RIGHT('Head to Head (2022)'!L10,1)), VALUE(RIGHT('Head to Head (2021)'!L10,1))), "---")</f>
        <v>0-2</v>
      </c>
      <c r="M10" s="35" t="str">
        <f>IF('Head to Head (2023)'!M10&lt;&gt;"---", SUM(VALUE(LEFT('Head to Head (2023)'!M10,1)), VALUE(LEFT('Head to Head (2022)'!M10,1)), VALUE(LEFT('Head to Head (2021)'!M10,1))) &amp; "-" &amp; SUM(VALUE(RIGHT('Head to Head (2023)'!M10,1)), VALUE(RIGHT('Head to Head (2022)'!M10,1)), VALUE(RIGHT('Head to Head (2021)'!M10,1))), "---")</f>
        <v>3-1</v>
      </c>
    </row>
    <row r="11" ht="21.75" customHeight="1">
      <c r="A11" s="36" t="s">
        <v>9</v>
      </c>
      <c r="B11" s="34" t="str">
        <f>IF('Head to Head (2023)'!B11&lt;&gt;"---", SUM(VALUE(LEFT('Head to Head (2023)'!B11,1)), VALUE(LEFT('Head to Head (2022)'!B11,1)), VALUE(LEFT('Head to Head (2021)'!B11,1))) &amp; "-" &amp; SUM(VALUE(RIGHT('Head to Head (2023)'!B11,1)), VALUE(RIGHT('Head to Head (2022)'!B11,1)), VALUE(RIGHT('Head to Head (2021)'!B11,1))), "---")</f>
        <v>0-1</v>
      </c>
      <c r="C11" s="34" t="str">
        <f>IF('Head to Head (2023)'!C11&lt;&gt;"---", SUM(VALUE(LEFT('Head to Head (2023)'!C11,1)), VALUE(LEFT('Head to Head (2022)'!C11,1)), VALUE(LEFT('Head to Head (2021)'!C11,1))) &amp; "-" &amp; SUM(VALUE(RIGHT('Head to Head (2023)'!C11,1)), VALUE(RIGHT('Head to Head (2022)'!C11,1)), VALUE(RIGHT('Head to Head (2021)'!C11,1))), "---")</f>
        <v>1-0</v>
      </c>
      <c r="D11" s="34" t="str">
        <f>IF('Head to Head (2023)'!D11&lt;&gt;"---", SUM(VALUE(LEFT('Head to Head (2023)'!D11,1)), VALUE(LEFT('Head to Head (2022)'!D11,1)), VALUE(LEFT('Head to Head (2021)'!D11,1))) &amp; "-" &amp; SUM(VALUE(RIGHT('Head to Head (2023)'!D11,1)), VALUE(RIGHT('Head to Head (2022)'!D11,1)), VALUE(RIGHT('Head to Head (2021)'!D11,1))), "---")</f>
        <v>1-1</v>
      </c>
      <c r="E11" s="34" t="str">
        <f>IF('Head to Head (2023)'!E11&lt;&gt;"---", SUM(VALUE(LEFT('Head to Head (2023)'!E11,1)), VALUE(LEFT('Head to Head (2022)'!E11,1)), VALUE(LEFT('Head to Head (2021)'!E11,1))) &amp; "-" &amp; SUM(VALUE(RIGHT('Head to Head (2023)'!E11,1)), VALUE(RIGHT('Head to Head (2022)'!E11,1)), VALUE(RIGHT('Head to Head (2021)'!E11,1))), "---")</f>
        <v>1-1</v>
      </c>
      <c r="F11" s="34" t="str">
        <f>IF('Head to Head (2023)'!F11&lt;&gt;"---", SUM(VALUE(LEFT('Head to Head (2023)'!F11,1)), VALUE(LEFT('Head to Head (2022)'!F11,1)), VALUE(LEFT('Head to Head (2021)'!F11,1))) &amp; "-" &amp; SUM(VALUE(RIGHT('Head to Head (2023)'!F11,1)), VALUE(RIGHT('Head to Head (2022)'!F11,1)), VALUE(RIGHT('Head to Head (2021)'!F11,1))), "---")</f>
        <v>0-1</v>
      </c>
      <c r="G11" s="34" t="str">
        <f>IF('Head to Head (2023)'!G11&lt;&gt;"---", SUM(VALUE(LEFT('Head to Head (2023)'!G11,1)), VALUE(LEFT('Head to Head (2022)'!G11,1)), VALUE(LEFT('Head to Head (2021)'!G11,1))) &amp; "-" &amp; SUM(VALUE(RIGHT('Head to Head (2023)'!G11,1)), VALUE(RIGHT('Head to Head (2022)'!G11,1)), VALUE(RIGHT('Head to Head (2021)'!G11,1))), "---")</f>
        <v>0-3</v>
      </c>
      <c r="H11" s="34" t="str">
        <f>IF('Head to Head (2023)'!H11&lt;&gt;"---", SUM(VALUE(LEFT('Head to Head (2023)'!H11,1)), VALUE(LEFT('Head to Head (2022)'!H11,1)), VALUE(LEFT('Head to Head (2021)'!H11,1))) &amp; "-" &amp; SUM(VALUE(RIGHT('Head to Head (2023)'!H11,1)), VALUE(RIGHT('Head to Head (2022)'!H11,1)), VALUE(RIGHT('Head to Head (2021)'!H11,1))), "---")</f>
        <v>1-1</v>
      </c>
      <c r="I11" s="34" t="str">
        <f>IF('Head to Head (2023)'!I11&lt;&gt;"---", SUM(VALUE(LEFT('Head to Head (2023)'!I11,1)), VALUE(LEFT('Head to Head (2022)'!I11,1)), VALUE(LEFT('Head to Head (2021)'!I11,1))) &amp; "-" &amp; SUM(VALUE(RIGHT('Head to Head (2023)'!I11,1)), VALUE(RIGHT('Head to Head (2022)'!I11,1)), VALUE(RIGHT('Head to Head (2021)'!I11,1))), "---")</f>
        <v>0-2</v>
      </c>
      <c r="J11" s="34" t="str">
        <f>IF('Head to Head (2023)'!J11&lt;&gt;"---", SUM(VALUE(LEFT('Head to Head (2023)'!J11,1)), VALUE(LEFT('Head to Head (2022)'!J11,1)), VALUE(LEFT('Head to Head (2021)'!J11,1))) &amp; "-" &amp; SUM(VALUE(RIGHT('Head to Head (2023)'!J11,1)), VALUE(RIGHT('Head to Head (2022)'!J11,1)), VALUE(RIGHT('Head to Head (2021)'!J11,1))), "---")</f>
        <v>0-1</v>
      </c>
      <c r="K11" s="34" t="str">
        <f>IF('Head to Head (2023)'!K11&lt;&gt;"---", SUM(VALUE(LEFT('Head to Head (2023)'!K11,1)), VALUE(LEFT('Head to Head (2022)'!K11,1)), VALUE(LEFT('Head to Head (2021)'!K11,1))) &amp; "-" &amp; SUM(VALUE(RIGHT('Head to Head (2023)'!K11,1)), VALUE(RIGHT('Head to Head (2022)'!K11,1)), VALUE(RIGHT('Head to Head (2021)'!K11,1))), "---")</f>
        <v>---</v>
      </c>
      <c r="L11" s="35" t="str">
        <f>IF('Head to Head (2023)'!L11&lt;&gt;"---", SUM(VALUE(LEFT('Head to Head (2023)'!L11,1)), VALUE(LEFT('Head to Head (2022)'!L11,1)), VALUE(LEFT('Head to Head (2021)'!L11,1))) &amp; "-" &amp; SUM(VALUE(RIGHT('Head to Head (2023)'!L11,1)), VALUE(RIGHT('Head to Head (2022)'!L11,1)), VALUE(RIGHT('Head to Head (2021)'!L11,1))), "---")</f>
        <v>0-0</v>
      </c>
      <c r="M11" s="35" t="str">
        <f>IF('Head to Head (2023)'!M11&lt;&gt;"---", SUM(VALUE(LEFT('Head to Head (2023)'!M11,1)), VALUE(LEFT('Head to Head (2022)'!M11,1)), VALUE(LEFT('Head to Head (2021)'!M11,1))) &amp; "-" &amp; SUM(VALUE(RIGHT('Head to Head (2023)'!M11,1)), VALUE(RIGHT('Head to Head (2022)'!M11,1)), VALUE(RIGHT('Head to Head (2021)'!M11,1))), "---")</f>
        <v>0-0</v>
      </c>
    </row>
    <row r="12">
      <c r="A12" s="31" t="s">
        <v>18</v>
      </c>
      <c r="B12" s="35" t="str">
        <f>IF('Head to Head (2023)'!B12&lt;&gt;"---", SUM(VALUE(LEFT('Head to Head (2023)'!B12,1)), VALUE(LEFT('Head to Head (2022)'!B12,1)), VALUE(LEFT('Head to Head (2021)'!B12,1))) &amp; "-" &amp; SUM(VALUE(RIGHT('Head to Head (2023)'!B12,1)), VALUE(RIGHT('Head to Head (2022)'!B12,1)), VALUE(RIGHT('Head to Head (2021)'!B12,1))), "---")</f>
        <v>1-2</v>
      </c>
      <c r="C12" s="35" t="str">
        <f>IF('Head to Head (2023)'!C12&lt;&gt;"---", SUM(VALUE(LEFT('Head to Head (2023)'!C12,1)), VALUE(LEFT('Head to Head (2022)'!C12,1)), VALUE(LEFT('Head to Head (2021)'!C12,1))) &amp; "-" &amp; SUM(VALUE(RIGHT('Head to Head (2023)'!C12,1)), VALUE(RIGHT('Head to Head (2022)'!C12,1)), VALUE(RIGHT('Head to Head (2021)'!C12,1))), "---")</f>
        <v>3-0</v>
      </c>
      <c r="D12" s="35" t="str">
        <f>IF('Head to Head (2023)'!D12&lt;&gt;"---", SUM(VALUE(LEFT('Head to Head (2023)'!D12,1)), VALUE(LEFT('Head to Head (2022)'!D12,1)), VALUE(LEFT('Head to Head (2021)'!D12,1))) &amp; "-" &amp; SUM(VALUE(RIGHT('Head to Head (2023)'!D12,1)), VALUE(RIGHT('Head to Head (2022)'!D12,1)), VALUE(RIGHT('Head to Head (2021)'!D12,1))), "---")</f>
        <v>1-3</v>
      </c>
      <c r="E12" s="35" t="str">
        <f>IF('Head to Head (2023)'!E12&lt;&gt;"---", SUM(VALUE(LEFT('Head to Head (2023)'!E12,1)), VALUE(LEFT('Head to Head (2022)'!E12,1)), VALUE(LEFT('Head to Head (2021)'!E12,1))) &amp; "-" &amp; SUM(VALUE(RIGHT('Head to Head (2023)'!E12,1)), VALUE(RIGHT('Head to Head (2022)'!E12,1)), VALUE(RIGHT('Head to Head (2021)'!E12,1))), "---")</f>
        <v>4-1</v>
      </c>
      <c r="F12" s="35" t="str">
        <f>IF('Head to Head (2023)'!F12&lt;&gt;"---", SUM(VALUE(LEFT('Head to Head (2023)'!F12,1)), VALUE(LEFT('Head to Head (2022)'!F12,1)), VALUE(LEFT('Head to Head (2021)'!F12,1))) &amp; "-" &amp; SUM(VALUE(RIGHT('Head to Head (2023)'!F12,1)), VALUE(RIGHT('Head to Head (2022)'!F12,1)), VALUE(RIGHT('Head to Head (2021)'!F12,1))), "---")</f>
        <v>2-2</v>
      </c>
      <c r="G12" s="35" t="str">
        <f>IF('Head to Head (2023)'!G12&lt;&gt;"---", SUM(VALUE(LEFT('Head to Head (2023)'!G12,1)), VALUE(LEFT('Head to Head (2022)'!G12,1)), VALUE(LEFT('Head to Head (2021)'!G12,1))) &amp; "-" &amp; SUM(VALUE(RIGHT('Head to Head (2023)'!G12,1)), VALUE(RIGHT('Head to Head (2022)'!G12,1)), VALUE(RIGHT('Head to Head (2021)'!G12,1))), "---")</f>
        <v>0-0</v>
      </c>
      <c r="H12" s="35" t="str">
        <f>IF('Head to Head (2023)'!H12&lt;&gt;"---", SUM(VALUE(LEFT('Head to Head (2023)'!H12,1)), VALUE(LEFT('Head to Head (2022)'!H12,1)), VALUE(LEFT('Head to Head (2021)'!H12,1))) &amp; "-" &amp; SUM(VALUE(RIGHT('Head to Head (2023)'!H12,1)), VALUE(RIGHT('Head to Head (2022)'!H12,1)), VALUE(RIGHT('Head to Head (2021)'!H12,1))), "---")</f>
        <v>3-1</v>
      </c>
      <c r="I12" s="35" t="str">
        <f>IF('Head to Head (2023)'!I12&lt;&gt;"---", SUM(VALUE(LEFT('Head to Head (2023)'!I12,1)), VALUE(LEFT('Head to Head (2022)'!I12,1)), VALUE(LEFT('Head to Head (2021)'!I12,1))) &amp; "-" &amp; SUM(VALUE(RIGHT('Head to Head (2023)'!I12,1)), VALUE(RIGHT('Head to Head (2022)'!I12,1)), VALUE(RIGHT('Head to Head (2021)'!I12,1))), "---")</f>
        <v>3-1</v>
      </c>
      <c r="J12" s="35" t="str">
        <f>IF('Head to Head (2023)'!J12&lt;&gt;"---", SUM(VALUE(LEFT('Head to Head (2023)'!J12,1)), VALUE(LEFT('Head to Head (2022)'!J12,1)), VALUE(LEFT('Head to Head (2021)'!J12,1))) &amp; "-" &amp; SUM(VALUE(RIGHT('Head to Head (2023)'!J12,1)), VALUE(RIGHT('Head to Head (2022)'!J12,1)), VALUE(RIGHT('Head to Head (2021)'!J12,1))), "---")</f>
        <v>2-0</v>
      </c>
      <c r="K12" s="35" t="str">
        <f>IF('Head to Head (2023)'!K12&lt;&gt;"---", SUM(VALUE(LEFT('Head to Head (2023)'!K12,1)), VALUE(LEFT('Head to Head (2022)'!K12,1)), VALUE(LEFT('Head to Head (2021)'!K12,1))) &amp; "-" &amp; SUM(VALUE(RIGHT('Head to Head (2023)'!K12,1)), VALUE(RIGHT('Head to Head (2022)'!K12,1)), VALUE(RIGHT('Head to Head (2021)'!K12,1))), "---")</f>
        <v>0-0</v>
      </c>
      <c r="L12" s="35" t="s">
        <v>20</v>
      </c>
      <c r="M12" s="35" t="str">
        <f>IF('Head to Head (2023)'!M12&lt;&gt;"---", SUM(VALUE(LEFT('Head to Head (2023)'!M12,1)), VALUE(LEFT('Head to Head (2022)'!M12,1)), VALUE(LEFT('Head to Head (2021)'!M12,1))) &amp; "-" &amp; SUM(VALUE(RIGHT('Head to Head (2023)'!M12,1)), VALUE(RIGHT('Head to Head (2022)'!M12,1)), VALUE(RIGHT('Head to Head (2021)'!M12,1))), "---")</f>
        <v>2-1</v>
      </c>
    </row>
    <row r="13">
      <c r="A13" s="37" t="s">
        <v>19</v>
      </c>
      <c r="B13" s="35" t="str">
        <f>IF('Head to Head (2023)'!B13&lt;&gt;"---", SUM(VALUE(LEFT('Head to Head (2023)'!B13,1)), VALUE(LEFT('Head to Head (2022)'!B13,1)), VALUE(LEFT('Head to Head (2021)'!B13,1))) &amp; "-" &amp; SUM(VALUE(RIGHT('Head to Head (2023)'!B13,1)), VALUE(RIGHT('Head to Head (2022)'!B13,1)), VALUE(RIGHT('Head to Head (2021)'!B13,1))), "---")</f>
        <v>2-1</v>
      </c>
      <c r="C13" s="35" t="str">
        <f>IF('Head to Head (2023)'!C13&lt;&gt;"---", SUM(VALUE(LEFT('Head to Head (2023)'!C13,1)), VALUE(LEFT('Head to Head (2022)'!C13,1)), VALUE(LEFT('Head to Head (2021)'!C13,1))) &amp; "-" &amp; SUM(VALUE(RIGHT('Head to Head (2023)'!C13,1)), VALUE(RIGHT('Head to Head (2022)'!C13,1)), VALUE(RIGHT('Head to Head (2021)'!C13,1))), "---")</f>
        <v>3-2</v>
      </c>
      <c r="D13" s="35" t="str">
        <f>IF('Head to Head (2023)'!D13&lt;&gt;"---", SUM(VALUE(LEFT('Head to Head (2023)'!D13,1)), VALUE(LEFT('Head to Head (2022)'!D13,1)), VALUE(LEFT('Head to Head (2021)'!D13,1))) &amp; "-" &amp; SUM(VALUE(RIGHT('Head to Head (2023)'!D13,1)), VALUE(RIGHT('Head to Head (2022)'!D13,1)), VALUE(RIGHT('Head to Head (2021)'!D13,1))), "---")</f>
        <v>2-2</v>
      </c>
      <c r="E13" s="35" t="str">
        <f>IF('Head to Head (2023)'!E13&lt;&gt;"---", SUM(VALUE(LEFT('Head to Head (2023)'!E13,1)), VALUE(LEFT('Head to Head (2022)'!E13,1)), VALUE(LEFT('Head to Head (2021)'!E13,1))) &amp; "-" &amp; SUM(VALUE(RIGHT('Head to Head (2023)'!E13,1)), VALUE(RIGHT('Head to Head (2022)'!E13,1)), VALUE(RIGHT('Head to Head (2021)'!E13,1))), "---")</f>
        <v>0-3</v>
      </c>
      <c r="F13" s="35" t="str">
        <f>IF('Head to Head (2023)'!F13&lt;&gt;"---", SUM(VALUE(LEFT('Head to Head (2023)'!F13,1)), VALUE(LEFT('Head to Head (2022)'!F13,1)), VALUE(LEFT('Head to Head (2021)'!F13,1))) &amp; "-" &amp; SUM(VALUE(RIGHT('Head to Head (2023)'!F13,1)), VALUE(RIGHT('Head to Head (2022)'!F13,1)), VALUE(RIGHT('Head to Head (2021)'!F13,1))), "---")</f>
        <v>1-2</v>
      </c>
      <c r="G13" s="35" t="str">
        <f>IF('Head to Head (2023)'!G13&lt;&gt;"---", SUM(VALUE(LEFT('Head to Head (2023)'!G13,1)), VALUE(LEFT('Head to Head (2022)'!G13,1)), VALUE(LEFT('Head to Head (2021)'!G13,1))) &amp; "-" &amp; SUM(VALUE(RIGHT('Head to Head (2023)'!G13,1)), VALUE(RIGHT('Head to Head (2022)'!G13,1)), VALUE(RIGHT('Head to Head (2021)'!G13,1))), "---")</f>
        <v>0-0</v>
      </c>
      <c r="H13" s="35" t="str">
        <f>IF('Head to Head (2023)'!H13&lt;&gt;"---", SUM(VALUE(LEFT('Head to Head (2023)'!H13,1)), VALUE(LEFT('Head to Head (2022)'!H13,1)), VALUE(LEFT('Head to Head (2021)'!H13,1))) &amp; "-" &amp; SUM(VALUE(RIGHT('Head to Head (2023)'!H13,1)), VALUE(RIGHT('Head to Head (2022)'!H13,1)), VALUE(RIGHT('Head to Head (2021)'!H13,1))), "---")</f>
        <v>3-0</v>
      </c>
      <c r="I13" s="35" t="str">
        <f>IF('Head to Head (2023)'!I13&lt;&gt;"---", SUM(VALUE(LEFT('Head to Head (2023)'!I13,1)), VALUE(LEFT('Head to Head (2022)'!I13,1)), VALUE(LEFT('Head to Head (2021)'!I13,1))) &amp; "-" &amp; SUM(VALUE(RIGHT('Head to Head (2023)'!I13,1)), VALUE(RIGHT('Head to Head (2022)'!I13,1)), VALUE(RIGHT('Head to Head (2021)'!I13,1))), "---")</f>
        <v>1-2</v>
      </c>
      <c r="J13" s="35" t="str">
        <f>IF('Head to Head (2023)'!J13&lt;&gt;"---", SUM(VALUE(LEFT('Head to Head (2023)'!J13,1)), VALUE(LEFT('Head to Head (2022)'!J13,1)), VALUE(LEFT('Head to Head (2021)'!J13,1))) &amp; "-" &amp; SUM(VALUE(RIGHT('Head to Head (2023)'!J13,1)), VALUE(RIGHT('Head to Head (2022)'!J13,1)), VALUE(RIGHT('Head to Head (2021)'!J13,1))), "---")</f>
        <v>1-3</v>
      </c>
      <c r="K13" s="35" t="str">
        <f>IF('Head to Head (2023)'!K13&lt;&gt;"---", SUM(VALUE(LEFT('Head to Head (2023)'!K13,1)), VALUE(LEFT('Head to Head (2022)'!K13,1)), VALUE(LEFT('Head to Head (2021)'!K13,1))) &amp; "-" &amp; SUM(VALUE(RIGHT('Head to Head (2023)'!K13,1)), VALUE(RIGHT('Head to Head (2022)'!K13,1)), VALUE(RIGHT('Head to Head (2021)'!K13,1))), "---")</f>
        <v>0-0</v>
      </c>
      <c r="L13" s="35" t="str">
        <f>IF('Head to Head (2023)'!L13&lt;&gt;"---", SUM(VALUE(LEFT('Head to Head (2023)'!L13,1)), VALUE(LEFT('Head to Head (2022)'!L13,1)), VALUE(LEFT('Head to Head (2021)'!L13,1))) &amp; "-" &amp; SUM(VALUE(RIGHT('Head to Head (2023)'!L13,1)), VALUE(RIGHT('Head to Head (2022)'!L13,1)), VALUE(RIGHT('Head to Head (2021)'!L13,1))), "---")</f>
        <v>1-2</v>
      </c>
      <c r="M13" s="35" t="s">
        <v>20</v>
      </c>
    </row>
    <row r="18">
      <c r="E18" s="3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0.13"/>
  </cols>
  <sheetData>
    <row r="1">
      <c r="A1" s="39"/>
      <c r="B1" s="40">
        <v>1.0</v>
      </c>
      <c r="C1" s="40">
        <v>2.0</v>
      </c>
      <c r="D1" s="40">
        <v>3.0</v>
      </c>
      <c r="E1" s="40">
        <v>4.0</v>
      </c>
      <c r="F1" s="40">
        <v>5.0</v>
      </c>
      <c r="G1" s="40">
        <v>6.0</v>
      </c>
      <c r="H1" s="40">
        <v>7.0</v>
      </c>
      <c r="I1" s="40">
        <v>8.0</v>
      </c>
      <c r="J1" s="40">
        <v>9.0</v>
      </c>
      <c r="K1" s="40">
        <v>10.0</v>
      </c>
      <c r="L1" s="40">
        <v>11.0</v>
      </c>
      <c r="M1" s="40">
        <v>12.0</v>
      </c>
      <c r="N1" s="40">
        <v>13.0</v>
      </c>
      <c r="O1" s="40">
        <v>14.0</v>
      </c>
      <c r="P1" s="41"/>
      <c r="Q1" s="41"/>
      <c r="R1" s="41"/>
    </row>
    <row r="2">
      <c r="A2" s="42" t="s">
        <v>0</v>
      </c>
      <c r="B2" s="43" t="str">
        <f>A5</f>
        <v>Grant B.</v>
      </c>
      <c r="C2" s="43" t="str">
        <f>A10</f>
        <v>Nick L.</v>
      </c>
      <c r="D2" s="43" t="str">
        <f>A3</f>
        <v>Dylan D.</v>
      </c>
      <c r="E2" s="43" t="str">
        <f t="shared" ref="E2:E3" si="1">A9</f>
        <v>Michael P.</v>
      </c>
      <c r="F2" s="43" t="str">
        <f>A8</f>
        <v>Max T.</v>
      </c>
      <c r="G2" s="43" t="str">
        <f>A7</f>
        <v>Joey K.</v>
      </c>
      <c r="H2" s="43" t="str">
        <f>A11</f>
        <v>Riley D.</v>
      </c>
      <c r="I2" s="43" t="str">
        <f>A4</f>
        <v>Ethan L.</v>
      </c>
      <c r="J2" s="43" t="str">
        <f>A6</f>
        <v>Jack G.</v>
      </c>
      <c r="K2" s="43" t="str">
        <f>A5</f>
        <v>Grant B.</v>
      </c>
      <c r="L2" s="43" t="str">
        <f>A10</f>
        <v>Nick L.</v>
      </c>
      <c r="M2" s="43" t="str">
        <f>A3</f>
        <v>Dylan D.</v>
      </c>
      <c r="N2" s="43" t="str">
        <f t="shared" ref="N2:N3" si="2">A9</f>
        <v>Michael P.</v>
      </c>
      <c r="O2" t="str">
        <f>A8</f>
        <v>Max T.</v>
      </c>
    </row>
    <row r="3">
      <c r="A3" s="42" t="s">
        <v>1</v>
      </c>
      <c r="B3" s="43" t="str">
        <f>A4</f>
        <v>Ethan L.</v>
      </c>
      <c r="C3" s="43" t="str">
        <f>A6</f>
        <v>Jack G.</v>
      </c>
      <c r="D3" s="43" t="str">
        <f>A2</f>
        <v>Alex S.</v>
      </c>
      <c r="E3" s="43" t="str">
        <f t="shared" si="1"/>
        <v>Nick L.</v>
      </c>
      <c r="F3" s="43" t="str">
        <f>A5</f>
        <v>Grant B.</v>
      </c>
      <c r="G3" s="43" t="str">
        <f>A9</f>
        <v>Michael P.</v>
      </c>
      <c r="H3" s="43" t="str">
        <f>A8</f>
        <v>Max T.</v>
      </c>
      <c r="I3" s="43" t="str">
        <f>A7</f>
        <v>Joey K.</v>
      </c>
      <c r="J3" s="43" t="str">
        <f>A11</f>
        <v>Riley D.</v>
      </c>
      <c r="K3" s="43" t="str">
        <f>A4</f>
        <v>Ethan L.</v>
      </c>
      <c r="L3" s="43" t="str">
        <f>A6</f>
        <v>Jack G.</v>
      </c>
      <c r="M3" s="43" t="str">
        <f>A2</f>
        <v>Alex S.</v>
      </c>
      <c r="N3" s="43" t="str">
        <f t="shared" si="2"/>
        <v>Nick L.</v>
      </c>
      <c r="O3" t="str">
        <f>A5</f>
        <v>Grant B.</v>
      </c>
    </row>
    <row r="4">
      <c r="A4" s="42" t="s">
        <v>2</v>
      </c>
      <c r="B4" s="43" t="str">
        <f>A3</f>
        <v>Dylan D.</v>
      </c>
      <c r="C4" s="43" t="str">
        <f>A9</f>
        <v>Michael P.</v>
      </c>
      <c r="D4" s="43" t="str">
        <f>A8</f>
        <v>Max T.</v>
      </c>
      <c r="E4" s="43" t="str">
        <f>A7</f>
        <v>Joey K.</v>
      </c>
      <c r="F4" s="43" t="str">
        <f>A11</f>
        <v>Riley D.</v>
      </c>
      <c r="G4" s="43" t="str">
        <f>A5</f>
        <v>Grant B.</v>
      </c>
      <c r="H4" s="43" t="str">
        <f>A6</f>
        <v>Jack G.</v>
      </c>
      <c r="I4" s="43" t="str">
        <f>A2</f>
        <v>Alex S.</v>
      </c>
      <c r="J4" s="43" t="str">
        <f>A10</f>
        <v>Nick L.</v>
      </c>
      <c r="K4" s="43" t="str">
        <f>A3</f>
        <v>Dylan D.</v>
      </c>
      <c r="L4" s="43" t="str">
        <f>A9</f>
        <v>Michael P.</v>
      </c>
      <c r="M4" s="43" t="str">
        <f>A8</f>
        <v>Max T.</v>
      </c>
      <c r="N4" s="43" t="str">
        <f>A7</f>
        <v>Joey K.</v>
      </c>
      <c r="O4" t="str">
        <f>A11</f>
        <v>Riley D.</v>
      </c>
    </row>
    <row r="5">
      <c r="A5" s="42" t="s">
        <v>3</v>
      </c>
      <c r="B5" s="43" t="str">
        <f>A2</f>
        <v>Alex S.</v>
      </c>
      <c r="C5" s="43" t="str">
        <f>A7</f>
        <v>Joey K.</v>
      </c>
      <c r="D5" s="43" t="str">
        <f>A10</f>
        <v>Nick L.</v>
      </c>
      <c r="E5" s="43" t="str">
        <f>A11</f>
        <v>Riley D.</v>
      </c>
      <c r="F5" s="43" t="str">
        <f>A3</f>
        <v>Dylan D.</v>
      </c>
      <c r="G5" s="43" t="str">
        <f>A4</f>
        <v>Ethan L.</v>
      </c>
      <c r="H5" s="43" t="str">
        <f>A9</f>
        <v>Michael P.</v>
      </c>
      <c r="I5" s="43" t="str">
        <f>A6</f>
        <v>Jack G.</v>
      </c>
      <c r="J5" s="43" t="str">
        <f>A8</f>
        <v>Max T.</v>
      </c>
      <c r="K5" s="43" t="str">
        <f>A2</f>
        <v>Alex S.</v>
      </c>
      <c r="L5" s="43" t="str">
        <f>A7</f>
        <v>Joey K.</v>
      </c>
      <c r="M5" s="43" t="str">
        <f>A10</f>
        <v>Nick L.</v>
      </c>
      <c r="N5" s="43" t="str">
        <f>A11</f>
        <v>Riley D.</v>
      </c>
      <c r="O5" t="str">
        <f>A3</f>
        <v>Dylan D.</v>
      </c>
    </row>
    <row r="6">
      <c r="A6" s="42" t="s">
        <v>4</v>
      </c>
      <c r="B6" s="43" t="str">
        <f>A10</f>
        <v>Nick L.</v>
      </c>
      <c r="C6" s="43" t="str">
        <f>A3</f>
        <v>Dylan D.</v>
      </c>
      <c r="D6" s="43" t="str">
        <f>A9</f>
        <v>Michael P.</v>
      </c>
      <c r="E6" s="43" t="str">
        <f>A8</f>
        <v>Max T.</v>
      </c>
      <c r="F6" s="43" t="str">
        <f>A7</f>
        <v>Joey K.</v>
      </c>
      <c r="G6" s="43" t="str">
        <f>A11</f>
        <v>Riley D.</v>
      </c>
      <c r="H6" s="43" t="str">
        <f>A4</f>
        <v>Ethan L.</v>
      </c>
      <c r="I6" s="43" t="str">
        <f>A5</f>
        <v>Grant B.</v>
      </c>
      <c r="J6" s="43" t="str">
        <f>A2</f>
        <v>Alex S.</v>
      </c>
      <c r="K6" s="43" t="str">
        <f>A10</f>
        <v>Nick L.</v>
      </c>
      <c r="L6" s="43" t="str">
        <f>A3</f>
        <v>Dylan D.</v>
      </c>
      <c r="M6" s="43" t="str">
        <f>A9</f>
        <v>Michael P.</v>
      </c>
      <c r="N6" s="43" t="str">
        <f>A8</f>
        <v>Max T.</v>
      </c>
      <c r="O6" t="str">
        <f>A7</f>
        <v>Joey K.</v>
      </c>
    </row>
    <row r="7">
      <c r="A7" s="44" t="s">
        <v>5</v>
      </c>
      <c r="B7" s="45" t="str">
        <f>A8</f>
        <v>Max T.</v>
      </c>
      <c r="C7" s="45" t="str">
        <f>A5</f>
        <v>Grant B.</v>
      </c>
      <c r="D7" s="45" t="str">
        <f>A11</f>
        <v>Riley D.</v>
      </c>
      <c r="E7" s="45" t="str">
        <f>A4</f>
        <v>Ethan L.</v>
      </c>
      <c r="F7" s="45" t="str">
        <f>A6</f>
        <v>Jack G.</v>
      </c>
      <c r="G7" s="45" t="str">
        <f>A2</f>
        <v>Alex S.</v>
      </c>
      <c r="H7" s="45" t="str">
        <f>A10</f>
        <v>Nick L.</v>
      </c>
      <c r="I7" s="45" t="str">
        <f>A3</f>
        <v>Dylan D.</v>
      </c>
      <c r="J7" s="45" t="str">
        <f>A9</f>
        <v>Michael P.</v>
      </c>
      <c r="K7" s="45" t="str">
        <f>A8</f>
        <v>Max T.</v>
      </c>
      <c r="L7" s="45" t="str">
        <f>A5</f>
        <v>Grant B.</v>
      </c>
      <c r="M7" s="45" t="str">
        <f>A11</f>
        <v>Riley D.</v>
      </c>
      <c r="N7" s="45" t="str">
        <f>A4</f>
        <v>Ethan L.</v>
      </c>
      <c r="O7" s="26" t="str">
        <f>A6</f>
        <v>Jack G.</v>
      </c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>
      <c r="A8" s="42" t="s">
        <v>6</v>
      </c>
      <c r="B8" s="43" t="str">
        <f>A7</f>
        <v>Joey K.</v>
      </c>
      <c r="C8" s="43" t="str">
        <f>A11</f>
        <v>Riley D.</v>
      </c>
      <c r="D8" s="43" t="str">
        <f>A4</f>
        <v>Ethan L.</v>
      </c>
      <c r="E8" s="43" t="str">
        <f>A6</f>
        <v>Jack G.</v>
      </c>
      <c r="F8" s="43" t="str">
        <f>A2</f>
        <v>Alex S.</v>
      </c>
      <c r="G8" s="43" t="str">
        <f>A10</f>
        <v>Nick L.</v>
      </c>
      <c r="H8" s="43" t="str">
        <f>A3</f>
        <v>Dylan D.</v>
      </c>
      <c r="I8" s="43" t="str">
        <f>A9</f>
        <v>Michael P.</v>
      </c>
      <c r="J8" s="43" t="str">
        <f>A5</f>
        <v>Grant B.</v>
      </c>
      <c r="K8" s="43" t="str">
        <f>A7</f>
        <v>Joey K.</v>
      </c>
      <c r="L8" s="43" t="str">
        <f>A11</f>
        <v>Riley D.</v>
      </c>
      <c r="M8" s="43" t="str">
        <f>A4</f>
        <v>Ethan L.</v>
      </c>
      <c r="N8" s="43" t="str">
        <f>A6</f>
        <v>Jack G.</v>
      </c>
      <c r="O8" t="str">
        <f>A2</f>
        <v>Alex S.</v>
      </c>
    </row>
    <row r="9">
      <c r="A9" s="42" t="s">
        <v>7</v>
      </c>
      <c r="B9" s="43" t="str">
        <f>A11</f>
        <v>Riley D.</v>
      </c>
      <c r="C9" s="43" t="str">
        <f>A4</f>
        <v>Ethan L.</v>
      </c>
      <c r="D9" s="43" t="str">
        <f>A6</f>
        <v>Jack G.</v>
      </c>
      <c r="E9" s="43" t="str">
        <f t="shared" ref="E9:E10" si="3">A2</f>
        <v>Alex S.</v>
      </c>
      <c r="F9" s="43" t="str">
        <f>A10</f>
        <v>Nick L.</v>
      </c>
      <c r="G9" s="43" t="str">
        <f>A3</f>
        <v>Dylan D.</v>
      </c>
      <c r="H9" s="43" t="str">
        <f>A5</f>
        <v>Grant B.</v>
      </c>
      <c r="I9" s="43" t="str">
        <f>A8</f>
        <v>Max T.</v>
      </c>
      <c r="J9" s="43" t="str">
        <f>A7</f>
        <v>Joey K.</v>
      </c>
      <c r="K9" s="43" t="str">
        <f>A11</f>
        <v>Riley D.</v>
      </c>
      <c r="L9" s="43" t="str">
        <f>A4</f>
        <v>Ethan L.</v>
      </c>
      <c r="M9" s="43" t="str">
        <f>A6</f>
        <v>Jack G.</v>
      </c>
      <c r="N9" s="43" t="str">
        <f t="shared" ref="N9:N10" si="4">A2</f>
        <v>Alex S.</v>
      </c>
      <c r="O9" t="str">
        <f>A10</f>
        <v>Nick L.</v>
      </c>
    </row>
    <row r="10">
      <c r="A10" s="42" t="s">
        <v>8</v>
      </c>
      <c r="B10" s="43" t="str">
        <f>A6</f>
        <v>Jack G.</v>
      </c>
      <c r="C10" s="43" t="str">
        <f>A2</f>
        <v>Alex S.</v>
      </c>
      <c r="D10" s="43" t="str">
        <f>A5</f>
        <v>Grant B.</v>
      </c>
      <c r="E10" s="43" t="str">
        <f t="shared" si="3"/>
        <v>Dylan D.</v>
      </c>
      <c r="F10" s="43" t="str">
        <f>A9</f>
        <v>Michael P.</v>
      </c>
      <c r="G10" s="43" t="str">
        <f>A8</f>
        <v>Max T.</v>
      </c>
      <c r="H10" s="43" t="str">
        <f>A7</f>
        <v>Joey K.</v>
      </c>
      <c r="I10" s="43" t="str">
        <f>A11</f>
        <v>Riley D.</v>
      </c>
      <c r="J10" s="43" t="str">
        <f>A4</f>
        <v>Ethan L.</v>
      </c>
      <c r="K10" s="43" t="str">
        <f>A6</f>
        <v>Jack G.</v>
      </c>
      <c r="L10" s="43" t="str">
        <f>A2</f>
        <v>Alex S.</v>
      </c>
      <c r="M10" s="43" t="str">
        <f>A5</f>
        <v>Grant B.</v>
      </c>
      <c r="N10" s="43" t="str">
        <f t="shared" si="4"/>
        <v>Dylan D.</v>
      </c>
      <c r="O10" t="str">
        <f>A9</f>
        <v>Michael P.</v>
      </c>
    </row>
    <row r="11">
      <c r="A11" s="42" t="s">
        <v>9</v>
      </c>
      <c r="B11" s="43" t="str">
        <f>A9</f>
        <v>Michael P.</v>
      </c>
      <c r="C11" s="43" t="str">
        <f>A8</f>
        <v>Max T.</v>
      </c>
      <c r="D11" s="43" t="str">
        <f>A7</f>
        <v>Joey K.</v>
      </c>
      <c r="E11" s="43" t="str">
        <f>A5</f>
        <v>Grant B.</v>
      </c>
      <c r="F11" s="43" t="str">
        <f>A4</f>
        <v>Ethan L.</v>
      </c>
      <c r="G11" s="43" t="str">
        <f>A6</f>
        <v>Jack G.</v>
      </c>
      <c r="H11" s="43" t="str">
        <f>A2</f>
        <v>Alex S.</v>
      </c>
      <c r="I11" s="43" t="str">
        <f>A10</f>
        <v>Nick L.</v>
      </c>
      <c r="J11" s="43" t="str">
        <f>A3</f>
        <v>Dylan D.</v>
      </c>
      <c r="K11" s="43" t="str">
        <f>A9</f>
        <v>Michael P.</v>
      </c>
      <c r="L11" s="43" t="str">
        <f>A8</f>
        <v>Max T.</v>
      </c>
      <c r="M11" s="43" t="str">
        <f>A7</f>
        <v>Joey K.</v>
      </c>
      <c r="N11" s="43" t="str">
        <f>A5</f>
        <v>Grant B.</v>
      </c>
      <c r="O11" t="str">
        <f>A4</f>
        <v>Ethan L.</v>
      </c>
    </row>
    <row r="12">
      <c r="A12" s="39"/>
    </row>
    <row r="13">
      <c r="A13" s="39"/>
    </row>
    <row r="14">
      <c r="A14" s="39"/>
    </row>
    <row r="15">
      <c r="A15" s="39"/>
    </row>
    <row r="16">
      <c r="A16" s="39"/>
    </row>
    <row r="17">
      <c r="A17" s="39"/>
    </row>
    <row r="18">
      <c r="A18" s="39"/>
    </row>
    <row r="19">
      <c r="A19" s="39"/>
    </row>
    <row r="20">
      <c r="A20" s="39"/>
    </row>
    <row r="21">
      <c r="A21" s="39"/>
    </row>
    <row r="22">
      <c r="A22" s="39"/>
    </row>
    <row r="23">
      <c r="A23" s="39"/>
    </row>
    <row r="24">
      <c r="A24" s="39"/>
    </row>
    <row r="25">
      <c r="A25" s="39"/>
    </row>
    <row r="26">
      <c r="A26" s="39"/>
    </row>
    <row r="27">
      <c r="A27" s="39"/>
    </row>
    <row r="28">
      <c r="A28" s="39"/>
    </row>
    <row r="29">
      <c r="A29" s="39"/>
    </row>
    <row r="30">
      <c r="A30" s="39"/>
    </row>
    <row r="31">
      <c r="A31" s="39"/>
    </row>
    <row r="32">
      <c r="A32" s="39"/>
    </row>
    <row r="33">
      <c r="A33" s="39"/>
    </row>
    <row r="34">
      <c r="A34" s="39"/>
    </row>
    <row r="35">
      <c r="A35" s="39"/>
    </row>
    <row r="36">
      <c r="A36" s="39"/>
    </row>
    <row r="37">
      <c r="A37" s="39"/>
    </row>
    <row r="38">
      <c r="A38" s="39"/>
    </row>
    <row r="39">
      <c r="A39" s="39"/>
    </row>
    <row r="40">
      <c r="A40" s="39"/>
    </row>
    <row r="41">
      <c r="A41" s="39"/>
    </row>
    <row r="42">
      <c r="A42" s="39"/>
    </row>
    <row r="43">
      <c r="A43" s="39"/>
    </row>
    <row r="44">
      <c r="A44" s="39"/>
    </row>
    <row r="45">
      <c r="A45" s="39"/>
    </row>
    <row r="46">
      <c r="A46" s="39"/>
    </row>
    <row r="47">
      <c r="A47" s="39"/>
    </row>
    <row r="48">
      <c r="A48" s="39"/>
    </row>
    <row r="49">
      <c r="A49" s="39"/>
    </row>
    <row r="50">
      <c r="A50" s="39"/>
    </row>
    <row r="51">
      <c r="A51" s="39"/>
    </row>
    <row r="52">
      <c r="A52" s="39"/>
    </row>
    <row r="53">
      <c r="A53" s="39"/>
    </row>
    <row r="54">
      <c r="A54" s="39"/>
    </row>
    <row r="55">
      <c r="A55" s="39"/>
    </row>
    <row r="56">
      <c r="A56" s="39"/>
    </row>
    <row r="57">
      <c r="A57" s="39"/>
    </row>
    <row r="58">
      <c r="A58" s="39"/>
    </row>
    <row r="59">
      <c r="A59" s="39"/>
    </row>
    <row r="60">
      <c r="A60" s="39"/>
    </row>
    <row r="61">
      <c r="A61" s="39"/>
    </row>
    <row r="62">
      <c r="A62" s="39"/>
    </row>
    <row r="63">
      <c r="A63" s="39"/>
    </row>
    <row r="64">
      <c r="A64" s="39"/>
    </row>
    <row r="65">
      <c r="A65" s="39"/>
    </row>
    <row r="66">
      <c r="A66" s="39"/>
    </row>
    <row r="67">
      <c r="A67" s="39"/>
    </row>
    <row r="68">
      <c r="A68" s="39"/>
    </row>
    <row r="69">
      <c r="A69" s="39"/>
    </row>
    <row r="70">
      <c r="A70" s="39"/>
    </row>
    <row r="71">
      <c r="A71" s="39"/>
    </row>
    <row r="72">
      <c r="A72" s="39"/>
    </row>
    <row r="73">
      <c r="A73" s="39"/>
    </row>
    <row r="74">
      <c r="A74" s="39"/>
    </row>
    <row r="75">
      <c r="A75" s="39"/>
    </row>
    <row r="76">
      <c r="A76" s="39"/>
    </row>
    <row r="77">
      <c r="A77" s="39"/>
    </row>
    <row r="78">
      <c r="A78" s="39"/>
    </row>
    <row r="79">
      <c r="A79" s="39"/>
    </row>
    <row r="80">
      <c r="A80" s="39"/>
    </row>
    <row r="81">
      <c r="A81" s="39"/>
    </row>
    <row r="82">
      <c r="A82" s="39"/>
    </row>
    <row r="83">
      <c r="A83" s="39"/>
    </row>
    <row r="84">
      <c r="A84" s="39"/>
    </row>
    <row r="85">
      <c r="A85" s="39"/>
    </row>
    <row r="86">
      <c r="A86" s="39"/>
    </row>
    <row r="87">
      <c r="A87" s="39"/>
    </row>
    <row r="88">
      <c r="A88" s="39"/>
    </row>
    <row r="89">
      <c r="A89" s="39"/>
    </row>
    <row r="90">
      <c r="A90" s="39"/>
    </row>
    <row r="91">
      <c r="A91" s="39"/>
    </row>
    <row r="92">
      <c r="A92" s="39"/>
    </row>
    <row r="93">
      <c r="A93" s="39"/>
    </row>
    <row r="94">
      <c r="A94" s="39"/>
    </row>
    <row r="95">
      <c r="A95" s="39"/>
    </row>
    <row r="96">
      <c r="A96" s="39"/>
    </row>
    <row r="97">
      <c r="A97" s="39"/>
    </row>
    <row r="98">
      <c r="A98" s="39"/>
    </row>
    <row r="99">
      <c r="A99" s="39"/>
    </row>
    <row r="100">
      <c r="A100" s="39"/>
    </row>
    <row r="101">
      <c r="A101" s="39"/>
    </row>
    <row r="102">
      <c r="A102" s="39"/>
    </row>
    <row r="103">
      <c r="A103" s="39"/>
    </row>
    <row r="104">
      <c r="A104" s="39"/>
    </row>
    <row r="105">
      <c r="A105" s="39"/>
    </row>
    <row r="106">
      <c r="A106" s="39"/>
    </row>
    <row r="107">
      <c r="A107" s="39"/>
    </row>
    <row r="108">
      <c r="A108" s="39"/>
    </row>
    <row r="109">
      <c r="A109" s="39"/>
    </row>
    <row r="110">
      <c r="A110" s="39"/>
    </row>
    <row r="111">
      <c r="A111" s="39"/>
    </row>
    <row r="112">
      <c r="A112" s="39"/>
    </row>
    <row r="113">
      <c r="A113" s="39"/>
    </row>
    <row r="114">
      <c r="A114" s="39"/>
    </row>
    <row r="115">
      <c r="A115" s="39"/>
    </row>
    <row r="116">
      <c r="A116" s="39"/>
    </row>
    <row r="117">
      <c r="A117" s="39"/>
    </row>
    <row r="118">
      <c r="A118" s="39"/>
    </row>
    <row r="119">
      <c r="A119" s="39"/>
    </row>
    <row r="120">
      <c r="A120" s="39"/>
    </row>
    <row r="121">
      <c r="A121" s="39"/>
    </row>
    <row r="122">
      <c r="A122" s="39"/>
    </row>
    <row r="123">
      <c r="A123" s="39"/>
    </row>
    <row r="124">
      <c r="A124" s="39"/>
    </row>
    <row r="125">
      <c r="A125" s="39"/>
    </row>
    <row r="126">
      <c r="A126" s="39"/>
    </row>
    <row r="127">
      <c r="A127" s="39"/>
    </row>
    <row r="128">
      <c r="A128" s="39"/>
    </row>
    <row r="129">
      <c r="A129" s="39"/>
    </row>
    <row r="130">
      <c r="A130" s="39"/>
    </row>
    <row r="131">
      <c r="A131" s="39"/>
    </row>
    <row r="132">
      <c r="A132" s="39"/>
    </row>
    <row r="133">
      <c r="A133" s="39"/>
    </row>
    <row r="134">
      <c r="A134" s="39"/>
    </row>
    <row r="135">
      <c r="A135" s="39"/>
    </row>
    <row r="136">
      <c r="A136" s="39"/>
    </row>
    <row r="137">
      <c r="A137" s="39"/>
    </row>
    <row r="138">
      <c r="A138" s="39"/>
    </row>
    <row r="139">
      <c r="A139" s="39"/>
    </row>
    <row r="140">
      <c r="A140" s="39"/>
    </row>
    <row r="141">
      <c r="A141" s="39"/>
    </row>
    <row r="142">
      <c r="A142" s="39"/>
    </row>
    <row r="143">
      <c r="A143" s="39"/>
    </row>
    <row r="144">
      <c r="A144" s="39"/>
    </row>
    <row r="145">
      <c r="A145" s="39"/>
    </row>
    <row r="146">
      <c r="A146" s="39"/>
    </row>
    <row r="147">
      <c r="A147" s="39"/>
    </row>
    <row r="148">
      <c r="A148" s="39"/>
    </row>
    <row r="149">
      <c r="A149" s="39"/>
    </row>
    <row r="150">
      <c r="A150" s="39"/>
    </row>
    <row r="151">
      <c r="A151" s="39"/>
    </row>
    <row r="152">
      <c r="A152" s="39"/>
    </row>
    <row r="153">
      <c r="A153" s="39"/>
    </row>
    <row r="154">
      <c r="A154" s="39"/>
    </row>
    <row r="155">
      <c r="A155" s="39"/>
    </row>
    <row r="156">
      <c r="A156" s="39"/>
    </row>
    <row r="157">
      <c r="A157" s="39"/>
    </row>
    <row r="158">
      <c r="A158" s="39"/>
    </row>
    <row r="159">
      <c r="A159" s="39"/>
    </row>
    <row r="160">
      <c r="A160" s="39"/>
    </row>
    <row r="161">
      <c r="A161" s="39"/>
    </row>
    <row r="162">
      <c r="A162" s="39"/>
    </row>
    <row r="163">
      <c r="A163" s="39"/>
    </row>
    <row r="164">
      <c r="A164" s="39"/>
    </row>
    <row r="165">
      <c r="A165" s="39"/>
    </row>
    <row r="166">
      <c r="A166" s="39"/>
    </row>
    <row r="167">
      <c r="A167" s="39"/>
    </row>
    <row r="168">
      <c r="A168" s="39"/>
    </row>
    <row r="169">
      <c r="A169" s="39"/>
    </row>
    <row r="170">
      <c r="A170" s="39"/>
    </row>
    <row r="171">
      <c r="A171" s="39"/>
    </row>
    <row r="172">
      <c r="A172" s="39"/>
    </row>
    <row r="173">
      <c r="A173" s="39"/>
    </row>
    <row r="174">
      <c r="A174" s="39"/>
    </row>
    <row r="175">
      <c r="A175" s="39"/>
    </row>
    <row r="176">
      <c r="A176" s="39"/>
    </row>
    <row r="177">
      <c r="A177" s="39"/>
    </row>
    <row r="178">
      <c r="A178" s="39"/>
    </row>
    <row r="179">
      <c r="A179" s="39"/>
    </row>
    <row r="180">
      <c r="A180" s="39"/>
    </row>
    <row r="181">
      <c r="A181" s="39"/>
    </row>
    <row r="182">
      <c r="A182" s="39"/>
    </row>
    <row r="183">
      <c r="A183" s="39"/>
    </row>
    <row r="184">
      <c r="A184" s="39"/>
    </row>
    <row r="185">
      <c r="A185" s="39"/>
    </row>
    <row r="186">
      <c r="A186" s="39"/>
    </row>
    <row r="187">
      <c r="A187" s="39"/>
    </row>
    <row r="188">
      <c r="A188" s="39"/>
    </row>
    <row r="189">
      <c r="A189" s="39"/>
    </row>
    <row r="190">
      <c r="A190" s="39"/>
    </row>
    <row r="191">
      <c r="A191" s="39"/>
    </row>
    <row r="192">
      <c r="A192" s="39"/>
    </row>
    <row r="193">
      <c r="A193" s="39"/>
    </row>
    <row r="194">
      <c r="A194" s="39"/>
    </row>
    <row r="195">
      <c r="A195" s="39"/>
    </row>
    <row r="196">
      <c r="A196" s="39"/>
    </row>
    <row r="197">
      <c r="A197" s="39"/>
    </row>
    <row r="198">
      <c r="A198" s="39"/>
    </row>
    <row r="199">
      <c r="A199" s="39"/>
    </row>
    <row r="200">
      <c r="A200" s="39"/>
    </row>
    <row r="201">
      <c r="A201" s="39"/>
    </row>
    <row r="202">
      <c r="A202" s="39"/>
    </row>
    <row r="203">
      <c r="A203" s="39"/>
    </row>
    <row r="204">
      <c r="A204" s="39"/>
    </row>
    <row r="205">
      <c r="A205" s="39"/>
    </row>
    <row r="206">
      <c r="A206" s="39"/>
    </row>
    <row r="207">
      <c r="A207" s="39"/>
    </row>
    <row r="208">
      <c r="A208" s="39"/>
    </row>
    <row r="209">
      <c r="A209" s="39"/>
    </row>
    <row r="210">
      <c r="A210" s="39"/>
    </row>
    <row r="211">
      <c r="A211" s="39"/>
    </row>
    <row r="212">
      <c r="A212" s="39"/>
    </row>
    <row r="213">
      <c r="A213" s="39"/>
    </row>
    <row r="214">
      <c r="A214" s="39"/>
    </row>
    <row r="215">
      <c r="A215" s="39"/>
    </row>
    <row r="216">
      <c r="A216" s="39"/>
    </row>
    <row r="217">
      <c r="A217" s="39"/>
    </row>
    <row r="218">
      <c r="A218" s="39"/>
    </row>
    <row r="219">
      <c r="A219" s="39"/>
    </row>
    <row r="220">
      <c r="A220" s="39"/>
    </row>
    <row r="221">
      <c r="A221" s="39"/>
    </row>
    <row r="222">
      <c r="A222" s="39"/>
    </row>
    <row r="223">
      <c r="A223" s="39"/>
    </row>
    <row r="224">
      <c r="A224" s="39"/>
    </row>
    <row r="225">
      <c r="A225" s="39"/>
    </row>
    <row r="226">
      <c r="A226" s="39"/>
    </row>
    <row r="227">
      <c r="A227" s="39"/>
    </row>
    <row r="228">
      <c r="A228" s="39"/>
    </row>
    <row r="229">
      <c r="A229" s="39"/>
    </row>
    <row r="230">
      <c r="A230" s="39"/>
    </row>
    <row r="231">
      <c r="A231" s="39"/>
    </row>
    <row r="232">
      <c r="A232" s="39"/>
    </row>
    <row r="233">
      <c r="A233" s="39"/>
    </row>
    <row r="234">
      <c r="A234" s="39"/>
    </row>
    <row r="235">
      <c r="A235" s="39"/>
    </row>
    <row r="236">
      <c r="A236" s="39"/>
    </row>
    <row r="237">
      <c r="A237" s="39"/>
    </row>
    <row r="238">
      <c r="A238" s="39"/>
    </row>
    <row r="239">
      <c r="A239" s="39"/>
    </row>
    <row r="240">
      <c r="A240" s="39"/>
    </row>
    <row r="241">
      <c r="A241" s="39"/>
    </row>
    <row r="242">
      <c r="A242" s="39"/>
    </row>
    <row r="243">
      <c r="A243" s="39"/>
    </row>
    <row r="244">
      <c r="A244" s="39"/>
    </row>
    <row r="245">
      <c r="A245" s="39"/>
    </row>
    <row r="246">
      <c r="A246" s="39"/>
    </row>
    <row r="247">
      <c r="A247" s="39"/>
    </row>
    <row r="248">
      <c r="A248" s="39"/>
    </row>
    <row r="249">
      <c r="A249" s="39"/>
    </row>
    <row r="250">
      <c r="A250" s="39"/>
    </row>
    <row r="251">
      <c r="A251" s="39"/>
    </row>
    <row r="252">
      <c r="A252" s="39"/>
    </row>
    <row r="253">
      <c r="A253" s="39"/>
    </row>
    <row r="254">
      <c r="A254" s="39"/>
    </row>
    <row r="255">
      <c r="A255" s="39"/>
    </row>
    <row r="256">
      <c r="A256" s="39"/>
    </row>
    <row r="257">
      <c r="A257" s="39"/>
    </row>
    <row r="258">
      <c r="A258" s="39"/>
    </row>
    <row r="259">
      <c r="A259" s="39"/>
    </row>
    <row r="260">
      <c r="A260" s="39"/>
    </row>
    <row r="261">
      <c r="A261" s="39"/>
    </row>
    <row r="262">
      <c r="A262" s="39"/>
    </row>
    <row r="263">
      <c r="A263" s="39"/>
    </row>
    <row r="264">
      <c r="A264" s="39"/>
    </row>
    <row r="265">
      <c r="A265" s="39"/>
    </row>
    <row r="266">
      <c r="A266" s="39"/>
    </row>
    <row r="267">
      <c r="A267" s="39"/>
    </row>
    <row r="268">
      <c r="A268" s="39"/>
    </row>
    <row r="269">
      <c r="A269" s="39"/>
    </row>
    <row r="270">
      <c r="A270" s="39"/>
    </row>
    <row r="271">
      <c r="A271" s="39"/>
    </row>
    <row r="272">
      <c r="A272" s="39"/>
    </row>
    <row r="273">
      <c r="A273" s="39"/>
    </row>
    <row r="274">
      <c r="A274" s="39"/>
    </row>
    <row r="275">
      <c r="A275" s="39"/>
    </row>
    <row r="276">
      <c r="A276" s="39"/>
    </row>
    <row r="277">
      <c r="A277" s="39"/>
    </row>
    <row r="278">
      <c r="A278" s="39"/>
    </row>
    <row r="279">
      <c r="A279" s="39"/>
    </row>
    <row r="280">
      <c r="A280" s="39"/>
    </row>
    <row r="281">
      <c r="A281" s="39"/>
    </row>
    <row r="282">
      <c r="A282" s="39"/>
    </row>
    <row r="283">
      <c r="A283" s="39"/>
    </row>
    <row r="284">
      <c r="A284" s="39"/>
    </row>
    <row r="285">
      <c r="A285" s="39"/>
    </row>
    <row r="286">
      <c r="A286" s="39"/>
    </row>
    <row r="287">
      <c r="A287" s="39"/>
    </row>
    <row r="288">
      <c r="A288" s="39"/>
    </row>
    <row r="289">
      <c r="A289" s="39"/>
    </row>
    <row r="290">
      <c r="A290" s="39"/>
    </row>
    <row r="291">
      <c r="A291" s="39"/>
    </row>
    <row r="292">
      <c r="A292" s="39"/>
    </row>
    <row r="293">
      <c r="A293" s="39"/>
    </row>
    <row r="294">
      <c r="A294" s="39"/>
    </row>
    <row r="295">
      <c r="A295" s="39"/>
    </row>
    <row r="296">
      <c r="A296" s="39"/>
    </row>
    <row r="297">
      <c r="A297" s="39"/>
    </row>
    <row r="298">
      <c r="A298" s="39"/>
    </row>
    <row r="299">
      <c r="A299" s="39"/>
    </row>
    <row r="300">
      <c r="A300" s="39"/>
    </row>
    <row r="301">
      <c r="A301" s="39"/>
    </row>
    <row r="302">
      <c r="A302" s="39"/>
    </row>
    <row r="303">
      <c r="A303" s="39"/>
    </row>
    <row r="304">
      <c r="A304" s="39"/>
    </row>
    <row r="305">
      <c r="A305" s="39"/>
    </row>
    <row r="306">
      <c r="A306" s="39"/>
    </row>
    <row r="307">
      <c r="A307" s="39"/>
    </row>
    <row r="308">
      <c r="A308" s="39"/>
    </row>
    <row r="309">
      <c r="A309" s="39"/>
    </row>
    <row r="310">
      <c r="A310" s="39"/>
    </row>
    <row r="311">
      <c r="A311" s="39"/>
    </row>
    <row r="312">
      <c r="A312" s="39"/>
    </row>
    <row r="313">
      <c r="A313" s="39"/>
    </row>
    <row r="314">
      <c r="A314" s="39"/>
    </row>
    <row r="315">
      <c r="A315" s="39"/>
    </row>
    <row r="316">
      <c r="A316" s="39"/>
    </row>
    <row r="317">
      <c r="A317" s="39"/>
    </row>
    <row r="318">
      <c r="A318" s="39"/>
    </row>
    <row r="319">
      <c r="A319" s="39"/>
    </row>
    <row r="320">
      <c r="A320" s="39"/>
    </row>
    <row r="321">
      <c r="A321" s="39"/>
    </row>
    <row r="322">
      <c r="A322" s="39"/>
    </row>
    <row r="323">
      <c r="A323" s="39"/>
    </row>
    <row r="324">
      <c r="A324" s="39"/>
    </row>
    <row r="325">
      <c r="A325" s="39"/>
    </row>
    <row r="326">
      <c r="A326" s="39"/>
    </row>
    <row r="327">
      <c r="A327" s="39"/>
    </row>
    <row r="328">
      <c r="A328" s="39"/>
    </row>
    <row r="329">
      <c r="A329" s="39"/>
    </row>
    <row r="330">
      <c r="A330" s="39"/>
    </row>
    <row r="331">
      <c r="A331" s="39"/>
    </row>
    <row r="332">
      <c r="A332" s="39"/>
    </row>
    <row r="333">
      <c r="A333" s="39"/>
    </row>
    <row r="334">
      <c r="A334" s="39"/>
    </row>
    <row r="335">
      <c r="A335" s="39"/>
    </row>
    <row r="336">
      <c r="A336" s="39"/>
    </row>
    <row r="337">
      <c r="A337" s="39"/>
    </row>
    <row r="338">
      <c r="A338" s="39"/>
    </row>
    <row r="339">
      <c r="A339" s="39"/>
    </row>
    <row r="340">
      <c r="A340" s="39"/>
    </row>
    <row r="341">
      <c r="A341" s="39"/>
    </row>
    <row r="342">
      <c r="A342" s="39"/>
    </row>
    <row r="343">
      <c r="A343" s="39"/>
    </row>
    <row r="344">
      <c r="A344" s="39"/>
    </row>
    <row r="345">
      <c r="A345" s="39"/>
    </row>
    <row r="346">
      <c r="A346" s="39"/>
    </row>
    <row r="347">
      <c r="A347" s="39"/>
    </row>
    <row r="348">
      <c r="A348" s="39"/>
    </row>
    <row r="349">
      <c r="A349" s="39"/>
    </row>
    <row r="350">
      <c r="A350" s="39"/>
    </row>
    <row r="351">
      <c r="A351" s="39"/>
    </row>
    <row r="352">
      <c r="A352" s="39"/>
    </row>
    <row r="353">
      <c r="A353" s="39"/>
    </row>
    <row r="354">
      <c r="A354" s="39"/>
    </row>
    <row r="355">
      <c r="A355" s="39"/>
    </row>
    <row r="356">
      <c r="A356" s="39"/>
    </row>
    <row r="357">
      <c r="A357" s="39"/>
    </row>
    <row r="358">
      <c r="A358" s="39"/>
    </row>
    <row r="359">
      <c r="A359" s="39"/>
    </row>
    <row r="360">
      <c r="A360" s="39"/>
    </row>
    <row r="361">
      <c r="A361" s="39"/>
    </row>
    <row r="362">
      <c r="A362" s="39"/>
    </row>
    <row r="363">
      <c r="A363" s="39"/>
    </row>
    <row r="364">
      <c r="A364" s="39"/>
    </row>
    <row r="365">
      <c r="A365" s="39"/>
    </row>
    <row r="366">
      <c r="A366" s="39"/>
    </row>
    <row r="367">
      <c r="A367" s="39"/>
    </row>
    <row r="368">
      <c r="A368" s="39"/>
    </row>
    <row r="369">
      <c r="A369" s="39"/>
    </row>
    <row r="370">
      <c r="A370" s="39"/>
    </row>
    <row r="371">
      <c r="A371" s="39"/>
    </row>
    <row r="372">
      <c r="A372" s="39"/>
    </row>
    <row r="373">
      <c r="A373" s="39"/>
    </row>
    <row r="374">
      <c r="A374" s="39"/>
    </row>
    <row r="375">
      <c r="A375" s="39"/>
    </row>
    <row r="376">
      <c r="A376" s="39"/>
    </row>
    <row r="377">
      <c r="A377" s="39"/>
    </row>
    <row r="378">
      <c r="A378" s="39"/>
    </row>
    <row r="379">
      <c r="A379" s="39"/>
    </row>
    <row r="380">
      <c r="A380" s="39"/>
    </row>
    <row r="381">
      <c r="A381" s="39"/>
    </row>
    <row r="382">
      <c r="A382" s="39"/>
    </row>
    <row r="383">
      <c r="A383" s="39"/>
    </row>
    <row r="384">
      <c r="A384" s="39"/>
    </row>
    <row r="385">
      <c r="A385" s="39"/>
    </row>
    <row r="386">
      <c r="A386" s="39"/>
    </row>
    <row r="387">
      <c r="A387" s="39"/>
    </row>
    <row r="388">
      <c r="A388" s="39"/>
    </row>
    <row r="389">
      <c r="A389" s="39"/>
    </row>
    <row r="390">
      <c r="A390" s="39"/>
    </row>
    <row r="391">
      <c r="A391" s="39"/>
    </row>
    <row r="392">
      <c r="A392" s="39"/>
    </row>
    <row r="393">
      <c r="A393" s="39"/>
    </row>
    <row r="394">
      <c r="A394" s="39"/>
    </row>
    <row r="395">
      <c r="A395" s="39"/>
    </row>
    <row r="396">
      <c r="A396" s="39"/>
    </row>
    <row r="397">
      <c r="A397" s="39"/>
    </row>
    <row r="398">
      <c r="A398" s="39"/>
    </row>
    <row r="399">
      <c r="A399" s="39"/>
    </row>
    <row r="400">
      <c r="A400" s="39"/>
    </row>
    <row r="401">
      <c r="A401" s="39"/>
    </row>
    <row r="402">
      <c r="A402" s="39"/>
    </row>
    <row r="403">
      <c r="A403" s="39"/>
    </row>
    <row r="404">
      <c r="A404" s="39"/>
    </row>
    <row r="405">
      <c r="A405" s="39"/>
    </row>
    <row r="406">
      <c r="A406" s="39"/>
    </row>
    <row r="407">
      <c r="A407" s="39"/>
    </row>
    <row r="408">
      <c r="A408" s="39"/>
    </row>
    <row r="409">
      <c r="A409" s="39"/>
    </row>
    <row r="410">
      <c r="A410" s="39"/>
    </row>
    <row r="411">
      <c r="A411" s="39"/>
    </row>
    <row r="412">
      <c r="A412" s="39"/>
    </row>
    <row r="413">
      <c r="A413" s="39"/>
    </row>
    <row r="414">
      <c r="A414" s="39"/>
    </row>
    <row r="415">
      <c r="A415" s="39"/>
    </row>
    <row r="416">
      <c r="A416" s="39"/>
    </row>
    <row r="417">
      <c r="A417" s="39"/>
    </row>
    <row r="418">
      <c r="A418" s="39"/>
    </row>
    <row r="419">
      <c r="A419" s="39"/>
    </row>
    <row r="420">
      <c r="A420" s="39"/>
    </row>
    <row r="421">
      <c r="A421" s="39"/>
    </row>
    <row r="422">
      <c r="A422" s="39"/>
    </row>
    <row r="423">
      <c r="A423" s="39"/>
    </row>
    <row r="424">
      <c r="A424" s="39"/>
    </row>
    <row r="425">
      <c r="A425" s="39"/>
    </row>
    <row r="426">
      <c r="A426" s="39"/>
    </row>
    <row r="427">
      <c r="A427" s="39"/>
    </row>
    <row r="428">
      <c r="A428" s="39"/>
    </row>
    <row r="429">
      <c r="A429" s="39"/>
    </row>
    <row r="430">
      <c r="A430" s="39"/>
    </row>
    <row r="431">
      <c r="A431" s="39"/>
    </row>
    <row r="432">
      <c r="A432" s="39"/>
    </row>
    <row r="433">
      <c r="A433" s="39"/>
    </row>
    <row r="434">
      <c r="A434" s="39"/>
    </row>
    <row r="435">
      <c r="A435" s="39"/>
    </row>
    <row r="436">
      <c r="A436" s="39"/>
    </row>
    <row r="437">
      <c r="A437" s="39"/>
    </row>
    <row r="438">
      <c r="A438" s="39"/>
    </row>
    <row r="439">
      <c r="A439" s="39"/>
    </row>
    <row r="440">
      <c r="A440" s="39"/>
    </row>
    <row r="441">
      <c r="A441" s="39"/>
    </row>
    <row r="442">
      <c r="A442" s="39"/>
    </row>
    <row r="443">
      <c r="A443" s="39"/>
    </row>
    <row r="444">
      <c r="A444" s="39"/>
    </row>
    <row r="445">
      <c r="A445" s="39"/>
    </row>
    <row r="446">
      <c r="A446" s="39"/>
    </row>
    <row r="447">
      <c r="A447" s="39"/>
    </row>
    <row r="448">
      <c r="A448" s="39"/>
    </row>
    <row r="449">
      <c r="A449" s="39"/>
    </row>
    <row r="450">
      <c r="A450" s="39"/>
    </row>
    <row r="451">
      <c r="A451" s="39"/>
    </row>
    <row r="452">
      <c r="A452" s="39"/>
    </row>
    <row r="453">
      <c r="A453" s="39"/>
    </row>
    <row r="454">
      <c r="A454" s="39"/>
    </row>
    <row r="455">
      <c r="A455" s="39"/>
    </row>
    <row r="456">
      <c r="A456" s="39"/>
    </row>
    <row r="457">
      <c r="A457" s="39"/>
    </row>
    <row r="458">
      <c r="A458" s="39"/>
    </row>
    <row r="459">
      <c r="A459" s="39"/>
    </row>
    <row r="460">
      <c r="A460" s="39"/>
    </row>
    <row r="461">
      <c r="A461" s="39"/>
    </row>
    <row r="462">
      <c r="A462" s="39"/>
    </row>
    <row r="463">
      <c r="A463" s="39"/>
    </row>
    <row r="464">
      <c r="A464" s="39"/>
    </row>
    <row r="465">
      <c r="A465" s="39"/>
    </row>
    <row r="466">
      <c r="A466" s="39"/>
    </row>
    <row r="467">
      <c r="A467" s="39"/>
    </row>
    <row r="468">
      <c r="A468" s="39"/>
    </row>
    <row r="469">
      <c r="A469" s="39"/>
    </row>
    <row r="470">
      <c r="A470" s="39"/>
    </row>
    <row r="471">
      <c r="A471" s="39"/>
    </row>
    <row r="472">
      <c r="A472" s="39"/>
    </row>
    <row r="473">
      <c r="A473" s="39"/>
    </row>
    <row r="474">
      <c r="A474" s="39"/>
    </row>
    <row r="475">
      <c r="A475" s="39"/>
    </row>
    <row r="476">
      <c r="A476" s="39"/>
    </row>
    <row r="477">
      <c r="A477" s="39"/>
    </row>
    <row r="478">
      <c r="A478" s="39"/>
    </row>
    <row r="479">
      <c r="A479" s="39"/>
    </row>
    <row r="480">
      <c r="A480" s="39"/>
    </row>
    <row r="481">
      <c r="A481" s="39"/>
    </row>
    <row r="482">
      <c r="A482" s="39"/>
    </row>
    <row r="483">
      <c r="A483" s="39"/>
    </row>
    <row r="484">
      <c r="A484" s="39"/>
    </row>
    <row r="485">
      <c r="A485" s="39"/>
    </row>
    <row r="486">
      <c r="A486" s="39"/>
    </row>
    <row r="487">
      <c r="A487" s="39"/>
    </row>
    <row r="488">
      <c r="A488" s="39"/>
    </row>
    <row r="489">
      <c r="A489" s="39"/>
    </row>
    <row r="490">
      <c r="A490" s="39"/>
    </row>
    <row r="491">
      <c r="A491" s="39"/>
    </row>
    <row r="492">
      <c r="A492" s="39"/>
    </row>
    <row r="493">
      <c r="A493" s="39"/>
    </row>
    <row r="494">
      <c r="A494" s="39"/>
    </row>
    <row r="495">
      <c r="A495" s="39"/>
    </row>
    <row r="496">
      <c r="A496" s="39"/>
    </row>
    <row r="497">
      <c r="A497" s="39"/>
    </row>
    <row r="498">
      <c r="A498" s="39"/>
    </row>
    <row r="499">
      <c r="A499" s="39"/>
    </row>
    <row r="500">
      <c r="A500" s="39"/>
    </row>
    <row r="501">
      <c r="A501" s="39"/>
    </row>
    <row r="502">
      <c r="A502" s="39"/>
    </row>
    <row r="503">
      <c r="A503" s="39"/>
    </row>
    <row r="504">
      <c r="A504" s="39"/>
    </row>
    <row r="505">
      <c r="A505" s="39"/>
    </row>
    <row r="506">
      <c r="A506" s="39"/>
    </row>
    <row r="507">
      <c r="A507" s="39"/>
    </row>
    <row r="508">
      <c r="A508" s="39"/>
    </row>
    <row r="509">
      <c r="A509" s="39"/>
    </row>
    <row r="510">
      <c r="A510" s="39"/>
    </row>
    <row r="511">
      <c r="A511" s="39"/>
    </row>
    <row r="512">
      <c r="A512" s="39"/>
    </row>
    <row r="513">
      <c r="A513" s="39"/>
    </row>
    <row r="514">
      <c r="A514" s="39"/>
    </row>
    <row r="515">
      <c r="A515" s="39"/>
    </row>
    <row r="516">
      <c r="A516" s="39"/>
    </row>
    <row r="517">
      <c r="A517" s="39"/>
    </row>
    <row r="518">
      <c r="A518" s="39"/>
    </row>
    <row r="519">
      <c r="A519" s="39"/>
    </row>
    <row r="520">
      <c r="A520" s="39"/>
    </row>
    <row r="521">
      <c r="A521" s="39"/>
    </row>
    <row r="522">
      <c r="A522" s="39"/>
    </row>
    <row r="523">
      <c r="A523" s="39"/>
    </row>
    <row r="524">
      <c r="A524" s="39"/>
    </row>
    <row r="525">
      <c r="A525" s="39"/>
    </row>
    <row r="526">
      <c r="A526" s="39"/>
    </row>
    <row r="527">
      <c r="A527" s="39"/>
    </row>
    <row r="528">
      <c r="A528" s="39"/>
    </row>
    <row r="529">
      <c r="A529" s="39"/>
    </row>
    <row r="530">
      <c r="A530" s="39"/>
    </row>
    <row r="531">
      <c r="A531" s="39"/>
    </row>
    <row r="532">
      <c r="A532" s="39"/>
    </row>
    <row r="533">
      <c r="A533" s="39"/>
    </row>
    <row r="534">
      <c r="A534" s="39"/>
    </row>
    <row r="535">
      <c r="A535" s="39"/>
    </row>
    <row r="536">
      <c r="A536" s="39"/>
    </row>
    <row r="537">
      <c r="A537" s="39"/>
    </row>
    <row r="538">
      <c r="A538" s="39"/>
    </row>
    <row r="539">
      <c r="A539" s="39"/>
    </row>
    <row r="540">
      <c r="A540" s="39"/>
    </row>
    <row r="541">
      <c r="A541" s="39"/>
    </row>
    <row r="542">
      <c r="A542" s="39"/>
    </row>
    <row r="543">
      <c r="A543" s="39"/>
    </row>
    <row r="544">
      <c r="A544" s="39"/>
    </row>
    <row r="545">
      <c r="A545" s="39"/>
    </row>
    <row r="546">
      <c r="A546" s="39"/>
    </row>
    <row r="547">
      <c r="A547" s="39"/>
    </row>
    <row r="548">
      <c r="A548" s="39"/>
    </row>
    <row r="549">
      <c r="A549" s="39"/>
    </row>
    <row r="550">
      <c r="A550" s="39"/>
    </row>
    <row r="551">
      <c r="A551" s="39"/>
    </row>
    <row r="552">
      <c r="A552" s="39"/>
    </row>
    <row r="553">
      <c r="A553" s="39"/>
    </row>
    <row r="554">
      <c r="A554" s="39"/>
    </row>
    <row r="555">
      <c r="A555" s="39"/>
    </row>
    <row r="556">
      <c r="A556" s="39"/>
    </row>
    <row r="557">
      <c r="A557" s="39"/>
    </row>
    <row r="558">
      <c r="A558" s="39"/>
    </row>
    <row r="559">
      <c r="A559" s="39"/>
    </row>
    <row r="560">
      <c r="A560" s="39"/>
    </row>
    <row r="561">
      <c r="A561" s="39"/>
    </row>
    <row r="562">
      <c r="A562" s="39"/>
    </row>
    <row r="563">
      <c r="A563" s="39"/>
    </row>
    <row r="564">
      <c r="A564" s="39"/>
    </row>
    <row r="565">
      <c r="A565" s="39"/>
    </row>
    <row r="566">
      <c r="A566" s="39"/>
    </row>
    <row r="567">
      <c r="A567" s="39"/>
    </row>
    <row r="568">
      <c r="A568" s="39"/>
    </row>
    <row r="569">
      <c r="A569" s="39"/>
    </row>
    <row r="570">
      <c r="A570" s="39"/>
    </row>
    <row r="571">
      <c r="A571" s="39"/>
    </row>
    <row r="572">
      <c r="A572" s="39"/>
    </row>
    <row r="573">
      <c r="A573" s="39"/>
    </row>
    <row r="574">
      <c r="A574" s="39"/>
    </row>
    <row r="575">
      <c r="A575" s="39"/>
    </row>
    <row r="576">
      <c r="A576" s="39"/>
    </row>
    <row r="577">
      <c r="A577" s="39"/>
    </row>
    <row r="578">
      <c r="A578" s="39"/>
    </row>
    <row r="579">
      <c r="A579" s="39"/>
    </row>
    <row r="580">
      <c r="A580" s="39"/>
    </row>
    <row r="581">
      <c r="A581" s="39"/>
    </row>
    <row r="582">
      <c r="A582" s="39"/>
    </row>
    <row r="583">
      <c r="A583" s="39"/>
    </row>
    <row r="584">
      <c r="A584" s="39"/>
    </row>
    <row r="585">
      <c r="A585" s="39"/>
    </row>
    <row r="586">
      <c r="A586" s="39"/>
    </row>
    <row r="587">
      <c r="A587" s="39"/>
    </row>
    <row r="588">
      <c r="A588" s="39"/>
    </row>
    <row r="589">
      <c r="A589" s="39"/>
    </row>
    <row r="590">
      <c r="A590" s="39"/>
    </row>
    <row r="591">
      <c r="A591" s="39"/>
    </row>
    <row r="592">
      <c r="A592" s="39"/>
    </row>
    <row r="593">
      <c r="A593" s="39"/>
    </row>
    <row r="594">
      <c r="A594" s="39"/>
    </row>
    <row r="595">
      <c r="A595" s="39"/>
    </row>
    <row r="596">
      <c r="A596" s="39"/>
    </row>
    <row r="597">
      <c r="A597" s="39"/>
    </row>
    <row r="598">
      <c r="A598" s="39"/>
    </row>
    <row r="599">
      <c r="A599" s="39"/>
    </row>
    <row r="600">
      <c r="A600" s="39"/>
    </row>
    <row r="601">
      <c r="A601" s="39"/>
    </row>
    <row r="602">
      <c r="A602" s="39"/>
    </row>
    <row r="603">
      <c r="A603" s="39"/>
    </row>
    <row r="604">
      <c r="A604" s="39"/>
    </row>
    <row r="605">
      <c r="A605" s="39"/>
    </row>
    <row r="606">
      <c r="A606" s="39"/>
    </row>
    <row r="607">
      <c r="A607" s="39"/>
    </row>
    <row r="608">
      <c r="A608" s="39"/>
    </row>
    <row r="609">
      <c r="A609" s="39"/>
    </row>
    <row r="610">
      <c r="A610" s="39"/>
    </row>
    <row r="611">
      <c r="A611" s="39"/>
    </row>
    <row r="612">
      <c r="A612" s="39"/>
    </row>
    <row r="613">
      <c r="A613" s="39"/>
    </row>
    <row r="614">
      <c r="A614" s="39"/>
    </row>
    <row r="615">
      <c r="A615" s="39"/>
    </row>
    <row r="616">
      <c r="A616" s="39"/>
    </row>
    <row r="617">
      <c r="A617" s="39"/>
    </row>
    <row r="618">
      <c r="A618" s="39"/>
    </row>
    <row r="619">
      <c r="A619" s="39"/>
    </row>
    <row r="620">
      <c r="A620" s="39"/>
    </row>
    <row r="621">
      <c r="A621" s="39"/>
    </row>
    <row r="622">
      <c r="A622" s="39"/>
    </row>
    <row r="623">
      <c r="A623" s="39"/>
    </row>
    <row r="624">
      <c r="A624" s="39"/>
    </row>
    <row r="625">
      <c r="A625" s="39"/>
    </row>
    <row r="626">
      <c r="A626" s="39"/>
    </row>
    <row r="627">
      <c r="A627" s="39"/>
    </row>
    <row r="628">
      <c r="A628" s="39"/>
    </row>
    <row r="629">
      <c r="A629" s="39"/>
    </row>
    <row r="630">
      <c r="A630" s="39"/>
    </row>
    <row r="631">
      <c r="A631" s="39"/>
    </row>
    <row r="632">
      <c r="A632" s="39"/>
    </row>
    <row r="633">
      <c r="A633" s="39"/>
    </row>
    <row r="634">
      <c r="A634" s="39"/>
    </row>
    <row r="635">
      <c r="A635" s="39"/>
    </row>
    <row r="636">
      <c r="A636" s="39"/>
    </row>
    <row r="637">
      <c r="A637" s="39"/>
    </row>
    <row r="638">
      <c r="A638" s="39"/>
    </row>
    <row r="639">
      <c r="A639" s="39"/>
    </row>
    <row r="640">
      <c r="A640" s="39"/>
    </row>
    <row r="641">
      <c r="A641" s="39"/>
    </row>
    <row r="642">
      <c r="A642" s="39"/>
    </row>
    <row r="643">
      <c r="A643" s="39"/>
    </row>
    <row r="644">
      <c r="A644" s="39"/>
    </row>
    <row r="645">
      <c r="A645" s="39"/>
    </row>
    <row r="646">
      <c r="A646" s="39"/>
    </row>
    <row r="647">
      <c r="A647" s="39"/>
    </row>
    <row r="648">
      <c r="A648" s="39"/>
    </row>
    <row r="649">
      <c r="A649" s="39"/>
    </row>
    <row r="650">
      <c r="A650" s="39"/>
    </row>
    <row r="651">
      <c r="A651" s="39"/>
    </row>
    <row r="652">
      <c r="A652" s="39"/>
    </row>
    <row r="653">
      <c r="A653" s="39"/>
    </row>
    <row r="654">
      <c r="A654" s="39"/>
    </row>
    <row r="655">
      <c r="A655" s="39"/>
    </row>
    <row r="656">
      <c r="A656" s="39"/>
    </row>
    <row r="657">
      <c r="A657" s="39"/>
    </row>
    <row r="658">
      <c r="A658" s="39"/>
    </row>
    <row r="659">
      <c r="A659" s="39"/>
    </row>
    <row r="660">
      <c r="A660" s="39"/>
    </row>
    <row r="661">
      <c r="A661" s="39"/>
    </row>
    <row r="662">
      <c r="A662" s="39"/>
    </row>
    <row r="663">
      <c r="A663" s="39"/>
    </row>
    <row r="664">
      <c r="A664" s="39"/>
    </row>
    <row r="665">
      <c r="A665" s="39"/>
    </row>
    <row r="666">
      <c r="A666" s="39"/>
    </row>
    <row r="667">
      <c r="A667" s="39"/>
    </row>
    <row r="668">
      <c r="A668" s="39"/>
    </row>
    <row r="669">
      <c r="A669" s="39"/>
    </row>
    <row r="670">
      <c r="A670" s="39"/>
    </row>
    <row r="671">
      <c r="A671" s="39"/>
    </row>
    <row r="672">
      <c r="A672" s="39"/>
    </row>
    <row r="673">
      <c r="A673" s="39"/>
    </row>
    <row r="674">
      <c r="A674" s="39"/>
    </row>
    <row r="675">
      <c r="A675" s="39"/>
    </row>
    <row r="676">
      <c r="A676" s="39"/>
    </row>
    <row r="677">
      <c r="A677" s="39"/>
    </row>
    <row r="678">
      <c r="A678" s="39"/>
    </row>
    <row r="679">
      <c r="A679" s="39"/>
    </row>
    <row r="680">
      <c r="A680" s="39"/>
    </row>
    <row r="681">
      <c r="A681" s="39"/>
    </row>
    <row r="682">
      <c r="A682" s="39"/>
    </row>
    <row r="683">
      <c r="A683" s="39"/>
    </row>
    <row r="684">
      <c r="A684" s="39"/>
    </row>
    <row r="685">
      <c r="A685" s="39"/>
    </row>
    <row r="686">
      <c r="A686" s="39"/>
    </row>
    <row r="687">
      <c r="A687" s="39"/>
    </row>
    <row r="688">
      <c r="A688" s="39"/>
    </row>
    <row r="689">
      <c r="A689" s="39"/>
    </row>
    <row r="690">
      <c r="A690" s="39"/>
    </row>
    <row r="691">
      <c r="A691" s="39"/>
    </row>
    <row r="692">
      <c r="A692" s="39"/>
    </row>
    <row r="693">
      <c r="A693" s="39"/>
    </row>
    <row r="694">
      <c r="A694" s="39"/>
    </row>
    <row r="695">
      <c r="A695" s="39"/>
    </row>
    <row r="696">
      <c r="A696" s="39"/>
    </row>
    <row r="697">
      <c r="A697" s="39"/>
    </row>
    <row r="698">
      <c r="A698" s="39"/>
    </row>
    <row r="699">
      <c r="A699" s="39"/>
    </row>
    <row r="700">
      <c r="A700" s="39"/>
    </row>
    <row r="701">
      <c r="A701" s="39"/>
    </row>
    <row r="702">
      <c r="A702" s="39"/>
    </row>
    <row r="703">
      <c r="A703" s="39"/>
    </row>
    <row r="704">
      <c r="A704" s="39"/>
    </row>
    <row r="705">
      <c r="A705" s="39"/>
    </row>
    <row r="706">
      <c r="A706" s="39"/>
    </row>
    <row r="707">
      <c r="A707" s="39"/>
    </row>
    <row r="708">
      <c r="A708" s="39"/>
    </row>
    <row r="709">
      <c r="A709" s="39"/>
    </row>
    <row r="710">
      <c r="A710" s="39"/>
    </row>
    <row r="711">
      <c r="A711" s="39"/>
    </row>
    <row r="712">
      <c r="A712" s="39"/>
    </row>
    <row r="713">
      <c r="A713" s="39"/>
    </row>
    <row r="714">
      <c r="A714" s="39"/>
    </row>
    <row r="715">
      <c r="A715" s="39"/>
    </row>
    <row r="716">
      <c r="A716" s="39"/>
    </row>
    <row r="717">
      <c r="A717" s="39"/>
    </row>
    <row r="718">
      <c r="A718" s="39"/>
    </row>
    <row r="719">
      <c r="A719" s="39"/>
    </row>
    <row r="720">
      <c r="A720" s="39"/>
    </row>
    <row r="721">
      <c r="A721" s="39"/>
    </row>
    <row r="722">
      <c r="A722" s="39"/>
    </row>
    <row r="723">
      <c r="A723" s="39"/>
    </row>
    <row r="724">
      <c r="A724" s="39"/>
    </row>
    <row r="725">
      <c r="A725" s="39"/>
    </row>
    <row r="726">
      <c r="A726" s="39"/>
    </row>
    <row r="727">
      <c r="A727" s="39"/>
    </row>
    <row r="728">
      <c r="A728" s="39"/>
    </row>
    <row r="729">
      <c r="A729" s="39"/>
    </row>
    <row r="730">
      <c r="A730" s="39"/>
    </row>
    <row r="731">
      <c r="A731" s="39"/>
    </row>
    <row r="732">
      <c r="A732" s="39"/>
    </row>
    <row r="733">
      <c r="A733" s="39"/>
    </row>
    <row r="734">
      <c r="A734" s="39"/>
    </row>
    <row r="735">
      <c r="A735" s="39"/>
    </row>
    <row r="736">
      <c r="A736" s="39"/>
    </row>
    <row r="737">
      <c r="A737" s="39"/>
    </row>
    <row r="738">
      <c r="A738" s="39"/>
    </row>
    <row r="739">
      <c r="A739" s="39"/>
    </row>
    <row r="740">
      <c r="A740" s="39"/>
    </row>
    <row r="741">
      <c r="A741" s="39"/>
    </row>
    <row r="742">
      <c r="A742" s="39"/>
    </row>
    <row r="743">
      <c r="A743" s="39"/>
    </row>
    <row r="744">
      <c r="A744" s="39"/>
    </row>
    <row r="745">
      <c r="A745" s="39"/>
    </row>
    <row r="746">
      <c r="A746" s="39"/>
    </row>
    <row r="747">
      <c r="A747" s="39"/>
    </row>
    <row r="748">
      <c r="A748" s="39"/>
    </row>
    <row r="749">
      <c r="A749" s="39"/>
    </row>
    <row r="750">
      <c r="A750" s="39"/>
    </row>
    <row r="751">
      <c r="A751" s="39"/>
    </row>
    <row r="752">
      <c r="A752" s="39"/>
    </row>
    <row r="753">
      <c r="A753" s="39"/>
    </row>
    <row r="754">
      <c r="A754" s="39"/>
    </row>
    <row r="755">
      <c r="A755" s="39"/>
    </row>
    <row r="756">
      <c r="A756" s="39"/>
    </row>
    <row r="757">
      <c r="A757" s="39"/>
    </row>
    <row r="758">
      <c r="A758" s="39"/>
    </row>
    <row r="759">
      <c r="A759" s="39"/>
    </row>
    <row r="760">
      <c r="A760" s="39"/>
    </row>
    <row r="761">
      <c r="A761" s="39"/>
    </row>
    <row r="762">
      <c r="A762" s="39"/>
    </row>
    <row r="763">
      <c r="A763" s="39"/>
    </row>
    <row r="764">
      <c r="A764" s="39"/>
    </row>
    <row r="765">
      <c r="A765" s="39"/>
    </row>
    <row r="766">
      <c r="A766" s="39"/>
    </row>
    <row r="767">
      <c r="A767" s="39"/>
    </row>
    <row r="768">
      <c r="A768" s="39"/>
    </row>
    <row r="769">
      <c r="A769" s="39"/>
    </row>
    <row r="770">
      <c r="A770" s="39"/>
    </row>
    <row r="771">
      <c r="A771" s="39"/>
    </row>
    <row r="772">
      <c r="A772" s="39"/>
    </row>
    <row r="773">
      <c r="A773" s="39"/>
    </row>
    <row r="774">
      <c r="A774" s="39"/>
    </row>
    <row r="775">
      <c r="A775" s="39"/>
    </row>
    <row r="776">
      <c r="A776" s="39"/>
    </row>
    <row r="777">
      <c r="A777" s="39"/>
    </row>
    <row r="778">
      <c r="A778" s="39"/>
    </row>
    <row r="779">
      <c r="A779" s="39"/>
    </row>
    <row r="780">
      <c r="A780" s="39"/>
    </row>
    <row r="781">
      <c r="A781" s="39"/>
    </row>
    <row r="782">
      <c r="A782" s="39"/>
    </row>
    <row r="783">
      <c r="A783" s="39"/>
    </row>
    <row r="784">
      <c r="A784" s="39"/>
    </row>
    <row r="785">
      <c r="A785" s="39"/>
    </row>
    <row r="786">
      <c r="A786" s="39"/>
    </row>
    <row r="787">
      <c r="A787" s="39"/>
    </row>
    <row r="788">
      <c r="A788" s="39"/>
    </row>
    <row r="789">
      <c r="A789" s="39"/>
    </row>
    <row r="790">
      <c r="A790" s="39"/>
    </row>
    <row r="791">
      <c r="A791" s="39"/>
    </row>
    <row r="792">
      <c r="A792" s="39"/>
    </row>
    <row r="793">
      <c r="A793" s="39"/>
    </row>
    <row r="794">
      <c r="A794" s="39"/>
    </row>
    <row r="795">
      <c r="A795" s="39"/>
    </row>
    <row r="796">
      <c r="A796" s="39"/>
    </row>
    <row r="797">
      <c r="A797" s="39"/>
    </row>
    <row r="798">
      <c r="A798" s="39"/>
    </row>
    <row r="799">
      <c r="A799" s="39"/>
    </row>
    <row r="800">
      <c r="A800" s="39"/>
    </row>
    <row r="801">
      <c r="A801" s="39"/>
    </row>
    <row r="802">
      <c r="A802" s="39"/>
    </row>
    <row r="803">
      <c r="A803" s="39"/>
    </row>
    <row r="804">
      <c r="A804" s="39"/>
    </row>
    <row r="805">
      <c r="A805" s="39"/>
    </row>
    <row r="806">
      <c r="A806" s="39"/>
    </row>
    <row r="807">
      <c r="A807" s="39"/>
    </row>
    <row r="808">
      <c r="A808" s="39"/>
    </row>
    <row r="809">
      <c r="A809" s="39"/>
    </row>
    <row r="810">
      <c r="A810" s="39"/>
    </row>
    <row r="811">
      <c r="A811" s="39"/>
    </row>
    <row r="812">
      <c r="A812" s="39"/>
    </row>
    <row r="813">
      <c r="A813" s="39"/>
    </row>
    <row r="814">
      <c r="A814" s="39"/>
    </row>
    <row r="815">
      <c r="A815" s="39"/>
    </row>
    <row r="816">
      <c r="A816" s="39"/>
    </row>
    <row r="817">
      <c r="A817" s="39"/>
    </row>
    <row r="818">
      <c r="A818" s="39"/>
    </row>
    <row r="819">
      <c r="A819" s="39"/>
    </row>
    <row r="820">
      <c r="A820" s="39"/>
    </row>
    <row r="821">
      <c r="A821" s="39"/>
    </row>
    <row r="822">
      <c r="A822" s="39"/>
    </row>
    <row r="823">
      <c r="A823" s="39"/>
    </row>
    <row r="824">
      <c r="A824" s="39"/>
    </row>
    <row r="825">
      <c r="A825" s="39"/>
    </row>
    <row r="826">
      <c r="A826" s="39"/>
    </row>
    <row r="827">
      <c r="A827" s="39"/>
    </row>
    <row r="828">
      <c r="A828" s="39"/>
    </row>
    <row r="829">
      <c r="A829" s="39"/>
    </row>
    <row r="830">
      <c r="A830" s="39"/>
    </row>
    <row r="831">
      <c r="A831" s="39"/>
    </row>
    <row r="832">
      <c r="A832" s="39"/>
    </row>
    <row r="833">
      <c r="A833" s="39"/>
    </row>
    <row r="834">
      <c r="A834" s="39"/>
    </row>
    <row r="835">
      <c r="A835" s="39"/>
    </row>
    <row r="836">
      <c r="A836" s="39"/>
    </row>
    <row r="837">
      <c r="A837" s="39"/>
    </row>
    <row r="838">
      <c r="A838" s="39"/>
    </row>
    <row r="839">
      <c r="A839" s="39"/>
    </row>
    <row r="840">
      <c r="A840" s="39"/>
    </row>
    <row r="841">
      <c r="A841" s="39"/>
    </row>
    <row r="842">
      <c r="A842" s="39"/>
    </row>
    <row r="843">
      <c r="A843" s="39"/>
    </row>
    <row r="844">
      <c r="A844" s="39"/>
    </row>
    <row r="845">
      <c r="A845" s="39"/>
    </row>
    <row r="846">
      <c r="A846" s="39"/>
    </row>
    <row r="847">
      <c r="A847" s="39"/>
    </row>
    <row r="848">
      <c r="A848" s="39"/>
    </row>
    <row r="849">
      <c r="A849" s="39"/>
    </row>
    <row r="850">
      <c r="A850" s="39"/>
    </row>
    <row r="851">
      <c r="A851" s="39"/>
    </row>
    <row r="852">
      <c r="A852" s="39"/>
    </row>
    <row r="853">
      <c r="A853" s="39"/>
    </row>
    <row r="854">
      <c r="A854" s="39"/>
    </row>
    <row r="855">
      <c r="A855" s="39"/>
    </row>
    <row r="856">
      <c r="A856" s="39"/>
    </row>
    <row r="857">
      <c r="A857" s="39"/>
    </row>
    <row r="858">
      <c r="A858" s="39"/>
    </row>
    <row r="859">
      <c r="A859" s="39"/>
    </row>
    <row r="860">
      <c r="A860" s="39"/>
    </row>
    <row r="861">
      <c r="A861" s="39"/>
    </row>
    <row r="862">
      <c r="A862" s="39"/>
    </row>
    <row r="863">
      <c r="A863" s="39"/>
    </row>
    <row r="864">
      <c r="A864" s="39"/>
    </row>
    <row r="865">
      <c r="A865" s="39"/>
    </row>
    <row r="866">
      <c r="A866" s="39"/>
    </row>
    <row r="867">
      <c r="A867" s="39"/>
    </row>
    <row r="868">
      <c r="A868" s="39"/>
    </row>
    <row r="869">
      <c r="A869" s="39"/>
    </row>
    <row r="870">
      <c r="A870" s="39"/>
    </row>
    <row r="871">
      <c r="A871" s="39"/>
    </row>
    <row r="872">
      <c r="A872" s="39"/>
    </row>
    <row r="873">
      <c r="A873" s="39"/>
    </row>
    <row r="874">
      <c r="A874" s="39"/>
    </row>
    <row r="875">
      <c r="A875" s="39"/>
    </row>
    <row r="876">
      <c r="A876" s="39"/>
    </row>
    <row r="877">
      <c r="A877" s="39"/>
    </row>
    <row r="878">
      <c r="A878" s="39"/>
    </row>
    <row r="879">
      <c r="A879" s="39"/>
    </row>
    <row r="880">
      <c r="A880" s="39"/>
    </row>
    <row r="881">
      <c r="A881" s="39"/>
    </row>
    <row r="882">
      <c r="A882" s="39"/>
    </row>
    <row r="883">
      <c r="A883" s="39"/>
    </row>
    <row r="884">
      <c r="A884" s="39"/>
    </row>
    <row r="885">
      <c r="A885" s="39"/>
    </row>
    <row r="886">
      <c r="A886" s="39"/>
    </row>
    <row r="887">
      <c r="A887" s="39"/>
    </row>
    <row r="888">
      <c r="A888" s="39"/>
    </row>
    <row r="889">
      <c r="A889" s="39"/>
    </row>
    <row r="890">
      <c r="A890" s="39"/>
    </row>
    <row r="891">
      <c r="A891" s="39"/>
    </row>
    <row r="892">
      <c r="A892" s="39"/>
    </row>
    <row r="893">
      <c r="A893" s="39"/>
    </row>
    <row r="894">
      <c r="A894" s="39"/>
    </row>
    <row r="895">
      <c r="A895" s="39"/>
    </row>
    <row r="896">
      <c r="A896" s="39"/>
    </row>
    <row r="897">
      <c r="A897" s="39"/>
    </row>
    <row r="898">
      <c r="A898" s="39"/>
    </row>
    <row r="899">
      <c r="A899" s="39"/>
    </row>
    <row r="900">
      <c r="A900" s="39"/>
    </row>
    <row r="901">
      <c r="A901" s="39"/>
    </row>
    <row r="902">
      <c r="A902" s="39"/>
    </row>
    <row r="903">
      <c r="A903" s="39"/>
    </row>
    <row r="904">
      <c r="A904" s="39"/>
    </row>
    <row r="905">
      <c r="A905" s="39"/>
    </row>
    <row r="906">
      <c r="A906" s="39"/>
    </row>
    <row r="907">
      <c r="A907" s="39"/>
    </row>
    <row r="908">
      <c r="A908" s="39"/>
    </row>
    <row r="909">
      <c r="A909" s="39"/>
    </row>
    <row r="910">
      <c r="A910" s="39"/>
    </row>
    <row r="911">
      <c r="A911" s="39"/>
    </row>
    <row r="912">
      <c r="A912" s="39"/>
    </row>
    <row r="913">
      <c r="A913" s="39"/>
    </row>
    <row r="914">
      <c r="A914" s="39"/>
    </row>
    <row r="915">
      <c r="A915" s="39"/>
    </row>
    <row r="916">
      <c r="A916" s="39"/>
    </row>
    <row r="917">
      <c r="A917" s="39"/>
    </row>
    <row r="918">
      <c r="A918" s="39"/>
    </row>
    <row r="919">
      <c r="A919" s="39"/>
    </row>
    <row r="920">
      <c r="A920" s="39"/>
    </row>
    <row r="921">
      <c r="A921" s="39"/>
    </row>
    <row r="922">
      <c r="A922" s="39"/>
    </row>
    <row r="923">
      <c r="A923" s="39"/>
    </row>
    <row r="924">
      <c r="A924" s="39"/>
    </row>
    <row r="925">
      <c r="A925" s="39"/>
    </row>
    <row r="926">
      <c r="A926" s="39"/>
    </row>
    <row r="927">
      <c r="A927" s="39"/>
    </row>
    <row r="928">
      <c r="A928" s="39"/>
    </row>
    <row r="929">
      <c r="A929" s="39"/>
    </row>
    <row r="930">
      <c r="A930" s="39"/>
    </row>
    <row r="931">
      <c r="A931" s="39"/>
    </row>
    <row r="932">
      <c r="A932" s="39"/>
    </row>
    <row r="933">
      <c r="A933" s="39"/>
    </row>
    <row r="934">
      <c r="A934" s="39"/>
    </row>
    <row r="935">
      <c r="A935" s="39"/>
    </row>
    <row r="936">
      <c r="A936" s="39"/>
    </row>
    <row r="937">
      <c r="A937" s="39"/>
    </row>
    <row r="938">
      <c r="A938" s="39"/>
    </row>
    <row r="939">
      <c r="A939" s="39"/>
    </row>
    <row r="940">
      <c r="A940" s="39"/>
    </row>
    <row r="941">
      <c r="A941" s="39"/>
    </row>
    <row r="942">
      <c r="A942" s="39"/>
    </row>
    <row r="943">
      <c r="A943" s="39"/>
    </row>
    <row r="944">
      <c r="A944" s="39"/>
    </row>
    <row r="945">
      <c r="A945" s="39"/>
    </row>
    <row r="946">
      <c r="A946" s="39"/>
    </row>
    <row r="947">
      <c r="A947" s="39"/>
    </row>
    <row r="948">
      <c r="A948" s="39"/>
    </row>
    <row r="949">
      <c r="A949" s="39"/>
    </row>
    <row r="950">
      <c r="A950" s="39"/>
    </row>
    <row r="951">
      <c r="A951" s="39"/>
    </row>
    <row r="952">
      <c r="A952" s="39"/>
    </row>
    <row r="953">
      <c r="A953" s="39"/>
    </row>
    <row r="954">
      <c r="A954" s="39"/>
    </row>
    <row r="955">
      <c r="A955" s="39"/>
    </row>
    <row r="956">
      <c r="A956" s="39"/>
    </row>
    <row r="957">
      <c r="A957" s="39"/>
    </row>
    <row r="958">
      <c r="A958" s="39"/>
    </row>
    <row r="959">
      <c r="A959" s="39"/>
    </row>
    <row r="960">
      <c r="A960" s="39"/>
    </row>
    <row r="961">
      <c r="A961" s="39"/>
    </row>
    <row r="962">
      <c r="A962" s="39"/>
    </row>
    <row r="963">
      <c r="A963" s="39"/>
    </row>
    <row r="964">
      <c r="A964" s="39"/>
    </row>
    <row r="965">
      <c r="A965" s="39"/>
    </row>
    <row r="966">
      <c r="A966" s="39"/>
    </row>
    <row r="967">
      <c r="A967" s="39"/>
    </row>
    <row r="968">
      <c r="A968" s="39"/>
    </row>
    <row r="969">
      <c r="A969" s="39"/>
    </row>
    <row r="970">
      <c r="A970" s="39"/>
    </row>
    <row r="971">
      <c r="A971" s="39"/>
    </row>
    <row r="972">
      <c r="A972" s="39"/>
    </row>
    <row r="973">
      <c r="A973" s="39"/>
    </row>
    <row r="974">
      <c r="A974" s="39"/>
    </row>
    <row r="975">
      <c r="A975" s="39"/>
    </row>
    <row r="976">
      <c r="A976" s="39"/>
    </row>
    <row r="977">
      <c r="A977" s="39"/>
    </row>
    <row r="978">
      <c r="A978" s="39"/>
    </row>
    <row r="979">
      <c r="A979" s="39"/>
    </row>
    <row r="980">
      <c r="A980" s="39"/>
    </row>
    <row r="981">
      <c r="A981" s="39"/>
    </row>
    <row r="982">
      <c r="A982" s="39"/>
    </row>
    <row r="983">
      <c r="A983" s="39"/>
    </row>
    <row r="984">
      <c r="A984" s="39"/>
    </row>
    <row r="985">
      <c r="A985" s="39"/>
    </row>
    <row r="986">
      <c r="A986" s="39"/>
    </row>
    <row r="987">
      <c r="A987" s="39"/>
    </row>
    <row r="988">
      <c r="A988" s="39"/>
    </row>
    <row r="989">
      <c r="A989" s="39"/>
    </row>
    <row r="990">
      <c r="A990" s="39"/>
    </row>
    <row r="991">
      <c r="A991" s="39"/>
    </row>
    <row r="992">
      <c r="A992" s="39"/>
    </row>
    <row r="993">
      <c r="A993" s="39"/>
    </row>
    <row r="994">
      <c r="A994" s="39"/>
    </row>
    <row r="995">
      <c r="A995" s="39"/>
    </row>
    <row r="996">
      <c r="A996" s="39"/>
    </row>
    <row r="997">
      <c r="A997" s="39"/>
    </row>
    <row r="998">
      <c r="A998" s="3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1" max="1" width="1.0"/>
    <col customWidth="1" min="2" max="2" width="7.13"/>
    <col customWidth="1" min="3" max="4" width="8.13"/>
    <col customWidth="1" min="5" max="5" width="7.25"/>
    <col customWidth="1" min="6" max="7" width="8.0"/>
    <col customWidth="1" min="8" max="8" width="7.25"/>
    <col customWidth="1" min="9" max="10" width="8.0"/>
    <col customWidth="1" min="11" max="11" width="7.25"/>
    <col customWidth="1" min="12" max="13" width="8.0"/>
    <col customWidth="1" min="14" max="14" width="7.25"/>
    <col customWidth="1" min="15" max="16" width="8.0"/>
    <col customWidth="1" min="17" max="17" width="7.25"/>
    <col customWidth="1" min="18" max="19" width="8.0"/>
    <col customWidth="1" min="20" max="20" width="7.25"/>
    <col customWidth="1" min="21" max="22" width="8.0"/>
    <col customWidth="1" min="23" max="23" width="7.25"/>
    <col customWidth="1" min="24" max="25" width="8.0"/>
    <col customWidth="1" min="26" max="26" width="7.25"/>
    <col customWidth="1" min="27" max="28" width="8.0"/>
    <col customWidth="1" min="29" max="29" width="7.25"/>
    <col customWidth="1" min="30" max="31" width="8.0"/>
    <col customWidth="1" min="32" max="32" width="7.25"/>
  </cols>
  <sheetData>
    <row r="1">
      <c r="C1" s="46" t="s">
        <v>21</v>
      </c>
    </row>
    <row r="3">
      <c r="B3" s="47" t="s">
        <v>22</v>
      </c>
      <c r="C3" s="48" t="s">
        <v>23</v>
      </c>
      <c r="D3" s="48"/>
      <c r="E3" s="48"/>
      <c r="F3" s="48"/>
      <c r="G3" s="48"/>
      <c r="H3" s="48"/>
      <c r="I3" s="48"/>
      <c r="J3" s="48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</row>
    <row r="4">
      <c r="B4" s="50"/>
      <c r="C4" s="1" t="s">
        <v>0</v>
      </c>
      <c r="F4" s="1" t="s">
        <v>1</v>
      </c>
      <c r="I4" s="1" t="s">
        <v>2</v>
      </c>
      <c r="L4" s="1" t="s">
        <v>3</v>
      </c>
      <c r="O4" s="1" t="s">
        <v>4</v>
      </c>
      <c r="R4" s="1" t="s">
        <v>5</v>
      </c>
      <c r="U4" s="1" t="s">
        <v>6</v>
      </c>
      <c r="X4" s="1" t="s">
        <v>7</v>
      </c>
      <c r="AA4" s="1" t="s">
        <v>8</v>
      </c>
      <c r="AD4" s="1" t="s">
        <v>9</v>
      </c>
    </row>
    <row r="5">
      <c r="B5" s="51"/>
      <c r="C5" s="52" t="s">
        <v>24</v>
      </c>
      <c r="D5" s="52" t="s">
        <v>25</v>
      </c>
      <c r="E5" s="52" t="s">
        <v>26</v>
      </c>
      <c r="F5" s="53" t="s">
        <v>24</v>
      </c>
      <c r="G5" s="53" t="s">
        <v>25</v>
      </c>
      <c r="H5" s="53" t="s">
        <v>26</v>
      </c>
      <c r="I5" s="54" t="s">
        <v>24</v>
      </c>
      <c r="J5" s="54" t="s">
        <v>25</v>
      </c>
      <c r="K5" s="54" t="s">
        <v>26</v>
      </c>
      <c r="L5" s="53" t="s">
        <v>24</v>
      </c>
      <c r="M5" s="53" t="s">
        <v>25</v>
      </c>
      <c r="N5" s="53" t="s">
        <v>26</v>
      </c>
      <c r="O5" s="54" t="s">
        <v>24</v>
      </c>
      <c r="P5" s="54" t="s">
        <v>25</v>
      </c>
      <c r="Q5" s="54" t="s">
        <v>26</v>
      </c>
      <c r="R5" s="53" t="s">
        <v>24</v>
      </c>
      <c r="S5" s="53" t="s">
        <v>25</v>
      </c>
      <c r="T5" s="53" t="s">
        <v>26</v>
      </c>
      <c r="U5" s="54" t="s">
        <v>24</v>
      </c>
      <c r="V5" s="54" t="s">
        <v>25</v>
      </c>
      <c r="W5" s="54" t="s">
        <v>26</v>
      </c>
      <c r="X5" s="53" t="s">
        <v>24</v>
      </c>
      <c r="Y5" s="53" t="s">
        <v>25</v>
      </c>
      <c r="Z5" s="53" t="s">
        <v>26</v>
      </c>
      <c r="AA5" s="54" t="s">
        <v>24</v>
      </c>
      <c r="AB5" s="54" t="s">
        <v>25</v>
      </c>
      <c r="AC5" s="54" t="s">
        <v>26</v>
      </c>
      <c r="AD5" s="53" t="s">
        <v>24</v>
      </c>
      <c r="AE5" s="53" t="s">
        <v>25</v>
      </c>
      <c r="AF5" s="53" t="s">
        <v>26</v>
      </c>
    </row>
    <row r="6">
      <c r="A6" s="55"/>
      <c r="B6" s="56">
        <v>1.0</v>
      </c>
      <c r="C6" s="57">
        <f>IFERROR(VLOOKUP($C$4,'Schedule &amp; Results (2023)'!$C$5:$D$9, 2, FALSE),VLOOKUP($C$4,'Schedule &amp; Results (2023)'!$F$5:$G$9, 2, FALSE))</f>
        <v>115.66</v>
      </c>
      <c r="D6" s="58">
        <f t="array" ref="D6">IFERROR(INDEX('Schedule &amp; Results (2023)'!$G$5:$G$9,MATCH($C$4,'Schedule &amp; Results (2023)'!$C$5:$C$9,0)),INDEX('Schedule &amp; Results (2023)'!$D$5:$D$9,MATCH($C$4,'Schedule &amp; Results (2023)'!$F$5:$F$9,0)))</f>
        <v>89.7</v>
      </c>
      <c r="E6" s="59" t="str">
        <f t="shared" ref="E6:E19" si="1">IF(C6&gt;D6,"W","L")</f>
        <v>W</v>
      </c>
      <c r="F6" s="60">
        <f>IFERROR(VLOOKUP($F$4,'Schedule &amp; Results (2023)'!$C$5:$D$9, 2, FALSE),VLOOKUP($F$4,'Schedule &amp; Results (2023)'!$F$5:$G$9, 2, FALSE))</f>
        <v>146.94</v>
      </c>
      <c r="G6" s="61">
        <f t="array" ref="G6">IFERROR(INDEX('Schedule &amp; Results (2023)'!$G$5:$G$9,MATCH($F$4,'Schedule &amp; Results (2023)'!$C$5:$C$9,0)),INDEX('Schedule &amp; Results (2023)'!$D$5:$D$9,MATCH($F$4,'Schedule &amp; Results (2023)'!$F$5:$F$9,0)))</f>
        <v>111.14</v>
      </c>
      <c r="H6" s="62" t="str">
        <f t="shared" ref="H6:H18" si="2">IF(F6&gt;G6,"W","L")</f>
        <v>W</v>
      </c>
      <c r="I6" s="63">
        <f>IFERROR(VLOOKUP($I$4,'Schedule &amp; Results (2023)'!$C$5:$D$9, 2, FALSE),VLOOKUP($I$4,'Schedule &amp; Results (2023)'!$F$5:$G$9, 2, FALSE))</f>
        <v>111.14</v>
      </c>
      <c r="J6" s="58">
        <f t="array" ref="J6">IFERROR(INDEX('Schedule &amp; Results (2023)'!$G$5:$G$9,MATCH($I$4,'Schedule &amp; Results (2023)'!$C$5:$C$9,0)),INDEX('Schedule &amp; Results (2023)'!$D$5:$D$9,MATCH($I$4,'Schedule &amp; Results (2023)'!$F$5:$F$9,0)))</f>
        <v>146.94</v>
      </c>
      <c r="K6" s="59" t="str">
        <f t="shared" ref="K6:K19" si="3">IF(I6&gt;J6,"W","L")</f>
        <v>L</v>
      </c>
      <c r="L6" s="60">
        <f>IFERROR(VLOOKUP($L$4,'Schedule &amp; Results (2023)'!$C$5:$D$9, 2, FALSE),VLOOKUP($L$4,'Schedule &amp; Results (2023)'!$F$5:$G$9, 2, FALSE))</f>
        <v>89.7</v>
      </c>
      <c r="M6" s="61">
        <f t="array" ref="M6">IFERROR(INDEX('Schedule &amp; Results (2023)'!$G$5:$G$9,MATCH($L$4,'Schedule &amp; Results (2023)'!$C$5:$C$9,0)),INDEX('Schedule &amp; Results (2023)'!$D$5:$D$9,MATCH($L$4,'Schedule &amp; Results (2023)'!$F$5:$F$9,0)))</f>
        <v>115.66</v>
      </c>
      <c r="N6" s="62" t="str">
        <f t="shared" ref="N6:N18" si="4">IF(L6&gt;M6,"W","L")</f>
        <v>L</v>
      </c>
      <c r="O6" s="63">
        <f>IFERROR(VLOOKUP($O$4,'Schedule &amp; Results (2023)'!$C$5:$D$9, 2, FALSE),VLOOKUP($O$4,'Schedule &amp; Results (2023)'!$F$5:$G$9, 2, FALSE))</f>
        <v>117.36</v>
      </c>
      <c r="P6" s="58">
        <f t="array" ref="P6">IFERROR(INDEX('Schedule &amp; Results (2023)'!$G$5:$G$9,MATCH($O$4,'Schedule &amp; Results (2023)'!$C$5:$C$9,0)),INDEX('Schedule &amp; Results (2023)'!$D$5:$D$9,MATCH($O$4,'Schedule &amp; Results (2023)'!$F$5:$F$9,0)))</f>
        <v>88.74</v>
      </c>
      <c r="Q6" s="59" t="str">
        <f t="shared" ref="Q6:Q18" si="5">IF(O6&gt;P6,"W","L")</f>
        <v>W</v>
      </c>
      <c r="R6" s="60">
        <f>IFERROR(VLOOKUP($R$4,'Schedule &amp; Results (2023)'!$C$5:$D$9, 2, FALSE),VLOOKUP($R$4,'Schedule &amp; Results (2023)'!$F$5:$G$9, 2, FALSE))</f>
        <v>75.98</v>
      </c>
      <c r="S6" s="61">
        <f t="array" ref="S6">IFERROR(INDEX('Schedule &amp; Results (2023)'!$G$5:$G$9,MATCH($R$4,'Schedule &amp; Results (2023)'!$C$5:$C$9,0)),INDEX('Schedule &amp; Results (2023)'!$D$5:$D$9,MATCH($R$4,'Schedule &amp; Results (2023)'!$F$5:$F$9,0)))</f>
        <v>92.56</v>
      </c>
      <c r="T6" s="62" t="str">
        <f t="shared" ref="T6:T18" si="6">IF(R6&gt;S6,"W","L")</f>
        <v>L</v>
      </c>
      <c r="U6" s="63">
        <f>IFERROR(VLOOKUP($U$4,'Schedule &amp; Results (2023)'!$C$5:$D$9, 2, FALSE),VLOOKUP($U$4,'Schedule &amp; Results (2023)'!$F$5:$G$9, 2, FALSE))</f>
        <v>92.56</v>
      </c>
      <c r="V6" s="58">
        <f t="array" ref="V6">IFERROR(INDEX('Schedule &amp; Results (2023)'!$G$5:$G$9,MATCH($U$4,'Schedule &amp; Results (2023)'!$C$5:$C$9,0)),INDEX('Schedule &amp; Results (2023)'!$D$5:$D$9,MATCH($U$4,'Schedule &amp; Results (2023)'!$F$5:$F$9,0)))</f>
        <v>75.98</v>
      </c>
      <c r="W6" s="59" t="str">
        <f t="shared" ref="W6:W18" si="7">IF(U6&gt;V6,"W","L")</f>
        <v>W</v>
      </c>
      <c r="X6" s="60">
        <f>IFERROR(VLOOKUP($X$4,'Schedule &amp; Results (2023)'!$C$5:$D$9, 2, FALSE),VLOOKUP($X$4,'Schedule &amp; Results (2023)'!$F$5:$G$9, 2, FALSE))</f>
        <v>122.66</v>
      </c>
      <c r="Y6" s="61">
        <f t="array" ref="Y6">IFERROR(INDEX('Schedule &amp; Results (2023)'!$G$5:$G$9,MATCH($X$4,'Schedule &amp; Results (2023)'!$C$5:$C$9,0)),INDEX('Schedule &amp; Results (2023)'!$D$5:$D$9,MATCH($X$4,'Schedule &amp; Results (2023)'!$F$5:$F$9,0)))</f>
        <v>79.44</v>
      </c>
      <c r="Z6" s="62" t="str">
        <f t="shared" ref="Z6:Z18" si="8">IF(X6&gt;Y6,"W","L")</f>
        <v>W</v>
      </c>
      <c r="AA6" s="63">
        <f>IFERROR(VLOOKUP($AA$4,'Schedule &amp; Results (2023)'!$C$5:$D$9, 2, FALSE),VLOOKUP($AA$4,'Schedule &amp; Results (2023)'!$F$5:$G$9, 2, FALSE))</f>
        <v>88.74</v>
      </c>
      <c r="AB6" s="58">
        <f t="array" ref="AB6">IFERROR(INDEX('Schedule &amp; Results (2023)'!$G$5:$G$9,MATCH($AA$4,'Schedule &amp; Results (2023)'!$C$5:$C$9,0)),INDEX('Schedule &amp; Results (2023)'!$D$5:$D$9,MATCH($AA$4,'Schedule &amp; Results (2023)'!$F$5:$F$9,0)))</f>
        <v>117.36</v>
      </c>
      <c r="AC6" s="59" t="str">
        <f t="shared" ref="AC6:AC18" si="9">IF(AA6&gt;AB6,"W","L")</f>
        <v>L</v>
      </c>
      <c r="AD6" s="60">
        <f>IFERROR(VLOOKUP($AD$4,'Schedule &amp; Results (2023)'!$C$5:$D$9, 2, FALSE),VLOOKUP($AD$4,'Schedule &amp; Results (2023)'!$F$5:$G$9, 2, FALSE))</f>
        <v>79.44</v>
      </c>
      <c r="AE6" s="61">
        <f t="array" ref="AE6">IFERROR(INDEX('Schedule &amp; Results (2023)'!$G$5:$G$9,MATCH($AD$4,'Schedule &amp; Results (2023)'!$C$5:$C$9,0)),INDEX('Schedule &amp; Results (2023)'!$D$5:$D$9,MATCH($AD$4,'Schedule &amp; Results (2023)'!$F$5:$F$9,0)))</f>
        <v>122.66</v>
      </c>
      <c r="AF6" s="62" t="str">
        <f t="shared" ref="AF6:AF18" si="10">IF(AD6&gt;AE6,"W","L")</f>
        <v>L</v>
      </c>
    </row>
    <row r="7">
      <c r="A7" s="55"/>
      <c r="B7" s="56">
        <v>2.0</v>
      </c>
      <c r="C7" s="57">
        <f>IFERROR(VLOOKUP($C$4,'Schedule &amp; Results (2023)'!$C$10:$D$14, 2, FALSE),VLOOKUP($C$4,'Schedule &amp; Results (2023)'!$F$10:$G$14, 2, FALSE))</f>
        <v>133.98</v>
      </c>
      <c r="D7" s="58">
        <f t="array" ref="D7">IFERROR(INDEX('Schedule &amp; Results (2023)'!$G$10:$G$14,MATCH($C$4,'Schedule &amp; Results (2023)'!$C$10:$C$14,0)),INDEX('Schedule &amp; Results (2023)'!$D$10:$D$14,MATCH($C$4,'Schedule &amp; Results (2023)'!$F$10:$F$14,0)))</f>
        <v>93.54</v>
      </c>
      <c r="E7" s="59" t="str">
        <f t="shared" si="1"/>
        <v>W</v>
      </c>
      <c r="F7" s="60">
        <f>IFERROR(VLOOKUP($F$4,'Schedule &amp; Results (2023)'!$C$10:$D$14, 2, FALSE),VLOOKUP($F$4,'Schedule &amp; Results (2023)'!$F$10:$G$14, 2, FALSE))</f>
        <v>132.5</v>
      </c>
      <c r="G7" s="61">
        <f t="array" ref="G7">IFERROR(INDEX('Schedule &amp; Results (2023)'!$G$10:$G$14,MATCH($F$4,'Schedule &amp; Results (2023)'!$C$10:$C$14,0)),INDEX('Schedule &amp; Results (2023)'!$D$10:$D$14,MATCH($F$4,'Schedule &amp; Results (2023)'!$F$10:$F$14,0)))</f>
        <v>121.4</v>
      </c>
      <c r="H7" s="62" t="str">
        <f t="shared" si="2"/>
        <v>W</v>
      </c>
      <c r="I7" s="63">
        <f>IFERROR(VLOOKUP($I$4,'Schedule &amp; Results (2023)'!$C$10:$D$14, 2, FALSE),VLOOKUP($I$4,'Schedule &amp; Results (2023)'!$F$10:$G$14, 2, FALSE))</f>
        <v>131.66</v>
      </c>
      <c r="J7" s="58">
        <f t="array" ref="J7">IFERROR(INDEX('Schedule &amp; Results (2023)'!$G$10:$G$14,MATCH($I$4,'Schedule &amp; Results (2023)'!$C$10:$C$14,0)),INDEX('Schedule &amp; Results (2023)'!$D$10:$D$14,MATCH($I$4,'Schedule &amp; Results (2023)'!$F$10:$F$14,0)))</f>
        <v>132.7</v>
      </c>
      <c r="K7" s="59" t="str">
        <f t="shared" si="3"/>
        <v>L</v>
      </c>
      <c r="L7" s="60">
        <f>IFERROR(VLOOKUP($L$4,'Schedule &amp; Results (2023)'!$C$10:$D$14, 2, FALSE),VLOOKUP($L$4,'Schedule &amp; Results (2023)'!$F$10:$G$14, 2, FALSE))</f>
        <v>139.02</v>
      </c>
      <c r="M7" s="61">
        <f t="array" ref="M7">IFERROR(INDEX('Schedule &amp; Results (2023)'!$G$10:$G$14,MATCH($L$4,'Schedule &amp; Results (2023)'!$C$10:$C$14,0)),INDEX('Schedule &amp; Results (2023)'!$D$10:$D$14,MATCH($L$4,'Schedule &amp; Results (2023)'!$F$10:$F$14,0)))</f>
        <v>120.68</v>
      </c>
      <c r="N7" s="62" t="str">
        <f t="shared" si="4"/>
        <v>W</v>
      </c>
      <c r="O7" s="63">
        <f>IFERROR(VLOOKUP($O$4,'Schedule &amp; Results (2023)'!$C$10:$D$14, 2, FALSE),VLOOKUP($O$4,'Schedule &amp; Results (2023)'!$F$10:$G$14, 2, FALSE))</f>
        <v>121.4</v>
      </c>
      <c r="P7" s="58">
        <f t="array" ref="P7">IFERROR(INDEX('Schedule &amp; Results (2023)'!$G$10:$G$14,MATCH($O$4,'Schedule &amp; Results (2023)'!$C$10:$C$14,0)),INDEX('Schedule &amp; Results (2023)'!$D$10:$D$14,MATCH($O$4,'Schedule &amp; Results (2023)'!$F$10:$F$14,0)))</f>
        <v>132.5</v>
      </c>
      <c r="Q7" s="59" t="str">
        <f t="shared" si="5"/>
        <v>L</v>
      </c>
      <c r="R7" s="60">
        <f>IFERROR(VLOOKUP($R$4,'Schedule &amp; Results (2023)'!$C$10:$D$14, 2, FALSE),VLOOKUP($R$4,'Schedule &amp; Results (2023)'!$F$10:$G$14, 2, FALSE))</f>
        <v>120.68</v>
      </c>
      <c r="S7" s="61">
        <f t="array" ref="S7">IFERROR(INDEX('Schedule &amp; Results (2023)'!$G$10:$G$14,MATCH($R$4,'Schedule &amp; Results (2023)'!$C$10:$C$14,0)),INDEX('Schedule &amp; Results (2023)'!$D$10:$D$14,MATCH($R$4,'Schedule &amp; Results (2023)'!$F$10:$F$14,0)))</f>
        <v>139.02</v>
      </c>
      <c r="T7" s="62" t="str">
        <f t="shared" si="6"/>
        <v>L</v>
      </c>
      <c r="U7" s="63">
        <f>IFERROR(VLOOKUP($U$4,'Schedule &amp; Results (2023)'!$C$10:$D$14, 2, FALSE),VLOOKUP($U$4,'Schedule &amp; Results (2023)'!$F$10:$G$14, 2, FALSE))</f>
        <v>132.24</v>
      </c>
      <c r="V7" s="58">
        <f t="array" ref="V7">IFERROR(INDEX('Schedule &amp; Results (2023)'!$G$10:$G$14,MATCH($U$4,'Schedule &amp; Results (2023)'!$C$10:$C$14,0)),INDEX('Schedule &amp; Results (2023)'!$D$10:$D$14,MATCH($U$4,'Schedule &amp; Results (2023)'!$F$10:$F$14,0)))</f>
        <v>115.14</v>
      </c>
      <c r="W7" s="59" t="str">
        <f t="shared" si="7"/>
        <v>W</v>
      </c>
      <c r="X7" s="60">
        <f>IFERROR(VLOOKUP($X$4,'Schedule &amp; Results (2023)'!$C$10:$D$14, 2, FALSE),VLOOKUP($X$4,'Schedule &amp; Results (2023)'!$F$10:$G$14, 2, FALSE))</f>
        <v>132.7</v>
      </c>
      <c r="Y7" s="61">
        <f t="array" ref="Y7">IFERROR(INDEX('Schedule &amp; Results (2023)'!$G$10:$G$14,MATCH($X$4,'Schedule &amp; Results (2023)'!$C$10:$C$14,0)),INDEX('Schedule &amp; Results (2023)'!$D$10:$D$14,MATCH($X$4,'Schedule &amp; Results (2023)'!$F$10:$F$14,0)))</f>
        <v>131.66</v>
      </c>
      <c r="Z7" s="62" t="str">
        <f t="shared" si="8"/>
        <v>W</v>
      </c>
      <c r="AA7" s="63">
        <f>IFERROR(VLOOKUP($AA$4,'Schedule &amp; Results (2023)'!$C$10:$D$14, 2, FALSE),VLOOKUP($AA$4,'Schedule &amp; Results (2023)'!$F$10:$G$14, 2, FALSE))</f>
        <v>93.54</v>
      </c>
      <c r="AB7" s="58">
        <f t="array" ref="AB7">IFERROR(INDEX('Schedule &amp; Results (2023)'!$G$10:$G$14,MATCH($AA$4,'Schedule &amp; Results (2023)'!$C$10:$C$14,0)),INDEX('Schedule &amp; Results (2023)'!$D$10:$D$14,MATCH($AA$4,'Schedule &amp; Results (2023)'!$F$10:$F$14,0)))</f>
        <v>133.98</v>
      </c>
      <c r="AC7" s="59" t="str">
        <f t="shared" si="9"/>
        <v>L</v>
      </c>
      <c r="AD7" s="60">
        <f>IFERROR(VLOOKUP($AD$4,'Schedule &amp; Results (2023)'!$C$10:$D$14, 2, FALSE),VLOOKUP($AD$4,'Schedule &amp; Results (2023)'!$F$10:$G$14, 2, FALSE))</f>
        <v>115.14</v>
      </c>
      <c r="AE7" s="61">
        <f t="array" ref="AE7">IFERROR(INDEX('Schedule &amp; Results (2023)'!$G$10:$G$14,MATCH($AD$4,'Schedule &amp; Results (2023)'!$C$10:$C$14,0)),INDEX('Schedule &amp; Results (2023)'!$D$10:$D$14,MATCH($AD$4,'Schedule &amp; Results (2023)'!$F$10:$F$14,0)))</f>
        <v>132.24</v>
      </c>
      <c r="AF7" s="62" t="str">
        <f t="shared" si="10"/>
        <v>L</v>
      </c>
    </row>
    <row r="8">
      <c r="A8" s="55"/>
      <c r="B8" s="56">
        <v>3.0</v>
      </c>
      <c r="C8" s="57">
        <f>IFERROR(VLOOKUP($C$4,'Schedule &amp; Results (2023)'!$C$15:$D$19, 2, FALSE),VLOOKUP($C$4,'Schedule &amp; Results (2023)'!$F$15:$G$19, 2, FALSE))</f>
        <v>148.48</v>
      </c>
      <c r="D8" s="58">
        <f t="array" ref="D8">IFERROR(INDEX('Schedule &amp; Results (2023)'!$G$15:$G$19,MATCH($C$4,'Schedule &amp; Results (2023)'!$C$15:$C$19,0)),INDEX('Schedule &amp; Results (2023)'!$D$15:$D$19,MATCH($C$4,'Schedule &amp; Results (2023)'!$F$15:$F$19,0)))</f>
        <v>121.68</v>
      </c>
      <c r="E8" s="59" t="str">
        <f t="shared" si="1"/>
        <v>W</v>
      </c>
      <c r="F8" s="60">
        <f>IFERROR(VLOOKUP($F$4,'Schedule &amp; Results (2023)'!$C$15:$D$19, 2, FALSE),VLOOKUP($F$4,'Schedule &amp; Results (2023)'!$F$15:$G$19, 2, FALSE))</f>
        <v>121.68</v>
      </c>
      <c r="G8" s="61">
        <f t="array" ref="G8">IFERROR(INDEX('Schedule &amp; Results (2023)'!$G$15:$G$19,MATCH($F$4,'Schedule &amp; Results (2023)'!$C$15:$C$19,0)),INDEX('Schedule &amp; Results (2023)'!$D$15:$D$19,MATCH($F$4,'Schedule &amp; Results (2023)'!$F$15:$F$19,0)))</f>
        <v>148.48</v>
      </c>
      <c r="H8" s="62" t="str">
        <f t="shared" si="2"/>
        <v>L</v>
      </c>
      <c r="I8" s="63">
        <f>IFERROR(VLOOKUP($I$4,'Schedule &amp; Results (2023)'!$C$15:$D$19, 2, FALSE),VLOOKUP($I$4,'Schedule &amp; Results (2023)'!$F$15:$G$19, 2, FALSE))</f>
        <v>105.92</v>
      </c>
      <c r="J8" s="58">
        <f t="array" ref="J8">IFERROR(INDEX('Schedule &amp; Results (2023)'!$G$15:$G$19,MATCH($I$4,'Schedule &amp; Results (2023)'!$C$15:$C$19,0)),INDEX('Schedule &amp; Results (2023)'!$D$15:$D$19,MATCH($I$4,'Schedule &amp; Results (2023)'!$F$15:$F$19,0)))</f>
        <v>108.68</v>
      </c>
      <c r="K8" s="59" t="str">
        <f t="shared" si="3"/>
        <v>L</v>
      </c>
      <c r="L8" s="60">
        <f>IFERROR(VLOOKUP($L$4,'Schedule &amp; Results (2023)'!$C$15:$D$19, 2, FALSE),VLOOKUP($L$4,'Schedule &amp; Results (2023)'!$F$15:$G$19, 2, FALSE))</f>
        <v>108.78</v>
      </c>
      <c r="M8" s="61">
        <f t="array" ref="M8">IFERROR(INDEX('Schedule &amp; Results (2023)'!$G$15:$G$19,MATCH($L$4,'Schedule &amp; Results (2023)'!$C$15:$C$19,0)),INDEX('Schedule &amp; Results (2023)'!$D$15:$D$19,MATCH($L$4,'Schedule &amp; Results (2023)'!$F$15:$F$19,0)))</f>
        <v>111.76</v>
      </c>
      <c r="N8" s="62" t="str">
        <f t="shared" si="4"/>
        <v>L</v>
      </c>
      <c r="O8" s="63">
        <f>IFERROR(VLOOKUP($O$4,'Schedule &amp; Results (2023)'!$C$15:$D$19, 2, FALSE),VLOOKUP($O$4,'Schedule &amp; Results (2023)'!$F$15:$G$19, 2, FALSE))</f>
        <v>114.6</v>
      </c>
      <c r="P8" s="58">
        <f t="array" ref="P8">IFERROR(INDEX('Schedule &amp; Results (2023)'!$G$15:$G$19,MATCH($O$4,'Schedule &amp; Results (2023)'!$C$15:$C$19,0)),INDEX('Schedule &amp; Results (2023)'!$D$15:$D$19,MATCH($O$4,'Schedule &amp; Results (2023)'!$F$15:$F$19,0)))</f>
        <v>191.72</v>
      </c>
      <c r="Q8" s="59" t="str">
        <f t="shared" si="5"/>
        <v>L</v>
      </c>
      <c r="R8" s="60">
        <f>IFERROR(VLOOKUP($R$4,'Schedule &amp; Results (2023)'!$C$15:$D$19, 2, FALSE),VLOOKUP($R$4,'Schedule &amp; Results (2023)'!$F$15:$G$19, 2, FALSE))</f>
        <v>134.26</v>
      </c>
      <c r="S8" s="61">
        <f t="array" ref="S8">IFERROR(INDEX('Schedule &amp; Results (2023)'!$G$15:$G$19,MATCH($R$4,'Schedule &amp; Results (2023)'!$C$15:$C$19,0)),INDEX('Schedule &amp; Results (2023)'!$D$15:$D$19,MATCH($R$4,'Schedule &amp; Results (2023)'!$F$15:$F$19,0)))</f>
        <v>123.26</v>
      </c>
      <c r="T8" s="62" t="str">
        <f t="shared" si="6"/>
        <v>W</v>
      </c>
      <c r="U8" s="63">
        <f>IFERROR(VLOOKUP($U$4,'Schedule &amp; Results (2023)'!$C$15:$D$19, 2, FALSE),VLOOKUP($U$4,'Schedule &amp; Results (2023)'!$F$15:$G$19, 2, FALSE))</f>
        <v>108.68</v>
      </c>
      <c r="V8" s="58">
        <f t="array" ref="V8">IFERROR(INDEX('Schedule &amp; Results (2023)'!$G$15:$G$19,MATCH($U$4,'Schedule &amp; Results (2023)'!$C$15:$C$19,0)),INDEX('Schedule &amp; Results (2023)'!$D$15:$D$19,MATCH($U$4,'Schedule &amp; Results (2023)'!$F$15:$F$19,0)))</f>
        <v>105.92</v>
      </c>
      <c r="W8" s="59" t="str">
        <f t="shared" si="7"/>
        <v>W</v>
      </c>
      <c r="X8" s="60">
        <f>IFERROR(VLOOKUP($X$4,'Schedule &amp; Results (2023)'!$C$15:$D$19, 2, FALSE),VLOOKUP($X$4,'Schedule &amp; Results (2023)'!$F$15:$G$19, 2, FALSE))</f>
        <v>191.72</v>
      </c>
      <c r="Y8" s="61">
        <f t="array" ref="Y8">IFERROR(INDEX('Schedule &amp; Results (2023)'!$G$15:$G$19,MATCH($X$4,'Schedule &amp; Results (2023)'!$C$15:$C$19,0)),INDEX('Schedule &amp; Results (2023)'!$D$15:$D$19,MATCH($X$4,'Schedule &amp; Results (2023)'!$F$15:$F$19,0)))</f>
        <v>114.6</v>
      </c>
      <c r="Z8" s="62" t="str">
        <f t="shared" si="8"/>
        <v>W</v>
      </c>
      <c r="AA8" s="63">
        <f>IFERROR(VLOOKUP($AA$4,'Schedule &amp; Results (2023)'!$C$15:$D$19, 2, FALSE),VLOOKUP($AA$4,'Schedule &amp; Results (2023)'!$F$15:$G$19, 2, FALSE))</f>
        <v>111.76</v>
      </c>
      <c r="AB8" s="58">
        <f t="array" ref="AB8">IFERROR(INDEX('Schedule &amp; Results (2023)'!$G$15:$G$19,MATCH($AA$4,'Schedule &amp; Results (2023)'!$C$15:$C$19,0)),INDEX('Schedule &amp; Results (2023)'!$D$15:$D$19,MATCH($AA$4,'Schedule &amp; Results (2023)'!$F$15:$F$19,0)))</f>
        <v>108.78</v>
      </c>
      <c r="AC8" s="59" t="str">
        <f t="shared" si="9"/>
        <v>W</v>
      </c>
      <c r="AD8" s="60">
        <f>IFERROR(VLOOKUP($AD$4,'Schedule &amp; Results (2023)'!$C$15:$D$19, 2, FALSE),VLOOKUP($AD$4,'Schedule &amp; Results (2023)'!$F$15:$G$19, 2, FALSE))</f>
        <v>123.26</v>
      </c>
      <c r="AE8" s="61">
        <f t="array" ref="AE8">IFERROR(INDEX('Schedule &amp; Results (2023)'!$G$15:$G$19,MATCH($AD$4,'Schedule &amp; Results (2023)'!$C$15:$C$19,0)),INDEX('Schedule &amp; Results (2023)'!$D$15:$D$19,MATCH($AD$4,'Schedule &amp; Results (2023)'!$F$15:$F$19,0)))</f>
        <v>134.26</v>
      </c>
      <c r="AF8" s="62" t="str">
        <f t="shared" si="10"/>
        <v>L</v>
      </c>
    </row>
    <row r="9">
      <c r="A9" s="55"/>
      <c r="B9" s="56">
        <v>4.0</v>
      </c>
      <c r="C9" s="57">
        <f>IFERROR(VLOOKUP($C$4,'Schedule &amp; Results (2023)'!$C$20:$D$24, 2, FALSE),VLOOKUP($C$4,'Schedule &amp; Results (2023)'!$F$20:$G$24, 2, FALSE))</f>
        <v>102.44</v>
      </c>
      <c r="D9" s="58">
        <f t="array" ref="D9">IFERROR(INDEX('Schedule &amp; Results (2023)'!$G$20:$G$24,MATCH($C$4,'Schedule &amp; Results (2023)'!$C$20:$C$24,0)),INDEX('Schedule &amp; Results (2023)'!$D$20:$D$24,MATCH($C$4,'Schedule &amp; Results (2023)'!$F$20:$F$24,0)))</f>
        <v>152.46</v>
      </c>
      <c r="E9" s="59" t="str">
        <f t="shared" si="1"/>
        <v>L</v>
      </c>
      <c r="F9" s="60">
        <f>IFERROR(VLOOKUP($F$4,'Schedule &amp; Results (2023)'!$C$20:$D$24, 2, FALSE),VLOOKUP($F$4,'Schedule &amp; Results (2023)'!$F$20:$G$24, 2, FALSE))</f>
        <v>84.42</v>
      </c>
      <c r="G9" s="61">
        <f t="array" ref="G9">IFERROR(INDEX('Schedule &amp; Results (2023)'!$G$20:$G$24,MATCH($F$4,'Schedule &amp; Results (2023)'!$C$20:$C$24,0)),INDEX('Schedule &amp; Results (2023)'!$D$20:$D$24,MATCH($F$4,'Schedule &amp; Results (2023)'!$F$20:$F$24,0)))</f>
        <v>93.12</v>
      </c>
      <c r="H9" s="62" t="str">
        <f t="shared" si="2"/>
        <v>L</v>
      </c>
      <c r="I9" s="63">
        <f>IFERROR(VLOOKUP($I$4,'Schedule &amp; Results (2023)'!$C$20:$D$24, 2, FALSE),VLOOKUP($I$4,'Schedule &amp; Results (2023)'!$F$20:$G$24, 2, FALSE))</f>
        <v>113.1</v>
      </c>
      <c r="J9" s="58">
        <f t="array" ref="J9">IFERROR(INDEX('Schedule &amp; Results (2023)'!$G$20:$G$24,MATCH($I$4,'Schedule &amp; Results (2023)'!$C$20:$C$24,0)),INDEX('Schedule &amp; Results (2023)'!$D$20:$D$24,MATCH($I$4,'Schedule &amp; Results (2023)'!$F$20:$F$24,0)))</f>
        <v>60.48</v>
      </c>
      <c r="K9" s="59" t="str">
        <f t="shared" si="3"/>
        <v>W</v>
      </c>
      <c r="L9" s="60">
        <f>IFERROR(VLOOKUP($L$4,'Schedule &amp; Results (2023)'!$C$20:$D$24, 2, FALSE),VLOOKUP($L$4,'Schedule &amp; Results (2023)'!$F$20:$G$24, 2, FALSE))</f>
        <v>98.74</v>
      </c>
      <c r="M9" s="61">
        <f t="array" ref="M9">IFERROR(INDEX('Schedule &amp; Results (2023)'!$G$20:$G$24,MATCH($L$4,'Schedule &amp; Results (2023)'!$C$20:$C$24,0)),INDEX('Schedule &amp; Results (2023)'!$D$20:$D$24,MATCH($L$4,'Schedule &amp; Results (2023)'!$F$20:$F$24,0)))</f>
        <v>143</v>
      </c>
      <c r="N9" s="62" t="str">
        <f t="shared" si="4"/>
        <v>L</v>
      </c>
      <c r="O9" s="63">
        <f>IFERROR(VLOOKUP($O$4,'Schedule &amp; Results (2023)'!$C$20:$D$24, 2, FALSE),VLOOKUP($O$4,'Schedule &amp; Results (2023)'!$F$20:$G$24, 2, FALSE))</f>
        <v>114.18</v>
      </c>
      <c r="P9" s="58">
        <f t="array" ref="P9">IFERROR(INDEX('Schedule &amp; Results (2023)'!$G$20:$G$24,MATCH($O$4,'Schedule &amp; Results (2023)'!$C$20:$C$24,0)),INDEX('Schedule &amp; Results (2023)'!$D$20:$D$24,MATCH($O$4,'Schedule &amp; Results (2023)'!$F$20:$F$24,0)))</f>
        <v>162.22</v>
      </c>
      <c r="Q9" s="59" t="str">
        <f t="shared" si="5"/>
        <v>L</v>
      </c>
      <c r="R9" s="60">
        <f>IFERROR(VLOOKUP($R$4,'Schedule &amp; Results (2023)'!$C$20:$D$24, 2, FALSE),VLOOKUP($R$4,'Schedule &amp; Results (2023)'!$F$20:$G$24, 2, FALSE))</f>
        <v>60.48</v>
      </c>
      <c r="S9" s="61">
        <f t="array" ref="S9">IFERROR(INDEX('Schedule &amp; Results (2023)'!$G$20:$G$24,MATCH($R$4,'Schedule &amp; Results (2023)'!$C$20:$C$24,0)),INDEX('Schedule &amp; Results (2023)'!$D$20:$D$24,MATCH($R$4,'Schedule &amp; Results (2023)'!$F$20:$F$24,0)))</f>
        <v>113.1</v>
      </c>
      <c r="T9" s="62" t="str">
        <f t="shared" si="6"/>
        <v>L</v>
      </c>
      <c r="U9" s="63">
        <f>IFERROR(VLOOKUP($U$4,'Schedule &amp; Results (2023)'!$C$20:$D$24, 2, FALSE),VLOOKUP($U$4,'Schedule &amp; Results (2023)'!$F$20:$G$24, 2, FALSE))</f>
        <v>162.22</v>
      </c>
      <c r="V9" s="58">
        <f t="array" ref="V9">IFERROR(INDEX('Schedule &amp; Results (2023)'!$G$20:$G$24,MATCH($U$4,'Schedule &amp; Results (2023)'!$C$20:$C$24,0)),INDEX('Schedule &amp; Results (2023)'!$D$20:$D$24,MATCH($U$4,'Schedule &amp; Results (2023)'!$F$20:$F$24,0)))</f>
        <v>114.18</v>
      </c>
      <c r="W9" s="59" t="str">
        <f t="shared" si="7"/>
        <v>W</v>
      </c>
      <c r="X9" s="60">
        <f>IFERROR(VLOOKUP($X$4,'Schedule &amp; Results (2023)'!$C$20:$D$24, 2, FALSE),VLOOKUP($X$4,'Schedule &amp; Results (2023)'!$F$20:$G$24, 2, FALSE))</f>
        <v>152.46</v>
      </c>
      <c r="Y9" s="61">
        <f t="array" ref="Y9">IFERROR(INDEX('Schedule &amp; Results (2023)'!$G$20:$G$24,MATCH($X$4,'Schedule &amp; Results (2023)'!$C$20:$C$24,0)),INDEX('Schedule &amp; Results (2023)'!$D$20:$D$24,MATCH($X$4,'Schedule &amp; Results (2023)'!$F$20:$F$24,0)))</f>
        <v>102.44</v>
      </c>
      <c r="Z9" s="62" t="str">
        <f t="shared" si="8"/>
        <v>W</v>
      </c>
      <c r="AA9" s="63">
        <f>IFERROR(VLOOKUP($AA$4,'Schedule &amp; Results (2023)'!$C$20:$D$24, 2, FALSE),VLOOKUP($AA$4,'Schedule &amp; Results (2023)'!$F$20:$G$24, 2, FALSE))</f>
        <v>93.12</v>
      </c>
      <c r="AB9" s="58">
        <f t="array" ref="AB9">IFERROR(INDEX('Schedule &amp; Results (2023)'!$G$20:$G$24,MATCH($AA$4,'Schedule &amp; Results (2023)'!$C$20:$C$24,0)),INDEX('Schedule &amp; Results (2023)'!$D$20:$D$24,MATCH($AA$4,'Schedule &amp; Results (2023)'!$F$20:$F$24,0)))</f>
        <v>84.42</v>
      </c>
      <c r="AC9" s="59" t="str">
        <f t="shared" si="9"/>
        <v>W</v>
      </c>
      <c r="AD9" s="60">
        <f>IFERROR(VLOOKUP($AD$4,'Schedule &amp; Results (2023)'!$C$20:$D$24, 2, FALSE),VLOOKUP($AD$4,'Schedule &amp; Results (2023)'!$F$20:$G$24, 2, FALSE))</f>
        <v>143</v>
      </c>
      <c r="AE9" s="61">
        <f t="array" ref="AE9">IFERROR(INDEX('Schedule &amp; Results (2023)'!$G$20:$G$24,MATCH($AD$4,'Schedule &amp; Results (2023)'!$C$20:$C$24,0)),INDEX('Schedule &amp; Results (2023)'!$D$20:$D$24,MATCH($AD$4,'Schedule &amp; Results (2023)'!$F$20:$F$24,0)))</f>
        <v>98.74</v>
      </c>
      <c r="AF9" s="62" t="str">
        <f t="shared" si="10"/>
        <v>W</v>
      </c>
    </row>
    <row r="10">
      <c r="A10" s="55"/>
      <c r="B10" s="56">
        <v>5.0</v>
      </c>
      <c r="C10" s="57">
        <f>IFERROR(VLOOKUP($C$4,'Schedule &amp; Results (2023)'!$C$25:$D$29, 2, FALSE),VLOOKUP($C$4,'Schedule &amp; Results (2023)'!$F$25:$G$29, 2, FALSE))</f>
        <v>81.64</v>
      </c>
      <c r="D10" s="58">
        <f t="array" ref="D10">IFERROR(INDEX('Schedule &amp; Results (2023)'!$G$25:$G$29,MATCH($C$4,'Schedule &amp; Results (2023)'!$C$25:$C$29,0)),INDEX('Schedule &amp; Results (2023)'!$D$25:$D$29,MATCH($C$4,'Schedule &amp; Results (2023)'!$F$25:$F$29,0)))</f>
        <v>100.64</v>
      </c>
      <c r="E10" s="59" t="str">
        <f t="shared" si="1"/>
        <v>L</v>
      </c>
      <c r="F10" s="60">
        <f>IFERROR(VLOOKUP($F$4,'Schedule &amp; Results (2023)'!$C$25:$D$29, 2, FALSE),VLOOKUP($F$4,'Schedule &amp; Results (2023)'!$F$25:$G$29, 2, FALSE))</f>
        <v>154.24</v>
      </c>
      <c r="G10" s="61">
        <f t="array" ref="G10">IFERROR(INDEX('Schedule &amp; Results (2023)'!$G$25:$G$29,MATCH($F$4,'Schedule &amp; Results (2023)'!$C$25:$C$29,0)),INDEX('Schedule &amp; Results (2023)'!$D$25:$D$29,MATCH($F$4,'Schedule &amp; Results (2023)'!$F$25:$F$29,0)))</f>
        <v>131.82</v>
      </c>
      <c r="H10" s="62" t="str">
        <f t="shared" si="2"/>
        <v>W</v>
      </c>
      <c r="I10" s="63">
        <f>IFERROR(VLOOKUP($I$4,'Schedule &amp; Results (2023)'!$C$25:$D$29, 2, FALSE),VLOOKUP($I$4,'Schedule &amp; Results (2023)'!$F$25:$G$29, 2, FALSE))</f>
        <v>162.86</v>
      </c>
      <c r="J10" s="58">
        <f t="array" ref="J10">IFERROR(INDEX('Schedule &amp; Results (2023)'!$G$25:$G$29,MATCH($I$4,'Schedule &amp; Results (2023)'!$C$25:$C$29,0)),INDEX('Schedule &amp; Results (2023)'!$D$25:$D$29,MATCH($I$4,'Schedule &amp; Results (2023)'!$F$25:$F$29,0)))</f>
        <v>156.58</v>
      </c>
      <c r="K10" s="59" t="str">
        <f t="shared" si="3"/>
        <v>W</v>
      </c>
      <c r="L10" s="60">
        <f>IFERROR(VLOOKUP($L$4,'Schedule &amp; Results (2023)'!$C$25:$D$29, 2, FALSE),VLOOKUP($L$4,'Schedule &amp; Results (2023)'!$F$25:$G$29, 2, FALSE))</f>
        <v>131.82</v>
      </c>
      <c r="M10" s="61">
        <f t="array" ref="M10">IFERROR(INDEX('Schedule &amp; Results (2023)'!$G$25:$G$29,MATCH($L$4,'Schedule &amp; Results (2023)'!$C$25:$C$29,0)),INDEX('Schedule &amp; Results (2023)'!$D$25:$D$29,MATCH($L$4,'Schedule &amp; Results (2023)'!$F$25:$F$29,0)))</f>
        <v>154.24</v>
      </c>
      <c r="N10" s="62" t="str">
        <f t="shared" si="4"/>
        <v>L</v>
      </c>
      <c r="O10" s="63">
        <f>IFERROR(VLOOKUP($O$4,'Schedule &amp; Results (2023)'!$C$25:$D$29, 2, FALSE),VLOOKUP($O$4,'Schedule &amp; Results (2023)'!$F$25:$G$29, 2, FALSE))</f>
        <v>107.56</v>
      </c>
      <c r="P10" s="58">
        <f t="array" ref="P10">IFERROR(INDEX('Schedule &amp; Results (2023)'!$G$25:$G$29,MATCH($O$4,'Schedule &amp; Results (2023)'!$C$25:$C$29,0)),INDEX('Schedule &amp; Results (2023)'!$D$25:$D$29,MATCH($O$4,'Schedule &amp; Results (2023)'!$F$25:$F$29,0)))</f>
        <v>89.82</v>
      </c>
      <c r="Q10" s="59" t="str">
        <f t="shared" si="5"/>
        <v>W</v>
      </c>
      <c r="R10" s="60">
        <f>IFERROR(VLOOKUP($R$4,'Schedule &amp; Results (2023)'!$C$25:$D$29, 2, FALSE),VLOOKUP($R$4,'Schedule &amp; Results (2023)'!$F$25:$G$29, 2, FALSE))</f>
        <v>89.82</v>
      </c>
      <c r="S10" s="61">
        <f t="array" ref="S10">IFERROR(INDEX('Schedule &amp; Results (2023)'!$G$25:$G$29,MATCH($R$4,'Schedule &amp; Results (2023)'!$C$25:$C$29,0)),INDEX('Schedule &amp; Results (2023)'!$D$25:$D$29,MATCH($R$4,'Schedule &amp; Results (2023)'!$F$25:$F$29,0)))</f>
        <v>107.56</v>
      </c>
      <c r="T10" s="62" t="str">
        <f t="shared" si="6"/>
        <v>L</v>
      </c>
      <c r="U10" s="63">
        <f>IFERROR(VLOOKUP($U$4,'Schedule &amp; Results (2023)'!$C$25:$D$29, 2, FALSE),VLOOKUP($U$4,'Schedule &amp; Results (2023)'!$F$25:$G$29, 2, FALSE))</f>
        <v>100.64</v>
      </c>
      <c r="V10" s="58">
        <f t="array" ref="V10">IFERROR(INDEX('Schedule &amp; Results (2023)'!$G$25:$G$29,MATCH($U$4,'Schedule &amp; Results (2023)'!$C$25:$C$29,0)),INDEX('Schedule &amp; Results (2023)'!$D$25:$D$29,MATCH($U$4,'Schedule &amp; Results (2023)'!$F$25:$F$29,0)))</f>
        <v>81.64</v>
      </c>
      <c r="W10" s="59" t="str">
        <f t="shared" si="7"/>
        <v>W</v>
      </c>
      <c r="X10" s="60">
        <f>IFERROR(VLOOKUP($X$4,'Schedule &amp; Results (2023)'!$C$25:$D$29, 2, FALSE),VLOOKUP($X$4,'Schedule &amp; Results (2023)'!$F$25:$G$29, 2, FALSE))</f>
        <v>108.06</v>
      </c>
      <c r="Y10" s="61">
        <f t="array" ref="Y10">IFERROR(INDEX('Schedule &amp; Results (2023)'!$G$25:$G$29,MATCH($X$4,'Schedule &amp; Results (2023)'!$C$25:$C$29,0)),INDEX('Schedule &amp; Results (2023)'!$D$25:$D$29,MATCH($X$4,'Schedule &amp; Results (2023)'!$F$25:$F$29,0)))</f>
        <v>152.98</v>
      </c>
      <c r="Z10" s="62" t="str">
        <f t="shared" si="8"/>
        <v>L</v>
      </c>
      <c r="AA10" s="63">
        <f>IFERROR(VLOOKUP($AA$4,'Schedule &amp; Results (2023)'!$C$25:$D$29, 2, FALSE),VLOOKUP($AA$4,'Schedule &amp; Results (2023)'!$F$25:$G$29, 2, FALSE))</f>
        <v>152.98</v>
      </c>
      <c r="AB10" s="58">
        <f t="array" ref="AB10">IFERROR(INDEX('Schedule &amp; Results (2023)'!$G$25:$G$29,MATCH($AA$4,'Schedule &amp; Results (2023)'!$C$25:$C$29,0)),INDEX('Schedule &amp; Results (2023)'!$D$25:$D$29,MATCH($AA$4,'Schedule &amp; Results (2023)'!$F$25:$F$29,0)))</f>
        <v>108.06</v>
      </c>
      <c r="AC10" s="59" t="str">
        <f t="shared" si="9"/>
        <v>W</v>
      </c>
      <c r="AD10" s="60">
        <f>IFERROR(VLOOKUP($AD$4,'Schedule &amp; Results (2023)'!$C$25:$D$29, 2, FALSE),VLOOKUP($AD$4,'Schedule &amp; Results (2023)'!$F$25:$G$29, 2, FALSE))</f>
        <v>156.58</v>
      </c>
      <c r="AE10" s="61">
        <f t="array" ref="AE10">IFERROR(INDEX('Schedule &amp; Results (2023)'!$G$25:$G$29,MATCH($AD$4,'Schedule &amp; Results (2023)'!$C$25:$C$29,0)),INDEX('Schedule &amp; Results (2023)'!$D$25:$D$29,MATCH($AD$4,'Schedule &amp; Results (2023)'!$F$25:$F$29,0)))</f>
        <v>162.86</v>
      </c>
      <c r="AF10" s="62" t="str">
        <f t="shared" si="10"/>
        <v>L</v>
      </c>
    </row>
    <row r="11">
      <c r="A11" s="55"/>
      <c r="B11" s="56">
        <v>6.0</v>
      </c>
      <c r="C11" s="57">
        <f>IFERROR(VLOOKUP($C$4,'Schedule &amp; Results (2023)'!$C$30:$D$34, 2, FALSE),VLOOKUP($C$4,'Schedule &amp; Results (2023)'!$F$30:$G$34, 2, FALSE))</f>
        <v>114.32</v>
      </c>
      <c r="D11" s="58">
        <f t="array" ref="D11">IFERROR(INDEX('Schedule &amp; Results (2023)'!$G$30:$G$34,MATCH($C$4,'Schedule &amp; Results (2023)'!$C$30:$C$34,0)),INDEX('Schedule &amp; Results (2023)'!$D$30:$D$34,MATCH($C$4,'Schedule &amp; Results (2023)'!$F$30:$F$34,0)))</f>
        <v>97.88</v>
      </c>
      <c r="E11" s="59" t="str">
        <f t="shared" si="1"/>
        <v>W</v>
      </c>
      <c r="F11" s="60">
        <f>IFERROR(VLOOKUP($F$4,'Schedule &amp; Results (2023)'!$C$30:$D$34, 2, FALSE),VLOOKUP($F$4,'Schedule &amp; Results (2023)'!$F$30:$G$34, 2, FALSE))</f>
        <v>113.64</v>
      </c>
      <c r="G11" s="61">
        <f t="array" ref="G11">IFERROR(INDEX('Schedule &amp; Results (2023)'!$G$30:$G$34,MATCH($F$4,'Schedule &amp; Results (2023)'!$C$30:$C$34,0)),INDEX('Schedule &amp; Results (2023)'!$D$30:$D$34,MATCH($F$4,'Schedule &amp; Results (2023)'!$F$30:$F$34,0)))</f>
        <v>116.54</v>
      </c>
      <c r="H11" s="62" t="str">
        <f t="shared" si="2"/>
        <v>L</v>
      </c>
      <c r="I11" s="63">
        <f>IFERROR(VLOOKUP($I$4,'Schedule &amp; Results (2023)'!$C$30:$D$34, 2, FALSE),VLOOKUP($I$4,'Schedule &amp; Results (2023)'!$F$30:$G$34, 2, FALSE))</f>
        <v>98.96</v>
      </c>
      <c r="J11" s="58">
        <f t="array" ref="J11">IFERROR(INDEX('Schedule &amp; Results (2023)'!$G$30:$G$34,MATCH($I$4,'Schedule &amp; Results (2023)'!$C$30:$C$34,0)),INDEX('Schedule &amp; Results (2023)'!$D$30:$D$34,MATCH($I$4,'Schedule &amp; Results (2023)'!$F$30:$F$34,0)))</f>
        <v>127.8</v>
      </c>
      <c r="K11" s="59" t="str">
        <f t="shared" si="3"/>
        <v>L</v>
      </c>
      <c r="L11" s="60">
        <f>IFERROR(VLOOKUP($L$4,'Schedule &amp; Results (2023)'!$C$30:$D$34, 2, FALSE),VLOOKUP($L$4,'Schedule &amp; Results (2023)'!$F$30:$G$34, 2, FALSE))</f>
        <v>127.8</v>
      </c>
      <c r="M11" s="61">
        <f t="array" ref="M11">IFERROR(INDEX('Schedule &amp; Results (2023)'!$G$30:$G$34,MATCH($L$4,'Schedule &amp; Results (2023)'!$C$30:$C$34,0)),INDEX('Schedule &amp; Results (2023)'!$D$30:$D$34,MATCH($L$4,'Schedule &amp; Results (2023)'!$F$30:$F$34,0)))</f>
        <v>98.96</v>
      </c>
      <c r="N11" s="62" t="str">
        <f t="shared" si="4"/>
        <v>W</v>
      </c>
      <c r="O11" s="63">
        <f>IFERROR(VLOOKUP($O$4,'Schedule &amp; Results (2023)'!$C$30:$D$34, 2, FALSE),VLOOKUP($O$4,'Schedule &amp; Results (2023)'!$F$30:$G$34, 2, FALSE))</f>
        <v>113.48</v>
      </c>
      <c r="P11" s="58">
        <f t="array" ref="P11">IFERROR(INDEX('Schedule &amp; Results (2023)'!$G$30:$G$34,MATCH($O$4,'Schedule &amp; Results (2023)'!$C$30:$C$34,0)),INDEX('Schedule &amp; Results (2023)'!$D$30:$D$34,MATCH($O$4,'Schedule &amp; Results (2023)'!$F$30:$F$34,0)))</f>
        <v>107.72</v>
      </c>
      <c r="Q11" s="59" t="str">
        <f t="shared" si="5"/>
        <v>W</v>
      </c>
      <c r="R11" s="60">
        <f>IFERROR(VLOOKUP($R$4,'Schedule &amp; Results (2023)'!$C$30:$D$34, 2, FALSE),VLOOKUP($R$4,'Schedule &amp; Results (2023)'!$F$30:$G$34, 2, FALSE))</f>
        <v>97.88</v>
      </c>
      <c r="S11" s="61">
        <f t="array" ref="S11">IFERROR(INDEX('Schedule &amp; Results (2023)'!$G$30:$G$34,MATCH($R$4,'Schedule &amp; Results (2023)'!$C$30:$C$34,0)),INDEX('Schedule &amp; Results (2023)'!$D$30:$D$34,MATCH($R$4,'Schedule &amp; Results (2023)'!$F$30:$F$34,0)))</f>
        <v>114.32</v>
      </c>
      <c r="T11" s="62" t="str">
        <f t="shared" si="6"/>
        <v>L</v>
      </c>
      <c r="U11" s="63">
        <f>IFERROR(VLOOKUP($U$4,'Schedule &amp; Results (2023)'!$C$30:$D$34, 2, FALSE),VLOOKUP($U$4,'Schedule &amp; Results (2023)'!$F$30:$G$34, 2, FALSE))</f>
        <v>137.74</v>
      </c>
      <c r="V11" s="58">
        <f t="array" ref="V11">IFERROR(INDEX('Schedule &amp; Results (2023)'!$G$30:$G$34,MATCH($U$4,'Schedule &amp; Results (2023)'!$C$30:$C$34,0)),INDEX('Schedule &amp; Results (2023)'!$D$30:$D$34,MATCH($U$4,'Schedule &amp; Results (2023)'!$F$30:$F$34,0)))</f>
        <v>93.74</v>
      </c>
      <c r="W11" s="59" t="str">
        <f t="shared" si="7"/>
        <v>W</v>
      </c>
      <c r="X11" s="60">
        <f>IFERROR(VLOOKUP($X$4,'Schedule &amp; Results (2023)'!$C$30:$D$34, 2, FALSE),VLOOKUP($X$4,'Schedule &amp; Results (2023)'!$F$30:$G$34, 2, FALSE))</f>
        <v>116.54</v>
      </c>
      <c r="Y11" s="61">
        <f t="array" ref="Y11">IFERROR(INDEX('Schedule &amp; Results (2023)'!$G$30:$G$34,MATCH($X$4,'Schedule &amp; Results (2023)'!$C$30:$C$34,0)),INDEX('Schedule &amp; Results (2023)'!$D$30:$D$34,MATCH($X$4,'Schedule &amp; Results (2023)'!$F$30:$F$34,0)))</f>
        <v>113.64</v>
      </c>
      <c r="Z11" s="62" t="str">
        <f t="shared" si="8"/>
        <v>W</v>
      </c>
      <c r="AA11" s="63">
        <f>IFERROR(VLOOKUP($AA$4,'Schedule &amp; Results (2023)'!$C$30:$D$34, 2, FALSE),VLOOKUP($AA$4,'Schedule &amp; Results (2023)'!$F$30:$G$34, 2, FALSE))</f>
        <v>93.74</v>
      </c>
      <c r="AB11" s="58">
        <f t="array" ref="AB11">IFERROR(INDEX('Schedule &amp; Results (2023)'!$G$30:$G$34,MATCH($AA$4,'Schedule &amp; Results (2023)'!$C$30:$C$34,0)),INDEX('Schedule &amp; Results (2023)'!$D$30:$D$34,MATCH($AA$4,'Schedule &amp; Results (2023)'!$F$30:$F$34,0)))</f>
        <v>137.74</v>
      </c>
      <c r="AC11" s="59" t="str">
        <f t="shared" si="9"/>
        <v>L</v>
      </c>
      <c r="AD11" s="60">
        <f>IFERROR(VLOOKUP($AD$4,'Schedule &amp; Results (2023)'!$C$30:$D$34, 2, FALSE),VLOOKUP($AD$4,'Schedule &amp; Results (2023)'!$F$30:$G$34, 2, FALSE))</f>
        <v>107.72</v>
      </c>
      <c r="AE11" s="61">
        <f t="array" ref="AE11">IFERROR(INDEX('Schedule &amp; Results (2023)'!$G$30:$G$34,MATCH($AD$4,'Schedule &amp; Results (2023)'!$C$30:$C$34,0)),INDEX('Schedule &amp; Results (2023)'!$D$30:$D$34,MATCH($AD$4,'Schedule &amp; Results (2023)'!$F$30:$F$34,0)))</f>
        <v>113.48</v>
      </c>
      <c r="AF11" s="62" t="str">
        <f t="shared" si="10"/>
        <v>L</v>
      </c>
    </row>
    <row r="12">
      <c r="A12" s="55"/>
      <c r="B12" s="56">
        <v>7.0</v>
      </c>
      <c r="C12" s="57">
        <f>IFERROR(VLOOKUP($C$4,'Schedule &amp; Results (2023)'!$C$35:$D$39, 2, FALSE),VLOOKUP($C$4,'Schedule &amp; Results (2023)'!$F$35:$G$39, 2, FALSE))</f>
        <v>132.38</v>
      </c>
      <c r="D12" s="58">
        <f t="array" ref="D12">IFERROR(INDEX('Schedule &amp; Results (2023)'!$G$35:$G$39,MATCH($C$4,'Schedule &amp; Results (2023)'!$C$35:$C$39,0)),INDEX('Schedule &amp; Results (2023)'!$D$35:$D$39,MATCH($C$4,'Schedule &amp; Results (2023)'!$F$35:$F$39,0)))</f>
        <v>124.86</v>
      </c>
      <c r="E12" s="59" t="str">
        <f t="shared" si="1"/>
        <v>W</v>
      </c>
      <c r="F12" s="60">
        <f>IFERROR(VLOOKUP($F$4,'Schedule &amp; Results (2023)'!$C$35:$D$39, 2, FALSE),VLOOKUP($F$4,'Schedule &amp; Results (2023)'!$F$35:$G$39, 2, FALSE))</f>
        <v>153.46</v>
      </c>
      <c r="G12" s="61">
        <f t="array" ref="G12">IFERROR(INDEX('Schedule &amp; Results (2023)'!$G$35:$G$39,MATCH($F$4,'Schedule &amp; Results (2023)'!$C$35:$C$39,0)),INDEX('Schedule &amp; Results (2023)'!$D$35:$D$39,MATCH($F$4,'Schedule &amp; Results (2023)'!$F$35:$F$39,0)))</f>
        <v>145.78</v>
      </c>
      <c r="H12" s="62" t="str">
        <f t="shared" si="2"/>
        <v>W</v>
      </c>
      <c r="I12" s="63">
        <f>IFERROR(VLOOKUP($I$4,'Schedule &amp; Results (2023)'!$C$35:$D$39, 2, FALSE),VLOOKUP($I$4,'Schedule &amp; Results (2023)'!$F$35:$G$39, 2, FALSE))</f>
        <v>138.3</v>
      </c>
      <c r="J12" s="58">
        <f t="array" ref="J12">IFERROR(INDEX('Schedule &amp; Results (2023)'!$G$35:$G$39,MATCH($I$4,'Schedule &amp; Results (2023)'!$C$35:$C$39,0)),INDEX('Schedule &amp; Results (2023)'!$D$35:$D$39,MATCH($I$4,'Schedule &amp; Results (2023)'!$F$35:$F$39,0)))</f>
        <v>91.66</v>
      </c>
      <c r="K12" s="59" t="str">
        <f t="shared" si="3"/>
        <v>W</v>
      </c>
      <c r="L12" s="60">
        <f>IFERROR(VLOOKUP($L$4,'Schedule &amp; Results (2023)'!$C$35:$D$39, 2, FALSE),VLOOKUP($L$4,'Schedule &amp; Results (2023)'!$F$35:$G$39, 2, FALSE))</f>
        <v>98.76</v>
      </c>
      <c r="M12" s="61">
        <f t="array" ref="M12">IFERROR(INDEX('Schedule &amp; Results (2023)'!$G$35:$G$39,MATCH($L$4,'Schedule &amp; Results (2023)'!$C$35:$C$39,0)),INDEX('Schedule &amp; Results (2023)'!$D$35:$D$39,MATCH($L$4,'Schedule &amp; Results (2023)'!$F$35:$F$39,0)))</f>
        <v>117.92</v>
      </c>
      <c r="N12" s="62" t="str">
        <f t="shared" si="4"/>
        <v>L</v>
      </c>
      <c r="O12" s="63">
        <f>IFERROR(VLOOKUP($O$4,'Schedule &amp; Results (2023)'!$C$35:$D$39, 2, FALSE),VLOOKUP($O$4,'Schedule &amp; Results (2023)'!$F$35:$G$39, 2, FALSE))</f>
        <v>91.66</v>
      </c>
      <c r="P12" s="58">
        <f t="array" ref="P12">IFERROR(INDEX('Schedule &amp; Results (2023)'!$G$35:$G$39,MATCH($O$4,'Schedule &amp; Results (2023)'!$C$35:$C$39,0)),INDEX('Schedule &amp; Results (2023)'!$D$35:$D$39,MATCH($O$4,'Schedule &amp; Results (2023)'!$F$35:$F$39,0)))</f>
        <v>138.3</v>
      </c>
      <c r="Q12" s="59" t="str">
        <f t="shared" si="5"/>
        <v>L</v>
      </c>
      <c r="R12" s="60">
        <f>IFERROR(VLOOKUP($R$4,'Schedule &amp; Results (2023)'!$C$35:$D$39, 2, FALSE),VLOOKUP($R$4,'Schedule &amp; Results (2023)'!$F$35:$G$39, 2, FALSE))</f>
        <v>97.34</v>
      </c>
      <c r="S12" s="61">
        <f t="array" ref="S12">IFERROR(INDEX('Schedule &amp; Results (2023)'!$G$35:$G$39,MATCH($R$4,'Schedule &amp; Results (2023)'!$C$35:$C$39,0)),INDEX('Schedule &amp; Results (2023)'!$D$35:$D$39,MATCH($R$4,'Schedule &amp; Results (2023)'!$F$35:$F$39,0)))</f>
        <v>85.46</v>
      </c>
      <c r="T12" s="62" t="str">
        <f t="shared" si="6"/>
        <v>W</v>
      </c>
      <c r="U12" s="63">
        <f>IFERROR(VLOOKUP($U$4,'Schedule &amp; Results (2023)'!$C$35:$D$39, 2, FALSE),VLOOKUP($U$4,'Schedule &amp; Results (2023)'!$F$35:$G$39, 2, FALSE))</f>
        <v>145.78</v>
      </c>
      <c r="V12" s="58">
        <f t="array" ref="V12">IFERROR(INDEX('Schedule &amp; Results (2023)'!$G$35:$G$39,MATCH($U$4,'Schedule &amp; Results (2023)'!$C$35:$C$39,0)),INDEX('Schedule &amp; Results (2023)'!$D$35:$D$39,MATCH($U$4,'Schedule &amp; Results (2023)'!$F$35:$F$39,0)))</f>
        <v>153.46</v>
      </c>
      <c r="W12" s="59" t="str">
        <f t="shared" si="7"/>
        <v>L</v>
      </c>
      <c r="X12" s="60">
        <f>IFERROR(VLOOKUP($X$4,'Schedule &amp; Results (2023)'!$C$35:$D$39, 2, FALSE),VLOOKUP($X$4,'Schedule &amp; Results (2023)'!$F$35:$G$39, 2, FALSE))</f>
        <v>117.92</v>
      </c>
      <c r="Y12" s="61">
        <f t="array" ref="Y12">IFERROR(INDEX('Schedule &amp; Results (2023)'!$G$35:$G$39,MATCH($X$4,'Schedule &amp; Results (2023)'!$C$35:$C$39,0)),INDEX('Schedule &amp; Results (2023)'!$D$35:$D$39,MATCH($X$4,'Schedule &amp; Results (2023)'!$F$35:$F$39,0)))</f>
        <v>98.76</v>
      </c>
      <c r="Z12" s="62" t="str">
        <f t="shared" si="8"/>
        <v>W</v>
      </c>
      <c r="AA12" s="63">
        <f>IFERROR(VLOOKUP($AA$4,'Schedule &amp; Results (2023)'!$C$35:$D$39, 2, FALSE),VLOOKUP($AA$4,'Schedule &amp; Results (2023)'!$F$35:$G$39, 2, FALSE))</f>
        <v>85.46</v>
      </c>
      <c r="AB12" s="58">
        <f t="array" ref="AB12">IFERROR(INDEX('Schedule &amp; Results (2023)'!$G$35:$G$39,MATCH($AA$4,'Schedule &amp; Results (2023)'!$C$35:$C$39,0)),INDEX('Schedule &amp; Results (2023)'!$D$35:$D$39,MATCH($AA$4,'Schedule &amp; Results (2023)'!$F$35:$F$39,0)))</f>
        <v>97.34</v>
      </c>
      <c r="AC12" s="59" t="str">
        <f t="shared" si="9"/>
        <v>L</v>
      </c>
      <c r="AD12" s="60">
        <f>IFERROR(VLOOKUP($AD$4,'Schedule &amp; Results (2023)'!$C$35:$D$39, 2, FALSE),VLOOKUP($AD$4,'Schedule &amp; Results (2023)'!$F$35:$G$39, 2, FALSE))</f>
        <v>124.86</v>
      </c>
      <c r="AE12" s="61">
        <f t="array" ref="AE12">IFERROR(INDEX('Schedule &amp; Results (2023)'!$G$35:$G$39,MATCH($AD$4,'Schedule &amp; Results (2023)'!$C$35:$C$39,0)),INDEX('Schedule &amp; Results (2023)'!$D$35:$D$39,MATCH($AD$4,'Schedule &amp; Results (2023)'!$F$35:$F$39,0)))</f>
        <v>132.38</v>
      </c>
      <c r="AF12" s="62" t="str">
        <f t="shared" si="10"/>
        <v>L</v>
      </c>
    </row>
    <row r="13">
      <c r="A13" s="55"/>
      <c r="B13" s="56">
        <v>8.0</v>
      </c>
      <c r="C13" s="57">
        <f>IFERROR(VLOOKUP($C$4,'Schedule &amp; Results (2023)'!$C$40:$D$44, 2, FALSE),VLOOKUP($C$4,'Schedule &amp; Results (2023)'!$F$40:$G$44, 2, FALSE))</f>
        <v>100.08</v>
      </c>
      <c r="D13" s="58">
        <f t="array" ref="D13">IFERROR(INDEX('Schedule &amp; Results (2023)'!$G$40:$G$44,MATCH($C$4,'Schedule &amp; Results (2023)'!$C$40:$C$44,0)),INDEX('Schedule &amp; Results (2023)'!$D$40:$D$44,MATCH($C$4,'Schedule &amp; Results (2023)'!$F$40:$F$44,0)))</f>
        <v>139.26</v>
      </c>
      <c r="E13" s="59" t="str">
        <f t="shared" si="1"/>
        <v>L</v>
      </c>
      <c r="F13" s="60">
        <f>IFERROR(VLOOKUP($F$4,'Schedule &amp; Results (2023)'!$C$40:$D$44, 2, FALSE),VLOOKUP($F$4,'Schedule &amp; Results (2023)'!$F$40:$G$44, 2, FALSE))</f>
        <v>124.6</v>
      </c>
      <c r="G13" s="61">
        <f t="array" ref="G13">IFERROR(INDEX('Schedule &amp; Results (2023)'!$G$40:$G$44,MATCH($F$4,'Schedule &amp; Results (2023)'!$C$40:$C$44,0)),INDEX('Schedule &amp; Results (2023)'!$D$40:$D$44,MATCH($F$4,'Schedule &amp; Results (2023)'!$F$40:$F$44,0)))</f>
        <v>98.76</v>
      </c>
      <c r="H13" s="62" t="str">
        <f t="shared" si="2"/>
        <v>W</v>
      </c>
      <c r="I13" s="63">
        <f>IFERROR(VLOOKUP($I$4,'Schedule &amp; Results (2023)'!$C$40:$D$44, 2, FALSE),VLOOKUP($I$4,'Schedule &amp; Results (2023)'!$F$40:$G$44, 2, FALSE))</f>
        <v>139.26</v>
      </c>
      <c r="J13" s="58">
        <f t="array" ref="J13">IFERROR(INDEX('Schedule &amp; Results (2023)'!$G$40:$G$44,MATCH($I$4,'Schedule &amp; Results (2023)'!$C$40:$C$44,0)),INDEX('Schedule &amp; Results (2023)'!$D$40:$D$44,MATCH($I$4,'Schedule &amp; Results (2023)'!$F$40:$F$44,0)))</f>
        <v>100.08</v>
      </c>
      <c r="K13" s="59" t="str">
        <f t="shared" si="3"/>
        <v>W</v>
      </c>
      <c r="L13" s="60">
        <f>IFERROR(VLOOKUP($L$4,'Schedule &amp; Results (2023)'!$C$40:$D$44, 2, FALSE),VLOOKUP($L$4,'Schedule &amp; Results (2023)'!$F$40:$G$44, 2, FALSE))</f>
        <v>127.66</v>
      </c>
      <c r="M13" s="61">
        <f t="array" ref="M13">IFERROR(INDEX('Schedule &amp; Results (2023)'!$G$40:$G$44,MATCH($L$4,'Schedule &amp; Results (2023)'!$C$40:$C$44,0)),INDEX('Schedule &amp; Results (2023)'!$D$40:$D$44,MATCH($L$4,'Schedule &amp; Results (2023)'!$F$40:$F$44,0)))</f>
        <v>131.32</v>
      </c>
      <c r="N13" s="62" t="str">
        <f t="shared" si="4"/>
        <v>L</v>
      </c>
      <c r="O13" s="63">
        <f>IFERROR(VLOOKUP($O$4,'Schedule &amp; Results (2023)'!$C$40:$D$44, 2, FALSE),VLOOKUP($O$4,'Schedule &amp; Results (2023)'!$F$40:$G$44, 2, FALSE))</f>
        <v>131.32</v>
      </c>
      <c r="P13" s="58">
        <f t="array" ref="P13">IFERROR(INDEX('Schedule &amp; Results (2023)'!$G$40:$G$44,MATCH($O$4,'Schedule &amp; Results (2023)'!$C$40:$C$44,0)),INDEX('Schedule &amp; Results (2023)'!$D$40:$D$44,MATCH($O$4,'Schedule &amp; Results (2023)'!$F$40:$F$44,0)))</f>
        <v>127.66</v>
      </c>
      <c r="Q13" s="59" t="str">
        <f t="shared" si="5"/>
        <v>W</v>
      </c>
      <c r="R13" s="60">
        <f>IFERROR(VLOOKUP($R$4,'Schedule &amp; Results (2023)'!$C$40:$D$44, 2, FALSE),VLOOKUP($R$4,'Schedule &amp; Results (2023)'!$F$40:$G$44, 2, FALSE))</f>
        <v>98.76</v>
      </c>
      <c r="S13" s="61">
        <f t="array" ref="S13">IFERROR(INDEX('Schedule &amp; Results (2023)'!$G$40:$G$44,MATCH($R$4,'Schedule &amp; Results (2023)'!$C$40:$C$44,0)),INDEX('Schedule &amp; Results (2023)'!$D$40:$D$44,MATCH($R$4,'Schedule &amp; Results (2023)'!$F$40:$F$44,0)))</f>
        <v>124.6</v>
      </c>
      <c r="T13" s="62" t="str">
        <f t="shared" si="6"/>
        <v>L</v>
      </c>
      <c r="U13" s="63">
        <f>IFERROR(VLOOKUP($U$4,'Schedule &amp; Results (2023)'!$C$40:$D$44, 2, FALSE),VLOOKUP($U$4,'Schedule &amp; Results (2023)'!$F$40:$G$44, 2, FALSE))</f>
        <v>156.66</v>
      </c>
      <c r="V13" s="58">
        <f t="array" ref="V13">IFERROR(INDEX('Schedule &amp; Results (2023)'!$G$40:$G$44,MATCH($U$4,'Schedule &amp; Results (2023)'!$C$40:$C$44,0)),INDEX('Schedule &amp; Results (2023)'!$D$40:$D$44,MATCH($U$4,'Schedule &amp; Results (2023)'!$F$40:$F$44,0)))</f>
        <v>115.66</v>
      </c>
      <c r="W13" s="59" t="str">
        <f t="shared" si="7"/>
        <v>W</v>
      </c>
      <c r="X13" s="60">
        <f>IFERROR(VLOOKUP($X$4,'Schedule &amp; Results (2023)'!$C$40:$D$44, 2, FALSE),VLOOKUP($X$4,'Schedule &amp; Results (2023)'!$F$40:$G$44, 2, FALSE))</f>
        <v>115.66</v>
      </c>
      <c r="Y13" s="61">
        <f t="array" ref="Y13">IFERROR(INDEX('Schedule &amp; Results (2023)'!$G$40:$G$44,MATCH($X$4,'Schedule &amp; Results (2023)'!$C$40:$C$44,0)),INDEX('Schedule &amp; Results (2023)'!$D$40:$D$44,MATCH($X$4,'Schedule &amp; Results (2023)'!$F$40:$F$44,0)))</f>
        <v>156.66</v>
      </c>
      <c r="Z13" s="62" t="str">
        <f t="shared" si="8"/>
        <v>L</v>
      </c>
      <c r="AA13" s="63">
        <f>IFERROR(VLOOKUP($AA$4,'Schedule &amp; Results (2023)'!$C$40:$D$44, 2, FALSE),VLOOKUP($AA$4,'Schedule &amp; Results (2023)'!$F$40:$G$44, 2, FALSE))</f>
        <v>145.28</v>
      </c>
      <c r="AB13" s="58">
        <f t="array" ref="AB13">IFERROR(INDEX('Schedule &amp; Results (2023)'!$G$40:$G$44,MATCH($AA$4,'Schedule &amp; Results (2023)'!$C$40:$C$44,0)),INDEX('Schedule &amp; Results (2023)'!$D$40:$D$44,MATCH($AA$4,'Schedule &amp; Results (2023)'!$F$40:$F$44,0)))</f>
        <v>96.28</v>
      </c>
      <c r="AC13" s="59" t="str">
        <f t="shared" si="9"/>
        <v>W</v>
      </c>
      <c r="AD13" s="60">
        <f>IFERROR(VLOOKUP($AD$4,'Schedule &amp; Results (2023)'!$C$40:$D$44, 2, FALSE),VLOOKUP($AD$4,'Schedule &amp; Results (2023)'!$F$40:$G$44, 2, FALSE))</f>
        <v>96.28</v>
      </c>
      <c r="AE13" s="61">
        <f t="array" ref="AE13">IFERROR(INDEX('Schedule &amp; Results (2023)'!$G$40:$G$44,MATCH($AD$4,'Schedule &amp; Results (2023)'!$C$40:$C$44,0)),INDEX('Schedule &amp; Results (2023)'!$D$40:$D$44,MATCH($AD$4,'Schedule &amp; Results (2023)'!$F$40:$F$44,0)))</f>
        <v>145.28</v>
      </c>
      <c r="AF13" s="62" t="str">
        <f t="shared" si="10"/>
        <v>L</v>
      </c>
    </row>
    <row r="14">
      <c r="A14" s="55"/>
      <c r="B14" s="56">
        <v>9.0</v>
      </c>
      <c r="C14" s="57">
        <f>IFERROR(VLOOKUP($C$4,'Schedule &amp; Results (2023)'!$C$45:$D$49, 2, FALSE),VLOOKUP($C$4,'Schedule &amp; Results (2023)'!$F$45:$G$49, 2, FALSE))</f>
        <v>97.08</v>
      </c>
      <c r="D14" s="58">
        <f t="array" ref="D14">IFERROR(INDEX('Schedule &amp; Results (2023)'!$G$45:$G$49,MATCH($C$4,'Schedule &amp; Results (2023)'!$C$45:$C$49,0)),INDEX('Schedule &amp; Results (2023)'!$D$45:$D$49,MATCH($C$4,'Schedule &amp; Results (2023)'!$F$45:$F$49,0)))</f>
        <v>123.74</v>
      </c>
      <c r="E14" s="59" t="str">
        <f t="shared" si="1"/>
        <v>L</v>
      </c>
      <c r="F14" s="60">
        <f>IFERROR(VLOOKUP($F$4,'Schedule &amp; Results (2023)'!$C$45:$D$49, 2, FALSE),VLOOKUP($F$4,'Schedule &amp; Results (2023)'!$F$45:$G$49, 2, FALSE))</f>
        <v>92.3</v>
      </c>
      <c r="G14" s="61">
        <f t="array" ref="G14">IFERROR(INDEX('Schedule &amp; Results (2023)'!$G$45:$G$49,MATCH($F$4,'Schedule &amp; Results (2023)'!$C$45:$C$49,0)),INDEX('Schedule &amp; Results (2023)'!$D$45:$D$49,MATCH($F$4,'Schedule &amp; Results (2023)'!$F$45:$F$49,0)))</f>
        <v>105.78</v>
      </c>
      <c r="H14" s="62" t="str">
        <f t="shared" si="2"/>
        <v>L</v>
      </c>
      <c r="I14" s="63">
        <f>IFERROR(VLOOKUP($I$4,'Schedule &amp; Results (2023)'!$C$45:$D$49, 2, FALSE),VLOOKUP($I$4,'Schedule &amp; Results (2023)'!$F$45:$G$49, 2, FALSE))</f>
        <v>118.92</v>
      </c>
      <c r="J14" s="58">
        <f t="array" ref="J14">IFERROR(INDEX('Schedule &amp; Results (2023)'!$G$45:$G$49,MATCH($I$4,'Schedule &amp; Results (2023)'!$C$45:$C$49,0)),INDEX('Schedule &amp; Results (2023)'!$D$45:$D$49,MATCH($I$4,'Schedule &amp; Results (2023)'!$F$45:$F$49,0)))</f>
        <v>87.82</v>
      </c>
      <c r="K14" s="59" t="str">
        <f t="shared" si="3"/>
        <v>W</v>
      </c>
      <c r="L14" s="60">
        <f>IFERROR(VLOOKUP($L$4,'Schedule &amp; Results (2023)'!$C$45:$D$49, 2, FALSE),VLOOKUP($L$4,'Schedule &amp; Results (2023)'!$F$45:$G$49, 2, FALSE))</f>
        <v>130.28</v>
      </c>
      <c r="M14" s="61">
        <f t="array" ref="M14">IFERROR(INDEX('Schedule &amp; Results (2023)'!$G$45:$G$49,MATCH($L$4,'Schedule &amp; Results (2023)'!$C$45:$C$49,0)),INDEX('Schedule &amp; Results (2023)'!$D$45:$D$49,MATCH($L$4,'Schedule &amp; Results (2023)'!$F$45:$F$49,0)))</f>
        <v>147.58</v>
      </c>
      <c r="N14" s="62" t="str">
        <f t="shared" si="4"/>
        <v>L</v>
      </c>
      <c r="O14" s="63">
        <f>IFERROR(VLOOKUP($O$4,'Schedule &amp; Results (2023)'!$C$45:$D$49, 2, FALSE),VLOOKUP($O$4,'Schedule &amp; Results (2023)'!$F$45:$G$49, 2, FALSE))</f>
        <v>123.74</v>
      </c>
      <c r="P14" s="58">
        <f t="array" ref="P14">IFERROR(INDEX('Schedule &amp; Results (2023)'!$G$45:$G$49,MATCH($O$4,'Schedule &amp; Results (2023)'!$C$45:$C$49,0)),INDEX('Schedule &amp; Results (2023)'!$D$45:$D$49,MATCH($O$4,'Schedule &amp; Results (2023)'!$F$45:$F$49,0)))</f>
        <v>97.08</v>
      </c>
      <c r="Q14" s="59" t="str">
        <f t="shared" si="5"/>
        <v>W</v>
      </c>
      <c r="R14" s="60">
        <f>IFERROR(VLOOKUP($R$4,'Schedule &amp; Results (2023)'!$C$45:$D$49, 2, FALSE),VLOOKUP($R$4,'Schedule &amp; Results (2023)'!$F$45:$G$49, 2, FALSE))</f>
        <v>92.02</v>
      </c>
      <c r="S14" s="61">
        <f t="array" ref="S14">IFERROR(INDEX('Schedule &amp; Results (2023)'!$G$45:$G$49,MATCH($R$4,'Schedule &amp; Results (2023)'!$C$45:$C$49,0)),INDEX('Schedule &amp; Results (2023)'!$D$45:$D$49,MATCH($R$4,'Schedule &amp; Results (2023)'!$F$45:$F$49,0)))</f>
        <v>105.32</v>
      </c>
      <c r="T14" s="62" t="str">
        <f t="shared" si="6"/>
        <v>L</v>
      </c>
      <c r="U14" s="63">
        <f>IFERROR(VLOOKUP($U$4,'Schedule &amp; Results (2023)'!$C$45:$D$49, 2, FALSE),VLOOKUP($U$4,'Schedule &amp; Results (2023)'!$F$45:$G$49, 2, FALSE))</f>
        <v>147.58</v>
      </c>
      <c r="V14" s="58">
        <f t="array" ref="V14">IFERROR(INDEX('Schedule &amp; Results (2023)'!$G$45:$G$49,MATCH($U$4,'Schedule &amp; Results (2023)'!$C$45:$C$49,0)),INDEX('Schedule &amp; Results (2023)'!$D$45:$D$49,MATCH($U$4,'Schedule &amp; Results (2023)'!$F$45:$F$49,0)))</f>
        <v>130.28</v>
      </c>
      <c r="W14" s="59" t="str">
        <f t="shared" si="7"/>
        <v>W</v>
      </c>
      <c r="X14" s="60">
        <f>IFERROR(VLOOKUP($X$4,'Schedule &amp; Results (2023)'!$C$45:$D$49, 2, FALSE),VLOOKUP($X$4,'Schedule &amp; Results (2023)'!$F$45:$G$49, 2, FALSE))</f>
        <v>105.32</v>
      </c>
      <c r="Y14" s="61">
        <f t="array" ref="Y14">IFERROR(INDEX('Schedule &amp; Results (2023)'!$G$45:$G$49,MATCH($X$4,'Schedule &amp; Results (2023)'!$C$45:$C$49,0)),INDEX('Schedule &amp; Results (2023)'!$D$45:$D$49,MATCH($X$4,'Schedule &amp; Results (2023)'!$F$45:$F$49,0)))</f>
        <v>92.02</v>
      </c>
      <c r="Z14" s="62" t="str">
        <f t="shared" si="8"/>
        <v>W</v>
      </c>
      <c r="AA14" s="63">
        <f>IFERROR(VLOOKUP($AA$4,'Schedule &amp; Results (2023)'!$C$45:$D$49, 2, FALSE),VLOOKUP($AA$4,'Schedule &amp; Results (2023)'!$F$45:$G$49, 2, FALSE))</f>
        <v>87.82</v>
      </c>
      <c r="AB14" s="58">
        <f t="array" ref="AB14">IFERROR(INDEX('Schedule &amp; Results (2023)'!$G$45:$G$49,MATCH($AA$4,'Schedule &amp; Results (2023)'!$C$45:$C$49,0)),INDEX('Schedule &amp; Results (2023)'!$D$45:$D$49,MATCH($AA$4,'Schedule &amp; Results (2023)'!$F$45:$F$49,0)))</f>
        <v>118.92</v>
      </c>
      <c r="AC14" s="59" t="str">
        <f t="shared" si="9"/>
        <v>L</v>
      </c>
      <c r="AD14" s="60">
        <f>IFERROR(VLOOKUP($AD$4,'Schedule &amp; Results (2023)'!$C$45:$D$49, 2, FALSE),VLOOKUP($AD$4,'Schedule &amp; Results (2023)'!$F$45:$G$49, 2, FALSE))</f>
        <v>105.78</v>
      </c>
      <c r="AE14" s="61">
        <f t="array" ref="AE14">IFERROR(INDEX('Schedule &amp; Results (2023)'!$G$45:$G$49,MATCH($AD$4,'Schedule &amp; Results (2023)'!$C$45:$C$49,0)),INDEX('Schedule &amp; Results (2023)'!$D$45:$D$49,MATCH($AD$4,'Schedule &amp; Results (2023)'!$F$45:$F$49,0)))</f>
        <v>92.3</v>
      </c>
      <c r="AF14" s="62" t="str">
        <f t="shared" si="10"/>
        <v>W</v>
      </c>
    </row>
    <row r="15">
      <c r="A15" s="55"/>
      <c r="B15" s="56">
        <v>10.0</v>
      </c>
      <c r="C15" s="57">
        <f>IFERROR(VLOOKUP($C$4,'Schedule &amp; Results (2023)'!$C$50:$D$54, 2, FALSE),VLOOKUP($C$4,'Schedule &amp; Results (2023)'!$F$50:$G$54, 2, FALSE))</f>
        <v>120.52</v>
      </c>
      <c r="D15" s="58">
        <f t="array" ref="D15">IFERROR(INDEX('Schedule &amp; Results (2023)'!$G$50:$G$54,MATCH($C$4,'Schedule &amp; Results (2023)'!$C$50:$C$54,0)),INDEX('Schedule &amp; Results (2023)'!$D$50:$D$54,MATCH($C$4,'Schedule &amp; Results (2023)'!$F$50:$F$54,0)))</f>
        <v>147.82</v>
      </c>
      <c r="E15" s="59" t="str">
        <f t="shared" si="1"/>
        <v>L</v>
      </c>
      <c r="F15" s="60">
        <f>IFERROR(VLOOKUP($F$4,'Schedule &amp; Results (2023)'!$C$50:$D$54, 2, FALSE),VLOOKUP($F$4,'Schedule &amp; Results (2023)'!$F$50:$G$54, 2, FALSE))</f>
        <v>105.74</v>
      </c>
      <c r="G15" s="61">
        <f t="array" ref="G15">IFERROR(INDEX('Schedule &amp; Results (2023)'!$G$50:$G$54,MATCH($F$4,'Schedule &amp; Results (2023)'!$C$50:$C$54,0)),INDEX('Schedule &amp; Results (2023)'!$D$50:$D$54,MATCH($F$4,'Schedule &amp; Results (2023)'!$F$50:$F$54,0)))</f>
        <v>101.58</v>
      </c>
      <c r="H15" s="62" t="str">
        <f t="shared" si="2"/>
        <v>W</v>
      </c>
      <c r="I15" s="63">
        <f>IFERROR(VLOOKUP($I$4,'Schedule &amp; Results (2023)'!$C$50:$D$54, 2, FALSE),VLOOKUP($I$4,'Schedule &amp; Results (2023)'!$F$50:$G$54, 2, FALSE))</f>
        <v>101.58</v>
      </c>
      <c r="J15" s="58">
        <f t="array" ref="J15">IFERROR(INDEX('Schedule &amp; Results (2023)'!$G$50:$G$54,MATCH($I$4,'Schedule &amp; Results (2023)'!$C$50:$C$54,0)),INDEX('Schedule &amp; Results (2023)'!$D$50:$D$54,MATCH($I$4,'Schedule &amp; Results (2023)'!$F$50:$F$54,0)))</f>
        <v>105.74</v>
      </c>
      <c r="K15" s="59" t="str">
        <f t="shared" si="3"/>
        <v>L</v>
      </c>
      <c r="L15" s="60">
        <f>IFERROR(VLOOKUP($L$4,'Schedule &amp; Results (2023)'!$C$50:$D$54, 2, FALSE),VLOOKUP($L$4,'Schedule &amp; Results (2023)'!$F$50:$G$54, 2, FALSE))</f>
        <v>147.82</v>
      </c>
      <c r="M15" s="61">
        <f t="array" ref="M15">IFERROR(INDEX('Schedule &amp; Results (2023)'!$G$50:$G$54,MATCH($L$4,'Schedule &amp; Results (2023)'!$C$50:$C$54,0)),INDEX('Schedule &amp; Results (2023)'!$D$50:$D$54,MATCH($L$4,'Schedule &amp; Results (2023)'!$F$50:$F$54,0)))</f>
        <v>120.52</v>
      </c>
      <c r="N15" s="62" t="str">
        <f t="shared" si="4"/>
        <v>W</v>
      </c>
      <c r="O15" s="64">
        <f>IFERROR(VLOOKUP($O$4,'Schedule &amp; Results (2023)'!$C$50:$D$54, 2, FALSE),VLOOKUP($O$4,'Schedule &amp; Results (2023)'!$F$50:$G$54, 2, FALSE))</f>
        <v>129.62</v>
      </c>
      <c r="P15" s="58">
        <f t="array" ref="P15">IFERROR(INDEX('Schedule &amp; Results (2023)'!$G$50:$G$54,MATCH($O$4,'Schedule &amp; Results (2023)'!$C$50:$C$54,0)),INDEX('Schedule &amp; Results (2023)'!$D$50:$D$54,MATCH($O$4,'Schedule &amp; Results (2023)'!$F$50:$F$54,0)))</f>
        <v>96.46</v>
      </c>
      <c r="Q15" s="59" t="str">
        <f t="shared" si="5"/>
        <v>W</v>
      </c>
      <c r="R15" s="60">
        <f>IFERROR(VLOOKUP($R$4,'Schedule &amp; Results (2023)'!$C$50:$D$54, 2, FALSE),VLOOKUP($R$4,'Schedule &amp; Results (2023)'!$F$50:$G$54, 2, FALSE))</f>
        <v>94.48</v>
      </c>
      <c r="S15" s="61">
        <f t="array" ref="S15">IFERROR(INDEX('Schedule &amp; Results (2023)'!$G$50:$G$54,MATCH($R$4,'Schedule &amp; Results (2023)'!$C$50:$C$54,0)),INDEX('Schedule &amp; Results (2023)'!$D$50:$D$54,MATCH($R$4,'Schedule &amp; Results (2023)'!$F$50:$F$54,0)))</f>
        <v>155.66</v>
      </c>
      <c r="T15" s="62" t="str">
        <f t="shared" si="6"/>
        <v>L</v>
      </c>
      <c r="U15" s="63">
        <f>IFERROR(VLOOKUP($U$4,'Schedule &amp; Results (2023)'!$C$50:$D$54, 2, FALSE),VLOOKUP($U$4,'Schedule &amp; Results (2023)'!$F$50:$G$54, 2, FALSE))</f>
        <v>155.66</v>
      </c>
      <c r="V15" s="58">
        <f t="array" ref="V15">IFERROR(INDEX('Schedule &amp; Results (2023)'!$G$50:$G$54,MATCH($U$4,'Schedule &amp; Results (2023)'!$C$50:$C$54,0)),INDEX('Schedule &amp; Results (2023)'!$D$50:$D$54,MATCH($U$4,'Schedule &amp; Results (2023)'!$F$50:$F$54,0)))</f>
        <v>94.48</v>
      </c>
      <c r="W15" s="59" t="str">
        <f t="shared" si="7"/>
        <v>W</v>
      </c>
      <c r="X15" s="60">
        <f>IFERROR(VLOOKUP($X$4,'Schedule &amp; Results (2023)'!$C$50:$D$54, 2, FALSE),VLOOKUP($X$4,'Schedule &amp; Results (2023)'!$F$50:$G$54, 2, FALSE))</f>
        <v>142.78</v>
      </c>
      <c r="Y15" s="61">
        <f t="array" ref="Y15">IFERROR(INDEX('Schedule &amp; Results (2023)'!$G$50:$G$54,MATCH($X$4,'Schedule &amp; Results (2023)'!$C$50:$C$54,0)),INDEX('Schedule &amp; Results (2023)'!$D$50:$D$54,MATCH($X$4,'Schedule &amp; Results (2023)'!$F$50:$F$54,0)))</f>
        <v>130.14</v>
      </c>
      <c r="Z15" s="62" t="str">
        <f t="shared" si="8"/>
        <v>W</v>
      </c>
      <c r="AA15" s="63">
        <f>IFERROR(VLOOKUP($AA$4,'Schedule &amp; Results (2023)'!$C$50:$D$54, 2, FALSE),VLOOKUP($AA$4,'Schedule &amp; Results (2023)'!$F$50:$G$54, 2, FALSE))</f>
        <v>96.46</v>
      </c>
      <c r="AB15" s="58">
        <f t="array" ref="AB15">IFERROR(INDEX('Schedule &amp; Results (2023)'!$G$50:$G$54,MATCH($AA$4,'Schedule &amp; Results (2023)'!$C$50:$C$54,0)),INDEX('Schedule &amp; Results (2023)'!$D$50:$D$54,MATCH($AA$4,'Schedule &amp; Results (2023)'!$F$50:$F$54,0)))</f>
        <v>129.62</v>
      </c>
      <c r="AC15" s="59" t="str">
        <f t="shared" si="9"/>
        <v>L</v>
      </c>
      <c r="AD15" s="60">
        <f>IFERROR(VLOOKUP($AD$4,'Schedule &amp; Results (2023)'!$C$50:$D$54, 2, FALSE),VLOOKUP($AD$4,'Schedule &amp; Results (2023)'!$F$50:$G$54, 2, FALSE))</f>
        <v>130.14</v>
      </c>
      <c r="AE15" s="61">
        <f t="array" ref="AE15">IFERROR(INDEX('Schedule &amp; Results (2023)'!$G$50:$G$54,MATCH($AD$4,'Schedule &amp; Results (2023)'!$C$50:$C$54,0)),INDEX('Schedule &amp; Results (2023)'!$D$50:$D$54,MATCH($AD$4,'Schedule &amp; Results (2023)'!$F$50:$F$54,0)))</f>
        <v>142.78</v>
      </c>
      <c r="AF15" s="62" t="str">
        <f t="shared" si="10"/>
        <v>L</v>
      </c>
    </row>
    <row r="16">
      <c r="A16" s="55"/>
      <c r="B16" s="56">
        <v>11.0</v>
      </c>
      <c r="C16" s="57">
        <f>IFERROR(VLOOKUP($C$4,'Schedule &amp; Results (2023)'!$C$55:$D$59, 2, FALSE),VLOOKUP($C$4,'Schedule &amp; Results (2023)'!$F$55:$G$59, 2, FALSE))</f>
        <v>149.86</v>
      </c>
      <c r="D16" s="58">
        <f t="array" ref="D16">IFERROR(INDEX('Schedule &amp; Results (2023)'!$G$55:$G$59,MATCH($C$4,'Schedule &amp; Results (2023)'!$C$55:$C$59,0)),INDEX('Schedule &amp; Results (2023)'!$D$55:$D$59,MATCH($C$4,'Schedule &amp; Results (2023)'!$F$55:$F$59,0)))</f>
        <v>118.88</v>
      </c>
      <c r="E16" s="59" t="str">
        <f t="shared" si="1"/>
        <v>W</v>
      </c>
      <c r="F16" s="60">
        <f>IFERROR(VLOOKUP($F$4,'Schedule &amp; Results (2023)'!$C$55:$D$59, 2, FALSE),VLOOKUP($F$4,'Schedule &amp; Results (2023)'!$F$55:$G$59, 2, FALSE))</f>
        <v>117.58</v>
      </c>
      <c r="G16" s="61">
        <f t="array" ref="G16">IFERROR(INDEX('Schedule &amp; Results (2023)'!$G$55:$G$59,MATCH($F$4,'Schedule &amp; Results (2023)'!$C$55:$C$59,0)),INDEX('Schedule &amp; Results (2023)'!$D$55:$D$59,MATCH($F$4,'Schedule &amp; Results (2023)'!$F$55:$F$59,0)))</f>
        <v>116.5</v>
      </c>
      <c r="H16" s="62" t="str">
        <f t="shared" si="2"/>
        <v>W</v>
      </c>
      <c r="I16" s="63">
        <f>IFERROR(VLOOKUP($I$4,'Schedule &amp; Results (2023)'!$C$55:$D$59, 2, FALSE),VLOOKUP($I$4,'Schedule &amp; Results (2023)'!$F$55:$G$59, 2, FALSE))</f>
        <v>100.6</v>
      </c>
      <c r="J16" s="58">
        <f t="array" ref="J16">IFERROR(INDEX('Schedule &amp; Results (2023)'!$G$55:$G$59,MATCH($I$4,'Schedule &amp; Results (2023)'!$C$55:$C$59,0)),INDEX('Schedule &amp; Results (2023)'!$D$55:$D$59,MATCH($I$4,'Schedule &amp; Results (2023)'!$F$55:$F$59,0)))</f>
        <v>111.84</v>
      </c>
      <c r="K16" s="59" t="str">
        <f t="shared" si="3"/>
        <v>L</v>
      </c>
      <c r="L16" s="60">
        <f>IFERROR(VLOOKUP($L$4,'Schedule &amp; Results (2023)'!$C$55:$D$59, 2, FALSE),VLOOKUP($L$4,'Schedule &amp; Results (2023)'!$F$55:$G$59, 2, FALSE))</f>
        <v>85</v>
      </c>
      <c r="M16" s="61">
        <f t="array" ref="M16">IFERROR(INDEX('Schedule &amp; Results (2023)'!$G$55:$G$59,MATCH($L$4,'Schedule &amp; Results (2023)'!$C$55:$C$59,0)),INDEX('Schedule &amp; Results (2023)'!$D$55:$D$59,MATCH($L$4,'Schedule &amp; Results (2023)'!$F$55:$F$59,0)))</f>
        <v>110.64</v>
      </c>
      <c r="N16" s="62" t="str">
        <f t="shared" si="4"/>
        <v>L</v>
      </c>
      <c r="O16" s="63">
        <f>IFERROR(VLOOKUP($O$4,'Schedule &amp; Results (2023)'!$C$55:$D$59, 2, FALSE),VLOOKUP($O$4,'Schedule &amp; Results (2023)'!$F$55:$G$59, 2, FALSE))</f>
        <v>116.5</v>
      </c>
      <c r="P16" s="58">
        <f t="array" ref="P16">IFERROR(INDEX('Schedule &amp; Results (2023)'!$G$55:$G$59,MATCH($O$4,'Schedule &amp; Results (2023)'!$C$55:$C$59,0)),INDEX('Schedule &amp; Results (2023)'!$D$55:$D$59,MATCH($O$4,'Schedule &amp; Results (2023)'!$F$55:$F$59,0)))</f>
        <v>117.58</v>
      </c>
      <c r="Q16" s="59" t="str">
        <f t="shared" si="5"/>
        <v>L</v>
      </c>
      <c r="R16" s="60">
        <f>IFERROR(VLOOKUP($R$4,'Schedule &amp; Results (2023)'!$C$55:$D$59, 2, FALSE),VLOOKUP($R$4,'Schedule &amp; Results (2023)'!$F$55:$G$59, 2, FALSE))</f>
        <v>110.64</v>
      </c>
      <c r="S16" s="61">
        <f t="array" ref="S16">IFERROR(INDEX('Schedule &amp; Results (2023)'!$G$55:$G$59,MATCH($R$4,'Schedule &amp; Results (2023)'!$C$55:$C$59,0)),INDEX('Schedule &amp; Results (2023)'!$D$55:$D$59,MATCH($R$4,'Schedule &amp; Results (2023)'!$F$55:$F$59,0)))</f>
        <v>85</v>
      </c>
      <c r="T16" s="62" t="str">
        <f t="shared" si="6"/>
        <v>W</v>
      </c>
      <c r="U16" s="63">
        <f>IFERROR(VLOOKUP($U$4,'Schedule &amp; Results (2023)'!$C$55:$D$59, 2, FALSE),VLOOKUP($U$4,'Schedule &amp; Results (2023)'!$F$55:$G$59, 2, FALSE))</f>
        <v>115.66</v>
      </c>
      <c r="V16" s="58">
        <f t="array" ref="V16">IFERROR(INDEX('Schedule &amp; Results (2023)'!$G$55:$G$59,MATCH($U$4,'Schedule &amp; Results (2023)'!$C$55:$C$59,0)),INDEX('Schedule &amp; Results (2023)'!$D$55:$D$59,MATCH($U$4,'Schedule &amp; Results (2023)'!$F$55:$F$59,0)))</f>
        <v>141.32</v>
      </c>
      <c r="W16" s="59" t="str">
        <f t="shared" si="7"/>
        <v>L</v>
      </c>
      <c r="X16" s="60">
        <f>IFERROR(VLOOKUP($X$4,'Schedule &amp; Results (2023)'!$C$55:$D$59, 2, FALSE),VLOOKUP($X$4,'Schedule &amp; Results (2023)'!$F$55:$G$59, 2, FALSE))</f>
        <v>111.84</v>
      </c>
      <c r="Y16" s="61">
        <f t="array" ref="Y16">IFERROR(INDEX('Schedule &amp; Results (2023)'!$G$55:$G$59,MATCH($X$4,'Schedule &amp; Results (2023)'!$C$55:$C$59,0)),INDEX('Schedule &amp; Results (2023)'!$D$55:$D$59,MATCH($X$4,'Schedule &amp; Results (2023)'!$F$55:$F$59,0)))</f>
        <v>100.6</v>
      </c>
      <c r="Z16" s="62" t="str">
        <f t="shared" si="8"/>
        <v>W</v>
      </c>
      <c r="AA16" s="63">
        <f>IFERROR(VLOOKUP($AA$4,'Schedule &amp; Results (2023)'!$C$55:$D$59, 2, FALSE),VLOOKUP($AA$4,'Schedule &amp; Results (2023)'!$F$55:$G$59, 2, FALSE))</f>
        <v>118.88</v>
      </c>
      <c r="AB16" s="58">
        <f t="array" ref="AB16">IFERROR(INDEX('Schedule &amp; Results (2023)'!$G$55:$G$59,MATCH($AA$4,'Schedule &amp; Results (2023)'!$C$55:$C$59,0)),INDEX('Schedule &amp; Results (2023)'!$D$55:$D$59,MATCH($AA$4,'Schedule &amp; Results (2023)'!$F$55:$F$59,0)))</f>
        <v>149.86</v>
      </c>
      <c r="AC16" s="59" t="str">
        <f t="shared" si="9"/>
        <v>L</v>
      </c>
      <c r="AD16" s="60">
        <f>IFERROR(VLOOKUP($AD$4,'Schedule &amp; Results (2023)'!$C$55:$D$59, 2, FALSE),VLOOKUP($AD$4,'Schedule &amp; Results (2023)'!$F$55:$G$59, 2, FALSE))</f>
        <v>141.32</v>
      </c>
      <c r="AE16" s="61">
        <f t="array" ref="AE16">IFERROR(INDEX('Schedule &amp; Results (2023)'!$G$55:$G$59,MATCH($AD$4,'Schedule &amp; Results (2023)'!$C$55:$C$59,0)),INDEX('Schedule &amp; Results (2023)'!$D$55:$D$59,MATCH($AD$4,'Schedule &amp; Results (2023)'!$F$55:$F$59,0)))</f>
        <v>115.66</v>
      </c>
      <c r="AF16" s="62" t="str">
        <f t="shared" si="10"/>
        <v>W</v>
      </c>
    </row>
    <row r="17">
      <c r="A17" s="55"/>
      <c r="B17" s="56">
        <v>12.0</v>
      </c>
      <c r="C17" s="57">
        <f>IFERROR(VLOOKUP($C$4,'Schedule &amp; Results (2023)'!$C$60:$D$64, 2, FALSE),VLOOKUP($C$4,'Schedule &amp; Results (2023)'!$F$60:$G$64, 2, FALSE))</f>
        <v>124.88</v>
      </c>
      <c r="D17" s="58">
        <f t="array" ref="D17">IFERROR(INDEX('Schedule &amp; Results (2023)'!$G$60:$G$64,MATCH($C$4,'Schedule &amp; Results (2023)'!$C$60:$C$64,0)),INDEX('Schedule &amp; Results (2023)'!$D$60:$D$64,MATCH($C$4,'Schedule &amp; Results (2023)'!$F$60:$F$64,0)))</f>
        <v>135.32</v>
      </c>
      <c r="E17" s="59" t="str">
        <f t="shared" si="1"/>
        <v>L</v>
      </c>
      <c r="F17" s="60">
        <f>IFERROR(VLOOKUP($F$4,'Schedule &amp; Results (2023)'!$C$60:$D$64, 2, FALSE),VLOOKUP($F$4,'Schedule &amp; Results (2023)'!$F$60:$G$64, 2, FALSE))</f>
        <v>135.32</v>
      </c>
      <c r="G17" s="61">
        <f t="array" ref="G17">IFERROR(INDEX('Schedule &amp; Results (2023)'!$G$60:$G$64,MATCH($F$4,'Schedule &amp; Results (2023)'!$C$60:$C$64,0)),INDEX('Schedule &amp; Results (2023)'!$D$60:$D$64,MATCH($F$4,'Schedule &amp; Results (2023)'!$F$60:$F$64,0)))</f>
        <v>124.88</v>
      </c>
      <c r="H17" s="62" t="str">
        <f t="shared" si="2"/>
        <v>W</v>
      </c>
      <c r="I17" s="63">
        <f>IFERROR(VLOOKUP($I$4,'Schedule &amp; Results (2023)'!$C$60:$D$64, 2, FALSE),VLOOKUP($I$4,'Schedule &amp; Results (2023)'!$F$60:$G$64, 2, FALSE))</f>
        <v>134.36</v>
      </c>
      <c r="J17" s="58">
        <f t="array" ref="J17">IFERROR(INDEX('Schedule &amp; Results (2023)'!$G$60:$G$64,MATCH($I$4,'Schedule &amp; Results (2023)'!$C$60:$C$64,0)),INDEX('Schedule &amp; Results (2023)'!$D$60:$D$64,MATCH($I$4,'Schedule &amp; Results (2023)'!$F$60:$F$64,0)))</f>
        <v>176.64</v>
      </c>
      <c r="K17" s="59" t="str">
        <f t="shared" si="3"/>
        <v>L</v>
      </c>
      <c r="L17" s="60">
        <f>IFERROR(VLOOKUP($L$4,'Schedule &amp; Results (2023)'!$C$60:$D$64, 2, FALSE),VLOOKUP($L$4,'Schedule &amp; Results (2023)'!$F$60:$G$64, 2, FALSE))</f>
        <v>144.5</v>
      </c>
      <c r="M17" s="61">
        <f t="array" ref="M17">IFERROR(INDEX('Schedule &amp; Results (2023)'!$G$60:$G$64,MATCH($L$4,'Schedule &amp; Results (2023)'!$C$60:$C$64,0)),INDEX('Schedule &amp; Results (2023)'!$D$60:$D$64,MATCH($L$4,'Schedule &amp; Results (2023)'!$F$60:$F$64,0)))</f>
        <v>129.06</v>
      </c>
      <c r="N17" s="62" t="str">
        <f t="shared" si="4"/>
        <v>W</v>
      </c>
      <c r="O17" s="63">
        <f>IFERROR(VLOOKUP($O$4,'Schedule &amp; Results (2023)'!$C$60:$D$64, 2, FALSE),VLOOKUP($O$4,'Schedule &amp; Results (2023)'!$F$60:$G$64, 2, FALSE))</f>
        <v>115.38</v>
      </c>
      <c r="P17" s="58">
        <f t="array" ref="P17">IFERROR(INDEX('Schedule &amp; Results (2023)'!$G$60:$G$64,MATCH($O$4,'Schedule &amp; Results (2023)'!$C$60:$C$64,0)),INDEX('Schedule &amp; Results (2023)'!$D$60:$D$64,MATCH($O$4,'Schedule &amp; Results (2023)'!$F$60:$F$64,0)))</f>
        <v>136.26</v>
      </c>
      <c r="Q17" s="59" t="str">
        <f t="shared" si="5"/>
        <v>L</v>
      </c>
      <c r="R17" s="60">
        <f>IFERROR(VLOOKUP($R$4,'Schedule &amp; Results (2023)'!$C$60:$D$64, 2, FALSE),VLOOKUP($R$4,'Schedule &amp; Results (2023)'!$F$60:$G$64, 2, FALSE))</f>
        <v>123.72</v>
      </c>
      <c r="S17" s="61">
        <f t="array" ref="S17">IFERROR(INDEX('Schedule &amp; Results (2023)'!$G$60:$G$64,MATCH($R$4,'Schedule &amp; Results (2023)'!$C$60:$C$64,0)),INDEX('Schedule &amp; Results (2023)'!$D$60:$D$64,MATCH($R$4,'Schedule &amp; Results (2023)'!$F$60:$F$64,0)))</f>
        <v>78.26</v>
      </c>
      <c r="T17" s="62" t="str">
        <f t="shared" si="6"/>
        <v>W</v>
      </c>
      <c r="U17" s="63">
        <f>IFERROR(VLOOKUP($U$4,'Schedule &amp; Results (2023)'!$C$60:$D$64, 2, FALSE),VLOOKUP($U$4,'Schedule &amp; Results (2023)'!$F$60:$G$64, 2, FALSE))</f>
        <v>176.64</v>
      </c>
      <c r="V17" s="58">
        <f t="array" ref="V17">IFERROR(INDEX('Schedule &amp; Results (2023)'!$G$60:$G$64,MATCH($U$4,'Schedule &amp; Results (2023)'!$C$60:$C$64,0)),INDEX('Schedule &amp; Results (2023)'!$D$60:$D$64,MATCH($U$4,'Schedule &amp; Results (2023)'!$F$60:$F$64,0)))</f>
        <v>134.36</v>
      </c>
      <c r="W17" s="59" t="str">
        <f t="shared" si="7"/>
        <v>W</v>
      </c>
      <c r="X17" s="60">
        <f>IFERROR(VLOOKUP($X$4,'Schedule &amp; Results (2023)'!$C$60:$D$64, 2, FALSE),VLOOKUP($X$4,'Schedule &amp; Results (2023)'!$F$60:$G$64, 2, FALSE))</f>
        <v>136.26</v>
      </c>
      <c r="Y17" s="61">
        <f t="array" ref="Y17">IFERROR(INDEX('Schedule &amp; Results (2023)'!$G$60:$G$64,MATCH($X$4,'Schedule &amp; Results (2023)'!$C$60:$C$64,0)),INDEX('Schedule &amp; Results (2023)'!$D$60:$D$64,MATCH($X$4,'Schedule &amp; Results (2023)'!$F$60:$F$64,0)))</f>
        <v>115.38</v>
      </c>
      <c r="Z17" s="62" t="str">
        <f t="shared" si="8"/>
        <v>W</v>
      </c>
      <c r="AA17" s="63">
        <f>IFERROR(VLOOKUP($AA$4,'Schedule &amp; Results (2023)'!$C$60:$D$64, 2, FALSE),VLOOKUP($AA$4,'Schedule &amp; Results (2023)'!$F$60:$G$64, 2, FALSE))</f>
        <v>129.06</v>
      </c>
      <c r="AB17" s="58">
        <f t="array" ref="AB17">IFERROR(INDEX('Schedule &amp; Results (2023)'!$G$60:$G$64,MATCH($AA$4,'Schedule &amp; Results (2023)'!$C$60:$C$64,0)),INDEX('Schedule &amp; Results (2023)'!$D$60:$D$64,MATCH($AA$4,'Schedule &amp; Results (2023)'!$F$60:$F$64,0)))</f>
        <v>144.5</v>
      </c>
      <c r="AC17" s="59" t="str">
        <f t="shared" si="9"/>
        <v>L</v>
      </c>
      <c r="AD17" s="60">
        <f>IFERROR(VLOOKUP($AD$4,'Schedule &amp; Results (2023)'!$C$60:$D$64, 2, FALSE),VLOOKUP($AD$4,'Schedule &amp; Results (2023)'!$F$60:$G$64, 2, FALSE))</f>
        <v>78.26</v>
      </c>
      <c r="AE17" s="61">
        <f t="array" ref="AE17">IFERROR(INDEX('Schedule &amp; Results (2023)'!$G$60:$G$64,MATCH($AD$4,'Schedule &amp; Results (2023)'!$C$60:$C$64,0)),INDEX('Schedule &amp; Results (2023)'!$D$60:$D$64,MATCH($AD$4,'Schedule &amp; Results (2023)'!$F$60:$F$64,0)))</f>
        <v>123.72</v>
      </c>
      <c r="AF17" s="62" t="str">
        <f t="shared" si="10"/>
        <v>L</v>
      </c>
    </row>
    <row r="18">
      <c r="A18" s="55"/>
      <c r="B18" s="56">
        <v>13.0</v>
      </c>
      <c r="C18" s="57">
        <f>IFERROR(VLOOKUP($C$4,'Schedule &amp; Results (2023)'!$C$65:$D$69, 2, FALSE),VLOOKUP($C$4,'Schedule &amp; Results (2023)'!$F$65:$G$69, 2, FALSE))</f>
        <v>131.48</v>
      </c>
      <c r="D18" s="58">
        <f t="array" ref="D18">IFERROR(INDEX('Schedule &amp; Results (2023)'!$G$65:$G$69,MATCH($C$4,'Schedule &amp; Results (2023)'!$C$65:$C$69,0)),INDEX('Schedule &amp; Results (2023)'!$D$65:$D$69,MATCH($C$4,'Schedule &amp; Results (2023)'!$F$65:$F$69,0)))</f>
        <v>151.22</v>
      </c>
      <c r="E18" s="59" t="str">
        <f t="shared" si="1"/>
        <v>L</v>
      </c>
      <c r="F18" s="60">
        <f>IFERROR(VLOOKUP($F$4,'Schedule &amp; Results (2023)'!$C$65:$D$69, 2, FALSE),VLOOKUP($F$4,'Schedule &amp; Results (2023)'!$F$65:$G$69, 2, FALSE))</f>
        <v>111.8</v>
      </c>
      <c r="G18" s="61">
        <f t="array" ref="G18">IFERROR(INDEX('Schedule &amp; Results (2023)'!$G$65:$G$69,MATCH($F$4,'Schedule &amp; Results (2023)'!$C$65:$C$69,0)),INDEX('Schedule &amp; Results (2023)'!$D$65:$D$69,MATCH($F$4,'Schedule &amp; Results (2023)'!$F$65:$F$69,0)))</f>
        <v>113.48</v>
      </c>
      <c r="H18" s="62" t="str">
        <f t="shared" si="2"/>
        <v>L</v>
      </c>
      <c r="I18" s="63">
        <f>IFERROR(VLOOKUP($I$4,'Schedule &amp; Results (2023)'!$C$65:$D$69, 2, FALSE),VLOOKUP($I$4,'Schedule &amp; Results (2023)'!$F$65:$G$69, 2, FALSE))</f>
        <v>88.34</v>
      </c>
      <c r="J18" s="58">
        <f t="array" ref="J18">IFERROR(INDEX('Schedule &amp; Results (2023)'!$G$65:$G$69,MATCH($I$4,'Schedule &amp; Results (2023)'!$C$65:$C$69,0)),INDEX('Schedule &amp; Results (2023)'!$D$65:$D$69,MATCH($I$4,'Schedule &amp; Results (2023)'!$F$65:$F$69,0)))</f>
        <v>103.5</v>
      </c>
      <c r="K18" s="59" t="str">
        <f t="shared" si="3"/>
        <v>L</v>
      </c>
      <c r="L18" s="60">
        <f>IFERROR(VLOOKUP($L$4,'Schedule &amp; Results (2023)'!$C$65:$D$69, 2, FALSE),VLOOKUP($L$4,'Schedule &amp; Results (2023)'!$F$65:$G$69, 2, FALSE))</f>
        <v>139.72</v>
      </c>
      <c r="M18" s="61">
        <f t="array" ref="M18">IFERROR(INDEX('Schedule &amp; Results (2023)'!$G$65:$G$69,MATCH($L$4,'Schedule &amp; Results (2023)'!$C$65:$C$69,0)),INDEX('Schedule &amp; Results (2023)'!$D$65:$D$69,MATCH($L$4,'Schedule &amp; Results (2023)'!$F$65:$F$69,0)))</f>
        <v>114.56</v>
      </c>
      <c r="N18" s="62" t="str">
        <f t="shared" si="4"/>
        <v>W</v>
      </c>
      <c r="O18" s="63">
        <f>IFERROR(VLOOKUP($O$4,'Schedule &amp; Results (2023)'!$C$65:$D$69, 2, FALSE),VLOOKUP($O$4,'Schedule &amp; Results (2023)'!$F$65:$G$69, 2, FALSE))</f>
        <v>167.58</v>
      </c>
      <c r="P18" s="58">
        <f t="array" ref="P18">IFERROR(INDEX('Schedule &amp; Results (2023)'!$G$65:$G$69,MATCH($O$4,'Schedule &amp; Results (2023)'!$C$65:$C$69,0)),INDEX('Schedule &amp; Results (2023)'!$D$65:$D$69,MATCH($O$4,'Schedule &amp; Results (2023)'!$F$65:$F$69,0)))</f>
        <v>163.16</v>
      </c>
      <c r="Q18" s="59" t="str">
        <f t="shared" si="5"/>
        <v>W</v>
      </c>
      <c r="R18" s="60">
        <f>IFERROR(VLOOKUP($R$4,'Schedule &amp; Results (2023)'!$C$65:$D$69, 2, FALSE),VLOOKUP($R$4,'Schedule &amp; Results (2023)'!$F$65:$G$69, 2, FALSE))</f>
        <v>103.5</v>
      </c>
      <c r="S18" s="61">
        <f t="array" ref="S18">IFERROR(INDEX('Schedule &amp; Results (2023)'!$G$65:$G$69,MATCH($R$4,'Schedule &amp; Results (2023)'!$C$65:$C$69,0)),INDEX('Schedule &amp; Results (2023)'!$D$65:$D$69,MATCH($R$4,'Schedule &amp; Results (2023)'!$F$65:$F$69,0)))</f>
        <v>88.34</v>
      </c>
      <c r="T18" s="62" t="str">
        <f t="shared" si="6"/>
        <v>W</v>
      </c>
      <c r="U18" s="63">
        <f>IFERROR(VLOOKUP($U$4,'Schedule &amp; Results (2023)'!$C$65:$D$69, 2, FALSE),VLOOKUP($U$4,'Schedule &amp; Results (2023)'!$F$65:$G$69, 2, FALSE))</f>
        <v>163.16</v>
      </c>
      <c r="V18" s="58">
        <f t="array" ref="V18">IFERROR(INDEX('Schedule &amp; Results (2023)'!$G$65:$G$69,MATCH($U$4,'Schedule &amp; Results (2023)'!$C$65:$C$69,0)),INDEX('Schedule &amp; Results (2023)'!$D$65:$D$69,MATCH($U$4,'Schedule &amp; Results (2023)'!$F$65:$F$69,0)))</f>
        <v>167.58</v>
      </c>
      <c r="W18" s="59" t="str">
        <f t="shared" si="7"/>
        <v>L</v>
      </c>
      <c r="X18" s="60">
        <f>IFERROR(VLOOKUP($X$4,'Schedule &amp; Results (2023)'!$C$65:$D$69, 2, FALSE),VLOOKUP($X$4,'Schedule &amp; Results (2023)'!$F$65:$G$69, 2, FALSE))</f>
        <v>151.22</v>
      </c>
      <c r="Y18" s="61">
        <f t="array" ref="Y18">IFERROR(INDEX('Schedule &amp; Results (2023)'!$G$65:$G$69,MATCH($X$4,'Schedule &amp; Results (2023)'!$C$65:$C$69,0)),INDEX('Schedule &amp; Results (2023)'!$D$65:$D$69,MATCH($X$4,'Schedule &amp; Results (2023)'!$F$65:$F$69,0)))</f>
        <v>131.48</v>
      </c>
      <c r="Z18" s="62" t="str">
        <f t="shared" si="8"/>
        <v>W</v>
      </c>
      <c r="AA18" s="63">
        <f>IFERROR(VLOOKUP($AA$4,'Schedule &amp; Results (2023)'!$C$65:$D$69, 2, FALSE),VLOOKUP($AA$4,'Schedule &amp; Results (2023)'!$F$65:$G$69, 2, FALSE))</f>
        <v>113.48</v>
      </c>
      <c r="AB18" s="58">
        <f t="array" ref="AB18">IFERROR(INDEX('Schedule &amp; Results (2023)'!$G$65:$G$69,MATCH($AA$4,'Schedule &amp; Results (2023)'!$C$65:$C$69,0)),INDEX('Schedule &amp; Results (2023)'!$D$65:$D$69,MATCH($AA$4,'Schedule &amp; Results (2023)'!$F$65:$F$69,0)))</f>
        <v>111.8</v>
      </c>
      <c r="AC18" s="59" t="str">
        <f t="shared" si="9"/>
        <v>W</v>
      </c>
      <c r="AD18" s="60">
        <f>IFERROR(VLOOKUP($AD$4,'Schedule &amp; Results (2023)'!$C$65:$D$69, 2, FALSE),VLOOKUP($AD$4,'Schedule &amp; Results (2023)'!$F$65:$G$69, 2, FALSE))</f>
        <v>114.56</v>
      </c>
      <c r="AE18" s="61">
        <f t="array" ref="AE18">IFERROR(INDEX('Schedule &amp; Results (2023)'!$G$65:$G$69,MATCH($AD$4,'Schedule &amp; Results (2023)'!$C$65:$C$69,0)),INDEX('Schedule &amp; Results (2023)'!$D$65:$D$69,MATCH($AD$4,'Schedule &amp; Results (2023)'!$F$65:$F$69,0)))</f>
        <v>139.72</v>
      </c>
      <c r="AF18" s="62" t="str">
        <f t="shared" si="10"/>
        <v>L</v>
      </c>
    </row>
    <row r="19">
      <c r="A19" s="55"/>
      <c r="B19" s="65">
        <v>14.0</v>
      </c>
      <c r="C19" s="57">
        <f>IFERROR(VLOOKUP($C$4,'Schedule &amp; Results (2023)'!$C$70:$D$74, 2, FALSE),VLOOKUP($C$4,'Schedule &amp; Results (2023)'!$F$70:$G$74, 2, FALSE))</f>
        <v>131.64</v>
      </c>
      <c r="D19" s="58">
        <f t="array" ref="D19">IFERROR(INDEX('Schedule &amp; Results (2023)'!$G$70:$G$74,MATCH($C$4,'Schedule &amp; Results (2023)'!$C$70:$C$74,0)),INDEX('Schedule &amp; Results (2023)'!$D$70:$D$74,MATCH($C$4,'Schedule &amp; Results (2023)'!$F$70:$F$74,0)))</f>
        <v>89.94</v>
      </c>
      <c r="E19" s="59" t="str">
        <f t="shared" si="1"/>
        <v>W</v>
      </c>
      <c r="F19" s="60">
        <f>IFERROR(VLOOKUP($F$4,'Schedule &amp; Results (2023)'!$C$70:$D$74, 2, FALSE),VLOOKUP($F$4,'Schedule &amp; Results (2023)'!$F$70:$G$74, 2, FALSE))</f>
        <v>118.34</v>
      </c>
      <c r="G19" s="66">
        <f t="array" ref="G19">IFERROR(INDEX('Schedule &amp; Results (2023)'!$G$70:$G$74,MATCH($F$4,'Schedule &amp; Results (2023)'!$C$70:$C$74,0)),IFERROR(INDEX('Schedule &amp; Results (2023)'!$D$70:$D$74,MATCH($F$4,'Schedule &amp; Results (2023)'!$F$70:$F$74,0))))</f>
        <v>114.48</v>
      </c>
      <c r="H19" s="67" t="str">
        <f t="shared" ref="H19:H22" si="11">IF(G19="","B", IF(F19&gt;G19,"W","L"))</f>
        <v>W</v>
      </c>
      <c r="I19" s="63">
        <f>IFERROR(VLOOKUP($I$4,'Schedule &amp; Results (2023)'!$C$70:$D$74, 2, FALSE),VLOOKUP($I$4,'Schedule &amp; Results (2023)'!$F$70:$G$74, 2, FALSE))</f>
        <v>128.02</v>
      </c>
      <c r="J19" s="58">
        <f t="array" ref="J19">IFERROR(INDEX('Schedule &amp; Results (2023)'!$G$70:$G$74,MATCH($I$4,'Schedule &amp; Results (2023)'!$C$70:$C$74,0)),IFERROR(INDEX('Schedule &amp; Results (2023)'!$D$70:$D$74,MATCH($I$4,'Schedule &amp; Results (2023)'!$F$70:$F$74,0))))</f>
        <v>135.72</v>
      </c>
      <c r="K19" s="59" t="str">
        <f t="shared" si="3"/>
        <v>L</v>
      </c>
      <c r="L19" s="60">
        <f>IFERROR(VLOOKUP($L$4,'Schedule &amp; Results (2023)'!$C$70:$D$74, 2, FALSE),VLOOKUP($L$4,'Schedule &amp; Results (2023)'!$F$70:$G$74, 2, FALSE))</f>
        <v>114.48</v>
      </c>
      <c r="M19" s="66">
        <f t="array" ref="M19">IFERROR(INDEX('Schedule &amp; Results (2023)'!$G$70:$G$74,MATCH($L$4,'Schedule &amp; Results (2023)'!$C$70:$C$74,0)),IFERROR(INDEX('Schedule &amp; Results (2023)'!$D$70:$D$74,MATCH($L$4,'Schedule &amp; Results (2023)'!$F$70:$F$74,0))))</f>
        <v>118.34</v>
      </c>
      <c r="N19" s="67" t="str">
        <f t="shared" ref="N19:N22" si="12">IF(M19="","B", IF(L19&gt;M19,"W","L"))</f>
        <v>L</v>
      </c>
      <c r="O19" s="63">
        <f>IFERROR(VLOOKUP($O$4,'Schedule &amp; Results (2023)'!$C$70:$D$74, 2, FALSE),VLOOKUP($O$4,'Schedule &amp; Results (2023)'!$F$70:$G$74, 2, FALSE))</f>
        <v>98.64</v>
      </c>
      <c r="P19" s="68">
        <f t="array" ref="P19">IFERROR(INDEX('Schedule &amp; Results (2023)'!$G$70:$G$74,MATCH($O$4,'Schedule &amp; Results (2023)'!$C$70:$C$74,0)),IFERROR(INDEX('Schedule &amp; Results (2023)'!$D$70:$D$74,MATCH($O$4,'Schedule &amp; Results (2023)'!$F$70:$F$74,0))))</f>
        <v>94.8</v>
      </c>
      <c r="Q19" s="69" t="str">
        <f t="shared" ref="Q19:Q22" si="13">IF(P19="","B", IF(O19&gt;P19,"W","L"))</f>
        <v>W</v>
      </c>
      <c r="R19" s="60">
        <f>IFERROR(VLOOKUP($R$4,'Schedule &amp; Results (2023)'!$C$70:$D$74, 2, FALSE),VLOOKUP($R$4,'Schedule &amp; Results (2023)'!$F$70:$G$74, 2, FALSE))</f>
        <v>94.8</v>
      </c>
      <c r="S19" s="61">
        <f t="array" ref="S19">IFERROR(INDEX('Schedule &amp; Results (2023)'!$G$70:$G$74,MATCH($R$4,'Schedule &amp; Results (2023)'!$C$70:$C$74,0)),IFERROR(INDEX('Schedule &amp; Results (2023)'!$D$70:$D$74,MATCH($R$4,'Schedule &amp; Results (2023)'!$F$70:$F$74,0))))</f>
        <v>98.64</v>
      </c>
      <c r="T19" s="62" t="str">
        <f t="shared" ref="T19:T22" si="14">IF(S19="","B", IF(R19&gt;S19,"W","L"))</f>
        <v>L</v>
      </c>
      <c r="U19" s="63">
        <f>IFERROR(VLOOKUP($U$4,'Schedule &amp; Results (2023)'!$C$70:$D$74, 2, FALSE),VLOOKUP($U$4,'Schedule &amp; Results (2023)'!$F$70:$G$74, 2, FALSE))</f>
        <v>89.94</v>
      </c>
      <c r="V19" s="58">
        <f t="array" ref="V19">IFERROR(INDEX('Schedule &amp; Results (2023)'!$G$70:$G$74,MATCH($U$4,'Schedule &amp; Results (2023)'!$C$70:$C$74,0)),IFERROR(INDEX('Schedule &amp; Results (2023)'!$D$70:$D$74,MATCH($U$4,'Schedule &amp; Results (2023)'!$F$70:$F$74,0))))</f>
        <v>131.64</v>
      </c>
      <c r="W19" s="69" t="str">
        <f t="shared" ref="W19:W22" si="15">IF(V19="","B", IF(U19&gt;V19,"W","L"))</f>
        <v>L</v>
      </c>
      <c r="X19" s="60">
        <f>IFERROR(VLOOKUP($X$4,'Schedule &amp; Results (2023)'!$C$70:$D$74, 2, FALSE),VLOOKUP($X$4,'Schedule &amp; Results (2023)'!$F$70:$G$74, 2, FALSE))</f>
        <v>152.02</v>
      </c>
      <c r="Y19" s="66">
        <f t="array" ref="Y19">IFERROR(INDEX('Schedule &amp; Results (2023)'!$G$70:$G$74,MATCH($X$4,'Schedule &amp; Results (2023)'!$C$70:$C$74,0)),IFERROR(INDEX('Schedule &amp; Results (2023)'!$D$70:$D$74,MATCH($X$4,'Schedule &amp; Results (2023)'!$F$70:$F$74,0))))</f>
        <v>91.34</v>
      </c>
      <c r="Z19" s="62" t="str">
        <f t="shared" ref="Z19:Z22" si="16">IF(Y19="","B", IF(X19&gt;Y19,"W","L"))</f>
        <v>W</v>
      </c>
      <c r="AA19" s="63">
        <f>IFERROR(VLOOKUP($AA$4,'Schedule &amp; Results (2023)'!$C$70:$D$74, 2, FALSE),VLOOKUP($AA$4,'Schedule &amp; Results (2023)'!$F$70:$G$74, 2, FALSE))</f>
        <v>91.34</v>
      </c>
      <c r="AB19" s="68">
        <f t="array" ref="AB19">IFERROR(INDEX('Schedule &amp; Results (2023)'!$G$70:$G$74,MATCH($AA$4,'Schedule &amp; Results (2023)'!$C$70:$C$74,0)),IFERROR(INDEX('Schedule &amp; Results (2023)'!$D$70:$D$74,MATCH($AA$4,'Schedule &amp; Results (2023)'!$F$70:$F$74,0))))</f>
        <v>152.02</v>
      </c>
      <c r="AC19" s="59" t="str">
        <f t="shared" ref="AC19:AC22" si="17">IF(AB19="","B", IF(AA19&gt;AB19,"W","L"))</f>
        <v>L</v>
      </c>
      <c r="AD19" s="60">
        <f>IFERROR(VLOOKUP($AD$4,'Schedule &amp; Results (2023)'!$C$70:$D$74, 2, FALSE),VLOOKUP($AD$4,'Schedule &amp; Results (2023)'!$F$70:$G$74, 2, FALSE))</f>
        <v>135.72</v>
      </c>
      <c r="AE19" s="61">
        <f t="array" ref="AE19">IFERROR(INDEX('Schedule &amp; Results (2023)'!$G$70:$G$74,MATCH($AD$4,'Schedule &amp; Results (2023)'!$C$70:$C$74,0)),IFERROR(INDEX('Schedule &amp; Results (2023)'!$D$70:$D$74,MATCH($AD$4,'Schedule &amp; Results (2023)'!$F$70:$F$74,0))))</f>
        <v>128.02</v>
      </c>
      <c r="AF19" s="62" t="str">
        <f t="shared" ref="AF19:AF22" si="18">IF(AE19="","B", IF(AD19&gt;AE19,"W","L"))</f>
        <v>W</v>
      </c>
    </row>
    <row r="20">
      <c r="A20" s="55"/>
      <c r="B20" s="70" t="s">
        <v>27</v>
      </c>
      <c r="C20" s="63">
        <f>IFERROR(VLOOKUP($C$4,'Schedule &amp; Results (2023)'!$C$75:$D$79, 2, FALSE),VLOOKUP($C$4,'Schedule &amp; Results (2023)'!$F$75:$G$79, 2, FALSE))</f>
        <v>123.54</v>
      </c>
      <c r="D20" s="58">
        <f t="array" ref="D20">IFERROR(INDEX('Schedule &amp; Results (2023)'!$G$75:$G$76,MATCH($C$4,'Schedule &amp; Results (2023)'!$C$75:$C$76,0)),IFERROR(INDEX('Schedule &amp; Results (2023)'!$D$75:$D$76,MATCH($C$4,'Schedule &amp; Results (2023)'!$F$75:$F$76,0))))</f>
        <v>109.82</v>
      </c>
      <c r="E20" s="59" t="str">
        <f t="shared" ref="E20:E22" si="19">IF(D20="","B", IF(C20&gt;D20,"W","L"))</f>
        <v>W</v>
      </c>
      <c r="F20" s="60">
        <f>IFERROR(VLOOKUP($F$4,'Schedule &amp; Results (2023)'!$C$75:$D$79, 2, FALSE),VLOOKUP($F$4,'Schedule &amp; Results (2023)'!$F$75:$G$79, 2, FALSE))</f>
        <v>150.2</v>
      </c>
      <c r="G20" s="71">
        <f t="array" ref="G20">IFERROR(INDEX('Schedule &amp; Results (2023)'!$G$75:$G$76,MATCH($F$4,'Schedule &amp; Results (2023)'!$C$75:$C$76,0)),IFERROR(INDEX('Schedule &amp; Results (2023)'!$D$75:$D$76,MATCH($F$4,'Schedule &amp; Results (2023)'!$F$75:$F$76,0))))</f>
        <v>118.52</v>
      </c>
      <c r="H20" s="67" t="str">
        <f t="shared" si="11"/>
        <v>W</v>
      </c>
      <c r="I20" s="63">
        <f>IFERROR(VLOOKUP($I$4,'Schedule &amp; Results (2023)'!$C$75:$D$79, 2, FALSE),VLOOKUP($I$4,'Schedule &amp; Results (2023)'!$F$75:$G$79, 2, FALSE))</f>
        <v>98.06</v>
      </c>
      <c r="J20" s="58" t="str">
        <f t="array" ref="J20">IFERROR(INDEX('Schedule &amp; Results (2023)'!$G$75:$G$76,MATCH($I$4,'Schedule &amp; Results (2023)'!$C$75:$C$76,0)),IFERROR(INDEX('Schedule &amp; Results (2023)'!$D$75:$D$76,MATCH($I$4,'Schedule &amp; Results (2023)'!$F$75:$F$76,0))))</f>
        <v/>
      </c>
      <c r="K20" s="58" t="str">
        <f t="shared" ref="K20:K22" si="20">IF(J20="","B", IF(I20&gt;J20,"W","L"))</f>
        <v>B</v>
      </c>
      <c r="L20" s="60">
        <f>IFERROR(VLOOKUP($L$4,'Schedule &amp; Results (2023)'!$C$75:$D$79, 2, FALSE),VLOOKUP($L$4,'Schedule &amp; Results (2023)'!$F$75:$G$79, 2, FALSE))</f>
        <v>118.52</v>
      </c>
      <c r="M20" s="72">
        <f t="array" ref="M20">IFERROR(INDEX('Schedule &amp; Results (2023)'!$G$75:$G$76,MATCH($L$4,'Schedule &amp; Results (2023)'!$C$75:$C$76,0)),IFERROR(INDEX('Schedule &amp; Results (2023)'!$D$75:$D$76,MATCH($L$4,'Schedule &amp; Results (2023)'!$F$75:$F$76,0))))</f>
        <v>150.2</v>
      </c>
      <c r="N20" s="67" t="str">
        <f t="shared" si="12"/>
        <v>L</v>
      </c>
      <c r="O20" s="63">
        <f>IFERROR(VLOOKUP($O$4,'Schedule &amp; Results (2023)'!$C$75:$D$79, 2, FALSE),VLOOKUP($O$4,'Schedule &amp; Results (2023)'!$F$75:$G$79, 2, FALSE))</f>
        <v>109.82</v>
      </c>
      <c r="P20" s="73">
        <f t="array" ref="P20">IFERROR(INDEX('Schedule &amp; Results (2023)'!$G$75:$G$76,MATCH($O$4,'Schedule &amp; Results (2023)'!$C$75:$C$76,0)),IFERROR(INDEX('Schedule &amp; Results (2023)'!$D$75:$D$76,MATCH($O$4,'Schedule &amp; Results (2023)'!$F$75:$F$76,0))))</f>
        <v>123.54</v>
      </c>
      <c r="Q20" s="69" t="str">
        <f t="shared" si="13"/>
        <v>L</v>
      </c>
      <c r="R20" s="60">
        <f>IFERROR(VLOOKUP($R$4,'Schedule &amp; Results (2023)'!$C$75:$D$79, 2, FALSE),VLOOKUP($R$4,'Schedule &amp; Results (2023)'!$F$75:$G$79, 2, FALSE))</f>
        <v>107.88</v>
      </c>
      <c r="S20" s="61">
        <f t="array" ref="S20">IFERROR(INDEX('Schedule &amp; Results (2023)'!$G$75:$G$79,MATCH($R$4,'Schedule &amp; Results (2023)'!$C$75:$C$79,0)),IFERROR(INDEX('Schedule &amp; Results (2023)'!$D$75:$D$79,MATCH($R$4,'Schedule &amp; Results (2023)'!$F$75:$F$79,0))))</f>
        <v>105.08</v>
      </c>
      <c r="T20" s="62" t="str">
        <f t="shared" si="14"/>
        <v>W</v>
      </c>
      <c r="U20" s="63">
        <f>IFERROR(VLOOKUP($U$4,'Schedule &amp; Results (2023)'!$C$75:$D$79, 2, FALSE),VLOOKUP($U$4,'Schedule &amp; Results (2023)'!$F$75:$G$79, 2, FALSE))</f>
        <v>139.86</v>
      </c>
      <c r="V20" s="58" t="str">
        <f t="array" ref="V20">IFERROR(INDEX('Schedule &amp; Results (2023)'!$G$75:$G$76,MATCH($U$4,'Schedule &amp; Results (2023)'!$C$75:$C$76,0)),IFERROR(INDEX('Schedule &amp; Results (2023)'!$D$75:$D$76,MATCH($U$4,'Schedule &amp; Results (2023)'!$F$75:$F$76,0))))</f>
        <v/>
      </c>
      <c r="W20" s="69" t="str">
        <f t="shared" si="15"/>
        <v>B</v>
      </c>
      <c r="X20" s="60">
        <f>IFERROR(VLOOKUP($X$4,'Schedule &amp; Results (2023)'!$C$75:$D$79, 2, FALSE),VLOOKUP($X$4,'Schedule &amp; Results (2023)'!$F$75:$G$79, 2, FALSE))</f>
        <v>73.34</v>
      </c>
      <c r="Y20" s="72" t="str">
        <f t="array" ref="Y20">IFERROR(INDEX('Schedule &amp; Results (2023)'!$G$75:$G$76,MATCH($X$4,'Schedule &amp; Results (2023)'!$C$75:$C$76,0)),IFERROR(INDEX('Schedule &amp; Results (2023)'!$D$75:$D$76,MATCH($X$4,'Schedule &amp; Results (2023)'!$F$75:$F$76,0))))</f>
        <v/>
      </c>
      <c r="Z20" s="62" t="str">
        <f t="shared" si="16"/>
        <v>B</v>
      </c>
      <c r="AA20" s="63">
        <f>IFERROR(VLOOKUP($AA$4,'Schedule &amp; Results (2023)'!$C$75:$D$79, 2, FALSE),VLOOKUP($AA$4,'Schedule &amp; Results (2023)'!$F$75:$G$79, 2, FALSE))</f>
        <v>73.8</v>
      </c>
      <c r="AB20" s="73" t="str">
        <f t="array" ref="AB20">IFERROR(INDEX('Schedule &amp; Results (2023)'!$G$75:$G$76,MATCH($AA$4,'Schedule &amp; Results (2023)'!$C$75:$C$76,0)),IFERROR(INDEX('Schedule &amp; Results (2023)'!$D$75:$D$76,MATCH($AA$4,'Schedule &amp; Results (2023)'!$F$75:$F$76,0))))</f>
        <v/>
      </c>
      <c r="AC20" s="59" t="str">
        <f t="shared" si="17"/>
        <v>B</v>
      </c>
      <c r="AD20" s="60">
        <f>IFERROR(VLOOKUP($AD$4,'Schedule &amp; Results (2023)'!$C$75:$D$79, 2, FALSE),VLOOKUP($AD$4,'Schedule &amp; Results (2023)'!$F$75:$G$79, 2, FALSE))</f>
        <v>105.08</v>
      </c>
      <c r="AE20" s="61">
        <f t="array" ref="AE20">IFERROR(INDEX('Schedule &amp; Results (2023)'!$G$75:$G$79,MATCH($AD$4,'Schedule &amp; Results (2023)'!$C$75:$C$79,0)),IFERROR(INDEX('Schedule &amp; Results (2023)'!$D$75:$D$79,MATCH($AD$4,'Schedule &amp; Results (2023)'!$F$75:$F$79,0))))</f>
        <v>107.88</v>
      </c>
      <c r="AF20" s="62" t="str">
        <f t="shared" si="18"/>
        <v>L</v>
      </c>
    </row>
    <row r="21">
      <c r="A21" s="55"/>
      <c r="B21" s="70" t="s">
        <v>28</v>
      </c>
      <c r="C21" s="63">
        <f>IFERROR(VLOOKUP($C$4,'Schedule &amp; Results (2023)'!$C$80:$D$84, 2, FALSE),VLOOKUP($C$4,'Schedule &amp; Results (2023)'!$F$80:$G$84, 2, FALSE))</f>
        <v>148.98</v>
      </c>
      <c r="D21" s="58">
        <f t="array" ref="D21">IFERROR(INDEX('Schedule &amp; Results (2023)'!$G$80:$G$81,MATCH($C$4,'Schedule &amp; Results (2023)'!$C$80:$C$81,0)),IFERROR(INDEX('Schedule &amp; Results (2023)'!$D$80:$D$81,MATCH($C$4,'Schedule &amp; Results (2023)'!$F$80:$F$81,0))))</f>
        <v>102.6</v>
      </c>
      <c r="E21" s="59" t="str">
        <f t="shared" si="19"/>
        <v>W</v>
      </c>
      <c r="F21" s="60">
        <f>IFERROR(VLOOKUP($F$4,'Schedule &amp; Results (2023)'!$C$80:$D$84, 2, FALSE),VLOOKUP($F$4,'Schedule &amp; Results (2023)'!$F$80:$G$84, 2, FALSE))</f>
        <v>94</v>
      </c>
      <c r="G21" s="66">
        <f t="array" ref="G21">IFERROR(INDEX('Schedule &amp; Results (2023)'!$G$80:$G$81,MATCH($F$4,'Schedule &amp; Results (2023)'!$C$80:$C$81,0)),IFERROR(INDEX('Schedule &amp; Results (2023)'!$D$80:$D$81,MATCH($F$4,'Schedule &amp; Results (2023)'!$F$80:$F$81,0))))</f>
        <v>128.92</v>
      </c>
      <c r="H21" s="67" t="str">
        <f t="shared" si="11"/>
        <v>L</v>
      </c>
      <c r="I21" s="63">
        <f>IFERROR(VLOOKUP($I$4,'Schedule &amp; Results (2023)'!$C$80:$D$84, 2, FALSE),VLOOKUP($I$4,'Schedule &amp; Results (2023)'!$F$80:$G$84, 2, FALSE))</f>
        <v>150.28</v>
      </c>
      <c r="J21" s="58" t="str">
        <f t="array" ref="J21">IFERROR(INDEX('Schedule &amp; Results (2023)'!$G$80:$G$81,MATCH($I$4,'Schedule &amp; Results (2023)'!$C$80:$C$81,0)),IFERROR(INDEX('Schedule &amp; Results (2023)'!$D$80:$D$81,MATCH($I$4,'Schedule &amp; Results (2023)'!$F$80:$F$81,0))))</f>
        <v/>
      </c>
      <c r="K21" s="58" t="str">
        <f t="shared" si="20"/>
        <v>B</v>
      </c>
      <c r="L21" s="60">
        <f>IFERROR(VLOOKUP($L$4,'Schedule &amp; Results (2023)'!$C$80:$D$84, 2, FALSE),VLOOKUP($L$4,'Schedule &amp; Results (2023)'!$F$80:$G$84, 2, FALSE))</f>
        <v>122.92</v>
      </c>
      <c r="M21" s="66" t="str">
        <f t="array" ref="M21">IFERROR(INDEX('Schedule &amp; Results (2023)'!$G$80:$G$81,MATCH($L$4,'Schedule &amp; Results (2023)'!$C$80:$C$81,0)),IFERROR(INDEX('Schedule &amp; Results (2023)'!$D$80:$D$81,MATCH($L$4,'Schedule &amp; Results (2023)'!$F$80:$F$81,0))))</f>
        <v/>
      </c>
      <c r="N21" s="67" t="str">
        <f t="shared" si="12"/>
        <v>B</v>
      </c>
      <c r="O21" s="74">
        <f>IFERROR(VLOOKUP($O$4,'Schedule &amp; Results (2023)'!$C$80:$D$84, 2, FALSE),VLOOKUP($O$4,'Schedule &amp; Results (2023)'!$F$80:$G$84, 2, FALSE))</f>
        <v>123.12</v>
      </c>
      <c r="P21" s="68" t="str">
        <f t="array" ref="P21">IFERROR(INDEX('Schedule &amp; Results (2023)'!$G$80:$G$81,MATCH($O$4,'Schedule &amp; Results (2023)'!$C$80:$C$81,0)),IFERROR(INDEX('Schedule &amp; Results (2023)'!$D$80:$D$81,MATCH($O$4,'Schedule &amp; Results (2023)'!$F$80:$F$81,0))))</f>
        <v/>
      </c>
      <c r="Q21" s="69" t="str">
        <f t="shared" si="13"/>
        <v>B</v>
      </c>
      <c r="R21" s="60">
        <f>IFERROR(VLOOKUP($R$4,'Schedule &amp; Results (2023)'!$C$80:$D$84, 2, FALSE),VLOOKUP($R$4,'Schedule &amp; Results (2023)'!$F$80:$G$84, 2, FALSE))</f>
        <v>74.34</v>
      </c>
      <c r="S21" s="61" t="str">
        <f t="array" ref="S21">IFERROR(INDEX('Schedule &amp; Results (2023)'!$G$80:$G$81,MATCH($R$4,'Schedule &amp; Results (2023)'!$C$80:$C$81,0)),IFERROR(INDEX('Schedule &amp; Results (2023)'!$D$80:$D$81,MATCH($R$4,'Schedule &amp; Results (2023)'!$F$80:$F$81,0))))</f>
        <v/>
      </c>
      <c r="T21" s="62" t="str">
        <f t="shared" si="14"/>
        <v>B</v>
      </c>
      <c r="U21" s="63">
        <f>IFERROR(VLOOKUP($U$4,'Schedule &amp; Results (2023)'!$C$80:$D$84, 2, FALSE),VLOOKUP($U$4,'Schedule &amp; Results (2023)'!$F$80:$G$84, 2, FALSE))</f>
        <v>128.92</v>
      </c>
      <c r="V21" s="58">
        <f t="array" ref="V21">IFERROR(INDEX('Schedule &amp; Results (2023)'!$G$80:$G$81,MATCH($U$4,'Schedule &amp; Results (2023)'!$C$80:$C$81,0)),IFERROR(INDEX('Schedule &amp; Results (2023)'!$D$80:$D$81,MATCH($U$4,'Schedule &amp; Results (2023)'!$F$80:$F$81,0))))</f>
        <v>94</v>
      </c>
      <c r="W21" s="69" t="str">
        <f t="shared" si="15"/>
        <v>W</v>
      </c>
      <c r="X21" s="60">
        <f>IFERROR(VLOOKUP($X$4,'Schedule &amp; Results (2023)'!$C$80:$D$84, 2, FALSE),VLOOKUP($X$4,'Schedule &amp; Results (2023)'!$F$80:$G$84, 2, FALSE))</f>
        <v>102.6</v>
      </c>
      <c r="Y21" s="66">
        <f t="array" ref="Y21">IFERROR(INDEX('Schedule &amp; Results (2023)'!$G$80:$G$81,MATCH($X$4,'Schedule &amp; Results (2023)'!$C$80:$C$81,0)),IFERROR(INDEX('Schedule &amp; Results (2023)'!$D$80:$D$81,MATCH($X$4,'Schedule &amp; Results (2023)'!$F$80:$F$81,0))))</f>
        <v>148.98</v>
      </c>
      <c r="Z21" s="62" t="str">
        <f t="shared" si="16"/>
        <v>L</v>
      </c>
      <c r="AA21" s="63">
        <f>IFERROR(VLOOKUP($AA$4,'Schedule &amp; Results (2023)'!$C$80:$D$84, 2, FALSE),VLOOKUP($AA$4,'Schedule &amp; Results (2023)'!$F$80:$G$84, 2, FALSE))</f>
        <v>79.8</v>
      </c>
      <c r="AB21" s="68" t="str">
        <f t="array" ref="AB21">IFERROR(INDEX('Schedule &amp; Results (2023)'!$G$80:$G$81,MATCH($AA$4,'Schedule &amp; Results (2023)'!$C$80:$C$81,0)),IFERROR(INDEX('Schedule &amp; Results (2023)'!$D$80:$D$81,MATCH($AA$4,'Schedule &amp; Results (2023)'!$F$80:$F$81,0))))</f>
        <v/>
      </c>
      <c r="AC21" s="59" t="str">
        <f t="shared" si="17"/>
        <v>B</v>
      </c>
      <c r="AD21" s="60">
        <f>IFERROR(VLOOKUP($AD$4,'Schedule &amp; Results (2023)'!$C$80:$D$84, 2, FALSE),VLOOKUP($AD$4,'Schedule &amp; Results (2023)'!$F$80:$G$84, 2, FALSE))</f>
        <v>100.9</v>
      </c>
      <c r="AE21" s="61" t="str">
        <f t="array" ref="AE21">IFERROR(INDEX('Schedule &amp; Results (2023)'!$G$80:$G$81,MATCH($AD$4,'Schedule &amp; Results (2023)'!$C$80:$C$81,0)),IFERROR(INDEX('Schedule &amp; Results (2023)'!$D$80:$D$81,MATCH($AD$4,'Schedule &amp; Results (2023)'!$F$80:$F$81,0))))</f>
        <v/>
      </c>
      <c r="AF21" s="62" t="str">
        <f t="shared" si="18"/>
        <v>B</v>
      </c>
    </row>
    <row r="22">
      <c r="A22" s="75"/>
      <c r="B22" s="76" t="s">
        <v>29</v>
      </c>
      <c r="C22" s="77">
        <f>IFERROR(VLOOKUP($C$4,'Schedule &amp; Results (2023)'!$C$85:$D$89, 2, FALSE),VLOOKUP($C$4,'Schedule &amp; Results (2023)'!$F$85:$G$89, 2, FALSE))</f>
        <v>126.24</v>
      </c>
      <c r="D22" s="78">
        <f t="array" ref="D22">IFERROR(INDEX('Schedule &amp; Results (2023)'!$G$85,MATCH($C$4,'Schedule &amp; Results (2023)'!$C$85,0)),IFERROR(INDEX('Schedule &amp; Results (2023)'!$D$85,MATCH($C$4,'Schedule &amp; Results (2023)'!$F$85,0))))</f>
        <v>119.2</v>
      </c>
      <c r="E22" s="79" t="str">
        <f t="shared" si="19"/>
        <v>W</v>
      </c>
      <c r="F22" s="80">
        <f>IFERROR(VLOOKUP($F$4,'Schedule &amp; Results (2023)'!$C$85:$D$89, 2, FALSE),VLOOKUP($F$4,'Schedule &amp; Results (2023)'!$F$85:$G$89, 2, FALSE))</f>
        <v>93.8</v>
      </c>
      <c r="G22" s="81" t="str">
        <f t="array" ref="G22">IFERROR(INDEX('Schedule &amp; Results (2023)'!$G$85,MATCH($F$4,'Schedule &amp; Results (2023)'!$C$85,0)),IFERROR(INDEX('Schedule &amp; Results (2023)'!$D$85,MATCH($F$4,'Schedule &amp; Results (2023)'!$F$85,0))))</f>
        <v/>
      </c>
      <c r="H22" s="82" t="str">
        <f t="shared" si="11"/>
        <v>B</v>
      </c>
      <c r="I22" s="77">
        <f>IFERROR(VLOOKUP($I$4,'Schedule &amp; Results (2023)'!$C$85:$D$89, 2, FALSE),VLOOKUP($I$4,'Schedule &amp; Results (2023)'!$F$85:$G$89, 2, FALSE))</f>
        <v>121.16</v>
      </c>
      <c r="J22" s="78" t="str">
        <f t="array" ref="J22">IFERROR(INDEX('Schedule &amp; Results (2023)'!$G$85,MATCH($I$4,'Schedule &amp; Results (2023)'!$C$85,0)),IFERROR(INDEX('Schedule &amp; Results (2023)'!$D$85,MATCH($I$4,'Schedule &amp; Results (2023)'!$F$85,0))))</f>
        <v/>
      </c>
      <c r="K22" s="78" t="str">
        <f t="shared" si="20"/>
        <v>B</v>
      </c>
      <c r="L22" s="83">
        <f>IFERROR(VLOOKUP($L$4,'Schedule &amp; Results (2023)'!$C$85:$D$89, 2, FALSE),VLOOKUP($L$4,'Schedule &amp; Results (2023)'!$F$85:$G$89, 2, FALSE))</f>
        <v>109.48</v>
      </c>
      <c r="M22" s="81" t="str">
        <f t="array" ref="M22">IFERROR(INDEX('Schedule &amp; Results (2023)'!$G$85,MATCH($L$4,'Schedule &amp; Results (2023)'!$C$85,0)),IFERROR(INDEX('Schedule &amp; Results (2023)'!$D$85,MATCH($L$4,'Schedule &amp; Results (2023)'!$F$85,0))))</f>
        <v/>
      </c>
      <c r="N22" s="82" t="str">
        <f t="shared" si="12"/>
        <v>B</v>
      </c>
      <c r="O22" s="77">
        <f>IFERROR(VLOOKUP($O$4,'Schedule &amp; Results (2023)'!$C$85:$D$89, 2, FALSE),VLOOKUP($O$4,'Schedule &amp; Results (2023)'!$F$85:$G$89, 2, FALSE))</f>
        <v>141.78</v>
      </c>
      <c r="P22" s="84" t="str">
        <f t="array" ref="P22">IFERROR(INDEX('Schedule &amp; Results (2023)'!$G$85,MATCH($O$4,'Schedule &amp; Results (2023)'!$C$85,0)),IFERROR(INDEX('Schedule &amp; Results (2023)'!$D$85,MATCH($O$4,'Schedule &amp; Results (2023)'!$F$85,0))))</f>
        <v/>
      </c>
      <c r="Q22" s="85" t="str">
        <f t="shared" si="13"/>
        <v>B</v>
      </c>
      <c r="R22" s="83">
        <f>IFERROR(VLOOKUP($R$4,'Schedule &amp; Results (2023)'!$C$85:$D$89, 2, FALSE),VLOOKUP($R$4,'Schedule &amp; Results (2023)'!$F$85:$G$89, 2, FALSE))</f>
        <v>59.66</v>
      </c>
      <c r="S22" s="86" t="str">
        <f t="array" ref="S22">IFERROR(INDEX('Schedule &amp; Results (2023)'!$G$85,MATCH($R$4,'Schedule &amp; Results (2023)'!$C$85,0)),IFERROR(INDEX('Schedule &amp; Results (2023)'!$D$85,MATCH($R$4,'Schedule &amp; Results (2023)'!$F$85,0))))</f>
        <v/>
      </c>
      <c r="T22" s="87" t="str">
        <f t="shared" si="14"/>
        <v>B</v>
      </c>
      <c r="U22" s="77">
        <f>IFERROR(VLOOKUP($U$4,'Schedule &amp; Results (2023)'!$C$85:$D$89, 2, FALSE),VLOOKUP($U$4,'Schedule &amp; Results (2023)'!$F$85:$G$89, 2, FALSE))</f>
        <v>119.2</v>
      </c>
      <c r="V22" s="78">
        <f t="array" ref="V22">IFERROR(INDEX('Schedule &amp; Results (2023)'!$G$85,MATCH($U$4,'Schedule &amp; Results (2023)'!$C$85,0)),IFERROR(INDEX('Schedule &amp; Results (2023)'!$D$85,MATCH($U$4,'Schedule &amp; Results (2023)'!$F$85,0))))</f>
        <v>126.24</v>
      </c>
      <c r="W22" s="85" t="str">
        <f t="shared" si="15"/>
        <v>L</v>
      </c>
      <c r="X22" s="83">
        <f>IFERROR(VLOOKUP($X$4,'Schedule &amp; Results (2023)'!$C$85:$D$89, 2, FALSE),VLOOKUP($X$4,'Schedule &amp; Results (2023)'!$F$85:$G$89, 2, FALSE))</f>
        <v>145.62</v>
      </c>
      <c r="Y22" s="81" t="str">
        <f t="array" ref="Y22">IFERROR(INDEX('Schedule &amp; Results (2023)'!$G$85,MATCH($X$4,'Schedule &amp; Results (2023)'!$C$85,0)),IFERROR(INDEX('Schedule &amp; Results (2023)'!$D$85,MATCH($X$4,'Schedule &amp; Results (2023)'!$F$85,0))))</f>
        <v/>
      </c>
      <c r="Z22" s="87" t="str">
        <f t="shared" si="16"/>
        <v>B</v>
      </c>
      <c r="AA22" s="77">
        <f>IFERROR(VLOOKUP($AA$4,'Schedule &amp; Results (2023)'!$C$85:$D$89, 2, FALSE),VLOOKUP($AA$4,'Schedule &amp; Results (2023)'!$F$85:$G$89, 2, FALSE))</f>
        <v>87.52</v>
      </c>
      <c r="AB22" s="84" t="str">
        <f t="array" ref="AB22">IFERROR(INDEX('Schedule &amp; Results (2023)'!$G$85,MATCH($AA$4,'Schedule &amp; Results (2023)'!$C$85,0)),IFERROR(INDEX('Schedule &amp; Results (2023)'!$D$85,MATCH($AA$4,'Schedule &amp; Results (2023)'!$F$85,0))))</f>
        <v/>
      </c>
      <c r="AC22" s="88" t="str">
        <f t="shared" si="17"/>
        <v>B</v>
      </c>
      <c r="AD22" s="83">
        <f>IFERROR(VLOOKUP($AD$4,'Schedule &amp; Results (2023)'!$C$85:$D$89, 2, FALSE),VLOOKUP($AD$4,'Schedule &amp; Results (2023)'!$F$85:$G$89, 2, FALSE))</f>
        <v>132.2</v>
      </c>
      <c r="AE22" s="86" t="str">
        <f t="array" ref="AE22">IFERROR(INDEX('Schedule &amp; Results (2023)'!$G$85,MATCH($AD$4,'Schedule &amp; Results (2023)'!$C$85,0)),IFERROR(INDEX('Schedule &amp; Results (2023)'!$D$85,MATCH($AD$4,'Schedule &amp; Results (2023)'!$F$85,0))))</f>
        <v/>
      </c>
      <c r="AF22" s="87" t="str">
        <f t="shared" si="18"/>
        <v>B</v>
      </c>
    </row>
    <row r="23" ht="7.5" customHeight="1">
      <c r="B23" s="89"/>
    </row>
    <row r="24" ht="16.5" customHeight="1">
      <c r="B24" s="90" t="s">
        <v>30</v>
      </c>
      <c r="C24" s="91">
        <f t="shared" ref="C24:D24" si="21">SUM(C6:C22)</f>
        <v>2083.2</v>
      </c>
      <c r="D24" s="91">
        <f t="shared" si="21"/>
        <v>2018.56</v>
      </c>
      <c r="E24" s="92"/>
      <c r="F24" s="93">
        <f t="shared" ref="F24:G24" si="22">SUM(F6:F22)</f>
        <v>2050.56</v>
      </c>
      <c r="G24" s="91">
        <f t="shared" si="22"/>
        <v>1891.18</v>
      </c>
      <c r="H24" s="94"/>
      <c r="I24" s="93">
        <f t="shared" ref="I24:J24" si="23">SUM(I6:I22)</f>
        <v>2042.52</v>
      </c>
      <c r="J24" s="91">
        <f t="shared" si="23"/>
        <v>1646.18</v>
      </c>
      <c r="K24" s="94"/>
      <c r="L24" s="93">
        <f t="shared" ref="L24:M24" si="24">SUM(L6:L22)</f>
        <v>2035</v>
      </c>
      <c r="M24" s="91">
        <f t="shared" si="24"/>
        <v>1884.44</v>
      </c>
      <c r="N24" s="94"/>
      <c r="O24" s="93">
        <f t="shared" ref="O24:P24" si="25">SUM(O6:O22)</f>
        <v>2037.74</v>
      </c>
      <c r="P24" s="91">
        <f t="shared" si="25"/>
        <v>1867.56</v>
      </c>
      <c r="Q24" s="94"/>
      <c r="R24" s="93">
        <f t="shared" ref="R24:S24" si="26">SUM(R6:R22)</f>
        <v>1636.24</v>
      </c>
      <c r="S24" s="91">
        <f t="shared" si="26"/>
        <v>1616.18</v>
      </c>
      <c r="T24" s="94"/>
      <c r="U24" s="93">
        <f t="shared" ref="U24:V24" si="27">SUM(U6:U22)</f>
        <v>2273.14</v>
      </c>
      <c r="V24" s="91">
        <f t="shared" si="27"/>
        <v>1875.62</v>
      </c>
      <c r="W24" s="94"/>
      <c r="X24" s="93">
        <f t="shared" ref="X24:Y24" si="28">SUM(X6:X22)</f>
        <v>2178.72</v>
      </c>
      <c r="Y24" s="91">
        <f t="shared" si="28"/>
        <v>1760.12</v>
      </c>
      <c r="Z24" s="94"/>
      <c r="AA24" s="93">
        <f t="shared" ref="AA24:AB24" si="29">SUM(AA6:AA22)</f>
        <v>1742.78</v>
      </c>
      <c r="AB24" s="91">
        <f t="shared" si="29"/>
        <v>1690.68</v>
      </c>
      <c r="AC24" s="94"/>
      <c r="AD24" s="93">
        <f t="shared" ref="AD24:AE24" si="30">SUM(AD6:AD22)</f>
        <v>1990.24</v>
      </c>
      <c r="AE24" s="91">
        <f t="shared" si="30"/>
        <v>1891.98</v>
      </c>
      <c r="AF24" s="94"/>
    </row>
    <row r="25">
      <c r="B25" s="95"/>
      <c r="C25" s="3" t="s">
        <v>31</v>
      </c>
      <c r="E25" s="4">
        <f>SUM(C6:C19)</f>
        <v>1684.44</v>
      </c>
      <c r="F25" s="5" t="s">
        <v>31</v>
      </c>
      <c r="H25" s="4">
        <f>SUM(F6:F19)</f>
        <v>1712.56</v>
      </c>
      <c r="I25" s="5" t="s">
        <v>31</v>
      </c>
      <c r="K25" s="4">
        <f>SUM(I6:I19)</f>
        <v>1673.02</v>
      </c>
      <c r="L25" s="5" t="s">
        <v>31</v>
      </c>
      <c r="N25" s="4">
        <f>SUM(L6:L19)</f>
        <v>1684.08</v>
      </c>
      <c r="O25" s="5" t="s">
        <v>31</v>
      </c>
      <c r="Q25" s="4">
        <f>SUM(O6:O19)</f>
        <v>1663.02</v>
      </c>
      <c r="R25" s="5" t="s">
        <v>31</v>
      </c>
      <c r="T25" s="4">
        <f>SUM(R6:R19)</f>
        <v>1394.36</v>
      </c>
      <c r="U25" s="5" t="s">
        <v>31</v>
      </c>
      <c r="W25" s="4">
        <f>SUM(U6:U19)</f>
        <v>1885.16</v>
      </c>
      <c r="X25" s="5" t="s">
        <v>31</v>
      </c>
      <c r="Z25" s="4">
        <f>SUM(X6:X19)</f>
        <v>1857.16</v>
      </c>
      <c r="AA25" s="5" t="s">
        <v>31</v>
      </c>
      <c r="AC25" s="4">
        <f>SUM(AA6:AA19)</f>
        <v>1501.66</v>
      </c>
      <c r="AD25" s="5" t="s">
        <v>31</v>
      </c>
      <c r="AF25" s="4">
        <f>SUM(AD6:AD19)</f>
        <v>1652.06</v>
      </c>
    </row>
    <row r="26">
      <c r="B26" s="96"/>
      <c r="C26" s="6" t="s">
        <v>11</v>
      </c>
      <c r="D26" s="6" t="s">
        <v>12</v>
      </c>
      <c r="E26" s="6" t="s">
        <v>13</v>
      </c>
      <c r="F26" s="7" t="s">
        <v>11</v>
      </c>
      <c r="G26" s="6" t="s">
        <v>12</v>
      </c>
      <c r="H26" s="6" t="s">
        <v>13</v>
      </c>
      <c r="I26" s="7" t="s">
        <v>11</v>
      </c>
      <c r="J26" s="6" t="s">
        <v>12</v>
      </c>
      <c r="K26" s="6" t="s">
        <v>13</v>
      </c>
      <c r="L26" s="7" t="s">
        <v>11</v>
      </c>
      <c r="M26" s="6" t="s">
        <v>12</v>
      </c>
      <c r="N26" s="6" t="s">
        <v>13</v>
      </c>
      <c r="O26" s="7" t="s">
        <v>11</v>
      </c>
      <c r="P26" s="6" t="s">
        <v>12</v>
      </c>
      <c r="Q26" s="6" t="s">
        <v>13</v>
      </c>
      <c r="R26" s="7" t="s">
        <v>11</v>
      </c>
      <c r="S26" s="6" t="s">
        <v>12</v>
      </c>
      <c r="T26" s="6" t="s">
        <v>13</v>
      </c>
      <c r="U26" s="7" t="s">
        <v>11</v>
      </c>
      <c r="V26" s="6" t="s">
        <v>12</v>
      </c>
      <c r="W26" s="6" t="s">
        <v>13</v>
      </c>
      <c r="X26" s="7" t="s">
        <v>11</v>
      </c>
      <c r="Y26" s="6" t="s">
        <v>12</v>
      </c>
      <c r="Z26" s="6" t="s">
        <v>13</v>
      </c>
      <c r="AA26" s="7" t="s">
        <v>11</v>
      </c>
      <c r="AB26" s="6" t="s">
        <v>12</v>
      </c>
      <c r="AC26" s="6" t="s">
        <v>13</v>
      </c>
      <c r="AD26" s="7" t="s">
        <v>11</v>
      </c>
      <c r="AE26" s="6" t="s">
        <v>12</v>
      </c>
      <c r="AF26" s="6" t="s">
        <v>13</v>
      </c>
    </row>
    <row r="27">
      <c r="C27" s="8">
        <f>COUNTIF(E6:E19,"=W")</f>
        <v>7</v>
      </c>
      <c r="D27" s="8">
        <f>COUNTIF(E6:E19,"=L")</f>
        <v>7</v>
      </c>
      <c r="E27" s="8">
        <f>COUNTIF(E6:E19,"=T")</f>
        <v>0</v>
      </c>
      <c r="F27" s="9">
        <f>COUNTIF(H6:H19,"=W")</f>
        <v>9</v>
      </c>
      <c r="G27" s="8">
        <f>COUNTIF(H6:H19,"=L")</f>
        <v>5</v>
      </c>
      <c r="H27" s="8">
        <f>COUNTIF(H6:H19,"=T")</f>
        <v>0</v>
      </c>
      <c r="I27" s="9">
        <f>COUNTIF(K6:K19,"=W")</f>
        <v>5</v>
      </c>
      <c r="J27" s="8">
        <f>COUNTIF(K6:K19,"=L")</f>
        <v>9</v>
      </c>
      <c r="K27" s="8">
        <f>COUNTIF(K6:K19,"=T")</f>
        <v>0</v>
      </c>
      <c r="L27" s="9">
        <f>COUNTIF(N6:N19,"=W")</f>
        <v>5</v>
      </c>
      <c r="M27" s="8">
        <f>COUNTIF(N6:N19,"=L")</f>
        <v>9</v>
      </c>
      <c r="N27" s="8">
        <f>COUNTIF(N6:N19,"=T")</f>
        <v>0</v>
      </c>
      <c r="O27" s="9">
        <f>COUNTIF(Q6:Q19,"=W")</f>
        <v>8</v>
      </c>
      <c r="P27" s="8">
        <f>COUNTIF(Q6:Q19,"=L")</f>
        <v>6</v>
      </c>
      <c r="Q27" s="8">
        <f>COUNTIF(Q6:Q19,"=T")</f>
        <v>0</v>
      </c>
      <c r="R27" s="9">
        <f>COUNTIF(T6:T19,"=W")</f>
        <v>5</v>
      </c>
      <c r="S27" s="8">
        <f>COUNTIF(T6:T19,"=L")</f>
        <v>9</v>
      </c>
      <c r="T27" s="8">
        <f>COUNTIF(T6:T19,"=T")</f>
        <v>0</v>
      </c>
      <c r="U27" s="9">
        <f>COUNTIF(W6:W19,"=W")</f>
        <v>10</v>
      </c>
      <c r="V27" s="8">
        <f>COUNTIF(W6:W19,"=L")</f>
        <v>4</v>
      </c>
      <c r="W27" s="8">
        <f>COUNTIF(W6:W19,"=T")</f>
        <v>0</v>
      </c>
      <c r="X27" s="9">
        <f>COUNTIF(Z6:Z19,"=W")</f>
        <v>12</v>
      </c>
      <c r="Y27" s="8">
        <f>COUNTIF(Z6:Z19,"=L")</f>
        <v>2</v>
      </c>
      <c r="Z27" s="8">
        <f>COUNTIF(Z6:Z19,"=T")</f>
        <v>0</v>
      </c>
      <c r="AA27" s="9">
        <f>COUNTIF(AC6:AC19,"=W")</f>
        <v>5</v>
      </c>
      <c r="AB27" s="8">
        <f>COUNTIF(AC6:AC19,"=L")</f>
        <v>9</v>
      </c>
      <c r="AC27" s="8">
        <f>COUNTIF(AC6:AC19,"=T")</f>
        <v>0</v>
      </c>
      <c r="AD27" s="9">
        <f>COUNTIF(AF6:AF19,"=W")</f>
        <v>4</v>
      </c>
      <c r="AE27" s="8">
        <f>COUNTIF(AF6:AF19,"=L")</f>
        <v>10</v>
      </c>
      <c r="AF27" s="8">
        <f>COUNTIF(AF6:AF19,"=T")</f>
        <v>0</v>
      </c>
    </row>
    <row r="28">
      <c r="A28" s="26"/>
      <c r="C28" s="97" t="s">
        <v>32</v>
      </c>
      <c r="D28" s="98">
        <f>MAX(C6:C19)</f>
        <v>149.86</v>
      </c>
      <c r="E28" s="98">
        <f>MIN(D6:D19)</f>
        <v>89.7</v>
      </c>
      <c r="F28" s="99" t="s">
        <v>32</v>
      </c>
      <c r="G28" s="98">
        <f>MAX(F6:F19)</f>
        <v>154.24</v>
      </c>
      <c r="H28" s="98">
        <f>MIN(G6:G19)</f>
        <v>93.12</v>
      </c>
      <c r="I28" s="99" t="s">
        <v>32</v>
      </c>
      <c r="J28" s="98">
        <f>MAX(I6:I19)</f>
        <v>162.86</v>
      </c>
      <c r="K28" s="98">
        <f>MIN(J6:J19)</f>
        <v>60.48</v>
      </c>
      <c r="L28" s="99" t="s">
        <v>32</v>
      </c>
      <c r="M28" s="98">
        <f>MAX(L6:L19)</f>
        <v>147.82</v>
      </c>
      <c r="N28" s="98">
        <f>MIN(M6:M19)</f>
        <v>98.96</v>
      </c>
      <c r="O28" s="99" t="s">
        <v>32</v>
      </c>
      <c r="P28" s="98">
        <f>MAX(O6:O19)</f>
        <v>167.58</v>
      </c>
      <c r="Q28" s="98">
        <f>MIN(P6:P19)</f>
        <v>88.74</v>
      </c>
      <c r="R28" s="99" t="s">
        <v>32</v>
      </c>
      <c r="S28" s="98">
        <f>MAX(R6:R19)</f>
        <v>134.26</v>
      </c>
      <c r="T28" s="98">
        <f>MIN(S6:S19)</f>
        <v>78.26</v>
      </c>
      <c r="U28" s="99" t="s">
        <v>32</v>
      </c>
      <c r="V28" s="98">
        <f>MAX(U6:U19)</f>
        <v>176.64</v>
      </c>
      <c r="W28" s="98">
        <f>MIN(V6:V19)</f>
        <v>75.98</v>
      </c>
      <c r="X28" s="99" t="s">
        <v>32</v>
      </c>
      <c r="Y28" s="98">
        <f>MAX(X6:X19)</f>
        <v>191.72</v>
      </c>
      <c r="Z28" s="98">
        <f>MIN(Y6:Y19)</f>
        <v>79.44</v>
      </c>
      <c r="AA28" s="99" t="s">
        <v>32</v>
      </c>
      <c r="AB28" s="98">
        <f>MAX(AA6:AA19)</f>
        <v>152.98</v>
      </c>
      <c r="AC28" s="98">
        <f>MIN(AB6:AB19)</f>
        <v>84.42</v>
      </c>
      <c r="AD28" s="99" t="s">
        <v>32</v>
      </c>
      <c r="AE28" s="98">
        <f>MAX(AD6:AD19)</f>
        <v>156.58</v>
      </c>
      <c r="AF28" s="98">
        <f>MIN(AE6:AE19)</f>
        <v>92.3</v>
      </c>
    </row>
    <row r="29">
      <c r="B29" s="96"/>
      <c r="C29" s="10" t="s">
        <v>14</v>
      </c>
      <c r="E29" s="11">
        <f>SUM(C20:C22)</f>
        <v>398.76</v>
      </c>
      <c r="F29" s="10" t="s">
        <v>14</v>
      </c>
      <c r="H29" s="11">
        <f>Sum(F20:F21)</f>
        <v>244.2</v>
      </c>
      <c r="I29" s="10" t="s">
        <v>14</v>
      </c>
      <c r="K29" s="12">
        <v>0.0</v>
      </c>
      <c r="L29" s="10" t="s">
        <v>14</v>
      </c>
      <c r="N29" s="11">
        <f>L20</f>
        <v>118.52</v>
      </c>
      <c r="O29" s="10" t="s">
        <v>14</v>
      </c>
      <c r="Q29" s="11">
        <f>O20</f>
        <v>109.82</v>
      </c>
      <c r="R29" s="10" t="s">
        <v>14</v>
      </c>
      <c r="T29" s="11">
        <f>R20</f>
        <v>107.88</v>
      </c>
      <c r="U29" s="10" t="s">
        <v>14</v>
      </c>
      <c r="W29" s="11">
        <f>SUM(U21:U22)</f>
        <v>248.12</v>
      </c>
      <c r="X29" s="10" t="s">
        <v>14</v>
      </c>
      <c r="Z29" s="11">
        <f>X21</f>
        <v>102.6</v>
      </c>
      <c r="AA29" s="10" t="s">
        <v>14</v>
      </c>
      <c r="AC29" s="12">
        <v>0.0</v>
      </c>
      <c r="AD29" s="10" t="s">
        <v>14</v>
      </c>
      <c r="AF29" s="11">
        <f>AD20</f>
        <v>105.08</v>
      </c>
    </row>
    <row r="30">
      <c r="C30" s="13" t="s">
        <v>11</v>
      </c>
      <c r="D30" s="13" t="s">
        <v>12</v>
      </c>
      <c r="E30" s="14" t="s">
        <v>33</v>
      </c>
      <c r="F30" s="13" t="s">
        <v>11</v>
      </c>
      <c r="G30" s="13" t="s">
        <v>12</v>
      </c>
      <c r="H30" s="14" t="s">
        <v>33</v>
      </c>
      <c r="I30" s="13" t="s">
        <v>11</v>
      </c>
      <c r="J30" s="13" t="s">
        <v>12</v>
      </c>
      <c r="K30" s="14" t="s">
        <v>33</v>
      </c>
      <c r="L30" s="13" t="s">
        <v>11</v>
      </c>
      <c r="M30" s="13" t="s">
        <v>12</v>
      </c>
      <c r="N30" s="14" t="s">
        <v>33</v>
      </c>
      <c r="O30" s="13" t="s">
        <v>11</v>
      </c>
      <c r="P30" s="13" t="s">
        <v>12</v>
      </c>
      <c r="Q30" s="14" t="s">
        <v>33</v>
      </c>
      <c r="R30" s="13" t="s">
        <v>11</v>
      </c>
      <c r="S30" s="13" t="s">
        <v>12</v>
      </c>
      <c r="T30" s="14" t="s">
        <v>33</v>
      </c>
      <c r="U30" s="13" t="s">
        <v>11</v>
      </c>
      <c r="V30" s="13" t="s">
        <v>12</v>
      </c>
      <c r="W30" s="14" t="s">
        <v>33</v>
      </c>
      <c r="X30" s="13" t="s">
        <v>11</v>
      </c>
      <c r="Y30" s="13" t="s">
        <v>12</v>
      </c>
      <c r="Z30" s="14" t="s">
        <v>33</v>
      </c>
      <c r="AA30" s="13" t="s">
        <v>11</v>
      </c>
      <c r="AB30" s="13" t="s">
        <v>12</v>
      </c>
      <c r="AC30" s="14" t="s">
        <v>33</v>
      </c>
      <c r="AD30" s="13" t="s">
        <v>11</v>
      </c>
      <c r="AE30" s="13" t="s">
        <v>12</v>
      </c>
      <c r="AF30" s="14" t="s">
        <v>33</v>
      </c>
    </row>
    <row r="31">
      <c r="C31" s="15">
        <f>COUNTIF(E20:E22,"=W")</f>
        <v>3</v>
      </c>
      <c r="D31" s="16">
        <f>COUNTIF(E20:E22,"=L")</f>
        <v>0</v>
      </c>
      <c r="E31" s="100">
        <f>COUNTIF(E20:E22,"=B")</f>
        <v>0</v>
      </c>
      <c r="F31" s="16">
        <f>COUNTIF(H20:H22,"=W")</f>
        <v>1</v>
      </c>
      <c r="G31" s="16">
        <f>COUNTIF(H20:H22,"=L")</f>
        <v>1</v>
      </c>
      <c r="H31" s="100">
        <f>COUNTIF(H20:H22,"=B")</f>
        <v>1</v>
      </c>
      <c r="I31" s="16">
        <f>COUNTIF(K20:K22,"=W")</f>
        <v>0</v>
      </c>
      <c r="J31" s="16">
        <f>COUNTIF(K20:K22,"=L")</f>
        <v>0</v>
      </c>
      <c r="K31" s="100">
        <f>COUNTIF(K20:K22,"=B")</f>
        <v>3</v>
      </c>
      <c r="L31" s="16">
        <f>COUNTIF(N20:N22,"=W")</f>
        <v>0</v>
      </c>
      <c r="M31" s="16">
        <f>COUNTIF(N20:N22,"=L")</f>
        <v>1</v>
      </c>
      <c r="N31" s="100">
        <f>COUNTIF(N20:N22,"=B")</f>
        <v>2</v>
      </c>
      <c r="O31" s="16">
        <f>COUNTIF(Q20:Q22,"=W")</f>
        <v>0</v>
      </c>
      <c r="P31" s="16">
        <f>COUNTIF(Q20:Q22,"=L")</f>
        <v>1</v>
      </c>
      <c r="Q31" s="100">
        <f>COUNTIF(Q20:Q22,"=B")</f>
        <v>2</v>
      </c>
      <c r="R31" s="16">
        <f>COUNTIF(T20:T22,"=W")</f>
        <v>1</v>
      </c>
      <c r="S31" s="16">
        <f>COUNTIF(T20:T22,"=L")</f>
        <v>0</v>
      </c>
      <c r="T31" s="100">
        <f>COUNTIF(T20:T22,"=B")</f>
        <v>2</v>
      </c>
      <c r="U31" s="16">
        <f>COUNTIF(W20:W22,"=W")</f>
        <v>1</v>
      </c>
      <c r="V31" s="16">
        <f>COUNTIF(W20:W22,"=L")</f>
        <v>1</v>
      </c>
      <c r="W31" s="100">
        <f>COUNTIF(W20:W22,"=B")</f>
        <v>1</v>
      </c>
      <c r="X31" s="16">
        <f>COUNTIF(Z20:Z22,"=W")</f>
        <v>0</v>
      </c>
      <c r="Y31" s="16">
        <f>COUNTIF(Z20:Z22,"=L")</f>
        <v>1</v>
      </c>
      <c r="Z31" s="100">
        <f>COUNTIF(Z20:Z22,"=B")</f>
        <v>2</v>
      </c>
      <c r="AA31" s="16">
        <f>COUNTIF(AC20:AC22,"=W")</f>
        <v>0</v>
      </c>
      <c r="AB31" s="16">
        <f>COUNTIF(AC20:AC22,"=L")</f>
        <v>0</v>
      </c>
      <c r="AC31" s="100">
        <f>COUNTIF(AC20:AC22,"=B")</f>
        <v>3</v>
      </c>
      <c r="AD31" s="16">
        <f>COUNTIF(AF20:AF22,"=W")</f>
        <v>0</v>
      </c>
      <c r="AE31" s="16">
        <f>COUNTIF(AF20:AF22,"=L")</f>
        <v>1</v>
      </c>
      <c r="AF31" s="100">
        <f>COUNTIF(AF20:AF22,"=B")</f>
        <v>2</v>
      </c>
    </row>
    <row r="32">
      <c r="B32" s="96"/>
      <c r="C32" s="101" t="s">
        <v>15</v>
      </c>
      <c r="D32" s="102">
        <f>IF(E22="W", 1, 0)</f>
        <v>1</v>
      </c>
      <c r="E32" s="103">
        <f>IF(E22="W", 1, IF(E22="L",1,IF(E22="B",0)))</f>
        <v>1</v>
      </c>
      <c r="F32" s="104" t="s">
        <v>15</v>
      </c>
      <c r="G32" s="105">
        <f>IF(H22="W", 1, 0)</f>
        <v>0</v>
      </c>
      <c r="H32" s="106">
        <f>IF(H22="W", 1, IF(H22="L",1,IF(H22="B",0)))</f>
        <v>0</v>
      </c>
      <c r="I32" s="104" t="s">
        <v>15</v>
      </c>
      <c r="J32" s="105">
        <f>IF(K122="W", 1, 0)</f>
        <v>0</v>
      </c>
      <c r="K32" s="106">
        <f>IF(K22="W", 1, IF(K22="L",1,IF(K22="B",0)))</f>
        <v>0</v>
      </c>
      <c r="L32" s="104" t="s">
        <v>15</v>
      </c>
      <c r="M32" s="105">
        <f>IF(N22="W", 1, 0)</f>
        <v>0</v>
      </c>
      <c r="N32" s="106">
        <f>IF(N22="W", 1, IF(N22="L",1,IF(N22="B",0)))</f>
        <v>0</v>
      </c>
      <c r="O32" s="104" t="s">
        <v>15</v>
      </c>
      <c r="P32" s="105">
        <f>IF(Q22="W", 1, 0)</f>
        <v>0</v>
      </c>
      <c r="Q32" s="106">
        <f>IF(Q22="W", 1, IF(Q22="L",1,IF(Q22="B",0)))</f>
        <v>0</v>
      </c>
      <c r="R32" s="104" t="s">
        <v>15</v>
      </c>
      <c r="S32" s="105">
        <f>IF(T22="W", 1, 0)</f>
        <v>0</v>
      </c>
      <c r="T32" s="106">
        <f>IF(T22="W", 1, IF(T22="L",1,IF(T22="B",0)))</f>
        <v>0</v>
      </c>
      <c r="U32" s="104" t="s">
        <v>15</v>
      </c>
      <c r="V32" s="102">
        <f>IF(W22="W", 1, 0)</f>
        <v>0</v>
      </c>
      <c r="W32" s="103">
        <f>IF(W22="W", 1, IF(W22="L",1,IF(W22="B",0)))</f>
        <v>1</v>
      </c>
      <c r="X32" s="104" t="s">
        <v>15</v>
      </c>
      <c r="Y32" s="105">
        <f>IF(Z22="W", 1, 0)</f>
        <v>0</v>
      </c>
      <c r="Z32" s="106">
        <f>IF(Z22="W", 1, IF(Z22="L",1,IF(Z22="B",0)))</f>
        <v>0</v>
      </c>
      <c r="AA32" s="104" t="s">
        <v>15</v>
      </c>
      <c r="AB32" s="105">
        <f>IF(AC22="W", 1, 0)</f>
        <v>0</v>
      </c>
      <c r="AC32" s="106">
        <f>IF(AC22="W", 1, IF(AC22="L",1,IF(AC22="B",0)))</f>
        <v>0</v>
      </c>
      <c r="AD32" s="104" t="s">
        <v>15</v>
      </c>
      <c r="AE32" s="105">
        <f>IF(AF22="W", 1, 0)</f>
        <v>0</v>
      </c>
      <c r="AF32" s="106">
        <f>IF(AF22="W", 1, IF(AF22="L",1,IF(AF22="B",0)))</f>
        <v>0</v>
      </c>
    </row>
    <row r="33">
      <c r="C33" s="25" t="s">
        <v>16</v>
      </c>
      <c r="D33" s="26"/>
      <c r="E33" s="27">
        <f>SUM(C6:C22)</f>
        <v>2083.2</v>
      </c>
      <c r="F33" s="25" t="s">
        <v>16</v>
      </c>
      <c r="G33" s="26"/>
      <c r="H33" s="27">
        <f>Sum(F6:F22)</f>
        <v>2050.56</v>
      </c>
      <c r="I33" s="25" t="s">
        <v>16</v>
      </c>
      <c r="J33" s="26"/>
      <c r="K33" s="28">
        <f>SUM(I6:I22)</f>
        <v>2042.52</v>
      </c>
      <c r="L33" s="25" t="s">
        <v>16</v>
      </c>
      <c r="M33" s="26"/>
      <c r="N33" s="27">
        <f>SUM(L6:L22)</f>
        <v>2035</v>
      </c>
      <c r="O33" s="25" t="s">
        <v>16</v>
      </c>
      <c r="P33" s="26"/>
      <c r="Q33" s="27">
        <f>SUM(O6:O22)</f>
        <v>2037.74</v>
      </c>
      <c r="R33" s="25" t="s">
        <v>16</v>
      </c>
      <c r="S33" s="26"/>
      <c r="T33" s="27">
        <f>SUM(R6:R22)</f>
        <v>1636.24</v>
      </c>
      <c r="U33" s="25" t="s">
        <v>16</v>
      </c>
      <c r="V33" s="26"/>
      <c r="W33" s="27">
        <f>SUM(U6:U22)</f>
        <v>2273.14</v>
      </c>
      <c r="X33" s="25" t="s">
        <v>16</v>
      </c>
      <c r="Y33" s="26"/>
      <c r="Z33" s="27">
        <f>SUM(X6:X22)</f>
        <v>2178.72</v>
      </c>
      <c r="AA33" s="25" t="s">
        <v>16</v>
      </c>
      <c r="AB33" s="26"/>
      <c r="AC33" s="28">
        <f>SUM(AA6:AA22)</f>
        <v>1742.78</v>
      </c>
      <c r="AD33" s="25" t="s">
        <v>16</v>
      </c>
      <c r="AE33" s="26"/>
      <c r="AF33" s="27">
        <f>SUM(AD6:AD22)</f>
        <v>1990.24</v>
      </c>
    </row>
  </sheetData>
  <mergeCells count="44">
    <mergeCell ref="U4:W4"/>
    <mergeCell ref="X4:Z4"/>
    <mergeCell ref="AA4:AC4"/>
    <mergeCell ref="AD4:AF4"/>
    <mergeCell ref="B3:B5"/>
    <mergeCell ref="C4:E4"/>
    <mergeCell ref="F4:H4"/>
    <mergeCell ref="I4:K4"/>
    <mergeCell ref="L4:N4"/>
    <mergeCell ref="O4:Q4"/>
    <mergeCell ref="R4:T4"/>
    <mergeCell ref="X25:Y25"/>
    <mergeCell ref="AA25:AB25"/>
    <mergeCell ref="AD25:AE25"/>
    <mergeCell ref="C25:D25"/>
    <mergeCell ref="F25:G25"/>
    <mergeCell ref="I25:J25"/>
    <mergeCell ref="L25:M25"/>
    <mergeCell ref="O25:P25"/>
    <mergeCell ref="R25:S25"/>
    <mergeCell ref="U25:V25"/>
    <mergeCell ref="R29:S29"/>
    <mergeCell ref="U29:V29"/>
    <mergeCell ref="X29:Y29"/>
    <mergeCell ref="AA29:AB29"/>
    <mergeCell ref="AD29:AE29"/>
    <mergeCell ref="B26:B28"/>
    <mergeCell ref="B29:B31"/>
    <mergeCell ref="C29:D29"/>
    <mergeCell ref="F29:G29"/>
    <mergeCell ref="I29:J29"/>
    <mergeCell ref="L29:M29"/>
    <mergeCell ref="O29:P29"/>
    <mergeCell ref="U33:V33"/>
    <mergeCell ref="X33:Y33"/>
    <mergeCell ref="AA33:AB33"/>
    <mergeCell ref="AD33:AE33"/>
    <mergeCell ref="B32:B34"/>
    <mergeCell ref="C33:D33"/>
    <mergeCell ref="F33:G33"/>
    <mergeCell ref="I33:J33"/>
    <mergeCell ref="L33:M33"/>
    <mergeCell ref="O33:P33"/>
    <mergeCell ref="R33:S3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.25"/>
    <col customWidth="1" min="2" max="2" width="38.5"/>
    <col customWidth="1" min="3" max="3" width="10.25"/>
    <col customWidth="1" min="4" max="6" width="9.88"/>
    <col customWidth="1" min="7" max="7" width="9.13"/>
    <col customWidth="1" min="8" max="8" width="12.63"/>
    <col customWidth="1" min="9" max="9" width="11.13"/>
  </cols>
  <sheetData>
    <row r="1">
      <c r="A1" s="107"/>
    </row>
    <row r="2">
      <c r="A2" s="107"/>
      <c r="B2" s="108" t="s">
        <v>34</v>
      </c>
      <c r="C2" s="109" t="s">
        <v>35</v>
      </c>
      <c r="D2" s="110"/>
      <c r="E2" s="111" t="s">
        <v>36</v>
      </c>
      <c r="F2" s="110"/>
      <c r="G2" s="110"/>
      <c r="H2" s="112" t="s">
        <v>37</v>
      </c>
      <c r="I2" s="113" t="s">
        <v>38</v>
      </c>
    </row>
    <row r="3">
      <c r="A3" s="114"/>
      <c r="B3" s="115" t="s">
        <v>39</v>
      </c>
      <c r="C3" s="116" t="s">
        <v>40</v>
      </c>
      <c r="D3" s="116" t="s">
        <v>41</v>
      </c>
      <c r="E3" s="116" t="s">
        <v>42</v>
      </c>
      <c r="F3" s="117" t="s">
        <v>43</v>
      </c>
      <c r="G3" s="118" t="s">
        <v>44</v>
      </c>
      <c r="H3" s="116" t="s">
        <v>45</v>
      </c>
      <c r="I3" s="116" t="s">
        <v>46</v>
      </c>
    </row>
    <row r="4">
      <c r="A4" s="119"/>
      <c r="B4" s="120" t="str">
        <f>'Stats (2023)'!C4</f>
        <v>Alex S.</v>
      </c>
      <c r="C4" s="121">
        <f>'Stats (2023)'!C24</f>
        <v>2083.2</v>
      </c>
      <c r="D4" s="121">
        <f>AVERAGE('Stats (2023)'!C$6:C$19)</f>
        <v>120.3171429</v>
      </c>
      <c r="E4" s="122">
        <f>(((D4*6)+(('Stats (2023)'!D28+'Stats (2023)'!E28)*2)+((G4*200)*2))/10)</f>
        <v>140.1022857</v>
      </c>
      <c r="F4" s="123" t="str">
        <f>('Stats (2023)'!C27)&amp;"-"&amp;('Stats (2023)'!D27)&amp;"-"&amp;'Stats (2023)'!E27</f>
        <v>7-7-0</v>
      </c>
      <c r="G4" s="124">
        <f>'Stats (2023)'!D27/'Stats (2023)'!C27/2</f>
        <v>0.5</v>
      </c>
      <c r="H4" s="121">
        <f>'Stats (2023)'!D24</f>
        <v>2018.56</v>
      </c>
      <c r="I4" s="122">
        <f t="shared" ref="I4:I13" si="1">C4-H4</f>
        <v>64.64</v>
      </c>
    </row>
    <row r="5">
      <c r="A5" s="119"/>
      <c r="B5" s="120" t="str">
        <f>'Stats (2023)'!F4</f>
        <v>Dylan D.</v>
      </c>
      <c r="C5" s="121">
        <f>'Stats (2023)'!F24</f>
        <v>2050.56</v>
      </c>
      <c r="D5" s="121">
        <f>AVERAGE('Stats (2023)'!F$6:F$19)</f>
        <v>122.3257143</v>
      </c>
      <c r="E5" s="122">
        <f>(((D5*6)+(('Stats (2023)'!G$28+'Stats (2023)'!H$28)*2)+((G5*200)*2))/10)</f>
        <v>158.8674286</v>
      </c>
      <c r="F5" s="123" t="str">
        <f>('Stats (2023)'!F27)&amp;"-"&amp;('Stats (2023)'!G27)&amp;"-"&amp;'Stats (2023)'!H27</f>
        <v>9-5-0</v>
      </c>
      <c r="G5" s="124">
        <f>'Stats (2023)'!F27/'Stats (2023)'!G27/2</f>
        <v>0.9</v>
      </c>
      <c r="H5" s="121">
        <f>'Stats (2023)'!G24</f>
        <v>1891.18</v>
      </c>
      <c r="I5" s="122">
        <f t="shared" si="1"/>
        <v>159.38</v>
      </c>
    </row>
    <row r="6">
      <c r="A6" s="119"/>
      <c r="B6" s="120" t="str">
        <f>'Stats (2023)'!I4</f>
        <v>Ethan L.</v>
      </c>
      <c r="C6" s="121">
        <f>'Stats (2023)'!I24</f>
        <v>2042.52</v>
      </c>
      <c r="D6" s="121">
        <f>AVERAGE('Stats (2023)'!I$6:I$19)</f>
        <v>119.5014286</v>
      </c>
      <c r="E6" s="122">
        <f>(((D6*6)+(('Stats (2023)'!J$28+'Stats (2023)'!K$28)*2)+((G6*200)*2))/10)</f>
        <v>127.4799683</v>
      </c>
      <c r="F6" s="123" t="str">
        <f>('Stats (2023)'!I27)&amp;"-"&amp;('Stats (2023)'!J27)&amp;"-"&amp;'Stats (2023)'!K27</f>
        <v>5-9-0</v>
      </c>
      <c r="G6" s="124">
        <f>'Stats (2023)'!I27/'Stats (2023)'!J27/2</f>
        <v>0.2777777778</v>
      </c>
      <c r="H6" s="121">
        <f>'Stats (2023)'!J24</f>
        <v>1646.18</v>
      </c>
      <c r="I6" s="122">
        <f t="shared" si="1"/>
        <v>396.34</v>
      </c>
    </row>
    <row r="7">
      <c r="A7" s="119"/>
      <c r="B7" s="120" t="str">
        <f>'Stats (2023)'!L4</f>
        <v>Grant B.</v>
      </c>
      <c r="C7" s="121">
        <f>'Stats (2023)'!L24</f>
        <v>2035</v>
      </c>
      <c r="D7" s="121">
        <f>AVERAGE('Stats (2023)'!L$6:L$19)</f>
        <v>120.2914286</v>
      </c>
      <c r="E7" s="122">
        <f>(((D7*6)+(('Stats (2023)'!M$28+'Stats (2023)'!N$28)*2)+((G7*200)*2))/10)</f>
        <v>132.6419683</v>
      </c>
      <c r="F7" s="123" t="str">
        <f>('Stats (2023)'!L27)&amp;"-"&amp;('Stats (2023)'!M27)&amp;"-"&amp;'Stats (2023)'!N27</f>
        <v>5-9-0</v>
      </c>
      <c r="G7" s="124">
        <f>'Stats (2023)'!L27/'Stats (2023)'!M27/2</f>
        <v>0.2777777778</v>
      </c>
      <c r="H7" s="121">
        <f>'Stats (2023)'!M24</f>
        <v>1884.44</v>
      </c>
      <c r="I7" s="122">
        <f t="shared" si="1"/>
        <v>150.56</v>
      </c>
    </row>
    <row r="8">
      <c r="A8" s="119"/>
      <c r="B8" s="120" t="str">
        <f>'Stats (2023)'!O4</f>
        <v>Jack G.</v>
      </c>
      <c r="C8" s="121">
        <f>'Stats (2023)'!O24</f>
        <v>2037.74</v>
      </c>
      <c r="D8" s="121">
        <f>AVERAGE('Stats (2023)'!O$6:O$19)</f>
        <v>118.7871429</v>
      </c>
      <c r="E8" s="122">
        <f>(((D8*6)+(('Stats (2023)'!P$28+'Stats (2023)'!Q$28)*2)+((G8*200)*2))/10)</f>
        <v>149.2029524</v>
      </c>
      <c r="F8" s="123" t="str">
        <f>('Stats (2023)'!O27)&amp;"-"&amp;('Stats (2023)'!P27)&amp;"-"&amp;'Stats (2023)'!Q27</f>
        <v>8-6-0</v>
      </c>
      <c r="G8" s="124">
        <f>'Stats (2023)'!O27/'Stats (2023)'!P27/2</f>
        <v>0.6666666667</v>
      </c>
      <c r="H8" s="121">
        <f>'Stats (2023)'!P24</f>
        <v>1867.56</v>
      </c>
      <c r="I8" s="122">
        <f t="shared" si="1"/>
        <v>170.18</v>
      </c>
    </row>
    <row r="9">
      <c r="A9" s="119"/>
      <c r="B9" s="120" t="str">
        <f>'Stats (2023)'!R4</f>
        <v>Joey K.</v>
      </c>
      <c r="C9" s="121">
        <f>'Stats (2023)'!R24</f>
        <v>1636.24</v>
      </c>
      <c r="D9" s="121">
        <f>AVERAGE('Stats (2023)'!R$6:R$19)</f>
        <v>99.59714286</v>
      </c>
      <c r="E9" s="122">
        <f>(((D9*6)+(('Stats (2023)'!S$28+'Stats (2023)'!T$28)*2)+((G9*200)*2))/10)</f>
        <v>113.3733968</v>
      </c>
      <c r="F9" s="123" t="str">
        <f>('Stats (2023)'!R27)&amp;"-"&amp;('Stats (2023)'!S27)&amp;"-"&amp;'Stats (2023)'!T27</f>
        <v>5-9-0</v>
      </c>
      <c r="G9" s="124">
        <f>'Stats (2023)'!R27/'Stats (2023)'!S27/2</f>
        <v>0.2777777778</v>
      </c>
      <c r="H9" s="121">
        <f>'Stats (2023)'!S24</f>
        <v>1616.18</v>
      </c>
      <c r="I9" s="122">
        <f t="shared" si="1"/>
        <v>20.06</v>
      </c>
    </row>
    <row r="10">
      <c r="A10" s="119"/>
      <c r="B10" s="120" t="str">
        <f>'Stats (2023)'!U4</f>
        <v>Max T.</v>
      </c>
      <c r="C10" s="121">
        <f>'Stats (2023)'!U24</f>
        <v>2273.14</v>
      </c>
      <c r="D10" s="121">
        <f>AVERAGE('Stats (2023)'!U$6:U$19)</f>
        <v>134.6542857</v>
      </c>
      <c r="E10" s="122">
        <f>(((D10*6)+(('Stats (2023)'!V$28+'Stats (2023)'!W$28)*2)+((G10*200)*2))/10)</f>
        <v>181.3165714</v>
      </c>
      <c r="F10" s="123" t="str">
        <f>('Stats (2023)'!U27)&amp;"-"&amp;('Stats (2023)'!V27)&amp;"-"&amp;'Stats (2023)'!W27</f>
        <v>10-4-0</v>
      </c>
      <c r="G10" s="124">
        <f>'Stats (2023)'!U27/'Stats (2023)'!V27/2</f>
        <v>1.25</v>
      </c>
      <c r="H10" s="121">
        <f>'Stats (2023)'!V24</f>
        <v>1875.62</v>
      </c>
      <c r="I10" s="122">
        <f t="shared" si="1"/>
        <v>397.52</v>
      </c>
    </row>
    <row r="11">
      <c r="A11" s="119"/>
      <c r="B11" s="120" t="str">
        <f>'Stats (2023)'!X4</f>
        <v>Michael P.</v>
      </c>
      <c r="C11" s="121">
        <f>'Stats (2023)'!X24</f>
        <v>2178.72</v>
      </c>
      <c r="D11" s="121">
        <f>AVERAGE('Stats (2023)'!X$6:X$19)</f>
        <v>132.6542857</v>
      </c>
      <c r="E11" s="122">
        <f>(((D11*6)+(('Stats (2023)'!Y$28+'Stats (2023)'!Z$28)*2)+((G11*200)*2))/10)</f>
        <v>253.8245714</v>
      </c>
      <c r="F11" s="123" t="str">
        <f>('Stats (2023)'!X27)&amp;"-"&amp;('Stats (2023)'!Y27)&amp;"-"&amp;'Stats (2023)'!Z27</f>
        <v>12-2-0</v>
      </c>
      <c r="G11" s="124">
        <f>'Stats (2023)'!X27/'Stats (2023)'!Y27/2</f>
        <v>3</v>
      </c>
      <c r="H11" s="121">
        <f>'Stats (2023)'!Y24</f>
        <v>1760.12</v>
      </c>
      <c r="I11" s="122">
        <f t="shared" si="1"/>
        <v>418.6</v>
      </c>
    </row>
    <row r="12">
      <c r="A12" s="119"/>
      <c r="B12" s="120" t="str">
        <f>'Stats (2023)'!AA4</f>
        <v>Nick L.</v>
      </c>
      <c r="C12" s="121">
        <f>'Stats (2023)'!AA24</f>
        <v>1742.78</v>
      </c>
      <c r="D12" s="121">
        <f>AVERAGE('Stats (2023)'!AA$6:AA$19)</f>
        <v>107.2614286</v>
      </c>
      <c r="E12" s="122">
        <f>(((D12*6)+(('Stats (2023)'!AB28+'Stats (2023)'!AC28)*2)+((G12*200)*2))/10)</f>
        <v>122.9479683</v>
      </c>
      <c r="F12" s="123" t="str">
        <f>('Stats (2023)'!AA27)&amp;"-"&amp;('Stats (2023)'!AB27)&amp;"-"&amp;'Stats (2023)'!AC27</f>
        <v>5-9-0</v>
      </c>
      <c r="G12" s="124">
        <f>'Stats (2023)'!AA27/'Stats (2023)'!AB27/2</f>
        <v>0.2777777778</v>
      </c>
      <c r="H12" s="121">
        <f>'Stats (2023)'!AB24</f>
        <v>1690.68</v>
      </c>
      <c r="I12" s="122">
        <f t="shared" si="1"/>
        <v>52.1</v>
      </c>
    </row>
    <row r="13">
      <c r="A13" s="119"/>
      <c r="B13" s="120" t="str">
        <f>'Stats (2023)'!AD4</f>
        <v>Riley D.</v>
      </c>
      <c r="C13" s="121">
        <f>'Stats (2023)'!AD24</f>
        <v>1990.24</v>
      </c>
      <c r="D13" s="121">
        <f>AVERAGE('Stats (2023)'!AD$6:AD$19)</f>
        <v>118.0042857</v>
      </c>
      <c r="E13" s="122">
        <f>(((D13*6)+(('Stats (2023)'!AE$28+'Stats (2023)'!AF$28)*2)+((G13*200)*2))/10)</f>
        <v>128.5785714</v>
      </c>
      <c r="F13" s="123" t="str">
        <f>'Stats (2023)'!AD27&amp;"-"&amp;'Stats (2023)'!AE27&amp;"-"&amp;'Stats (2023)'!AF27</f>
        <v>4-10-0</v>
      </c>
      <c r="G13" s="124">
        <f>'Stats (2023)'!AD27/'Stats (2023)'!AE27/2</f>
        <v>0.2</v>
      </c>
      <c r="H13" s="121">
        <f>'Stats (2023)'!AE24</f>
        <v>1891.98</v>
      </c>
      <c r="I13" s="122">
        <f t="shared" si="1"/>
        <v>98.26</v>
      </c>
    </row>
    <row r="14">
      <c r="A14" s="125"/>
      <c r="B14" s="126" t="s">
        <v>47</v>
      </c>
      <c r="C14" s="127">
        <f t="shared" ref="C14:E14" si="2">average(C4:C13)</f>
        <v>2007.014</v>
      </c>
      <c r="D14" s="127">
        <f t="shared" si="2"/>
        <v>119.3394286</v>
      </c>
      <c r="E14" s="127">
        <f t="shared" si="2"/>
        <v>150.8335683</v>
      </c>
      <c r="F14" s="127"/>
      <c r="G14" s="128"/>
      <c r="H14" s="127">
        <f>average(H4:H13)</f>
        <v>1814.25</v>
      </c>
      <c r="I14" s="127"/>
    </row>
  </sheetData>
  <autoFilter ref="$B$3:$I$13">
    <sortState ref="B3:I13">
      <sortCondition ref="B3:B13"/>
      <sortCondition descending="1" ref="C3:C13"/>
    </sortState>
  </autoFilter>
  <mergeCells count="3">
    <mergeCell ref="A1:I1"/>
    <mergeCell ref="C2:D2"/>
    <mergeCell ref="E2:G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2.25"/>
    <col customWidth="1" min="3" max="3" width="11.13"/>
    <col customWidth="1" min="4" max="4" width="8.75"/>
    <col customWidth="1" min="5" max="5" width="8.63"/>
    <col customWidth="1" min="6" max="6" width="11.13"/>
    <col customWidth="1" min="7" max="7" width="8.75"/>
    <col customWidth="1" min="8" max="8" width="8.63"/>
    <col customWidth="1" min="9" max="9" width="4.25"/>
    <col customWidth="1" min="10" max="10" width="9.63"/>
    <col customWidth="1" min="11" max="34" width="10.13"/>
  </cols>
  <sheetData>
    <row r="1">
      <c r="A1" s="129"/>
      <c r="B1" s="129" t="s">
        <v>48</v>
      </c>
      <c r="D1" s="130"/>
      <c r="E1" s="130"/>
      <c r="G1" s="130"/>
      <c r="H1" s="130"/>
    </row>
    <row r="2">
      <c r="A2" s="130"/>
      <c r="B2" s="130"/>
      <c r="D2" s="130"/>
      <c r="E2" s="130"/>
      <c r="G2" s="130"/>
      <c r="H2" s="130"/>
    </row>
    <row r="3">
      <c r="A3" s="131"/>
      <c r="B3" s="132" t="s">
        <v>22</v>
      </c>
      <c r="C3" s="133" t="s">
        <v>49</v>
      </c>
      <c r="D3" s="134"/>
      <c r="E3" s="135"/>
      <c r="F3" s="133" t="s">
        <v>50</v>
      </c>
      <c r="G3" s="134"/>
      <c r="H3" s="135"/>
    </row>
    <row r="4">
      <c r="A4" s="131"/>
      <c r="B4" s="51"/>
      <c r="C4" s="136" t="s">
        <v>51</v>
      </c>
      <c r="D4" s="137" t="s">
        <v>52</v>
      </c>
      <c r="E4" s="137" t="s">
        <v>26</v>
      </c>
      <c r="F4" s="138" t="s">
        <v>51</v>
      </c>
      <c r="G4" s="137" t="s">
        <v>52</v>
      </c>
      <c r="H4" s="139" t="s">
        <v>26</v>
      </c>
    </row>
    <row r="5">
      <c r="A5" s="34"/>
      <c r="B5" s="140">
        <v>1.0</v>
      </c>
      <c r="C5" t="str">
        <f>'Master Matrix (2023)'!A3</f>
        <v>Dylan D.</v>
      </c>
      <c r="D5" s="43">
        <v>146.94</v>
      </c>
      <c r="E5" s="43" t="s">
        <v>11</v>
      </c>
      <c r="F5" t="str">
        <f>'Master Matrix (2023)'!A4</f>
        <v>Ethan L.</v>
      </c>
      <c r="G5" s="43">
        <v>111.14</v>
      </c>
      <c r="H5" s="141" t="s">
        <v>12</v>
      </c>
    </row>
    <row r="6">
      <c r="A6" s="34"/>
      <c r="B6" s="142"/>
      <c r="C6" t="str">
        <f>'Master Matrix (2023)'!A7</f>
        <v>Joey K.</v>
      </c>
      <c r="D6" s="43">
        <v>75.98</v>
      </c>
      <c r="E6" s="43" t="s">
        <v>12</v>
      </c>
      <c r="F6" t="str">
        <f>'Master Matrix (2023)'!A8</f>
        <v>Max T.</v>
      </c>
      <c r="G6" s="43">
        <v>92.56</v>
      </c>
      <c r="H6" s="141" t="s">
        <v>11</v>
      </c>
    </row>
    <row r="7">
      <c r="A7" s="34"/>
      <c r="B7" s="142"/>
      <c r="C7" t="str">
        <f>'Master Matrix (2023)'!A11</f>
        <v>Riley D.</v>
      </c>
      <c r="D7" s="43">
        <v>79.44</v>
      </c>
      <c r="E7" s="43" t="s">
        <v>12</v>
      </c>
      <c r="F7" t="str">
        <f>'Master Matrix (2023)'!A9</f>
        <v>Michael P.</v>
      </c>
      <c r="G7" s="43">
        <v>122.66</v>
      </c>
      <c r="H7" s="141" t="s">
        <v>11</v>
      </c>
    </row>
    <row r="8">
      <c r="A8" s="34"/>
      <c r="B8" s="142"/>
      <c r="C8" t="str">
        <f>'Master Matrix (2023)'!A5</f>
        <v>Grant B.</v>
      </c>
      <c r="D8" s="43">
        <v>89.7</v>
      </c>
      <c r="E8" s="43" t="s">
        <v>12</v>
      </c>
      <c r="F8" t="str">
        <f>'Master Matrix (2023)'!A2</f>
        <v>Alex S.</v>
      </c>
      <c r="G8" s="43">
        <v>115.66</v>
      </c>
      <c r="H8" s="141" t="s">
        <v>11</v>
      </c>
    </row>
    <row r="9">
      <c r="A9" s="34"/>
      <c r="B9" s="142"/>
      <c r="C9" t="str">
        <f>'Master Matrix (2023)'!A10</f>
        <v>Nick L.</v>
      </c>
      <c r="D9" s="43">
        <v>88.74</v>
      </c>
      <c r="E9" s="43" t="s">
        <v>12</v>
      </c>
      <c r="F9" t="str">
        <f>'Master Matrix (2023)'!A6</f>
        <v>Jack G.</v>
      </c>
      <c r="G9" s="43">
        <v>117.36</v>
      </c>
      <c r="H9" s="141" t="s">
        <v>11</v>
      </c>
    </row>
    <row r="10">
      <c r="A10" s="34"/>
      <c r="B10" s="143">
        <v>2.0</v>
      </c>
      <c r="C10" s="144" t="str">
        <f>'Master Matrix (2023)'!A6</f>
        <v>Jack G.</v>
      </c>
      <c r="D10" s="145">
        <v>121.4</v>
      </c>
      <c r="E10" s="145" t="s">
        <v>12</v>
      </c>
      <c r="F10" s="144" t="str">
        <f>'Master Matrix (2023)'!A3</f>
        <v>Dylan D.</v>
      </c>
      <c r="G10" s="145">
        <v>132.5</v>
      </c>
      <c r="H10" s="146" t="s">
        <v>11</v>
      </c>
    </row>
    <row r="11">
      <c r="A11" s="34"/>
      <c r="B11" s="142"/>
      <c r="C11" s="147" t="str">
        <f>'Master Matrix (2023)'!A2</f>
        <v>Alex S.</v>
      </c>
      <c r="D11" s="148">
        <v>133.98</v>
      </c>
      <c r="E11" s="148" t="s">
        <v>11</v>
      </c>
      <c r="F11" s="147" t="str">
        <f>'Master Matrix (2023)'!A10</f>
        <v>Nick L.</v>
      </c>
      <c r="G11" s="148">
        <v>93.54</v>
      </c>
      <c r="H11" s="149" t="s">
        <v>12</v>
      </c>
    </row>
    <row r="12">
      <c r="A12" s="34"/>
      <c r="B12" s="142"/>
      <c r="C12" s="147" t="str">
        <f>'Master Matrix (2023)'!A9</f>
        <v>Michael P.</v>
      </c>
      <c r="D12" s="148">
        <v>132.7</v>
      </c>
      <c r="E12" s="148" t="s">
        <v>11</v>
      </c>
      <c r="F12" s="147" t="str">
        <f>'Master Matrix (2023)'!A4</f>
        <v>Ethan L.</v>
      </c>
      <c r="G12" s="148">
        <v>131.66</v>
      </c>
      <c r="H12" s="149" t="s">
        <v>12</v>
      </c>
    </row>
    <row r="13">
      <c r="A13" s="34"/>
      <c r="B13" s="142"/>
      <c r="C13" s="147" t="str">
        <f>'Master Matrix (2023)'!A7</f>
        <v>Joey K.</v>
      </c>
      <c r="D13" s="148">
        <v>120.68</v>
      </c>
      <c r="E13" s="148" t="s">
        <v>12</v>
      </c>
      <c r="F13" s="147" t="str">
        <f>'Master Matrix (2023)'!A5</f>
        <v>Grant B.</v>
      </c>
      <c r="G13" s="148">
        <v>139.02</v>
      </c>
      <c r="H13" s="149" t="s">
        <v>11</v>
      </c>
    </row>
    <row r="14">
      <c r="A14" s="34"/>
      <c r="B14" s="142"/>
      <c r="C14" s="150" t="str">
        <f>'Master Matrix (2023)'!A8</f>
        <v>Max T.</v>
      </c>
      <c r="D14" s="151">
        <v>132.24</v>
      </c>
      <c r="E14" s="148" t="s">
        <v>11</v>
      </c>
      <c r="F14" s="150" t="str">
        <f>'Master Matrix (2023)'!A11</f>
        <v>Riley D.</v>
      </c>
      <c r="G14" s="151">
        <v>115.14</v>
      </c>
      <c r="H14" s="149" t="s">
        <v>12</v>
      </c>
    </row>
    <row r="15">
      <c r="A15" s="34"/>
      <c r="B15" s="152">
        <v>3.0</v>
      </c>
      <c r="C15" s="153" t="str">
        <f>'Master Matrix (2023)'!A3</f>
        <v>Dylan D.</v>
      </c>
      <c r="D15" s="154">
        <v>121.68</v>
      </c>
      <c r="E15" s="154" t="s">
        <v>12</v>
      </c>
      <c r="F15" s="153" t="str">
        <f>'Master Matrix (2023)'!A2</f>
        <v>Alex S.</v>
      </c>
      <c r="G15" s="154">
        <v>148.48</v>
      </c>
      <c r="H15" s="155" t="s">
        <v>11</v>
      </c>
    </row>
    <row r="16">
      <c r="A16" s="34"/>
      <c r="B16" s="142"/>
      <c r="C16" s="156" t="str">
        <f>'Master Matrix (2023)'!A11</f>
        <v>Riley D.</v>
      </c>
      <c r="D16" s="157">
        <v>123.26</v>
      </c>
      <c r="E16" s="157" t="s">
        <v>12</v>
      </c>
      <c r="F16" s="156" t="str">
        <f>'Master Matrix (2023)'!A7</f>
        <v>Joey K.</v>
      </c>
      <c r="G16" s="157">
        <v>134.26</v>
      </c>
      <c r="H16" s="158" t="s">
        <v>11</v>
      </c>
    </row>
    <row r="17">
      <c r="A17" s="34"/>
      <c r="B17" s="142"/>
      <c r="C17" s="156" t="str">
        <f>'Master Matrix (2023)'!A9</f>
        <v>Michael P.</v>
      </c>
      <c r="D17" s="157">
        <v>191.72</v>
      </c>
      <c r="E17" s="157" t="s">
        <v>11</v>
      </c>
      <c r="F17" s="156" t="str">
        <f>'Master Matrix (2023)'!A6</f>
        <v>Jack G.</v>
      </c>
      <c r="G17" s="157">
        <v>114.6</v>
      </c>
      <c r="H17" s="158" t="s">
        <v>12</v>
      </c>
    </row>
    <row r="18">
      <c r="A18" s="34"/>
      <c r="B18" s="142"/>
      <c r="C18" s="156" t="str">
        <f>'Master Matrix (2023)'!A5</f>
        <v>Grant B.</v>
      </c>
      <c r="D18" s="157">
        <v>108.78</v>
      </c>
      <c r="E18" s="157" t="s">
        <v>12</v>
      </c>
      <c r="F18" s="156" t="str">
        <f>'Master Matrix (2023)'!A10</f>
        <v>Nick L.</v>
      </c>
      <c r="G18" s="157">
        <v>111.76</v>
      </c>
      <c r="H18" s="158" t="s">
        <v>11</v>
      </c>
    </row>
    <row r="19">
      <c r="A19" s="34"/>
      <c r="B19" s="159"/>
      <c r="C19" s="156" t="str">
        <f>'Master Matrix (2023)'!A4</f>
        <v>Ethan L.</v>
      </c>
      <c r="D19" s="157">
        <v>105.92</v>
      </c>
      <c r="E19" s="157" t="s">
        <v>12</v>
      </c>
      <c r="F19" s="156" t="str">
        <f>'Master Matrix (2023)'!A8</f>
        <v>Max T.</v>
      </c>
      <c r="G19" s="157">
        <v>108.68</v>
      </c>
      <c r="H19" s="158" t="s">
        <v>11</v>
      </c>
    </row>
    <row r="20">
      <c r="A20" s="34"/>
      <c r="B20" s="143">
        <v>4.0</v>
      </c>
      <c r="C20" s="144" t="str">
        <f>'Master Matrix (2023)'!A10</f>
        <v>Nick L.</v>
      </c>
      <c r="D20" s="145">
        <v>93.12</v>
      </c>
      <c r="E20" s="145" t="s">
        <v>11</v>
      </c>
      <c r="F20" s="144" t="str">
        <f>'Master Matrix (2023)'!A3</f>
        <v>Dylan D.</v>
      </c>
      <c r="G20" s="145">
        <v>84.42</v>
      </c>
      <c r="H20" s="146" t="s">
        <v>12</v>
      </c>
    </row>
    <row r="21">
      <c r="A21" s="34"/>
      <c r="B21" s="142"/>
      <c r="C21" s="147" t="str">
        <f>'Master Matrix (2023)'!A7</f>
        <v>Joey K.</v>
      </c>
      <c r="D21" s="148">
        <v>60.48</v>
      </c>
      <c r="E21" s="148" t="s">
        <v>12</v>
      </c>
      <c r="F21" s="147" t="str">
        <f>'Master Matrix (2023)'!A4</f>
        <v>Ethan L.</v>
      </c>
      <c r="G21" s="148">
        <v>113.1</v>
      </c>
      <c r="H21" s="149" t="s">
        <v>11</v>
      </c>
    </row>
    <row r="22">
      <c r="A22" s="34"/>
      <c r="B22" s="142"/>
      <c r="C22" s="147" t="str">
        <f>'Master Matrix (2023)'!A8</f>
        <v>Max T.</v>
      </c>
      <c r="D22" s="148">
        <v>162.22</v>
      </c>
      <c r="E22" s="148" t="s">
        <v>11</v>
      </c>
      <c r="F22" s="147" t="str">
        <f>'Master Matrix (2023)'!A6</f>
        <v>Jack G.</v>
      </c>
      <c r="G22" s="148">
        <v>114.18</v>
      </c>
      <c r="H22" s="149" t="s">
        <v>12</v>
      </c>
    </row>
    <row r="23">
      <c r="A23" s="34"/>
      <c r="B23" s="142"/>
      <c r="C23" s="147" t="str">
        <f>'Master Matrix (2023)'!A11</f>
        <v>Riley D.</v>
      </c>
      <c r="D23" s="148">
        <v>143.0</v>
      </c>
      <c r="E23" s="148" t="s">
        <v>11</v>
      </c>
      <c r="F23" s="147" t="str">
        <f>'Master Matrix (2023)'!A5</f>
        <v>Grant B.</v>
      </c>
      <c r="G23" s="148">
        <v>98.74</v>
      </c>
      <c r="H23" s="149" t="s">
        <v>12</v>
      </c>
    </row>
    <row r="24">
      <c r="A24" s="34"/>
      <c r="B24" s="159"/>
      <c r="C24" s="147" t="str">
        <f>'Master Matrix (2023)'!A2</f>
        <v>Alex S.</v>
      </c>
      <c r="D24" s="148">
        <v>102.44</v>
      </c>
      <c r="E24" s="148" t="s">
        <v>12</v>
      </c>
      <c r="F24" s="147" t="str">
        <f>'Master Matrix (2023)'!A9</f>
        <v>Michael P.</v>
      </c>
      <c r="G24" s="148">
        <v>152.46</v>
      </c>
      <c r="H24" s="149" t="s">
        <v>11</v>
      </c>
    </row>
    <row r="25">
      <c r="A25" s="34"/>
      <c r="B25" s="152">
        <v>5.0</v>
      </c>
      <c r="C25" s="160" t="str">
        <f>'Master Matrix (2023)'!A5</f>
        <v>Grant B.</v>
      </c>
      <c r="D25" s="161">
        <v>131.82</v>
      </c>
      <c r="E25" s="154" t="s">
        <v>12</v>
      </c>
      <c r="F25" s="160" t="str">
        <f>'Master Matrix (2023)'!A3</f>
        <v>Dylan D.</v>
      </c>
      <c r="G25" s="161">
        <v>154.24</v>
      </c>
      <c r="H25" s="155" t="s">
        <v>11</v>
      </c>
    </row>
    <row r="26">
      <c r="A26" s="34"/>
      <c r="B26" s="142"/>
      <c r="C26" t="str">
        <f>'Master Matrix (2023)'!A9</f>
        <v>Michael P.</v>
      </c>
      <c r="D26" s="43">
        <v>108.06</v>
      </c>
      <c r="E26" s="157" t="s">
        <v>12</v>
      </c>
      <c r="F26" t="str">
        <f>'Master Matrix (2023)'!A10</f>
        <v>Nick L.</v>
      </c>
      <c r="G26" s="43">
        <v>152.98</v>
      </c>
      <c r="H26" s="158" t="s">
        <v>11</v>
      </c>
    </row>
    <row r="27">
      <c r="A27" s="34"/>
      <c r="B27" s="142"/>
      <c r="C27" t="str">
        <f>'Master Matrix (2023)'!A8</f>
        <v>Max T.</v>
      </c>
      <c r="D27" s="43">
        <v>100.64</v>
      </c>
      <c r="E27" s="157" t="s">
        <v>11</v>
      </c>
      <c r="F27" t="str">
        <f>'Master Matrix (2023)'!A2</f>
        <v>Alex S.</v>
      </c>
      <c r="G27" s="43">
        <v>81.64</v>
      </c>
      <c r="H27" s="158" t="s">
        <v>12</v>
      </c>
    </row>
    <row r="28">
      <c r="A28" s="34"/>
      <c r="B28" s="142"/>
      <c r="C28" t="str">
        <f>'Master Matrix (2023)'!A4</f>
        <v>Ethan L.</v>
      </c>
      <c r="D28" s="43">
        <v>162.86</v>
      </c>
      <c r="E28" s="157" t="s">
        <v>11</v>
      </c>
      <c r="F28" t="str">
        <f>'Master Matrix (2023)'!A11</f>
        <v>Riley D.</v>
      </c>
      <c r="G28" s="43">
        <v>156.58</v>
      </c>
      <c r="H28" s="158" t="s">
        <v>12</v>
      </c>
    </row>
    <row r="29">
      <c r="A29" s="34"/>
      <c r="B29" s="159"/>
      <c r="C29" t="str">
        <f>'Master Matrix (2023)'!A6</f>
        <v>Jack G.</v>
      </c>
      <c r="D29" s="43">
        <v>107.56</v>
      </c>
      <c r="E29" s="157" t="s">
        <v>11</v>
      </c>
      <c r="F29" t="str">
        <f>'Master Matrix (2023)'!A7</f>
        <v>Joey K.</v>
      </c>
      <c r="G29" s="43">
        <v>89.82</v>
      </c>
      <c r="H29" s="158" t="s">
        <v>12</v>
      </c>
    </row>
    <row r="30">
      <c r="A30" s="34"/>
      <c r="B30" s="143">
        <v>6.0</v>
      </c>
      <c r="C30" s="144" t="str">
        <f>'Master Matrix (2023)'!A3</f>
        <v>Dylan D.</v>
      </c>
      <c r="D30" s="145">
        <v>113.64</v>
      </c>
      <c r="E30" s="145" t="s">
        <v>12</v>
      </c>
      <c r="F30" s="144" t="str">
        <f>'Master Matrix (2023)'!A9</f>
        <v>Michael P.</v>
      </c>
      <c r="G30" s="145">
        <v>116.54</v>
      </c>
      <c r="H30" s="146" t="s">
        <v>11</v>
      </c>
    </row>
    <row r="31">
      <c r="A31" s="34"/>
      <c r="B31" s="142"/>
      <c r="C31" s="147" t="str">
        <f>'Master Matrix (2023)'!A11</f>
        <v>Riley D.</v>
      </c>
      <c r="D31" s="148">
        <v>107.72</v>
      </c>
      <c r="E31" s="148" t="s">
        <v>12</v>
      </c>
      <c r="F31" s="147" t="str">
        <f>'Master Matrix (2023)'!A6</f>
        <v>Jack G.</v>
      </c>
      <c r="G31" s="148">
        <v>113.48</v>
      </c>
      <c r="H31" s="149" t="s">
        <v>11</v>
      </c>
    </row>
    <row r="32">
      <c r="A32" s="34"/>
      <c r="B32" s="142"/>
      <c r="C32" s="147" t="str">
        <f>'Master Matrix (2023)'!A7</f>
        <v>Joey K.</v>
      </c>
      <c r="D32" s="148">
        <v>97.88</v>
      </c>
      <c r="E32" s="148" t="s">
        <v>12</v>
      </c>
      <c r="F32" s="147" t="str">
        <f>'Master Matrix (2023)'!A2</f>
        <v>Alex S.</v>
      </c>
      <c r="G32" s="148">
        <v>114.32</v>
      </c>
      <c r="H32" s="149" t="s">
        <v>11</v>
      </c>
    </row>
    <row r="33">
      <c r="A33" s="34"/>
      <c r="B33" s="142"/>
      <c r="C33" s="147" t="str">
        <f>'Master Matrix (2023)'!A4</f>
        <v>Ethan L.</v>
      </c>
      <c r="D33" s="148">
        <v>98.96</v>
      </c>
      <c r="E33" s="148" t="s">
        <v>12</v>
      </c>
      <c r="F33" s="147" t="str">
        <f>'Master Matrix (2023)'!A5</f>
        <v>Grant B.</v>
      </c>
      <c r="G33" s="148">
        <v>127.8</v>
      </c>
      <c r="H33" s="149" t="s">
        <v>11</v>
      </c>
    </row>
    <row r="34">
      <c r="A34" s="34"/>
      <c r="B34" s="159"/>
      <c r="C34" s="147" t="str">
        <f>'Master Matrix (2023)'!A10</f>
        <v>Nick L.</v>
      </c>
      <c r="D34" s="148">
        <v>93.74</v>
      </c>
      <c r="E34" s="148" t="s">
        <v>12</v>
      </c>
      <c r="F34" s="147" t="str">
        <f>'Master Matrix (2023)'!A8</f>
        <v>Max T.</v>
      </c>
      <c r="G34" s="148">
        <v>137.74</v>
      </c>
      <c r="H34" s="149" t="s">
        <v>11</v>
      </c>
    </row>
    <row r="35">
      <c r="A35" s="34"/>
      <c r="B35" s="152">
        <v>7.0</v>
      </c>
      <c r="C35" s="160" t="str">
        <f>'Master Matrix (2023)'!A8</f>
        <v>Max T.</v>
      </c>
      <c r="D35" s="161">
        <v>145.78</v>
      </c>
      <c r="E35" s="154" t="s">
        <v>12</v>
      </c>
      <c r="F35" s="160" t="str">
        <f>'Master Matrix (2023)'!A3</f>
        <v>Dylan D.</v>
      </c>
      <c r="G35" s="161">
        <v>153.46</v>
      </c>
      <c r="H35" s="155" t="s">
        <v>11</v>
      </c>
    </row>
    <row r="36">
      <c r="A36" s="34"/>
      <c r="B36" s="142"/>
      <c r="C36" t="str">
        <f>'Master Matrix (2023)'!A6</f>
        <v>Jack G.</v>
      </c>
      <c r="D36" s="43">
        <v>91.66</v>
      </c>
      <c r="E36" s="157" t="s">
        <v>12</v>
      </c>
      <c r="F36" t="str">
        <f>'Master Matrix (2023)'!A4</f>
        <v>Ethan L.</v>
      </c>
      <c r="G36" s="43">
        <v>138.3</v>
      </c>
      <c r="H36" s="158" t="s">
        <v>11</v>
      </c>
    </row>
    <row r="37">
      <c r="A37" s="34"/>
      <c r="B37" s="142"/>
      <c r="C37" t="str">
        <f>'Master Matrix (2023)'!A7</f>
        <v>Joey K.</v>
      </c>
      <c r="D37" s="43">
        <v>97.34</v>
      </c>
      <c r="E37" s="157" t="s">
        <v>11</v>
      </c>
      <c r="F37" t="str">
        <f>'Master Matrix (2023)'!A10</f>
        <v>Nick L.</v>
      </c>
      <c r="G37" s="43">
        <v>85.46</v>
      </c>
      <c r="H37" s="158" t="s">
        <v>12</v>
      </c>
    </row>
    <row r="38">
      <c r="A38" s="34"/>
      <c r="B38" s="142"/>
      <c r="C38" t="str">
        <f>'Master Matrix (2023)'!A5</f>
        <v>Grant B.</v>
      </c>
      <c r="D38" s="43">
        <v>98.76</v>
      </c>
      <c r="E38" s="157" t="s">
        <v>12</v>
      </c>
      <c r="F38" t="str">
        <f>'Master Matrix (2023)'!A9</f>
        <v>Michael P.</v>
      </c>
      <c r="G38" s="43">
        <v>117.92</v>
      </c>
      <c r="H38" s="158" t="s">
        <v>11</v>
      </c>
    </row>
    <row r="39">
      <c r="A39" s="34"/>
      <c r="B39" s="159"/>
      <c r="C39" t="str">
        <f>'Master Matrix (2023)'!A2</f>
        <v>Alex S.</v>
      </c>
      <c r="D39" s="43">
        <v>132.38</v>
      </c>
      <c r="E39" s="157" t="s">
        <v>11</v>
      </c>
      <c r="F39" t="str">
        <f>'Master Matrix (2023)'!A11</f>
        <v>Riley D.</v>
      </c>
      <c r="G39" s="43">
        <v>124.86</v>
      </c>
      <c r="H39" s="158" t="s">
        <v>12</v>
      </c>
    </row>
    <row r="40">
      <c r="A40" s="34"/>
      <c r="B40" s="143">
        <v>8.0</v>
      </c>
      <c r="C40" s="144" t="str">
        <f>'Master Matrix (2023)'!A3</f>
        <v>Dylan D.</v>
      </c>
      <c r="D40" s="145">
        <v>124.6</v>
      </c>
      <c r="E40" s="145" t="s">
        <v>11</v>
      </c>
      <c r="F40" s="144" t="str">
        <f>'Master Matrix (2023)'!A7</f>
        <v>Joey K.</v>
      </c>
      <c r="G40" s="145">
        <v>98.76</v>
      </c>
      <c r="H40" s="146" t="s">
        <v>12</v>
      </c>
    </row>
    <row r="41">
      <c r="A41" s="34"/>
      <c r="B41" s="142"/>
      <c r="C41" s="147" t="str">
        <f>'Master Matrix (2023)'!A9</f>
        <v>Michael P.</v>
      </c>
      <c r="D41" s="148">
        <v>115.66</v>
      </c>
      <c r="E41" s="148" t="s">
        <v>12</v>
      </c>
      <c r="F41" s="147" t="str">
        <f>'Master Matrix (2023)'!A8</f>
        <v>Max T.</v>
      </c>
      <c r="G41" s="148">
        <v>156.66</v>
      </c>
      <c r="H41" s="149" t="s">
        <v>11</v>
      </c>
    </row>
    <row r="42">
      <c r="A42" s="34"/>
      <c r="B42" s="142"/>
      <c r="C42" s="147" t="str">
        <f>'Master Matrix (2023)'!A11</f>
        <v>Riley D.</v>
      </c>
      <c r="D42" s="148">
        <v>96.28</v>
      </c>
      <c r="E42" s="148" t="s">
        <v>12</v>
      </c>
      <c r="F42" s="147" t="str">
        <f>'Master Matrix (2023)'!A10</f>
        <v>Nick L.</v>
      </c>
      <c r="G42" s="148">
        <v>145.28</v>
      </c>
      <c r="H42" s="149" t="s">
        <v>11</v>
      </c>
    </row>
    <row r="43">
      <c r="A43" s="34"/>
      <c r="B43" s="142"/>
      <c r="C43" s="147" t="str">
        <f>'Master Matrix (2023)'!A6</f>
        <v>Jack G.</v>
      </c>
      <c r="D43" s="148">
        <v>131.32</v>
      </c>
      <c r="E43" s="148" t="s">
        <v>11</v>
      </c>
      <c r="F43" s="147" t="str">
        <f>'Master Matrix (2023)'!A5</f>
        <v>Grant B.</v>
      </c>
      <c r="G43" s="148">
        <v>127.66</v>
      </c>
      <c r="H43" s="149" t="s">
        <v>12</v>
      </c>
    </row>
    <row r="44">
      <c r="A44" s="34"/>
      <c r="B44" s="159"/>
      <c r="C44" s="147" t="str">
        <f>'Master Matrix (2023)'!A4</f>
        <v>Ethan L.</v>
      </c>
      <c r="D44" s="148">
        <v>139.26</v>
      </c>
      <c r="E44" s="148" t="s">
        <v>11</v>
      </c>
      <c r="F44" s="147" t="str">
        <f>'Master Matrix (2023)'!A2</f>
        <v>Alex S.</v>
      </c>
      <c r="G44" s="148">
        <v>100.08</v>
      </c>
      <c r="H44" s="149" t="s">
        <v>12</v>
      </c>
    </row>
    <row r="45">
      <c r="A45" s="34"/>
      <c r="B45" s="152">
        <v>9.0</v>
      </c>
      <c r="C45" s="160" t="str">
        <f>'Master Matrix (2023)'!A11</f>
        <v>Riley D.</v>
      </c>
      <c r="D45" s="161">
        <v>105.78</v>
      </c>
      <c r="E45" s="154" t="s">
        <v>11</v>
      </c>
      <c r="F45" s="160" t="str">
        <f>'Master Matrix (2023)'!A3</f>
        <v>Dylan D.</v>
      </c>
      <c r="G45" s="161">
        <v>92.3</v>
      </c>
      <c r="H45" s="155" t="s">
        <v>12</v>
      </c>
    </row>
    <row r="46">
      <c r="A46" s="34"/>
      <c r="B46" s="142"/>
      <c r="C46" t="str">
        <f>'Master Matrix (2023)'!A2</f>
        <v>Alex S.</v>
      </c>
      <c r="D46" s="43">
        <v>97.08</v>
      </c>
      <c r="E46" s="157" t="s">
        <v>12</v>
      </c>
      <c r="F46" t="str">
        <f>'Master Matrix (2023)'!A6</f>
        <v>Jack G.</v>
      </c>
      <c r="G46" s="43">
        <v>123.74</v>
      </c>
      <c r="H46" s="158" t="s">
        <v>11</v>
      </c>
    </row>
    <row r="47">
      <c r="A47" s="34"/>
      <c r="B47" s="142"/>
      <c r="C47" t="str">
        <f>'Master Matrix (2023)'!A10</f>
        <v>Nick L.</v>
      </c>
      <c r="D47" s="43">
        <v>87.82</v>
      </c>
      <c r="E47" s="157" t="s">
        <v>12</v>
      </c>
      <c r="F47" t="str">
        <f>'Master Matrix (2023)'!A4</f>
        <v>Ethan L.</v>
      </c>
      <c r="G47" s="43">
        <v>118.92</v>
      </c>
      <c r="H47" s="158" t="s">
        <v>11</v>
      </c>
    </row>
    <row r="48">
      <c r="A48" s="34"/>
      <c r="B48" s="142"/>
      <c r="C48" t="str">
        <f>'Master Matrix (2023)'!A5</f>
        <v>Grant B.</v>
      </c>
      <c r="D48" s="43">
        <v>130.28</v>
      </c>
      <c r="E48" s="157" t="s">
        <v>12</v>
      </c>
      <c r="F48" t="str">
        <f>'Master Matrix (2023)'!A8</f>
        <v>Max T.</v>
      </c>
      <c r="G48" s="43">
        <v>147.58</v>
      </c>
      <c r="H48" s="158" t="s">
        <v>11</v>
      </c>
    </row>
    <row r="49">
      <c r="A49" s="34"/>
      <c r="B49" s="159"/>
      <c r="C49" t="str">
        <f>'Master Matrix (2023)'!A7</f>
        <v>Joey K.</v>
      </c>
      <c r="D49" s="43">
        <v>92.02</v>
      </c>
      <c r="E49" s="157" t="s">
        <v>12</v>
      </c>
      <c r="F49" t="str">
        <f>'Master Matrix (2023)'!A9</f>
        <v>Michael P.</v>
      </c>
      <c r="G49" s="43">
        <v>105.32</v>
      </c>
      <c r="H49" s="158" t="s">
        <v>11</v>
      </c>
    </row>
    <row r="50">
      <c r="A50" s="34"/>
      <c r="B50" s="143">
        <v>10.0</v>
      </c>
      <c r="C50" s="144" t="str">
        <f>'Master Matrix (2023)'!A4</f>
        <v>Ethan L.</v>
      </c>
      <c r="D50" s="145">
        <v>101.58</v>
      </c>
      <c r="E50" s="145" t="s">
        <v>12</v>
      </c>
      <c r="F50" s="144" t="str">
        <f>'Master Matrix (2023)'!A3</f>
        <v>Dylan D.</v>
      </c>
      <c r="G50" s="145">
        <v>105.74</v>
      </c>
      <c r="H50" s="146" t="s">
        <v>11</v>
      </c>
    </row>
    <row r="51">
      <c r="A51" s="34"/>
      <c r="B51" s="142"/>
      <c r="C51" s="147" t="str">
        <f>'Master Matrix (2023)'!A8</f>
        <v>Max T.</v>
      </c>
      <c r="D51" s="148">
        <v>155.66</v>
      </c>
      <c r="E51" s="148" t="s">
        <v>11</v>
      </c>
      <c r="F51" s="147" t="str">
        <f>'Master Matrix (2023)'!A7</f>
        <v>Joey K.</v>
      </c>
      <c r="G51" s="148">
        <v>94.48</v>
      </c>
      <c r="H51" s="149" t="s">
        <v>12</v>
      </c>
    </row>
    <row r="52">
      <c r="A52" s="34"/>
      <c r="B52" s="142"/>
      <c r="C52" s="147" t="str">
        <f>'Master Matrix (2023)'!A9</f>
        <v>Michael P.</v>
      </c>
      <c r="D52" s="148">
        <v>142.78</v>
      </c>
      <c r="E52" s="148" t="s">
        <v>11</v>
      </c>
      <c r="F52" s="147" t="str">
        <f>'Master Matrix (2023)'!A11</f>
        <v>Riley D.</v>
      </c>
      <c r="G52" s="148">
        <v>130.14</v>
      </c>
      <c r="H52" s="149" t="s">
        <v>12</v>
      </c>
    </row>
    <row r="53">
      <c r="A53" s="34"/>
      <c r="B53" s="142"/>
      <c r="C53" s="147" t="str">
        <f>'Master Matrix (2023)'!A2</f>
        <v>Alex S.</v>
      </c>
      <c r="D53" s="148">
        <v>120.52</v>
      </c>
      <c r="E53" s="148" t="s">
        <v>12</v>
      </c>
      <c r="F53" s="147" t="str">
        <f>'Master Matrix (2023)'!A5</f>
        <v>Grant B.</v>
      </c>
      <c r="G53" s="148">
        <v>147.82</v>
      </c>
      <c r="H53" s="149" t="s">
        <v>11</v>
      </c>
    </row>
    <row r="54">
      <c r="A54" s="34"/>
      <c r="B54" s="159"/>
      <c r="C54" s="147" t="str">
        <f>'Master Matrix (2023)'!A6</f>
        <v>Jack G.</v>
      </c>
      <c r="D54" s="148">
        <v>129.62</v>
      </c>
      <c r="E54" s="148" t="s">
        <v>11</v>
      </c>
      <c r="F54" s="147" t="str">
        <f>'Master Matrix (2023)'!A10</f>
        <v>Nick L.</v>
      </c>
      <c r="G54" s="148">
        <v>96.46</v>
      </c>
      <c r="H54" s="149" t="s">
        <v>12</v>
      </c>
    </row>
    <row r="55">
      <c r="A55" s="34"/>
      <c r="B55" s="152">
        <v>11.0</v>
      </c>
      <c r="C55" s="160" t="str">
        <f>'Master Matrix (2023)'!A3</f>
        <v>Dylan D.</v>
      </c>
      <c r="D55" s="161">
        <v>117.58</v>
      </c>
      <c r="E55" s="161" t="s">
        <v>11</v>
      </c>
      <c r="F55" s="160" t="str">
        <f>'Master Matrix (2023)'!A6</f>
        <v>Jack G.</v>
      </c>
      <c r="G55" s="161">
        <v>116.5</v>
      </c>
      <c r="H55" s="162" t="s">
        <v>12</v>
      </c>
    </row>
    <row r="56">
      <c r="A56" s="34"/>
      <c r="B56" s="142"/>
      <c r="C56" t="str">
        <f>'Master Matrix (2023)'!A10</f>
        <v>Nick L.</v>
      </c>
      <c r="D56" s="43">
        <v>118.88</v>
      </c>
      <c r="E56" s="43" t="s">
        <v>12</v>
      </c>
      <c r="F56" t="str">
        <f>'Master Matrix (2023)'!A2</f>
        <v>Alex S.</v>
      </c>
      <c r="G56" s="43">
        <v>149.86</v>
      </c>
      <c r="H56" s="141" t="s">
        <v>11</v>
      </c>
    </row>
    <row r="57">
      <c r="A57" s="34"/>
      <c r="B57" s="142"/>
      <c r="C57" t="str">
        <f>'Master Matrix (2023)'!A4</f>
        <v>Ethan L.</v>
      </c>
      <c r="D57" s="43">
        <v>100.6</v>
      </c>
      <c r="E57" s="43" t="s">
        <v>12</v>
      </c>
      <c r="F57" t="str">
        <f>'Master Matrix (2023)'!A9</f>
        <v>Michael P.</v>
      </c>
      <c r="G57" s="43">
        <v>111.84</v>
      </c>
      <c r="H57" s="141" t="s">
        <v>11</v>
      </c>
    </row>
    <row r="58">
      <c r="A58" s="34"/>
      <c r="B58" s="142"/>
      <c r="C58" t="str">
        <f>'Master Matrix (2023)'!A5</f>
        <v>Grant B.</v>
      </c>
      <c r="D58" s="43">
        <v>85.0</v>
      </c>
      <c r="E58" s="43" t="s">
        <v>12</v>
      </c>
      <c r="F58" t="str">
        <f>'Master Matrix (2023)'!A7</f>
        <v>Joey K.</v>
      </c>
      <c r="G58" s="43">
        <v>110.64</v>
      </c>
      <c r="H58" s="141" t="s">
        <v>11</v>
      </c>
    </row>
    <row r="59">
      <c r="A59" s="34"/>
      <c r="B59" s="159"/>
      <c r="C59" t="str">
        <f>'Master Matrix (2023)'!A11</f>
        <v>Riley D.</v>
      </c>
      <c r="D59" s="43">
        <v>141.32</v>
      </c>
      <c r="E59" s="43" t="s">
        <v>11</v>
      </c>
      <c r="F59" t="str">
        <f>'Master Matrix (2023)'!A8</f>
        <v>Max T.</v>
      </c>
      <c r="G59" s="43">
        <v>115.66</v>
      </c>
      <c r="H59" s="141" t="s">
        <v>12</v>
      </c>
    </row>
    <row r="60">
      <c r="A60" s="34"/>
      <c r="B60" s="143">
        <v>12.0</v>
      </c>
      <c r="C60" s="144" t="str">
        <f>'Master Matrix (2023)'!A2</f>
        <v>Alex S.</v>
      </c>
      <c r="D60" s="145">
        <v>124.88</v>
      </c>
      <c r="E60" s="145" t="s">
        <v>12</v>
      </c>
      <c r="F60" s="144" t="str">
        <f>'Master Matrix (2023)'!A3</f>
        <v>Dylan D.</v>
      </c>
      <c r="G60" s="145">
        <v>135.32</v>
      </c>
      <c r="H60" s="146" t="s">
        <v>11</v>
      </c>
    </row>
    <row r="61">
      <c r="A61" s="34"/>
      <c r="B61" s="142"/>
      <c r="C61" s="147" t="str">
        <f>'Master Matrix (2023)'!A7</f>
        <v>Joey K.</v>
      </c>
      <c r="D61" s="148">
        <v>123.72</v>
      </c>
      <c r="E61" s="148" t="s">
        <v>11</v>
      </c>
      <c r="F61" s="147" t="str">
        <f>'Master Matrix (2023)'!A11</f>
        <v>Riley D.</v>
      </c>
      <c r="G61" s="148">
        <v>78.26</v>
      </c>
      <c r="H61" s="149" t="s">
        <v>12</v>
      </c>
    </row>
    <row r="62">
      <c r="A62" s="34"/>
      <c r="B62" s="142"/>
      <c r="C62" s="147" t="str">
        <f>'Master Matrix (2023)'!A6</f>
        <v>Jack G.</v>
      </c>
      <c r="D62" s="148">
        <v>115.38</v>
      </c>
      <c r="E62" s="148" t="s">
        <v>12</v>
      </c>
      <c r="F62" s="147" t="str">
        <f>'Master Matrix (2023)'!A9</f>
        <v>Michael P.</v>
      </c>
      <c r="G62" s="148">
        <v>136.26</v>
      </c>
      <c r="H62" s="149" t="s">
        <v>11</v>
      </c>
    </row>
    <row r="63">
      <c r="A63" s="34"/>
      <c r="B63" s="142"/>
      <c r="C63" s="147" t="str">
        <f>'Master Matrix (2023)'!A10</f>
        <v>Nick L.</v>
      </c>
      <c r="D63" s="148">
        <v>129.06</v>
      </c>
      <c r="E63" s="148" t="s">
        <v>12</v>
      </c>
      <c r="F63" s="147" t="str">
        <f>'Master Matrix (2023)'!A5</f>
        <v>Grant B.</v>
      </c>
      <c r="G63" s="148">
        <v>144.5</v>
      </c>
      <c r="H63" s="149" t="s">
        <v>11</v>
      </c>
    </row>
    <row r="64">
      <c r="A64" s="34"/>
      <c r="B64" s="159"/>
      <c r="C64" s="147" t="str">
        <f>'Master Matrix (2023)'!A8</f>
        <v>Max T.</v>
      </c>
      <c r="D64" s="148">
        <v>176.64</v>
      </c>
      <c r="E64" s="148" t="s">
        <v>11</v>
      </c>
      <c r="F64" s="147" t="str">
        <f>'Master Matrix (2023)'!A4</f>
        <v>Ethan L.</v>
      </c>
      <c r="G64" s="148">
        <v>134.36</v>
      </c>
      <c r="H64" s="149" t="s">
        <v>12</v>
      </c>
    </row>
    <row r="65">
      <c r="A65" s="34"/>
      <c r="B65" s="152">
        <v>13.0</v>
      </c>
      <c r="C65" s="160" t="str">
        <f>'Master Matrix (2023)'!A3</f>
        <v>Dylan D.</v>
      </c>
      <c r="D65" s="161">
        <v>111.8</v>
      </c>
      <c r="E65" s="154" t="s">
        <v>12</v>
      </c>
      <c r="F65" s="160" t="str">
        <f>'Master Matrix (2023)'!A10</f>
        <v>Nick L.</v>
      </c>
      <c r="G65" s="161">
        <v>113.48</v>
      </c>
      <c r="H65" s="155" t="s">
        <v>11</v>
      </c>
    </row>
    <row r="66">
      <c r="A66" s="34"/>
      <c r="B66" s="142"/>
      <c r="C66" t="str">
        <f>'Master Matrix (2023)'!A4</f>
        <v>Ethan L.</v>
      </c>
      <c r="D66" s="43">
        <v>88.34</v>
      </c>
      <c r="E66" s="157" t="s">
        <v>12</v>
      </c>
      <c r="F66" t="str">
        <f>'Master Matrix (2023)'!A7</f>
        <v>Joey K.</v>
      </c>
      <c r="G66" s="43">
        <v>103.5</v>
      </c>
      <c r="H66" s="158" t="s">
        <v>11</v>
      </c>
    </row>
    <row r="67">
      <c r="A67" s="34"/>
      <c r="B67" s="142"/>
      <c r="C67" t="str">
        <f>'Master Matrix (2023)'!A6</f>
        <v>Jack G.</v>
      </c>
      <c r="D67" s="43">
        <v>167.58</v>
      </c>
      <c r="E67" s="157" t="s">
        <v>11</v>
      </c>
      <c r="F67" t="str">
        <f>'Master Matrix (2023)'!A8</f>
        <v>Max T.</v>
      </c>
      <c r="G67" s="43">
        <v>163.16</v>
      </c>
      <c r="H67" s="158" t="s">
        <v>12</v>
      </c>
    </row>
    <row r="68">
      <c r="A68" s="34"/>
      <c r="B68" s="142"/>
      <c r="C68" t="str">
        <f>'Master Matrix (2023)'!A5</f>
        <v>Grant B.</v>
      </c>
      <c r="D68" s="43">
        <v>139.72</v>
      </c>
      <c r="E68" s="157" t="s">
        <v>11</v>
      </c>
      <c r="F68" t="str">
        <f>'Master Matrix (2023)'!A11</f>
        <v>Riley D.</v>
      </c>
      <c r="G68" s="43">
        <v>114.56</v>
      </c>
      <c r="H68" s="158" t="s">
        <v>12</v>
      </c>
    </row>
    <row r="69">
      <c r="A69" s="34"/>
      <c r="B69" s="159"/>
      <c r="C69" s="26" t="str">
        <f>'Master Matrix (2023)'!A9</f>
        <v>Michael P.</v>
      </c>
      <c r="D69" s="45">
        <v>151.22</v>
      </c>
      <c r="E69" s="163" t="s">
        <v>11</v>
      </c>
      <c r="F69" s="26" t="str">
        <f>'Master Matrix (2023)'!A2</f>
        <v>Alex S.</v>
      </c>
      <c r="G69" s="45">
        <v>131.48</v>
      </c>
      <c r="H69" s="164" t="s">
        <v>12</v>
      </c>
    </row>
    <row r="70">
      <c r="A70" s="34"/>
      <c r="B70" s="165">
        <v>14.0</v>
      </c>
      <c r="C70" s="166" t="str">
        <f>'Master Matrix (2023)'!A3</f>
        <v>Dylan D.</v>
      </c>
      <c r="D70" s="145">
        <v>118.34</v>
      </c>
      <c r="E70" s="145" t="s">
        <v>11</v>
      </c>
      <c r="F70" s="166" t="str">
        <f>'Master Matrix (2023)'!A5</f>
        <v>Grant B.</v>
      </c>
      <c r="G70" s="145">
        <v>114.48</v>
      </c>
      <c r="H70" s="146" t="s">
        <v>12</v>
      </c>
    </row>
    <row r="71">
      <c r="A71" s="34"/>
      <c r="B71" s="142"/>
      <c r="C71" s="167" t="str">
        <f>'Master Matrix (2023)'!A10</f>
        <v>Nick L.</v>
      </c>
      <c r="D71" s="148">
        <v>91.34</v>
      </c>
      <c r="E71" s="148" t="s">
        <v>12</v>
      </c>
      <c r="F71" s="167" t="str">
        <f>'Master Matrix (2023)'!A9</f>
        <v>Michael P.</v>
      </c>
      <c r="G71" s="148">
        <v>152.02</v>
      </c>
      <c r="H71" s="149" t="s">
        <v>11</v>
      </c>
    </row>
    <row r="72">
      <c r="A72" s="34"/>
      <c r="B72" s="142"/>
      <c r="C72" s="167" t="str">
        <f>'Master Matrix (2023)'!A2</f>
        <v>Alex S.</v>
      </c>
      <c r="D72" s="148">
        <v>131.64</v>
      </c>
      <c r="E72" s="148" t="s">
        <v>11</v>
      </c>
      <c r="F72" s="167" t="str">
        <f>'Master Matrix (2023)'!A8</f>
        <v>Max T.</v>
      </c>
      <c r="G72" s="148">
        <v>89.94</v>
      </c>
      <c r="H72" s="149" t="s">
        <v>12</v>
      </c>
    </row>
    <row r="73">
      <c r="A73" s="34"/>
      <c r="B73" s="142"/>
      <c r="C73" s="167" t="str">
        <f>'Master Matrix (2023)'!A11</f>
        <v>Riley D.</v>
      </c>
      <c r="D73" s="148">
        <v>135.72</v>
      </c>
      <c r="E73" s="148" t="s">
        <v>11</v>
      </c>
      <c r="F73" s="167" t="str">
        <f>'Master Matrix (2023)'!A4</f>
        <v>Ethan L.</v>
      </c>
      <c r="G73" s="148">
        <v>128.02</v>
      </c>
      <c r="H73" s="149" t="s">
        <v>12</v>
      </c>
    </row>
    <row r="74">
      <c r="A74" s="34"/>
      <c r="B74" s="159"/>
      <c r="C74" s="168" t="str">
        <f>'Master Matrix (2023)'!A7</f>
        <v>Joey K.</v>
      </c>
      <c r="D74" s="151">
        <v>94.8</v>
      </c>
      <c r="E74" s="151" t="s">
        <v>12</v>
      </c>
      <c r="F74" s="168" t="str">
        <f>'Master Matrix (2023)'!A6</f>
        <v>Jack G.</v>
      </c>
      <c r="G74" s="151">
        <v>98.64</v>
      </c>
      <c r="H74" s="169" t="s">
        <v>11</v>
      </c>
    </row>
    <row r="75">
      <c r="A75" s="170"/>
      <c r="B75" s="165" t="s">
        <v>53</v>
      </c>
      <c r="C75" s="171" t="str">
        <f>'Master Matrix (2023)'!A5</f>
        <v>Grant B.</v>
      </c>
      <c r="D75" s="172">
        <v>118.52</v>
      </c>
      <c r="E75" s="172" t="s">
        <v>12</v>
      </c>
      <c r="F75" s="171" t="str">
        <f>'Master Matrix (2023)'!A3</f>
        <v>Dylan D.</v>
      </c>
      <c r="G75" s="172">
        <v>150.2</v>
      </c>
      <c r="H75" s="173" t="s">
        <v>11</v>
      </c>
    </row>
    <row r="76">
      <c r="A76" s="170"/>
      <c r="B76" s="142"/>
      <c r="C76" s="174" t="str">
        <f>'Master Matrix (2023)'!A2</f>
        <v>Alex S.</v>
      </c>
      <c r="D76" s="175">
        <v>123.54</v>
      </c>
      <c r="E76" s="175" t="s">
        <v>11</v>
      </c>
      <c r="F76" s="174" t="str">
        <f>'Master Matrix (2023)'!A6</f>
        <v>Jack G.</v>
      </c>
      <c r="G76" s="175">
        <v>109.82</v>
      </c>
      <c r="H76" s="176" t="s">
        <v>12</v>
      </c>
    </row>
    <row r="77">
      <c r="A77" s="170"/>
      <c r="B77" s="142"/>
      <c r="C77" s="177" t="str">
        <f>'Master Matrix (2023)'!A10</f>
        <v>Nick L.</v>
      </c>
      <c r="D77" s="178">
        <v>73.8</v>
      </c>
      <c r="E77" s="178" t="s">
        <v>33</v>
      </c>
      <c r="F77" s="177" t="str">
        <f>'Master Matrix (2023)'!A4</f>
        <v>Ethan L.</v>
      </c>
      <c r="G77" s="178">
        <v>98.06</v>
      </c>
      <c r="H77" s="179" t="s">
        <v>33</v>
      </c>
    </row>
    <row r="78">
      <c r="A78" s="170"/>
      <c r="B78" s="142"/>
      <c r="C78" s="177" t="str">
        <f>'Master Matrix (2023)'!A9</f>
        <v>Michael P.</v>
      </c>
      <c r="D78" s="178">
        <v>73.34</v>
      </c>
      <c r="E78" s="178" t="s">
        <v>33</v>
      </c>
      <c r="F78" s="177" t="str">
        <f>'Master Matrix (2023)'!A8</f>
        <v>Max T.</v>
      </c>
      <c r="G78" s="178">
        <v>139.86</v>
      </c>
      <c r="H78" s="179" t="s">
        <v>33</v>
      </c>
      <c r="J78" s="180"/>
    </row>
    <row r="79">
      <c r="A79" s="170"/>
      <c r="B79" s="159"/>
      <c r="C79" s="181" t="str">
        <f>'Master Matrix (2023)'!A11</f>
        <v>Riley D.</v>
      </c>
      <c r="D79" s="182">
        <v>105.08</v>
      </c>
      <c r="E79" s="183" t="s">
        <v>12</v>
      </c>
      <c r="F79" s="181" t="str">
        <f>'Master Matrix (2023)'!A7</f>
        <v>Joey K.</v>
      </c>
      <c r="G79" s="184">
        <v>107.88</v>
      </c>
      <c r="H79" s="185" t="s">
        <v>11</v>
      </c>
    </row>
    <row r="80">
      <c r="A80" s="170"/>
      <c r="B80" s="165" t="s">
        <v>54</v>
      </c>
      <c r="C80" s="171" t="str">
        <f>'Master Matrix (2023)'!A3</f>
        <v>Dylan D.</v>
      </c>
      <c r="D80" s="172">
        <v>94.0</v>
      </c>
      <c r="E80" s="172" t="s">
        <v>12</v>
      </c>
      <c r="F80" s="171" t="str">
        <f>'Master Matrix (2023)'!A8</f>
        <v>Max T.</v>
      </c>
      <c r="G80" s="172">
        <v>128.92</v>
      </c>
      <c r="H80" s="173" t="s">
        <v>11</v>
      </c>
      <c r="J80" s="43"/>
    </row>
    <row r="81">
      <c r="A81" s="170"/>
      <c r="B81" s="142"/>
      <c r="C81" s="174" t="str">
        <f>'Master Matrix (2023)'!A2</f>
        <v>Alex S.</v>
      </c>
      <c r="D81" s="175">
        <v>148.98</v>
      </c>
      <c r="E81" s="175" t="s">
        <v>11</v>
      </c>
      <c r="F81" s="174" t="str">
        <f>'Master Matrix (2023)'!A9</f>
        <v>Michael P.</v>
      </c>
      <c r="G81" s="175">
        <v>102.6</v>
      </c>
      <c r="H81" s="176" t="s">
        <v>12</v>
      </c>
    </row>
    <row r="82">
      <c r="A82" s="170"/>
      <c r="B82" s="142"/>
      <c r="C82" s="177" t="str">
        <f>'Master Matrix (2023)'!A5</f>
        <v>Grant B.</v>
      </c>
      <c r="D82" s="178">
        <v>122.92</v>
      </c>
      <c r="E82" s="178" t="s">
        <v>33</v>
      </c>
      <c r="F82" s="177" t="str">
        <f>'Master Matrix (2023)'!A6</f>
        <v>Jack G.</v>
      </c>
      <c r="G82" s="178">
        <v>123.12</v>
      </c>
      <c r="H82" s="179" t="s">
        <v>33</v>
      </c>
    </row>
    <row r="83">
      <c r="A83" s="170"/>
      <c r="B83" s="142"/>
      <c r="C83" s="177" t="str">
        <f>'Master Matrix (2023)'!A7</f>
        <v>Joey K.</v>
      </c>
      <c r="D83" s="178">
        <v>74.34</v>
      </c>
      <c r="E83" s="178" t="s">
        <v>33</v>
      </c>
      <c r="F83" s="177" t="str">
        <f>'Master Matrix (2023)'!A4</f>
        <v>Ethan L.</v>
      </c>
      <c r="G83" s="178">
        <v>150.28</v>
      </c>
      <c r="H83" s="179" t="s">
        <v>33</v>
      </c>
    </row>
    <row r="84">
      <c r="A84" s="170"/>
      <c r="B84" s="159"/>
      <c r="C84" s="186" t="str">
        <f>'Master Matrix (2023)'!A11</f>
        <v>Riley D.</v>
      </c>
      <c r="D84" s="187">
        <v>100.9</v>
      </c>
      <c r="E84" s="187" t="s">
        <v>33</v>
      </c>
      <c r="F84" s="186" t="str">
        <f>'Master Matrix (2023)'!A10</f>
        <v>Nick L.</v>
      </c>
      <c r="G84" s="187">
        <v>79.8</v>
      </c>
      <c r="H84" s="188" t="s">
        <v>33</v>
      </c>
    </row>
    <row r="85">
      <c r="A85" s="170"/>
      <c r="B85" s="165" t="s">
        <v>55</v>
      </c>
      <c r="C85" s="171" t="str">
        <f>'Master Matrix (2023)'!A2</f>
        <v>Alex S.</v>
      </c>
      <c r="D85" s="172">
        <v>126.24</v>
      </c>
      <c r="E85" s="172" t="s">
        <v>11</v>
      </c>
      <c r="F85" s="171" t="str">
        <f>'Master Matrix (2023)'!A8</f>
        <v>Max T.</v>
      </c>
      <c r="G85" s="172">
        <v>119.2</v>
      </c>
      <c r="H85" s="173" t="s">
        <v>12</v>
      </c>
    </row>
    <row r="86">
      <c r="A86" s="170"/>
      <c r="B86" s="142"/>
      <c r="C86" s="177" t="str">
        <f>'Master Matrix (2023)'!A3</f>
        <v>Dylan D.</v>
      </c>
      <c r="D86" s="178">
        <v>93.8</v>
      </c>
      <c r="E86" s="178" t="s">
        <v>33</v>
      </c>
      <c r="F86" s="177" t="str">
        <f>'Master Matrix (2023)'!A9</f>
        <v>Michael P.</v>
      </c>
      <c r="G86" s="178">
        <v>145.62</v>
      </c>
      <c r="H86" s="179" t="s">
        <v>33</v>
      </c>
    </row>
    <row r="87">
      <c r="A87" s="170"/>
      <c r="B87" s="142"/>
      <c r="C87" s="177" t="str">
        <f>'Master Matrix (2023)'!A11</f>
        <v>Riley D.</v>
      </c>
      <c r="D87" s="178">
        <v>132.2</v>
      </c>
      <c r="E87" s="178" t="s">
        <v>33</v>
      </c>
      <c r="F87" s="177" t="str">
        <f>'Master Matrix (2023)'!A4</f>
        <v>Ethan L.</v>
      </c>
      <c r="G87" s="178">
        <v>121.16</v>
      </c>
      <c r="H87" s="179" t="s">
        <v>33</v>
      </c>
    </row>
    <row r="88">
      <c r="A88" s="170"/>
      <c r="B88" s="142"/>
      <c r="C88" s="177" t="str">
        <f>'Master Matrix (2023)'!A5</f>
        <v>Grant B.</v>
      </c>
      <c r="D88" s="178">
        <v>109.48</v>
      </c>
      <c r="E88" s="178" t="s">
        <v>33</v>
      </c>
      <c r="F88" s="177" t="str">
        <f>'Master Matrix (2023)'!A6</f>
        <v>Jack G.</v>
      </c>
      <c r="G88" s="178">
        <v>141.78</v>
      </c>
      <c r="H88" s="179" t="s">
        <v>33</v>
      </c>
    </row>
    <row r="89">
      <c r="A89" s="170"/>
      <c r="B89" s="159"/>
      <c r="C89" s="186" t="str">
        <f>'Master Matrix (2023)'!A7</f>
        <v>Joey K.</v>
      </c>
      <c r="D89" s="187">
        <v>59.66</v>
      </c>
      <c r="E89" s="187" t="s">
        <v>33</v>
      </c>
      <c r="F89" s="186" t="str">
        <f>'Master Matrix (2023)'!A10</f>
        <v>Nick L.</v>
      </c>
      <c r="G89" s="187">
        <v>87.52</v>
      </c>
      <c r="H89" s="188" t="s">
        <v>33</v>
      </c>
    </row>
    <row r="90">
      <c r="A90" s="170"/>
      <c r="B90" s="170"/>
      <c r="D90" s="130"/>
      <c r="E90" s="130"/>
      <c r="G90" s="130"/>
      <c r="H90" s="130"/>
    </row>
    <row r="91">
      <c r="A91" s="170"/>
      <c r="B91" s="170"/>
      <c r="D91" s="130"/>
      <c r="E91" s="130"/>
      <c r="G91" s="130"/>
      <c r="H91" s="130"/>
    </row>
    <row r="92">
      <c r="A92" s="170"/>
      <c r="B92" s="170"/>
      <c r="D92" s="130"/>
      <c r="E92" s="130"/>
      <c r="G92" s="130"/>
      <c r="H92" s="130"/>
    </row>
    <row r="93">
      <c r="A93" s="170"/>
      <c r="B93" s="170"/>
      <c r="D93" s="130"/>
      <c r="E93" s="130"/>
      <c r="G93" s="130"/>
      <c r="H93" s="130"/>
    </row>
    <row r="94">
      <c r="A94" s="170"/>
      <c r="B94" s="170"/>
      <c r="D94" s="130"/>
      <c r="E94" s="130"/>
      <c r="G94" s="130"/>
      <c r="H94" s="130"/>
    </row>
    <row r="95">
      <c r="A95" s="170"/>
      <c r="B95" s="170"/>
      <c r="D95" s="130"/>
      <c r="E95" s="130"/>
      <c r="G95" s="130"/>
      <c r="H95" s="130"/>
    </row>
    <row r="96">
      <c r="A96" s="170"/>
      <c r="B96" s="170"/>
      <c r="D96" s="130"/>
      <c r="E96" s="130"/>
      <c r="G96" s="130"/>
      <c r="H96" s="130"/>
    </row>
    <row r="97">
      <c r="A97" s="170"/>
      <c r="B97" s="170"/>
      <c r="D97" s="130"/>
      <c r="E97" s="130"/>
      <c r="G97" s="130"/>
      <c r="H97" s="130"/>
    </row>
    <row r="98">
      <c r="A98" s="170"/>
      <c r="B98" s="170"/>
      <c r="D98" s="130"/>
      <c r="E98" s="130"/>
      <c r="G98" s="130"/>
      <c r="H98" s="130"/>
    </row>
    <row r="99">
      <c r="A99" s="170"/>
      <c r="B99" s="170"/>
      <c r="D99" s="130"/>
      <c r="E99" s="130"/>
      <c r="G99" s="130"/>
      <c r="H99" s="130"/>
    </row>
    <row r="100">
      <c r="A100" s="170"/>
      <c r="B100" s="170"/>
      <c r="D100" s="130"/>
      <c r="E100" s="130"/>
      <c r="G100" s="130"/>
      <c r="H100" s="130"/>
    </row>
    <row r="101">
      <c r="A101" s="170"/>
      <c r="B101" s="170"/>
      <c r="D101" s="130"/>
      <c r="E101" s="130"/>
      <c r="G101" s="130"/>
      <c r="H101" s="130"/>
    </row>
    <row r="102">
      <c r="A102" s="170"/>
      <c r="B102" s="170"/>
      <c r="D102" s="130"/>
      <c r="E102" s="130"/>
      <c r="G102" s="130"/>
      <c r="H102" s="130"/>
    </row>
    <row r="103">
      <c r="A103" s="170"/>
      <c r="B103" s="170"/>
      <c r="D103" s="130"/>
      <c r="E103" s="130"/>
      <c r="G103" s="130"/>
      <c r="H103" s="130"/>
    </row>
    <row r="104">
      <c r="A104" s="130"/>
      <c r="B104" s="130"/>
      <c r="D104" s="130"/>
      <c r="E104" s="130"/>
      <c r="G104" s="130"/>
      <c r="H104" s="130"/>
    </row>
    <row r="105">
      <c r="A105" s="130"/>
      <c r="B105" s="130"/>
      <c r="D105" s="130"/>
      <c r="E105" s="130"/>
      <c r="G105" s="130"/>
      <c r="H105" s="130"/>
    </row>
    <row r="106">
      <c r="A106" s="130"/>
      <c r="B106" s="130"/>
      <c r="D106" s="130"/>
      <c r="E106" s="130"/>
      <c r="G106" s="130"/>
      <c r="H106" s="130"/>
    </row>
    <row r="107">
      <c r="A107" s="130"/>
      <c r="B107" s="130"/>
      <c r="D107" s="130"/>
      <c r="E107" s="130"/>
      <c r="G107" s="130"/>
      <c r="H107" s="130"/>
    </row>
    <row r="108">
      <c r="A108" s="130"/>
      <c r="B108" s="130"/>
      <c r="D108" s="130"/>
      <c r="E108" s="130"/>
      <c r="G108" s="130"/>
      <c r="H108" s="130"/>
    </row>
    <row r="109">
      <c r="A109" s="130"/>
      <c r="B109" s="130"/>
      <c r="D109" s="130"/>
      <c r="E109" s="130"/>
      <c r="G109" s="130"/>
      <c r="H109" s="130"/>
    </row>
    <row r="110">
      <c r="A110" s="130"/>
      <c r="B110" s="130"/>
      <c r="D110" s="130"/>
      <c r="E110" s="130"/>
      <c r="G110" s="130"/>
      <c r="H110" s="130"/>
    </row>
    <row r="111">
      <c r="A111" s="130"/>
      <c r="B111" s="130"/>
      <c r="D111" s="130"/>
      <c r="E111" s="130"/>
      <c r="G111" s="130"/>
      <c r="H111" s="130"/>
    </row>
    <row r="112">
      <c r="A112" s="130"/>
      <c r="B112" s="130"/>
      <c r="D112" s="130"/>
      <c r="E112" s="130"/>
      <c r="G112" s="130"/>
      <c r="H112" s="130"/>
    </row>
    <row r="113">
      <c r="A113" s="130"/>
      <c r="B113" s="130"/>
      <c r="D113" s="130"/>
      <c r="E113" s="130"/>
      <c r="G113" s="130"/>
      <c r="H113" s="130"/>
    </row>
    <row r="114">
      <c r="A114" s="130"/>
      <c r="B114" s="130"/>
      <c r="D114" s="130"/>
      <c r="E114" s="130"/>
      <c r="G114" s="130"/>
      <c r="H114" s="130"/>
    </row>
    <row r="115">
      <c r="A115" s="130"/>
      <c r="B115" s="130"/>
      <c r="D115" s="130"/>
      <c r="E115" s="130"/>
      <c r="G115" s="130"/>
      <c r="H115" s="130"/>
    </row>
    <row r="116">
      <c r="A116" s="130"/>
      <c r="B116" s="130"/>
      <c r="D116" s="130"/>
      <c r="E116" s="130"/>
      <c r="G116" s="130"/>
      <c r="H116" s="130"/>
    </row>
    <row r="117">
      <c r="A117" s="130"/>
      <c r="B117" s="130"/>
      <c r="D117" s="130"/>
      <c r="E117" s="130"/>
      <c r="G117" s="130"/>
      <c r="H117" s="130"/>
    </row>
    <row r="118">
      <c r="A118" s="130"/>
      <c r="B118" s="130"/>
      <c r="D118" s="130"/>
      <c r="E118" s="130"/>
      <c r="G118" s="130"/>
      <c r="H118" s="130"/>
    </row>
    <row r="119">
      <c r="A119" s="130"/>
      <c r="B119" s="130"/>
      <c r="D119" s="130"/>
      <c r="E119" s="130"/>
      <c r="G119" s="130"/>
      <c r="H119" s="130"/>
    </row>
    <row r="120">
      <c r="A120" s="130"/>
      <c r="B120" s="130"/>
      <c r="D120" s="130"/>
      <c r="E120" s="130"/>
      <c r="G120" s="130"/>
      <c r="H120" s="130"/>
    </row>
    <row r="121">
      <c r="A121" s="130"/>
      <c r="B121" s="130"/>
      <c r="D121" s="130"/>
      <c r="E121" s="130"/>
      <c r="G121" s="130"/>
      <c r="H121" s="130"/>
    </row>
    <row r="122">
      <c r="A122" s="130"/>
      <c r="B122" s="130"/>
      <c r="D122" s="130"/>
      <c r="E122" s="130"/>
      <c r="G122" s="130"/>
      <c r="H122" s="130"/>
    </row>
    <row r="123">
      <c r="A123" s="130"/>
      <c r="B123" s="130"/>
      <c r="D123" s="130"/>
      <c r="E123" s="130"/>
      <c r="G123" s="130"/>
      <c r="H123" s="130"/>
    </row>
    <row r="124">
      <c r="A124" s="130"/>
      <c r="B124" s="130"/>
      <c r="D124" s="130"/>
      <c r="E124" s="130"/>
      <c r="G124" s="130"/>
      <c r="H124" s="130"/>
    </row>
    <row r="125">
      <c r="A125" s="130"/>
      <c r="B125" s="130"/>
      <c r="D125" s="130"/>
      <c r="E125" s="130"/>
      <c r="G125" s="130"/>
      <c r="H125" s="130"/>
    </row>
    <row r="126">
      <c r="A126" s="130"/>
      <c r="B126" s="130"/>
      <c r="D126" s="130"/>
      <c r="E126" s="130"/>
      <c r="G126" s="130"/>
      <c r="H126" s="130"/>
    </row>
    <row r="127">
      <c r="A127" s="130"/>
      <c r="B127" s="130"/>
      <c r="D127" s="130"/>
      <c r="E127" s="130"/>
      <c r="G127" s="130"/>
      <c r="H127" s="130"/>
    </row>
    <row r="128">
      <c r="A128" s="130"/>
      <c r="B128" s="130"/>
      <c r="D128" s="130"/>
      <c r="E128" s="130"/>
      <c r="G128" s="130"/>
      <c r="H128" s="130"/>
    </row>
    <row r="129">
      <c r="A129" s="130"/>
      <c r="B129" s="130"/>
      <c r="D129" s="130"/>
      <c r="E129" s="130"/>
      <c r="G129" s="130"/>
      <c r="H129" s="130"/>
    </row>
    <row r="130">
      <c r="A130" s="130"/>
      <c r="B130" s="130"/>
      <c r="D130" s="130"/>
      <c r="E130" s="130"/>
      <c r="G130" s="130"/>
      <c r="H130" s="130"/>
    </row>
    <row r="131">
      <c r="A131" s="130"/>
      <c r="B131" s="130"/>
      <c r="D131" s="130"/>
      <c r="E131" s="130"/>
      <c r="G131" s="130"/>
      <c r="H131" s="130"/>
    </row>
    <row r="132">
      <c r="A132" s="130"/>
      <c r="B132" s="130"/>
      <c r="D132" s="130"/>
      <c r="E132" s="130"/>
      <c r="G132" s="130"/>
      <c r="H132" s="130"/>
    </row>
    <row r="133">
      <c r="A133" s="130"/>
      <c r="B133" s="130"/>
      <c r="D133" s="130"/>
      <c r="E133" s="130"/>
      <c r="G133" s="130"/>
      <c r="H133" s="130"/>
    </row>
    <row r="134">
      <c r="A134" s="130"/>
      <c r="B134" s="130"/>
      <c r="D134" s="130"/>
      <c r="E134" s="130"/>
      <c r="G134" s="130"/>
      <c r="H134" s="130"/>
    </row>
    <row r="135">
      <c r="A135" s="130"/>
      <c r="B135" s="130"/>
      <c r="D135" s="130"/>
      <c r="E135" s="130"/>
      <c r="G135" s="130"/>
      <c r="H135" s="130"/>
    </row>
    <row r="136">
      <c r="A136" s="130"/>
      <c r="B136" s="130"/>
      <c r="D136" s="130"/>
      <c r="E136" s="130"/>
      <c r="G136" s="130"/>
      <c r="H136" s="130"/>
    </row>
    <row r="137">
      <c r="A137" s="130"/>
      <c r="B137" s="130"/>
      <c r="D137" s="130"/>
      <c r="E137" s="130"/>
      <c r="G137" s="130"/>
      <c r="H137" s="130"/>
    </row>
    <row r="138">
      <c r="A138" s="130"/>
      <c r="B138" s="130"/>
      <c r="D138" s="130"/>
      <c r="E138" s="130"/>
      <c r="G138" s="130"/>
      <c r="H138" s="130"/>
    </row>
    <row r="139">
      <c r="A139" s="130"/>
      <c r="B139" s="130"/>
      <c r="D139" s="130"/>
      <c r="E139" s="130"/>
      <c r="G139" s="130"/>
      <c r="H139" s="130"/>
    </row>
    <row r="140">
      <c r="A140" s="130"/>
      <c r="B140" s="130"/>
      <c r="D140" s="130"/>
      <c r="E140" s="130"/>
      <c r="G140" s="130"/>
      <c r="H140" s="130"/>
    </row>
    <row r="141">
      <c r="A141" s="130"/>
      <c r="B141" s="130"/>
      <c r="D141" s="130"/>
      <c r="E141" s="130"/>
      <c r="G141" s="130"/>
      <c r="H141" s="130"/>
    </row>
    <row r="142">
      <c r="A142" s="130"/>
      <c r="B142" s="130"/>
      <c r="D142" s="130"/>
      <c r="E142" s="130"/>
      <c r="G142" s="130"/>
      <c r="H142" s="130"/>
    </row>
    <row r="143">
      <c r="A143" s="130"/>
      <c r="B143" s="130"/>
      <c r="D143" s="130"/>
      <c r="E143" s="130"/>
      <c r="G143" s="130"/>
      <c r="H143" s="130"/>
    </row>
    <row r="144">
      <c r="A144" s="130"/>
      <c r="B144" s="130"/>
      <c r="D144" s="130"/>
      <c r="E144" s="130"/>
      <c r="G144" s="130"/>
      <c r="H144" s="130"/>
    </row>
    <row r="145">
      <c r="A145" s="130"/>
      <c r="B145" s="130"/>
      <c r="D145" s="130"/>
      <c r="E145" s="130"/>
      <c r="G145" s="130"/>
      <c r="H145" s="130"/>
    </row>
    <row r="146">
      <c r="A146" s="130"/>
      <c r="B146" s="130"/>
      <c r="D146" s="130"/>
      <c r="E146" s="130"/>
      <c r="G146" s="130"/>
      <c r="H146" s="130"/>
    </row>
    <row r="147">
      <c r="A147" s="130"/>
      <c r="B147" s="130"/>
      <c r="D147" s="130"/>
      <c r="E147" s="130"/>
      <c r="G147" s="130"/>
      <c r="H147" s="130"/>
    </row>
    <row r="148">
      <c r="A148" s="130"/>
      <c r="B148" s="130"/>
      <c r="D148" s="130"/>
      <c r="E148" s="130"/>
      <c r="G148" s="130"/>
      <c r="H148" s="130"/>
    </row>
    <row r="149">
      <c r="A149" s="130"/>
      <c r="B149" s="130"/>
      <c r="D149" s="130"/>
      <c r="E149" s="130"/>
      <c r="G149" s="130"/>
      <c r="H149" s="130"/>
    </row>
    <row r="150">
      <c r="A150" s="130"/>
      <c r="B150" s="130"/>
      <c r="D150" s="130"/>
      <c r="E150" s="130"/>
      <c r="G150" s="130"/>
      <c r="H150" s="130"/>
    </row>
    <row r="151">
      <c r="A151" s="130"/>
      <c r="B151" s="130"/>
      <c r="D151" s="130"/>
      <c r="E151" s="130"/>
      <c r="G151" s="130"/>
      <c r="H151" s="130"/>
    </row>
    <row r="152">
      <c r="A152" s="130"/>
      <c r="B152" s="130"/>
      <c r="D152" s="130"/>
      <c r="E152" s="130"/>
      <c r="G152" s="130"/>
      <c r="H152" s="130"/>
    </row>
    <row r="153">
      <c r="A153" s="130"/>
      <c r="B153" s="130"/>
      <c r="D153" s="130"/>
      <c r="E153" s="130"/>
      <c r="G153" s="130"/>
      <c r="H153" s="130"/>
    </row>
    <row r="154">
      <c r="A154" s="130"/>
      <c r="B154" s="130"/>
      <c r="D154" s="130"/>
      <c r="E154" s="130"/>
      <c r="G154" s="130"/>
      <c r="H154" s="130"/>
    </row>
    <row r="155">
      <c r="A155" s="130"/>
      <c r="B155" s="130"/>
      <c r="D155" s="130"/>
      <c r="E155" s="130"/>
      <c r="G155" s="130"/>
      <c r="H155" s="130"/>
    </row>
    <row r="156">
      <c r="A156" s="130"/>
      <c r="B156" s="130"/>
      <c r="D156" s="130"/>
      <c r="E156" s="130"/>
      <c r="G156" s="130"/>
      <c r="H156" s="130"/>
    </row>
    <row r="157">
      <c r="A157" s="130"/>
      <c r="B157" s="130"/>
      <c r="D157" s="130"/>
      <c r="E157" s="130"/>
      <c r="G157" s="130"/>
      <c r="H157" s="130"/>
    </row>
    <row r="158">
      <c r="A158" s="130"/>
      <c r="B158" s="130"/>
      <c r="D158" s="130"/>
      <c r="E158" s="130"/>
      <c r="G158" s="130"/>
      <c r="H158" s="130"/>
    </row>
    <row r="159">
      <c r="A159" s="130"/>
      <c r="B159" s="130"/>
      <c r="D159" s="130"/>
      <c r="E159" s="130"/>
      <c r="G159" s="130"/>
      <c r="H159" s="130"/>
    </row>
    <row r="160">
      <c r="A160" s="130"/>
      <c r="B160" s="130"/>
      <c r="D160" s="130"/>
      <c r="E160" s="130"/>
      <c r="G160" s="130"/>
      <c r="H160" s="130"/>
    </row>
    <row r="161">
      <c r="A161" s="130"/>
      <c r="B161" s="130"/>
      <c r="D161" s="130"/>
      <c r="E161" s="130"/>
      <c r="G161" s="130"/>
      <c r="H161" s="130"/>
    </row>
    <row r="162">
      <c r="A162" s="130"/>
      <c r="B162" s="130"/>
      <c r="D162" s="130"/>
      <c r="E162" s="130"/>
      <c r="G162" s="130"/>
      <c r="H162" s="130"/>
    </row>
    <row r="163">
      <c r="A163" s="130"/>
      <c r="B163" s="130"/>
      <c r="D163" s="130"/>
      <c r="E163" s="130"/>
      <c r="G163" s="130"/>
      <c r="H163" s="130"/>
    </row>
    <row r="164">
      <c r="A164" s="130"/>
      <c r="B164" s="130"/>
      <c r="D164" s="130"/>
      <c r="E164" s="130"/>
      <c r="G164" s="130"/>
      <c r="H164" s="130"/>
    </row>
    <row r="165">
      <c r="A165" s="130"/>
      <c r="B165" s="130"/>
      <c r="D165" s="130"/>
      <c r="E165" s="130"/>
      <c r="G165" s="130"/>
      <c r="H165" s="130"/>
    </row>
    <row r="166">
      <c r="A166" s="130"/>
      <c r="B166" s="130"/>
      <c r="D166" s="130"/>
      <c r="E166" s="130"/>
      <c r="G166" s="130"/>
      <c r="H166" s="130"/>
    </row>
    <row r="167">
      <c r="A167" s="130"/>
      <c r="B167" s="130"/>
      <c r="D167" s="130"/>
      <c r="E167" s="130"/>
      <c r="G167" s="130"/>
      <c r="H167" s="130"/>
    </row>
    <row r="168">
      <c r="A168" s="130"/>
      <c r="B168" s="130"/>
      <c r="D168" s="130"/>
      <c r="E168" s="130"/>
      <c r="G168" s="130"/>
      <c r="H168" s="130"/>
    </row>
    <row r="169">
      <c r="A169" s="130"/>
      <c r="B169" s="130"/>
      <c r="D169" s="130"/>
      <c r="E169" s="130"/>
      <c r="G169" s="130"/>
      <c r="H169" s="130"/>
    </row>
    <row r="170">
      <c r="A170" s="130"/>
      <c r="B170" s="130"/>
      <c r="D170" s="130"/>
      <c r="E170" s="130"/>
      <c r="G170" s="130"/>
      <c r="H170" s="130"/>
    </row>
    <row r="171">
      <c r="A171" s="130"/>
      <c r="B171" s="130"/>
      <c r="D171" s="130"/>
      <c r="E171" s="130"/>
      <c r="G171" s="130"/>
      <c r="H171" s="130"/>
    </row>
    <row r="172">
      <c r="A172" s="130"/>
      <c r="B172" s="130"/>
      <c r="D172" s="130"/>
      <c r="E172" s="130"/>
      <c r="G172" s="130"/>
      <c r="H172" s="130"/>
    </row>
    <row r="173">
      <c r="A173" s="130"/>
      <c r="B173" s="130"/>
      <c r="D173" s="130"/>
      <c r="E173" s="130"/>
      <c r="G173" s="130"/>
      <c r="H173" s="130"/>
    </row>
    <row r="174">
      <c r="A174" s="130"/>
      <c r="B174" s="130"/>
      <c r="D174" s="130"/>
      <c r="E174" s="130"/>
      <c r="G174" s="130"/>
      <c r="H174" s="130"/>
    </row>
    <row r="175">
      <c r="A175" s="130"/>
      <c r="B175" s="130"/>
      <c r="D175" s="130"/>
      <c r="E175" s="130"/>
      <c r="G175" s="130"/>
      <c r="H175" s="130"/>
    </row>
    <row r="176">
      <c r="A176" s="130"/>
      <c r="B176" s="130"/>
      <c r="D176" s="130"/>
      <c r="E176" s="130"/>
      <c r="G176" s="130"/>
      <c r="H176" s="130"/>
    </row>
    <row r="177">
      <c r="A177" s="130"/>
      <c r="B177" s="130"/>
      <c r="D177" s="130"/>
      <c r="E177" s="130"/>
      <c r="G177" s="130"/>
      <c r="H177" s="130"/>
    </row>
    <row r="178">
      <c r="A178" s="130"/>
      <c r="B178" s="130"/>
      <c r="D178" s="130"/>
      <c r="E178" s="130"/>
      <c r="G178" s="130"/>
      <c r="H178" s="130"/>
    </row>
    <row r="179">
      <c r="A179" s="130"/>
      <c r="B179" s="130"/>
      <c r="D179" s="130"/>
      <c r="E179" s="130"/>
      <c r="G179" s="130"/>
      <c r="H179" s="130"/>
    </row>
    <row r="180">
      <c r="A180" s="130"/>
      <c r="B180" s="130"/>
      <c r="D180" s="130"/>
      <c r="E180" s="130"/>
      <c r="G180" s="130"/>
      <c r="H180" s="130"/>
    </row>
    <row r="181">
      <c r="A181" s="130"/>
      <c r="B181" s="130"/>
      <c r="D181" s="130"/>
      <c r="E181" s="130"/>
      <c r="G181" s="130"/>
      <c r="H181" s="130"/>
    </row>
    <row r="182">
      <c r="A182" s="130"/>
      <c r="B182" s="130"/>
      <c r="D182" s="130"/>
      <c r="E182" s="130"/>
      <c r="G182" s="130"/>
      <c r="H182" s="130"/>
    </row>
    <row r="183">
      <c r="A183" s="130"/>
      <c r="B183" s="130"/>
      <c r="D183" s="130"/>
      <c r="E183" s="130"/>
      <c r="G183" s="130"/>
      <c r="H183" s="130"/>
    </row>
    <row r="184">
      <c r="A184" s="130"/>
      <c r="B184" s="130"/>
      <c r="D184" s="130"/>
      <c r="E184" s="130"/>
      <c r="G184" s="130"/>
      <c r="H184" s="130"/>
    </row>
    <row r="185">
      <c r="A185" s="130"/>
      <c r="B185" s="130"/>
      <c r="D185" s="130"/>
      <c r="E185" s="130"/>
      <c r="G185" s="130"/>
      <c r="H185" s="130"/>
    </row>
    <row r="186">
      <c r="A186" s="130"/>
      <c r="B186" s="130"/>
      <c r="D186" s="130"/>
      <c r="E186" s="130"/>
      <c r="G186" s="130"/>
      <c r="H186" s="130"/>
    </row>
    <row r="187">
      <c r="A187" s="130"/>
      <c r="B187" s="130"/>
      <c r="D187" s="130"/>
      <c r="E187" s="130"/>
      <c r="G187" s="130"/>
      <c r="H187" s="130"/>
    </row>
    <row r="188">
      <c r="A188" s="130"/>
      <c r="B188" s="130"/>
      <c r="D188" s="130"/>
      <c r="E188" s="130"/>
      <c r="G188" s="130"/>
      <c r="H188" s="130"/>
    </row>
    <row r="189">
      <c r="A189" s="130"/>
      <c r="B189" s="130"/>
      <c r="D189" s="130"/>
      <c r="E189" s="130"/>
      <c r="G189" s="130"/>
      <c r="H189" s="130"/>
    </row>
    <row r="190">
      <c r="A190" s="130"/>
      <c r="B190" s="130"/>
      <c r="D190" s="130"/>
      <c r="E190" s="130"/>
      <c r="G190" s="130"/>
      <c r="H190" s="130"/>
    </row>
    <row r="191">
      <c r="A191" s="130"/>
      <c r="B191" s="130"/>
      <c r="D191" s="130"/>
      <c r="E191" s="130"/>
      <c r="G191" s="130"/>
      <c r="H191" s="130"/>
    </row>
    <row r="192">
      <c r="A192" s="130"/>
      <c r="B192" s="130"/>
      <c r="D192" s="130"/>
      <c r="E192" s="130"/>
      <c r="G192" s="130"/>
      <c r="H192" s="130"/>
    </row>
    <row r="193">
      <c r="A193" s="130"/>
      <c r="B193" s="130"/>
      <c r="D193" s="130"/>
      <c r="E193" s="130"/>
      <c r="G193" s="130"/>
      <c r="H193" s="130"/>
    </row>
    <row r="194">
      <c r="A194" s="130"/>
      <c r="B194" s="130"/>
      <c r="D194" s="130"/>
      <c r="E194" s="130"/>
      <c r="G194" s="130"/>
      <c r="H194" s="130"/>
    </row>
    <row r="195">
      <c r="A195" s="130"/>
      <c r="B195" s="130"/>
      <c r="D195" s="130"/>
      <c r="E195" s="130"/>
      <c r="G195" s="130"/>
      <c r="H195" s="130"/>
    </row>
    <row r="196">
      <c r="A196" s="130"/>
      <c r="B196" s="130"/>
      <c r="D196" s="130"/>
      <c r="E196" s="130"/>
      <c r="G196" s="130"/>
      <c r="H196" s="130"/>
    </row>
    <row r="197">
      <c r="A197" s="130"/>
      <c r="B197" s="130"/>
      <c r="D197" s="130"/>
      <c r="E197" s="130"/>
      <c r="G197" s="130"/>
      <c r="H197" s="130"/>
    </row>
    <row r="198">
      <c r="A198" s="130"/>
      <c r="B198" s="130"/>
      <c r="D198" s="130"/>
      <c r="E198" s="130"/>
      <c r="G198" s="130"/>
      <c r="H198" s="130"/>
    </row>
    <row r="199">
      <c r="A199" s="130"/>
      <c r="B199" s="130"/>
      <c r="D199" s="130"/>
      <c r="E199" s="130"/>
      <c r="G199" s="130"/>
      <c r="H199" s="130"/>
    </row>
    <row r="200">
      <c r="A200" s="130"/>
      <c r="B200" s="130"/>
      <c r="D200" s="130"/>
      <c r="E200" s="130"/>
      <c r="G200" s="130"/>
      <c r="H200" s="130"/>
    </row>
    <row r="201">
      <c r="A201" s="130"/>
      <c r="B201" s="130"/>
      <c r="D201" s="130"/>
      <c r="E201" s="130"/>
      <c r="G201" s="130"/>
      <c r="H201" s="130"/>
    </row>
    <row r="202">
      <c r="A202" s="130"/>
      <c r="B202" s="130"/>
      <c r="D202" s="130"/>
      <c r="E202" s="130"/>
      <c r="G202" s="130"/>
      <c r="H202" s="130"/>
    </row>
    <row r="203">
      <c r="A203" s="130"/>
      <c r="B203" s="130"/>
      <c r="D203" s="130"/>
      <c r="E203" s="130"/>
      <c r="G203" s="130"/>
      <c r="H203" s="130"/>
    </row>
    <row r="204">
      <c r="A204" s="130"/>
      <c r="B204" s="130"/>
      <c r="D204" s="130"/>
      <c r="E204" s="130"/>
      <c r="G204" s="130"/>
      <c r="H204" s="130"/>
    </row>
    <row r="205">
      <c r="A205" s="130"/>
      <c r="B205" s="130"/>
      <c r="D205" s="130"/>
      <c r="E205" s="130"/>
      <c r="G205" s="130"/>
      <c r="H205" s="130"/>
    </row>
    <row r="206">
      <c r="A206" s="130"/>
      <c r="B206" s="130"/>
      <c r="D206" s="130"/>
      <c r="E206" s="130"/>
      <c r="G206" s="130"/>
      <c r="H206" s="130"/>
    </row>
    <row r="207">
      <c r="A207" s="130"/>
      <c r="B207" s="130"/>
      <c r="D207" s="130"/>
      <c r="E207" s="130"/>
      <c r="G207" s="130"/>
      <c r="H207" s="130"/>
    </row>
    <row r="208">
      <c r="A208" s="130"/>
      <c r="B208" s="130"/>
      <c r="D208" s="130"/>
      <c r="E208" s="130"/>
      <c r="G208" s="130"/>
      <c r="H208" s="130"/>
    </row>
    <row r="209">
      <c r="A209" s="130"/>
      <c r="B209" s="130"/>
      <c r="D209" s="130"/>
      <c r="E209" s="130"/>
      <c r="G209" s="130"/>
      <c r="H209" s="130"/>
    </row>
    <row r="210">
      <c r="A210" s="130"/>
      <c r="B210" s="130"/>
      <c r="D210" s="130"/>
      <c r="E210" s="130"/>
      <c r="G210" s="130"/>
      <c r="H210" s="130"/>
    </row>
    <row r="211">
      <c r="A211" s="130"/>
      <c r="B211" s="130"/>
      <c r="D211" s="130"/>
      <c r="E211" s="130"/>
      <c r="G211" s="130"/>
      <c r="H211" s="130"/>
    </row>
    <row r="212">
      <c r="A212" s="130"/>
      <c r="B212" s="130"/>
      <c r="D212" s="130"/>
      <c r="E212" s="130"/>
      <c r="G212" s="130"/>
      <c r="H212" s="130"/>
    </row>
    <row r="213">
      <c r="A213" s="130"/>
      <c r="B213" s="130"/>
      <c r="D213" s="130"/>
      <c r="E213" s="130"/>
      <c r="G213" s="130"/>
      <c r="H213" s="130"/>
    </row>
    <row r="214">
      <c r="A214" s="130"/>
      <c r="B214" s="130"/>
      <c r="D214" s="130"/>
      <c r="E214" s="130"/>
      <c r="G214" s="130"/>
      <c r="H214" s="130"/>
    </row>
    <row r="215">
      <c r="A215" s="130"/>
      <c r="B215" s="130"/>
      <c r="D215" s="130"/>
      <c r="E215" s="130"/>
      <c r="G215" s="130"/>
      <c r="H215" s="130"/>
    </row>
    <row r="216">
      <c r="A216" s="130"/>
      <c r="B216" s="130"/>
      <c r="D216" s="130"/>
      <c r="E216" s="130"/>
      <c r="G216" s="130"/>
      <c r="H216" s="130"/>
    </row>
    <row r="217">
      <c r="A217" s="130"/>
      <c r="B217" s="130"/>
      <c r="D217" s="130"/>
      <c r="E217" s="130"/>
      <c r="G217" s="130"/>
      <c r="H217" s="130"/>
    </row>
    <row r="218">
      <c r="A218" s="130"/>
      <c r="B218" s="130"/>
      <c r="D218" s="130"/>
      <c r="E218" s="130"/>
      <c r="G218" s="130"/>
      <c r="H218" s="130"/>
    </row>
    <row r="219">
      <c r="A219" s="130"/>
      <c r="B219" s="130"/>
      <c r="D219" s="130"/>
      <c r="E219" s="130"/>
      <c r="G219" s="130"/>
      <c r="H219" s="130"/>
    </row>
    <row r="220">
      <c r="A220" s="130"/>
      <c r="B220" s="130"/>
      <c r="D220" s="130"/>
      <c r="E220" s="130"/>
      <c r="G220" s="130"/>
      <c r="H220" s="130"/>
    </row>
    <row r="221">
      <c r="A221" s="130"/>
      <c r="B221" s="130"/>
      <c r="D221" s="130"/>
      <c r="E221" s="130"/>
      <c r="G221" s="130"/>
      <c r="H221" s="130"/>
    </row>
    <row r="222">
      <c r="A222" s="130"/>
      <c r="B222" s="130"/>
      <c r="D222" s="130"/>
      <c r="E222" s="130"/>
      <c r="G222" s="130"/>
      <c r="H222" s="130"/>
    </row>
    <row r="223">
      <c r="A223" s="130"/>
      <c r="B223" s="130"/>
      <c r="D223" s="130"/>
      <c r="E223" s="130"/>
      <c r="G223" s="130"/>
      <c r="H223" s="130"/>
    </row>
    <row r="224">
      <c r="A224" s="130"/>
      <c r="B224" s="130"/>
      <c r="D224" s="130"/>
      <c r="E224" s="130"/>
      <c r="G224" s="130"/>
      <c r="H224" s="130"/>
    </row>
    <row r="225">
      <c r="A225" s="130"/>
      <c r="B225" s="130"/>
      <c r="D225" s="130"/>
      <c r="E225" s="130"/>
      <c r="G225" s="130"/>
      <c r="H225" s="130"/>
    </row>
    <row r="226">
      <c r="A226" s="130"/>
      <c r="B226" s="130"/>
      <c r="D226" s="130"/>
      <c r="E226" s="130"/>
      <c r="G226" s="130"/>
      <c r="H226" s="130"/>
    </row>
    <row r="227">
      <c r="A227" s="130"/>
      <c r="B227" s="130"/>
      <c r="D227" s="130"/>
      <c r="E227" s="130"/>
      <c r="G227" s="130"/>
      <c r="H227" s="130"/>
    </row>
    <row r="228">
      <c r="A228" s="130"/>
      <c r="B228" s="130"/>
      <c r="D228" s="130"/>
      <c r="E228" s="130"/>
      <c r="G228" s="130"/>
      <c r="H228" s="130"/>
    </row>
    <row r="229">
      <c r="A229" s="130"/>
      <c r="B229" s="130"/>
      <c r="D229" s="130"/>
      <c r="E229" s="130"/>
      <c r="G229" s="130"/>
      <c r="H229" s="130"/>
    </row>
    <row r="230">
      <c r="A230" s="130"/>
      <c r="B230" s="130"/>
      <c r="D230" s="130"/>
      <c r="E230" s="130"/>
      <c r="G230" s="130"/>
      <c r="H230" s="130"/>
    </row>
    <row r="231">
      <c r="A231" s="130"/>
      <c r="B231" s="130"/>
      <c r="D231" s="130"/>
      <c r="E231" s="130"/>
      <c r="G231" s="130"/>
      <c r="H231" s="130"/>
    </row>
    <row r="232">
      <c r="A232" s="130"/>
      <c r="B232" s="130"/>
      <c r="D232" s="130"/>
      <c r="E232" s="130"/>
      <c r="G232" s="130"/>
      <c r="H232" s="130"/>
    </row>
    <row r="233">
      <c r="A233" s="130"/>
      <c r="B233" s="130"/>
      <c r="D233" s="130"/>
      <c r="E233" s="130"/>
      <c r="G233" s="130"/>
      <c r="H233" s="130"/>
    </row>
    <row r="234">
      <c r="A234" s="130"/>
      <c r="B234" s="130"/>
      <c r="D234" s="130"/>
      <c r="E234" s="130"/>
      <c r="G234" s="130"/>
      <c r="H234" s="130"/>
    </row>
    <row r="235">
      <c r="A235" s="130"/>
      <c r="B235" s="130"/>
      <c r="D235" s="130"/>
      <c r="E235" s="130"/>
      <c r="G235" s="130"/>
      <c r="H235" s="130"/>
    </row>
    <row r="236">
      <c r="A236" s="130"/>
      <c r="B236" s="130"/>
      <c r="D236" s="130"/>
      <c r="E236" s="130"/>
      <c r="G236" s="130"/>
      <c r="H236" s="130"/>
    </row>
    <row r="237">
      <c r="A237" s="130"/>
      <c r="B237" s="130"/>
      <c r="D237" s="130"/>
      <c r="E237" s="130"/>
      <c r="G237" s="130"/>
      <c r="H237" s="130"/>
    </row>
    <row r="238">
      <c r="A238" s="130"/>
      <c r="B238" s="130"/>
      <c r="D238" s="130"/>
      <c r="E238" s="130"/>
      <c r="G238" s="130"/>
      <c r="H238" s="130"/>
    </row>
    <row r="239">
      <c r="A239" s="130"/>
      <c r="B239" s="130"/>
      <c r="D239" s="130"/>
      <c r="E239" s="130"/>
      <c r="G239" s="130"/>
      <c r="H239" s="130"/>
    </row>
    <row r="240">
      <c r="A240" s="130"/>
      <c r="B240" s="130"/>
      <c r="D240" s="130"/>
      <c r="E240" s="130"/>
      <c r="G240" s="130"/>
      <c r="H240" s="130"/>
    </row>
    <row r="241">
      <c r="A241" s="130"/>
      <c r="B241" s="130"/>
      <c r="D241" s="130"/>
      <c r="E241" s="130"/>
      <c r="G241" s="130"/>
      <c r="H241" s="130"/>
    </row>
    <row r="242">
      <c r="A242" s="130"/>
      <c r="B242" s="130"/>
      <c r="D242" s="130"/>
      <c r="E242" s="130"/>
      <c r="G242" s="130"/>
      <c r="H242" s="130"/>
    </row>
    <row r="243">
      <c r="A243" s="130"/>
      <c r="B243" s="130"/>
      <c r="D243" s="130"/>
      <c r="E243" s="130"/>
      <c r="G243" s="130"/>
      <c r="H243" s="130"/>
    </row>
    <row r="244">
      <c r="A244" s="130"/>
      <c r="B244" s="130"/>
      <c r="D244" s="130"/>
      <c r="E244" s="130"/>
      <c r="G244" s="130"/>
      <c r="H244" s="130"/>
    </row>
    <row r="245">
      <c r="A245" s="130"/>
      <c r="B245" s="130"/>
      <c r="D245" s="130"/>
      <c r="E245" s="130"/>
      <c r="G245" s="130"/>
      <c r="H245" s="130"/>
    </row>
    <row r="246">
      <c r="A246" s="130"/>
      <c r="B246" s="130"/>
      <c r="D246" s="130"/>
      <c r="E246" s="130"/>
      <c r="G246" s="130"/>
      <c r="H246" s="130"/>
    </row>
    <row r="247">
      <c r="A247" s="130"/>
      <c r="B247" s="130"/>
      <c r="D247" s="130"/>
      <c r="E247" s="130"/>
      <c r="G247" s="130"/>
      <c r="H247" s="130"/>
    </row>
    <row r="248">
      <c r="A248" s="130"/>
      <c r="B248" s="130"/>
      <c r="D248" s="130"/>
      <c r="E248" s="130"/>
      <c r="G248" s="130"/>
      <c r="H248" s="130"/>
    </row>
    <row r="249">
      <c r="A249" s="130"/>
      <c r="B249" s="130"/>
      <c r="D249" s="130"/>
      <c r="E249" s="130"/>
      <c r="G249" s="130"/>
      <c r="H249" s="130"/>
    </row>
    <row r="250">
      <c r="A250" s="130"/>
      <c r="B250" s="130"/>
      <c r="D250" s="130"/>
      <c r="E250" s="130"/>
      <c r="G250" s="130"/>
      <c r="H250" s="130"/>
    </row>
    <row r="251">
      <c r="A251" s="130"/>
      <c r="B251" s="130"/>
      <c r="D251" s="130"/>
      <c r="E251" s="130"/>
      <c r="G251" s="130"/>
      <c r="H251" s="130"/>
    </row>
    <row r="252">
      <c r="A252" s="130"/>
      <c r="B252" s="130"/>
      <c r="D252" s="130"/>
      <c r="E252" s="130"/>
      <c r="G252" s="130"/>
      <c r="H252" s="130"/>
    </row>
    <row r="253">
      <c r="A253" s="130"/>
      <c r="B253" s="130"/>
      <c r="D253" s="130"/>
      <c r="E253" s="130"/>
      <c r="G253" s="130"/>
      <c r="H253" s="130"/>
    </row>
    <row r="254">
      <c r="A254" s="130"/>
      <c r="B254" s="130"/>
      <c r="D254" s="130"/>
      <c r="E254" s="130"/>
      <c r="G254" s="130"/>
      <c r="H254" s="130"/>
    </row>
    <row r="255">
      <c r="A255" s="130"/>
      <c r="B255" s="130"/>
      <c r="D255" s="130"/>
      <c r="E255" s="130"/>
      <c r="G255" s="130"/>
      <c r="H255" s="130"/>
    </row>
    <row r="256">
      <c r="A256" s="130"/>
      <c r="B256" s="130"/>
      <c r="D256" s="130"/>
      <c r="E256" s="130"/>
      <c r="G256" s="130"/>
      <c r="H256" s="130"/>
    </row>
    <row r="257">
      <c r="A257" s="130"/>
      <c r="B257" s="130"/>
      <c r="D257" s="130"/>
      <c r="E257" s="130"/>
      <c r="G257" s="130"/>
      <c r="H257" s="130"/>
    </row>
    <row r="258">
      <c r="A258" s="130"/>
      <c r="B258" s="130"/>
      <c r="D258" s="130"/>
      <c r="E258" s="130"/>
      <c r="G258" s="130"/>
      <c r="H258" s="130"/>
    </row>
    <row r="259">
      <c r="A259" s="130"/>
      <c r="B259" s="130"/>
      <c r="D259" s="130"/>
      <c r="E259" s="130"/>
      <c r="G259" s="130"/>
      <c r="H259" s="130"/>
    </row>
    <row r="260">
      <c r="A260" s="130"/>
      <c r="B260" s="130"/>
      <c r="D260" s="130"/>
      <c r="E260" s="130"/>
      <c r="G260" s="130"/>
      <c r="H260" s="130"/>
    </row>
    <row r="261">
      <c r="A261" s="130"/>
      <c r="B261" s="130"/>
      <c r="D261" s="130"/>
      <c r="E261" s="130"/>
      <c r="G261" s="130"/>
      <c r="H261" s="130"/>
    </row>
    <row r="262">
      <c r="A262" s="130"/>
      <c r="B262" s="130"/>
      <c r="D262" s="130"/>
      <c r="E262" s="130"/>
      <c r="G262" s="130"/>
      <c r="H262" s="130"/>
    </row>
    <row r="263">
      <c r="A263" s="130"/>
      <c r="B263" s="130"/>
      <c r="D263" s="130"/>
      <c r="E263" s="130"/>
      <c r="G263" s="130"/>
      <c r="H263" s="130"/>
    </row>
    <row r="264">
      <c r="A264" s="130"/>
      <c r="B264" s="130"/>
      <c r="D264" s="130"/>
      <c r="E264" s="130"/>
      <c r="G264" s="130"/>
      <c r="H264" s="130"/>
    </row>
    <row r="265">
      <c r="A265" s="130"/>
      <c r="B265" s="130"/>
      <c r="D265" s="130"/>
      <c r="E265" s="130"/>
      <c r="G265" s="130"/>
      <c r="H265" s="130"/>
    </row>
    <row r="266">
      <c r="A266" s="130"/>
      <c r="B266" s="130"/>
      <c r="D266" s="130"/>
      <c r="E266" s="130"/>
      <c r="G266" s="130"/>
      <c r="H266" s="130"/>
    </row>
    <row r="267">
      <c r="A267" s="130"/>
      <c r="B267" s="130"/>
      <c r="D267" s="130"/>
      <c r="E267" s="130"/>
      <c r="G267" s="130"/>
      <c r="H267" s="130"/>
    </row>
    <row r="268">
      <c r="A268" s="130"/>
      <c r="B268" s="130"/>
      <c r="D268" s="130"/>
      <c r="E268" s="130"/>
      <c r="G268" s="130"/>
      <c r="H268" s="130"/>
    </row>
    <row r="269">
      <c r="A269" s="130"/>
      <c r="B269" s="130"/>
      <c r="D269" s="130"/>
      <c r="E269" s="130"/>
      <c r="G269" s="130"/>
      <c r="H269" s="130"/>
    </row>
    <row r="270">
      <c r="A270" s="130"/>
      <c r="B270" s="130"/>
      <c r="D270" s="130"/>
      <c r="E270" s="130"/>
      <c r="G270" s="130"/>
      <c r="H270" s="130"/>
    </row>
    <row r="271">
      <c r="A271" s="130"/>
      <c r="B271" s="130"/>
      <c r="D271" s="130"/>
      <c r="E271" s="130"/>
      <c r="G271" s="130"/>
      <c r="H271" s="130"/>
    </row>
    <row r="272">
      <c r="A272" s="130"/>
      <c r="B272" s="130"/>
      <c r="D272" s="130"/>
      <c r="E272" s="130"/>
      <c r="G272" s="130"/>
      <c r="H272" s="130"/>
    </row>
    <row r="273">
      <c r="A273" s="130"/>
      <c r="B273" s="130"/>
      <c r="D273" s="130"/>
      <c r="E273" s="130"/>
      <c r="G273" s="130"/>
      <c r="H273" s="130"/>
    </row>
    <row r="274">
      <c r="A274" s="130"/>
      <c r="B274" s="130"/>
      <c r="D274" s="130"/>
      <c r="E274" s="130"/>
      <c r="G274" s="130"/>
      <c r="H274" s="130"/>
    </row>
    <row r="275">
      <c r="A275" s="130"/>
      <c r="B275" s="130"/>
      <c r="D275" s="130"/>
      <c r="E275" s="130"/>
      <c r="G275" s="130"/>
      <c r="H275" s="130"/>
    </row>
    <row r="276">
      <c r="A276" s="130"/>
      <c r="B276" s="130"/>
      <c r="D276" s="130"/>
      <c r="E276" s="130"/>
      <c r="G276" s="130"/>
      <c r="H276" s="130"/>
    </row>
    <row r="277">
      <c r="A277" s="130"/>
      <c r="B277" s="130"/>
      <c r="D277" s="130"/>
      <c r="E277" s="130"/>
      <c r="G277" s="130"/>
      <c r="H277" s="130"/>
    </row>
    <row r="278">
      <c r="A278" s="130"/>
      <c r="B278" s="130"/>
      <c r="D278" s="130"/>
      <c r="E278" s="130"/>
      <c r="G278" s="130"/>
      <c r="H278" s="130"/>
    </row>
    <row r="279">
      <c r="A279" s="130"/>
      <c r="B279" s="130"/>
      <c r="D279" s="130"/>
      <c r="E279" s="130"/>
      <c r="G279" s="130"/>
      <c r="H279" s="130"/>
    </row>
    <row r="280">
      <c r="A280" s="130"/>
      <c r="B280" s="130"/>
      <c r="D280" s="130"/>
      <c r="E280" s="130"/>
      <c r="G280" s="130"/>
      <c r="H280" s="130"/>
    </row>
    <row r="281">
      <c r="A281" s="130"/>
      <c r="B281" s="130"/>
      <c r="D281" s="130"/>
      <c r="E281" s="130"/>
      <c r="G281" s="130"/>
      <c r="H281" s="130"/>
    </row>
    <row r="282">
      <c r="A282" s="130"/>
      <c r="B282" s="130"/>
      <c r="D282" s="130"/>
      <c r="E282" s="130"/>
      <c r="G282" s="130"/>
      <c r="H282" s="130"/>
    </row>
    <row r="283">
      <c r="A283" s="130"/>
      <c r="B283" s="130"/>
      <c r="D283" s="130"/>
      <c r="E283" s="130"/>
      <c r="G283" s="130"/>
      <c r="H283" s="130"/>
    </row>
    <row r="284">
      <c r="A284" s="130"/>
      <c r="B284" s="130"/>
      <c r="D284" s="130"/>
      <c r="E284" s="130"/>
      <c r="G284" s="130"/>
      <c r="H284" s="130"/>
    </row>
    <row r="285">
      <c r="A285" s="130"/>
      <c r="B285" s="130"/>
      <c r="D285" s="130"/>
      <c r="E285" s="130"/>
      <c r="G285" s="130"/>
      <c r="H285" s="130"/>
    </row>
    <row r="286">
      <c r="A286" s="130"/>
      <c r="B286" s="130"/>
      <c r="D286" s="130"/>
      <c r="E286" s="130"/>
      <c r="G286" s="130"/>
      <c r="H286" s="130"/>
    </row>
    <row r="287">
      <c r="A287" s="130"/>
      <c r="B287" s="130"/>
      <c r="D287" s="130"/>
      <c r="E287" s="130"/>
      <c r="G287" s="130"/>
      <c r="H287" s="130"/>
    </row>
    <row r="288">
      <c r="A288" s="130"/>
      <c r="B288" s="130"/>
      <c r="D288" s="130"/>
      <c r="E288" s="130"/>
      <c r="G288" s="130"/>
      <c r="H288" s="130"/>
    </row>
    <row r="289">
      <c r="A289" s="130"/>
      <c r="B289" s="130"/>
      <c r="D289" s="130"/>
      <c r="E289" s="130"/>
      <c r="G289" s="130"/>
      <c r="H289" s="130"/>
    </row>
    <row r="290">
      <c r="A290" s="130"/>
      <c r="B290" s="130"/>
      <c r="D290" s="130"/>
      <c r="E290" s="130"/>
      <c r="G290" s="130"/>
      <c r="H290" s="130"/>
    </row>
    <row r="291">
      <c r="A291" s="130"/>
      <c r="B291" s="130"/>
      <c r="D291" s="130"/>
      <c r="E291" s="130"/>
      <c r="G291" s="130"/>
      <c r="H291" s="130"/>
    </row>
    <row r="292">
      <c r="A292" s="130"/>
      <c r="B292" s="130"/>
      <c r="D292" s="130"/>
      <c r="E292" s="130"/>
      <c r="G292" s="130"/>
      <c r="H292" s="130"/>
    </row>
    <row r="293">
      <c r="A293" s="130"/>
      <c r="B293" s="130"/>
      <c r="D293" s="130"/>
      <c r="E293" s="130"/>
      <c r="G293" s="130"/>
      <c r="H293" s="130"/>
    </row>
    <row r="294">
      <c r="A294" s="130"/>
      <c r="B294" s="130"/>
      <c r="D294" s="130"/>
      <c r="E294" s="130"/>
      <c r="G294" s="130"/>
      <c r="H294" s="130"/>
    </row>
    <row r="295">
      <c r="A295" s="130"/>
      <c r="B295" s="130"/>
      <c r="D295" s="130"/>
      <c r="E295" s="130"/>
      <c r="G295" s="130"/>
      <c r="H295" s="130"/>
    </row>
    <row r="296">
      <c r="A296" s="130"/>
      <c r="B296" s="130"/>
      <c r="D296" s="130"/>
      <c r="E296" s="130"/>
      <c r="G296" s="130"/>
      <c r="H296" s="130"/>
    </row>
    <row r="297">
      <c r="A297" s="130"/>
      <c r="B297" s="130"/>
      <c r="D297" s="130"/>
      <c r="E297" s="130"/>
      <c r="G297" s="130"/>
      <c r="H297" s="130"/>
    </row>
    <row r="298">
      <c r="A298" s="130"/>
      <c r="B298" s="130"/>
      <c r="D298" s="130"/>
      <c r="E298" s="130"/>
      <c r="G298" s="130"/>
      <c r="H298" s="130"/>
    </row>
    <row r="299">
      <c r="A299" s="130"/>
      <c r="B299" s="130"/>
      <c r="D299" s="130"/>
      <c r="E299" s="130"/>
      <c r="G299" s="130"/>
      <c r="H299" s="130"/>
    </row>
    <row r="300">
      <c r="A300" s="130"/>
      <c r="B300" s="130"/>
      <c r="D300" s="130"/>
      <c r="E300" s="130"/>
      <c r="G300" s="130"/>
      <c r="H300" s="130"/>
    </row>
    <row r="301">
      <c r="A301" s="130"/>
      <c r="B301" s="130"/>
      <c r="D301" s="130"/>
      <c r="E301" s="130"/>
      <c r="G301" s="130"/>
      <c r="H301" s="130"/>
    </row>
    <row r="302">
      <c r="A302" s="130"/>
      <c r="B302" s="130"/>
      <c r="D302" s="130"/>
      <c r="E302" s="130"/>
      <c r="G302" s="130"/>
      <c r="H302" s="130"/>
    </row>
    <row r="303">
      <c r="A303" s="130"/>
      <c r="B303" s="130"/>
      <c r="D303" s="130"/>
      <c r="E303" s="130"/>
      <c r="G303" s="130"/>
      <c r="H303" s="130"/>
    </row>
    <row r="304">
      <c r="A304" s="130"/>
      <c r="B304" s="130"/>
      <c r="D304" s="130"/>
      <c r="E304" s="130"/>
      <c r="G304" s="130"/>
      <c r="H304" s="130"/>
    </row>
    <row r="305">
      <c r="A305" s="130"/>
      <c r="B305" s="130"/>
      <c r="D305" s="130"/>
      <c r="E305" s="130"/>
      <c r="G305" s="130"/>
      <c r="H305" s="130"/>
    </row>
    <row r="306">
      <c r="A306" s="130"/>
      <c r="B306" s="130"/>
      <c r="D306" s="130"/>
      <c r="E306" s="130"/>
      <c r="G306" s="130"/>
      <c r="H306" s="130"/>
    </row>
    <row r="307">
      <c r="A307" s="130"/>
      <c r="B307" s="130"/>
      <c r="D307" s="130"/>
      <c r="E307" s="130"/>
      <c r="G307" s="130"/>
      <c r="H307" s="130"/>
    </row>
    <row r="308">
      <c r="A308" s="130"/>
      <c r="B308" s="130"/>
      <c r="D308" s="130"/>
      <c r="E308" s="130"/>
      <c r="G308" s="130"/>
      <c r="H308" s="130"/>
    </row>
    <row r="309">
      <c r="A309" s="130"/>
      <c r="B309" s="130"/>
      <c r="D309" s="130"/>
      <c r="E309" s="130"/>
      <c r="G309" s="130"/>
      <c r="H309" s="130"/>
    </row>
    <row r="310">
      <c r="A310" s="130"/>
      <c r="B310" s="130"/>
      <c r="D310" s="130"/>
      <c r="E310" s="130"/>
      <c r="G310" s="130"/>
      <c r="H310" s="130"/>
    </row>
    <row r="311">
      <c r="A311" s="130"/>
      <c r="B311" s="130"/>
      <c r="D311" s="130"/>
      <c r="E311" s="130"/>
      <c r="G311" s="130"/>
      <c r="H311" s="130"/>
    </row>
    <row r="312">
      <c r="A312" s="130"/>
      <c r="B312" s="130"/>
      <c r="D312" s="130"/>
      <c r="E312" s="130"/>
      <c r="G312" s="130"/>
      <c r="H312" s="130"/>
    </row>
    <row r="313">
      <c r="A313" s="130"/>
      <c r="B313" s="130"/>
      <c r="D313" s="130"/>
      <c r="E313" s="130"/>
      <c r="G313" s="130"/>
      <c r="H313" s="130"/>
    </row>
    <row r="314">
      <c r="A314" s="130"/>
      <c r="B314" s="130"/>
      <c r="D314" s="130"/>
      <c r="E314" s="130"/>
      <c r="G314" s="130"/>
      <c r="H314" s="130"/>
    </row>
    <row r="315">
      <c r="A315" s="130"/>
      <c r="B315" s="130"/>
      <c r="D315" s="130"/>
      <c r="E315" s="130"/>
      <c r="G315" s="130"/>
      <c r="H315" s="130"/>
    </row>
    <row r="316">
      <c r="A316" s="130"/>
      <c r="B316" s="130"/>
      <c r="D316" s="130"/>
      <c r="E316" s="130"/>
      <c r="G316" s="130"/>
      <c r="H316" s="130"/>
    </row>
    <row r="317">
      <c r="A317" s="130"/>
      <c r="B317" s="130"/>
      <c r="D317" s="130"/>
      <c r="E317" s="130"/>
      <c r="G317" s="130"/>
      <c r="H317" s="130"/>
    </row>
    <row r="318">
      <c r="A318" s="130"/>
      <c r="B318" s="130"/>
      <c r="D318" s="130"/>
      <c r="E318" s="130"/>
      <c r="G318" s="130"/>
      <c r="H318" s="130"/>
    </row>
    <row r="319">
      <c r="A319" s="130"/>
      <c r="B319" s="130"/>
      <c r="D319" s="130"/>
      <c r="E319" s="130"/>
      <c r="G319" s="130"/>
      <c r="H319" s="130"/>
    </row>
    <row r="320">
      <c r="A320" s="130"/>
      <c r="B320" s="130"/>
      <c r="D320" s="130"/>
      <c r="E320" s="130"/>
      <c r="G320" s="130"/>
      <c r="H320" s="130"/>
    </row>
    <row r="321">
      <c r="A321" s="130"/>
      <c r="B321" s="130"/>
      <c r="D321" s="130"/>
      <c r="E321" s="130"/>
      <c r="G321" s="130"/>
      <c r="H321" s="130"/>
    </row>
    <row r="322">
      <c r="A322" s="130"/>
      <c r="B322" s="130"/>
      <c r="D322" s="130"/>
      <c r="E322" s="130"/>
      <c r="G322" s="130"/>
      <c r="H322" s="130"/>
    </row>
    <row r="323">
      <c r="A323" s="130"/>
      <c r="B323" s="130"/>
      <c r="D323" s="130"/>
      <c r="E323" s="130"/>
      <c r="G323" s="130"/>
      <c r="H323" s="130"/>
    </row>
    <row r="324">
      <c r="A324" s="130"/>
      <c r="B324" s="130"/>
      <c r="D324" s="130"/>
      <c r="E324" s="130"/>
      <c r="G324" s="130"/>
      <c r="H324" s="130"/>
    </row>
    <row r="325">
      <c r="A325" s="130"/>
      <c r="B325" s="130"/>
      <c r="D325" s="130"/>
      <c r="E325" s="130"/>
      <c r="G325" s="130"/>
      <c r="H325" s="130"/>
    </row>
    <row r="326">
      <c r="A326" s="130"/>
      <c r="B326" s="130"/>
      <c r="D326" s="130"/>
      <c r="E326" s="130"/>
      <c r="G326" s="130"/>
      <c r="H326" s="130"/>
    </row>
    <row r="327">
      <c r="A327" s="130"/>
      <c r="B327" s="130"/>
      <c r="D327" s="130"/>
      <c r="E327" s="130"/>
      <c r="G327" s="130"/>
      <c r="H327" s="130"/>
    </row>
    <row r="328">
      <c r="A328" s="130"/>
      <c r="B328" s="130"/>
      <c r="D328" s="130"/>
      <c r="E328" s="130"/>
      <c r="G328" s="130"/>
      <c r="H328" s="130"/>
    </row>
    <row r="329">
      <c r="A329" s="130"/>
      <c r="B329" s="130"/>
      <c r="D329" s="130"/>
      <c r="E329" s="130"/>
      <c r="G329" s="130"/>
      <c r="H329" s="130"/>
    </row>
    <row r="330">
      <c r="A330" s="130"/>
      <c r="B330" s="130"/>
      <c r="D330" s="130"/>
      <c r="E330" s="130"/>
      <c r="G330" s="130"/>
      <c r="H330" s="130"/>
    </row>
    <row r="331">
      <c r="A331" s="130"/>
      <c r="B331" s="130"/>
      <c r="D331" s="130"/>
      <c r="E331" s="130"/>
      <c r="G331" s="130"/>
      <c r="H331" s="130"/>
    </row>
    <row r="332">
      <c r="A332" s="130"/>
      <c r="B332" s="130"/>
      <c r="D332" s="130"/>
      <c r="E332" s="130"/>
      <c r="G332" s="130"/>
      <c r="H332" s="130"/>
    </row>
    <row r="333">
      <c r="A333" s="130"/>
      <c r="B333" s="130"/>
      <c r="D333" s="130"/>
      <c r="E333" s="130"/>
      <c r="G333" s="130"/>
      <c r="H333" s="130"/>
    </row>
    <row r="334">
      <c r="A334" s="130"/>
      <c r="B334" s="130"/>
      <c r="D334" s="130"/>
      <c r="E334" s="130"/>
      <c r="G334" s="130"/>
      <c r="H334" s="130"/>
    </row>
    <row r="335">
      <c r="A335" s="130"/>
      <c r="B335" s="130"/>
      <c r="D335" s="130"/>
      <c r="E335" s="130"/>
      <c r="G335" s="130"/>
      <c r="H335" s="130"/>
    </row>
    <row r="336">
      <c r="A336" s="130"/>
      <c r="B336" s="130"/>
      <c r="D336" s="130"/>
      <c r="E336" s="130"/>
      <c r="G336" s="130"/>
      <c r="H336" s="130"/>
    </row>
    <row r="337">
      <c r="A337" s="130"/>
      <c r="B337" s="130"/>
      <c r="D337" s="130"/>
      <c r="E337" s="130"/>
      <c r="G337" s="130"/>
      <c r="H337" s="130"/>
    </row>
    <row r="338">
      <c r="A338" s="130"/>
      <c r="B338" s="130"/>
      <c r="D338" s="130"/>
      <c r="E338" s="130"/>
      <c r="G338" s="130"/>
      <c r="H338" s="130"/>
    </row>
    <row r="339">
      <c r="A339" s="130"/>
      <c r="B339" s="130"/>
      <c r="D339" s="130"/>
      <c r="E339" s="130"/>
      <c r="G339" s="130"/>
      <c r="H339" s="130"/>
    </row>
    <row r="340">
      <c r="A340" s="130"/>
      <c r="B340" s="130"/>
      <c r="D340" s="130"/>
      <c r="E340" s="130"/>
      <c r="G340" s="130"/>
      <c r="H340" s="130"/>
    </row>
    <row r="341">
      <c r="A341" s="130"/>
      <c r="B341" s="130"/>
      <c r="D341" s="130"/>
      <c r="E341" s="130"/>
      <c r="G341" s="130"/>
      <c r="H341" s="130"/>
    </row>
    <row r="342">
      <c r="A342" s="130"/>
      <c r="B342" s="130"/>
      <c r="D342" s="130"/>
      <c r="E342" s="130"/>
      <c r="G342" s="130"/>
      <c r="H342" s="130"/>
    </row>
    <row r="343">
      <c r="A343" s="130"/>
      <c r="B343" s="130"/>
      <c r="D343" s="130"/>
      <c r="E343" s="130"/>
      <c r="G343" s="130"/>
      <c r="H343" s="130"/>
    </row>
    <row r="344">
      <c r="A344" s="130"/>
      <c r="B344" s="130"/>
      <c r="D344" s="130"/>
      <c r="E344" s="130"/>
      <c r="G344" s="130"/>
      <c r="H344" s="130"/>
    </row>
    <row r="345">
      <c r="A345" s="130"/>
      <c r="B345" s="130"/>
      <c r="D345" s="130"/>
      <c r="E345" s="130"/>
      <c r="G345" s="130"/>
      <c r="H345" s="130"/>
    </row>
    <row r="346">
      <c r="A346" s="130"/>
      <c r="B346" s="130"/>
      <c r="D346" s="130"/>
      <c r="E346" s="130"/>
      <c r="G346" s="130"/>
      <c r="H346" s="130"/>
    </row>
    <row r="347">
      <c r="A347" s="130"/>
      <c r="B347" s="130"/>
      <c r="D347" s="130"/>
      <c r="E347" s="130"/>
      <c r="G347" s="130"/>
      <c r="H347" s="130"/>
    </row>
    <row r="348">
      <c r="A348" s="130"/>
      <c r="B348" s="130"/>
      <c r="D348" s="130"/>
      <c r="E348" s="130"/>
      <c r="G348" s="130"/>
      <c r="H348" s="130"/>
    </row>
    <row r="349">
      <c r="A349" s="130"/>
      <c r="B349" s="130"/>
      <c r="D349" s="130"/>
      <c r="E349" s="130"/>
      <c r="G349" s="130"/>
      <c r="H349" s="130"/>
    </row>
    <row r="350">
      <c r="A350" s="130"/>
      <c r="B350" s="130"/>
      <c r="D350" s="130"/>
      <c r="E350" s="130"/>
      <c r="G350" s="130"/>
      <c r="H350" s="130"/>
    </row>
    <row r="351">
      <c r="A351" s="130"/>
      <c r="B351" s="130"/>
      <c r="D351" s="130"/>
      <c r="E351" s="130"/>
      <c r="G351" s="130"/>
      <c r="H351" s="130"/>
    </row>
    <row r="352">
      <c r="A352" s="130"/>
      <c r="B352" s="130"/>
      <c r="D352" s="130"/>
      <c r="E352" s="130"/>
      <c r="G352" s="130"/>
      <c r="H352" s="130"/>
    </row>
    <row r="353">
      <c r="A353" s="130"/>
      <c r="B353" s="130"/>
      <c r="D353" s="130"/>
      <c r="E353" s="130"/>
      <c r="G353" s="130"/>
      <c r="H353" s="130"/>
    </row>
    <row r="354">
      <c r="A354" s="130"/>
      <c r="B354" s="130"/>
      <c r="D354" s="130"/>
      <c r="E354" s="130"/>
      <c r="G354" s="130"/>
      <c r="H354" s="130"/>
    </row>
    <row r="355">
      <c r="A355" s="130"/>
      <c r="B355" s="130"/>
      <c r="D355" s="130"/>
      <c r="E355" s="130"/>
      <c r="G355" s="130"/>
      <c r="H355" s="130"/>
    </row>
    <row r="356">
      <c r="A356" s="130"/>
      <c r="B356" s="130"/>
      <c r="D356" s="130"/>
      <c r="E356" s="130"/>
      <c r="G356" s="130"/>
      <c r="H356" s="130"/>
    </row>
    <row r="357">
      <c r="A357" s="130"/>
      <c r="B357" s="130"/>
      <c r="D357" s="130"/>
      <c r="E357" s="130"/>
      <c r="G357" s="130"/>
      <c r="H357" s="130"/>
    </row>
    <row r="358">
      <c r="A358" s="130"/>
      <c r="B358" s="130"/>
      <c r="D358" s="130"/>
      <c r="E358" s="130"/>
      <c r="G358" s="130"/>
      <c r="H358" s="130"/>
    </row>
    <row r="359">
      <c r="A359" s="130"/>
      <c r="B359" s="130"/>
      <c r="D359" s="130"/>
      <c r="E359" s="130"/>
      <c r="G359" s="130"/>
      <c r="H359" s="130"/>
    </row>
    <row r="360">
      <c r="A360" s="130"/>
      <c r="B360" s="130"/>
      <c r="D360" s="130"/>
      <c r="E360" s="130"/>
      <c r="G360" s="130"/>
      <c r="H360" s="130"/>
    </row>
    <row r="361">
      <c r="A361" s="130"/>
      <c r="B361" s="130"/>
      <c r="D361" s="130"/>
      <c r="E361" s="130"/>
      <c r="G361" s="130"/>
      <c r="H361" s="130"/>
    </row>
    <row r="362">
      <c r="A362" s="130"/>
      <c r="B362" s="130"/>
      <c r="D362" s="130"/>
      <c r="E362" s="130"/>
      <c r="G362" s="130"/>
      <c r="H362" s="130"/>
    </row>
    <row r="363">
      <c r="A363" s="130"/>
      <c r="B363" s="130"/>
      <c r="D363" s="130"/>
      <c r="E363" s="130"/>
      <c r="G363" s="130"/>
      <c r="H363" s="130"/>
    </row>
    <row r="364">
      <c r="A364" s="130"/>
      <c r="B364" s="130"/>
      <c r="D364" s="130"/>
      <c r="E364" s="130"/>
      <c r="G364" s="130"/>
      <c r="H364" s="130"/>
    </row>
    <row r="365">
      <c r="A365" s="130"/>
      <c r="B365" s="130"/>
      <c r="D365" s="130"/>
      <c r="E365" s="130"/>
      <c r="G365" s="130"/>
      <c r="H365" s="130"/>
    </row>
    <row r="366">
      <c r="A366" s="130"/>
      <c r="B366" s="130"/>
      <c r="D366" s="130"/>
      <c r="E366" s="130"/>
      <c r="G366" s="130"/>
      <c r="H366" s="130"/>
    </row>
    <row r="367">
      <c r="A367" s="130"/>
      <c r="B367" s="130"/>
      <c r="D367" s="130"/>
      <c r="E367" s="130"/>
      <c r="G367" s="130"/>
      <c r="H367" s="130"/>
    </row>
    <row r="368">
      <c r="A368" s="130"/>
      <c r="B368" s="130"/>
      <c r="D368" s="130"/>
      <c r="E368" s="130"/>
      <c r="G368" s="130"/>
      <c r="H368" s="130"/>
    </row>
    <row r="369">
      <c r="A369" s="130"/>
      <c r="B369" s="130"/>
      <c r="D369" s="130"/>
      <c r="E369" s="130"/>
      <c r="G369" s="130"/>
      <c r="H369" s="130"/>
    </row>
    <row r="370">
      <c r="A370" s="130"/>
      <c r="B370" s="130"/>
      <c r="D370" s="130"/>
      <c r="E370" s="130"/>
      <c r="G370" s="130"/>
      <c r="H370" s="130"/>
    </row>
    <row r="371">
      <c r="A371" s="130"/>
      <c r="B371" s="130"/>
      <c r="D371" s="130"/>
      <c r="E371" s="130"/>
      <c r="G371" s="130"/>
      <c r="H371" s="130"/>
    </row>
    <row r="372">
      <c r="A372" s="130"/>
      <c r="B372" s="130"/>
      <c r="D372" s="130"/>
      <c r="E372" s="130"/>
      <c r="G372" s="130"/>
      <c r="H372" s="130"/>
    </row>
    <row r="373">
      <c r="A373" s="130"/>
      <c r="B373" s="130"/>
      <c r="D373" s="130"/>
      <c r="E373" s="130"/>
      <c r="G373" s="130"/>
      <c r="H373" s="130"/>
    </row>
    <row r="374">
      <c r="A374" s="130"/>
      <c r="B374" s="130"/>
      <c r="D374" s="130"/>
      <c r="E374" s="130"/>
      <c r="G374" s="130"/>
      <c r="H374" s="130"/>
    </row>
    <row r="375">
      <c r="A375" s="130"/>
      <c r="B375" s="130"/>
      <c r="D375" s="130"/>
      <c r="E375" s="130"/>
      <c r="G375" s="130"/>
      <c r="H375" s="130"/>
    </row>
    <row r="376">
      <c r="A376" s="130"/>
      <c r="B376" s="130"/>
      <c r="D376" s="130"/>
      <c r="E376" s="130"/>
      <c r="G376" s="130"/>
      <c r="H376" s="130"/>
    </row>
    <row r="377">
      <c r="A377" s="130"/>
      <c r="B377" s="130"/>
      <c r="D377" s="130"/>
      <c r="E377" s="130"/>
      <c r="G377" s="130"/>
      <c r="H377" s="130"/>
    </row>
    <row r="378">
      <c r="A378" s="130"/>
      <c r="B378" s="130"/>
      <c r="D378" s="130"/>
      <c r="E378" s="130"/>
      <c r="G378" s="130"/>
      <c r="H378" s="130"/>
    </row>
    <row r="379">
      <c r="A379" s="130"/>
      <c r="B379" s="130"/>
      <c r="D379" s="130"/>
      <c r="E379" s="130"/>
      <c r="G379" s="130"/>
      <c r="H379" s="130"/>
    </row>
    <row r="380">
      <c r="A380" s="130"/>
      <c r="B380" s="130"/>
      <c r="D380" s="130"/>
      <c r="E380" s="130"/>
      <c r="G380" s="130"/>
      <c r="H380" s="130"/>
    </row>
    <row r="381">
      <c r="A381" s="130"/>
      <c r="B381" s="130"/>
      <c r="D381" s="130"/>
      <c r="E381" s="130"/>
      <c r="G381" s="130"/>
      <c r="H381" s="130"/>
    </row>
    <row r="382">
      <c r="A382" s="130"/>
      <c r="B382" s="130"/>
      <c r="D382" s="130"/>
      <c r="E382" s="130"/>
      <c r="G382" s="130"/>
      <c r="H382" s="130"/>
    </row>
    <row r="383">
      <c r="A383" s="130"/>
      <c r="B383" s="130"/>
      <c r="D383" s="130"/>
      <c r="E383" s="130"/>
      <c r="G383" s="130"/>
      <c r="H383" s="130"/>
    </row>
    <row r="384">
      <c r="A384" s="130"/>
      <c r="B384" s="130"/>
      <c r="D384" s="130"/>
      <c r="E384" s="130"/>
      <c r="G384" s="130"/>
      <c r="H384" s="130"/>
    </row>
    <row r="385">
      <c r="A385" s="130"/>
      <c r="B385" s="130"/>
      <c r="D385" s="130"/>
      <c r="E385" s="130"/>
      <c r="G385" s="130"/>
      <c r="H385" s="130"/>
    </row>
    <row r="386">
      <c r="A386" s="130"/>
      <c r="B386" s="130"/>
      <c r="D386" s="130"/>
      <c r="E386" s="130"/>
      <c r="G386" s="130"/>
      <c r="H386" s="130"/>
    </row>
    <row r="387">
      <c r="A387" s="130"/>
      <c r="B387" s="130"/>
      <c r="D387" s="130"/>
      <c r="E387" s="130"/>
      <c r="G387" s="130"/>
      <c r="H387" s="130"/>
    </row>
    <row r="388">
      <c r="A388" s="130"/>
      <c r="B388" s="130"/>
      <c r="D388" s="130"/>
      <c r="E388" s="130"/>
      <c r="G388" s="130"/>
      <c r="H388" s="130"/>
    </row>
    <row r="389">
      <c r="A389" s="130"/>
      <c r="B389" s="130"/>
      <c r="D389" s="130"/>
      <c r="E389" s="130"/>
      <c r="G389" s="130"/>
      <c r="H389" s="130"/>
    </row>
    <row r="390">
      <c r="A390" s="130"/>
      <c r="B390" s="130"/>
      <c r="D390" s="130"/>
      <c r="E390" s="130"/>
      <c r="G390" s="130"/>
      <c r="H390" s="130"/>
    </row>
    <row r="391">
      <c r="A391" s="130"/>
      <c r="B391" s="130"/>
      <c r="D391" s="130"/>
      <c r="E391" s="130"/>
      <c r="G391" s="130"/>
      <c r="H391" s="130"/>
    </row>
    <row r="392">
      <c r="A392" s="130"/>
      <c r="B392" s="130"/>
      <c r="D392" s="130"/>
      <c r="E392" s="130"/>
      <c r="G392" s="130"/>
      <c r="H392" s="130"/>
    </row>
    <row r="393">
      <c r="A393" s="130"/>
      <c r="B393" s="130"/>
      <c r="D393" s="130"/>
      <c r="E393" s="130"/>
      <c r="G393" s="130"/>
      <c r="H393" s="130"/>
    </row>
    <row r="394">
      <c r="A394" s="130"/>
      <c r="B394" s="130"/>
      <c r="D394" s="130"/>
      <c r="E394" s="130"/>
      <c r="G394" s="130"/>
      <c r="H394" s="130"/>
    </row>
    <row r="395">
      <c r="A395" s="130"/>
      <c r="B395" s="130"/>
      <c r="D395" s="130"/>
      <c r="E395" s="130"/>
      <c r="G395" s="130"/>
      <c r="H395" s="130"/>
    </row>
    <row r="396">
      <c r="A396" s="130"/>
      <c r="B396" s="130"/>
      <c r="D396" s="130"/>
      <c r="E396" s="130"/>
      <c r="G396" s="130"/>
      <c r="H396" s="130"/>
    </row>
    <row r="397">
      <c r="A397" s="130"/>
      <c r="B397" s="130"/>
      <c r="D397" s="130"/>
      <c r="E397" s="130"/>
      <c r="G397" s="130"/>
      <c r="H397" s="130"/>
    </row>
    <row r="398">
      <c r="A398" s="130"/>
      <c r="B398" s="130"/>
      <c r="D398" s="130"/>
      <c r="E398" s="130"/>
      <c r="G398" s="130"/>
      <c r="H398" s="130"/>
    </row>
    <row r="399">
      <c r="A399" s="130"/>
      <c r="B399" s="130"/>
      <c r="D399" s="130"/>
      <c r="E399" s="130"/>
      <c r="G399" s="130"/>
      <c r="H399" s="130"/>
    </row>
    <row r="400">
      <c r="A400" s="130"/>
      <c r="B400" s="130"/>
      <c r="D400" s="130"/>
      <c r="E400" s="130"/>
      <c r="G400" s="130"/>
      <c r="H400" s="130"/>
    </row>
    <row r="401">
      <c r="A401" s="130"/>
      <c r="B401" s="130"/>
      <c r="D401" s="130"/>
      <c r="E401" s="130"/>
      <c r="G401" s="130"/>
      <c r="H401" s="130"/>
    </row>
    <row r="402">
      <c r="A402" s="130"/>
      <c r="B402" s="130"/>
      <c r="D402" s="130"/>
      <c r="E402" s="130"/>
      <c r="G402" s="130"/>
      <c r="H402" s="130"/>
    </row>
    <row r="403">
      <c r="A403" s="130"/>
      <c r="B403" s="130"/>
      <c r="D403" s="130"/>
      <c r="E403" s="130"/>
      <c r="G403" s="130"/>
      <c r="H403" s="130"/>
    </row>
    <row r="404">
      <c r="A404" s="130"/>
      <c r="B404" s="130"/>
      <c r="D404" s="130"/>
      <c r="E404" s="130"/>
      <c r="G404" s="130"/>
      <c r="H404" s="130"/>
    </row>
    <row r="405">
      <c r="A405" s="130"/>
      <c r="B405" s="130"/>
      <c r="D405" s="130"/>
      <c r="E405" s="130"/>
      <c r="G405" s="130"/>
      <c r="H405" s="130"/>
    </row>
    <row r="406">
      <c r="A406" s="130"/>
      <c r="B406" s="130"/>
      <c r="D406" s="130"/>
      <c r="E406" s="130"/>
      <c r="G406" s="130"/>
      <c r="H406" s="130"/>
    </row>
    <row r="407">
      <c r="A407" s="130"/>
      <c r="B407" s="130"/>
      <c r="D407" s="130"/>
      <c r="E407" s="130"/>
      <c r="G407" s="130"/>
      <c r="H407" s="130"/>
    </row>
    <row r="408">
      <c r="A408" s="130"/>
      <c r="B408" s="130"/>
      <c r="D408" s="130"/>
      <c r="E408" s="130"/>
      <c r="G408" s="130"/>
      <c r="H408" s="130"/>
    </row>
    <row r="409">
      <c r="A409" s="130"/>
      <c r="B409" s="130"/>
      <c r="D409" s="130"/>
      <c r="E409" s="130"/>
      <c r="G409" s="130"/>
      <c r="H409" s="130"/>
    </row>
    <row r="410">
      <c r="A410" s="130"/>
      <c r="B410" s="130"/>
      <c r="D410" s="130"/>
      <c r="E410" s="130"/>
      <c r="G410" s="130"/>
      <c r="H410" s="130"/>
    </row>
    <row r="411">
      <c r="A411" s="130"/>
      <c r="B411" s="130"/>
      <c r="D411" s="130"/>
      <c r="E411" s="130"/>
      <c r="G411" s="130"/>
      <c r="H411" s="130"/>
    </row>
    <row r="412">
      <c r="A412" s="130"/>
      <c r="B412" s="130"/>
      <c r="D412" s="130"/>
      <c r="E412" s="130"/>
      <c r="G412" s="130"/>
      <c r="H412" s="130"/>
    </row>
    <row r="413">
      <c r="A413" s="130"/>
      <c r="B413" s="130"/>
      <c r="D413" s="130"/>
      <c r="E413" s="130"/>
      <c r="G413" s="130"/>
      <c r="H413" s="130"/>
    </row>
    <row r="414">
      <c r="A414" s="130"/>
      <c r="B414" s="130"/>
      <c r="D414" s="130"/>
      <c r="E414" s="130"/>
      <c r="G414" s="130"/>
      <c r="H414" s="130"/>
    </row>
    <row r="415">
      <c r="A415" s="130"/>
      <c r="B415" s="130"/>
      <c r="D415" s="130"/>
      <c r="E415" s="130"/>
      <c r="G415" s="130"/>
      <c r="H415" s="130"/>
    </row>
    <row r="416">
      <c r="A416" s="130"/>
      <c r="B416" s="130"/>
      <c r="D416" s="130"/>
      <c r="E416" s="130"/>
      <c r="G416" s="130"/>
      <c r="H416" s="130"/>
    </row>
    <row r="417">
      <c r="A417" s="130"/>
      <c r="B417" s="130"/>
      <c r="D417" s="130"/>
      <c r="E417" s="130"/>
      <c r="G417" s="130"/>
      <c r="H417" s="130"/>
    </row>
    <row r="418">
      <c r="A418" s="130"/>
      <c r="B418" s="130"/>
      <c r="D418" s="130"/>
      <c r="E418" s="130"/>
      <c r="G418" s="130"/>
      <c r="H418" s="130"/>
    </row>
    <row r="419">
      <c r="A419" s="130"/>
      <c r="B419" s="130"/>
      <c r="D419" s="130"/>
      <c r="E419" s="130"/>
      <c r="G419" s="130"/>
      <c r="H419" s="130"/>
    </row>
    <row r="420">
      <c r="A420" s="130"/>
      <c r="B420" s="130"/>
      <c r="D420" s="130"/>
      <c r="E420" s="130"/>
      <c r="G420" s="130"/>
      <c r="H420" s="130"/>
    </row>
    <row r="421">
      <c r="A421" s="130"/>
      <c r="B421" s="130"/>
      <c r="D421" s="130"/>
      <c r="E421" s="130"/>
      <c r="G421" s="130"/>
      <c r="H421" s="130"/>
    </row>
    <row r="422">
      <c r="A422" s="130"/>
      <c r="B422" s="130"/>
      <c r="D422" s="130"/>
      <c r="E422" s="130"/>
      <c r="G422" s="130"/>
      <c r="H422" s="130"/>
    </row>
    <row r="423">
      <c r="A423" s="130"/>
      <c r="B423" s="130"/>
      <c r="D423" s="130"/>
      <c r="E423" s="130"/>
      <c r="G423" s="130"/>
      <c r="H423" s="130"/>
    </row>
    <row r="424">
      <c r="A424" s="130"/>
      <c r="B424" s="130"/>
      <c r="D424" s="130"/>
      <c r="E424" s="130"/>
      <c r="G424" s="130"/>
      <c r="H424" s="130"/>
    </row>
    <row r="425">
      <c r="A425" s="130"/>
      <c r="B425" s="130"/>
      <c r="D425" s="130"/>
      <c r="E425" s="130"/>
      <c r="G425" s="130"/>
      <c r="H425" s="130"/>
    </row>
    <row r="426">
      <c r="A426" s="130"/>
      <c r="B426" s="130"/>
      <c r="D426" s="130"/>
      <c r="E426" s="130"/>
      <c r="G426" s="130"/>
      <c r="H426" s="130"/>
    </row>
    <row r="427">
      <c r="A427" s="130"/>
      <c r="B427" s="130"/>
      <c r="D427" s="130"/>
      <c r="E427" s="130"/>
      <c r="G427" s="130"/>
      <c r="H427" s="130"/>
    </row>
    <row r="428">
      <c r="A428" s="130"/>
      <c r="B428" s="130"/>
      <c r="D428" s="130"/>
      <c r="E428" s="130"/>
      <c r="G428" s="130"/>
      <c r="H428" s="130"/>
    </row>
    <row r="429">
      <c r="A429" s="130"/>
      <c r="B429" s="130"/>
      <c r="D429" s="130"/>
      <c r="E429" s="130"/>
      <c r="G429" s="130"/>
      <c r="H429" s="130"/>
    </row>
    <row r="430">
      <c r="A430" s="130"/>
      <c r="B430" s="130"/>
      <c r="D430" s="130"/>
      <c r="E430" s="130"/>
      <c r="G430" s="130"/>
      <c r="H430" s="130"/>
    </row>
    <row r="431">
      <c r="A431" s="130"/>
      <c r="B431" s="130"/>
      <c r="D431" s="130"/>
      <c r="E431" s="130"/>
      <c r="G431" s="130"/>
      <c r="H431" s="130"/>
    </row>
    <row r="432">
      <c r="A432" s="130"/>
      <c r="B432" s="130"/>
      <c r="D432" s="130"/>
      <c r="E432" s="130"/>
      <c r="G432" s="130"/>
      <c r="H432" s="130"/>
    </row>
    <row r="433">
      <c r="A433" s="130"/>
      <c r="B433" s="130"/>
      <c r="D433" s="130"/>
      <c r="E433" s="130"/>
      <c r="G433" s="130"/>
      <c r="H433" s="130"/>
    </row>
    <row r="434">
      <c r="A434" s="130"/>
      <c r="B434" s="130"/>
      <c r="D434" s="130"/>
      <c r="E434" s="130"/>
      <c r="G434" s="130"/>
      <c r="H434" s="130"/>
    </row>
    <row r="435">
      <c r="A435" s="130"/>
      <c r="B435" s="130"/>
      <c r="D435" s="130"/>
      <c r="E435" s="130"/>
      <c r="G435" s="130"/>
      <c r="H435" s="130"/>
    </row>
    <row r="436">
      <c r="A436" s="130"/>
      <c r="B436" s="130"/>
      <c r="D436" s="130"/>
      <c r="E436" s="130"/>
      <c r="G436" s="130"/>
      <c r="H436" s="130"/>
    </row>
    <row r="437">
      <c r="A437" s="130"/>
      <c r="B437" s="130"/>
      <c r="D437" s="130"/>
      <c r="E437" s="130"/>
      <c r="G437" s="130"/>
      <c r="H437" s="130"/>
    </row>
    <row r="438">
      <c r="A438" s="130"/>
      <c r="B438" s="130"/>
      <c r="D438" s="130"/>
      <c r="E438" s="130"/>
      <c r="G438" s="130"/>
      <c r="H438" s="130"/>
    </row>
    <row r="439">
      <c r="A439" s="130"/>
      <c r="B439" s="130"/>
      <c r="D439" s="130"/>
      <c r="E439" s="130"/>
      <c r="G439" s="130"/>
      <c r="H439" s="130"/>
    </row>
    <row r="440">
      <c r="A440" s="130"/>
      <c r="B440" s="130"/>
      <c r="D440" s="130"/>
      <c r="E440" s="130"/>
      <c r="G440" s="130"/>
      <c r="H440" s="130"/>
    </row>
    <row r="441">
      <c r="A441" s="130"/>
      <c r="B441" s="130"/>
      <c r="D441" s="130"/>
      <c r="E441" s="130"/>
      <c r="G441" s="130"/>
      <c r="H441" s="130"/>
    </row>
    <row r="442">
      <c r="A442" s="130"/>
      <c r="B442" s="130"/>
      <c r="D442" s="130"/>
      <c r="E442" s="130"/>
      <c r="G442" s="130"/>
      <c r="H442" s="130"/>
    </row>
    <row r="443">
      <c r="A443" s="130"/>
      <c r="B443" s="130"/>
      <c r="D443" s="130"/>
      <c r="E443" s="130"/>
      <c r="G443" s="130"/>
      <c r="H443" s="130"/>
    </row>
    <row r="444">
      <c r="A444" s="130"/>
      <c r="B444" s="130"/>
      <c r="D444" s="130"/>
      <c r="E444" s="130"/>
      <c r="G444" s="130"/>
      <c r="H444" s="130"/>
    </row>
    <row r="445">
      <c r="A445" s="130"/>
      <c r="B445" s="130"/>
      <c r="D445" s="130"/>
      <c r="E445" s="130"/>
      <c r="G445" s="130"/>
      <c r="H445" s="130"/>
    </row>
    <row r="446">
      <c r="A446" s="130"/>
      <c r="B446" s="130"/>
      <c r="D446" s="130"/>
      <c r="E446" s="130"/>
      <c r="G446" s="130"/>
      <c r="H446" s="130"/>
    </row>
    <row r="447">
      <c r="A447" s="130"/>
      <c r="B447" s="130"/>
      <c r="D447" s="130"/>
      <c r="E447" s="130"/>
      <c r="G447" s="130"/>
      <c r="H447" s="130"/>
    </row>
    <row r="448">
      <c r="A448" s="130"/>
      <c r="B448" s="130"/>
      <c r="D448" s="130"/>
      <c r="E448" s="130"/>
      <c r="G448" s="130"/>
      <c r="H448" s="130"/>
    </row>
    <row r="449">
      <c r="A449" s="130"/>
      <c r="B449" s="130"/>
      <c r="D449" s="130"/>
      <c r="E449" s="130"/>
      <c r="G449" s="130"/>
      <c r="H449" s="130"/>
    </row>
    <row r="450">
      <c r="A450" s="130"/>
      <c r="B450" s="130"/>
      <c r="D450" s="130"/>
      <c r="E450" s="130"/>
      <c r="G450" s="130"/>
      <c r="H450" s="130"/>
    </row>
    <row r="451">
      <c r="A451" s="130"/>
      <c r="B451" s="130"/>
      <c r="D451" s="130"/>
      <c r="E451" s="130"/>
      <c r="G451" s="130"/>
      <c r="H451" s="130"/>
    </row>
    <row r="452">
      <c r="A452" s="130"/>
      <c r="B452" s="130"/>
      <c r="D452" s="130"/>
      <c r="E452" s="130"/>
      <c r="G452" s="130"/>
      <c r="H452" s="130"/>
    </row>
    <row r="453">
      <c r="A453" s="130"/>
      <c r="B453" s="130"/>
      <c r="D453" s="130"/>
      <c r="E453" s="130"/>
      <c r="G453" s="130"/>
      <c r="H453" s="130"/>
    </row>
    <row r="454">
      <c r="A454" s="130"/>
      <c r="B454" s="130"/>
      <c r="D454" s="130"/>
      <c r="E454" s="130"/>
      <c r="G454" s="130"/>
      <c r="H454" s="130"/>
    </row>
    <row r="455">
      <c r="A455" s="130"/>
      <c r="B455" s="130"/>
      <c r="D455" s="130"/>
      <c r="E455" s="130"/>
      <c r="G455" s="130"/>
      <c r="H455" s="130"/>
    </row>
    <row r="456">
      <c r="A456" s="130"/>
      <c r="B456" s="130"/>
      <c r="D456" s="130"/>
      <c r="E456" s="130"/>
      <c r="G456" s="130"/>
      <c r="H456" s="130"/>
    </row>
    <row r="457">
      <c r="A457" s="130"/>
      <c r="B457" s="130"/>
      <c r="D457" s="130"/>
      <c r="E457" s="130"/>
      <c r="G457" s="130"/>
      <c r="H457" s="130"/>
    </row>
    <row r="458">
      <c r="A458" s="130"/>
      <c r="B458" s="130"/>
      <c r="D458" s="130"/>
      <c r="E458" s="130"/>
      <c r="G458" s="130"/>
      <c r="H458" s="130"/>
    </row>
    <row r="459">
      <c r="A459" s="130"/>
      <c r="B459" s="130"/>
      <c r="D459" s="130"/>
      <c r="E459" s="130"/>
      <c r="G459" s="130"/>
      <c r="H459" s="130"/>
    </row>
    <row r="460">
      <c r="A460" s="130"/>
      <c r="B460" s="130"/>
      <c r="D460" s="130"/>
      <c r="E460" s="130"/>
      <c r="G460" s="130"/>
      <c r="H460" s="130"/>
    </row>
    <row r="461">
      <c r="A461" s="130"/>
      <c r="B461" s="130"/>
      <c r="D461" s="130"/>
      <c r="E461" s="130"/>
      <c r="G461" s="130"/>
      <c r="H461" s="130"/>
    </row>
    <row r="462">
      <c r="A462" s="130"/>
      <c r="B462" s="130"/>
      <c r="D462" s="130"/>
      <c r="E462" s="130"/>
      <c r="G462" s="130"/>
      <c r="H462" s="130"/>
    </row>
    <row r="463">
      <c r="A463" s="130"/>
      <c r="B463" s="130"/>
      <c r="D463" s="130"/>
      <c r="E463" s="130"/>
      <c r="G463" s="130"/>
      <c r="H463" s="130"/>
    </row>
    <row r="464">
      <c r="A464" s="130"/>
      <c r="B464" s="130"/>
      <c r="D464" s="130"/>
      <c r="E464" s="130"/>
      <c r="G464" s="130"/>
      <c r="H464" s="130"/>
    </row>
    <row r="465">
      <c r="A465" s="130"/>
      <c r="B465" s="130"/>
      <c r="D465" s="130"/>
      <c r="E465" s="130"/>
      <c r="G465" s="130"/>
      <c r="H465" s="130"/>
    </row>
    <row r="466">
      <c r="A466" s="130"/>
      <c r="B466" s="130"/>
      <c r="D466" s="130"/>
      <c r="E466" s="130"/>
      <c r="G466" s="130"/>
      <c r="H466" s="130"/>
    </row>
    <row r="467">
      <c r="A467" s="130"/>
      <c r="B467" s="130"/>
      <c r="D467" s="130"/>
      <c r="E467" s="130"/>
      <c r="G467" s="130"/>
      <c r="H467" s="130"/>
    </row>
    <row r="468">
      <c r="A468" s="130"/>
      <c r="B468" s="130"/>
      <c r="D468" s="130"/>
      <c r="E468" s="130"/>
      <c r="G468" s="130"/>
      <c r="H468" s="130"/>
    </row>
    <row r="469">
      <c r="A469" s="130"/>
      <c r="B469" s="130"/>
      <c r="D469" s="130"/>
      <c r="E469" s="130"/>
      <c r="G469" s="130"/>
      <c r="H469" s="130"/>
    </row>
    <row r="470">
      <c r="A470" s="130"/>
      <c r="B470" s="130"/>
      <c r="D470" s="130"/>
      <c r="E470" s="130"/>
      <c r="G470" s="130"/>
      <c r="H470" s="130"/>
    </row>
    <row r="471">
      <c r="A471" s="130"/>
      <c r="B471" s="130"/>
      <c r="D471" s="130"/>
      <c r="E471" s="130"/>
      <c r="G471" s="130"/>
      <c r="H471" s="130"/>
    </row>
    <row r="472">
      <c r="A472" s="130"/>
      <c r="B472" s="130"/>
      <c r="D472" s="130"/>
      <c r="E472" s="130"/>
      <c r="G472" s="130"/>
      <c r="H472" s="130"/>
    </row>
    <row r="473">
      <c r="A473" s="130"/>
      <c r="B473" s="130"/>
      <c r="D473" s="130"/>
      <c r="E473" s="130"/>
      <c r="G473" s="130"/>
      <c r="H473" s="130"/>
    </row>
    <row r="474">
      <c r="A474" s="130"/>
      <c r="B474" s="130"/>
      <c r="D474" s="130"/>
      <c r="E474" s="130"/>
      <c r="G474" s="130"/>
      <c r="H474" s="130"/>
    </row>
    <row r="475">
      <c r="A475" s="130"/>
      <c r="B475" s="130"/>
      <c r="D475" s="130"/>
      <c r="E475" s="130"/>
      <c r="G475" s="130"/>
      <c r="H475" s="130"/>
    </row>
    <row r="476">
      <c r="A476" s="130"/>
      <c r="B476" s="130"/>
      <c r="D476" s="130"/>
      <c r="E476" s="130"/>
      <c r="G476" s="130"/>
      <c r="H476" s="130"/>
    </row>
    <row r="477">
      <c r="A477" s="130"/>
      <c r="B477" s="130"/>
      <c r="D477" s="130"/>
      <c r="E477" s="130"/>
      <c r="G477" s="130"/>
      <c r="H477" s="130"/>
    </row>
    <row r="478">
      <c r="A478" s="130"/>
      <c r="B478" s="130"/>
      <c r="D478" s="130"/>
      <c r="E478" s="130"/>
      <c r="G478" s="130"/>
      <c r="H478" s="130"/>
    </row>
    <row r="479">
      <c r="A479" s="130"/>
      <c r="B479" s="130"/>
      <c r="D479" s="130"/>
      <c r="E479" s="130"/>
      <c r="G479" s="130"/>
      <c r="H479" s="130"/>
    </row>
    <row r="480">
      <c r="A480" s="130"/>
      <c r="B480" s="130"/>
      <c r="D480" s="130"/>
      <c r="E480" s="130"/>
      <c r="G480" s="130"/>
      <c r="H480" s="130"/>
    </row>
    <row r="481">
      <c r="A481" s="130"/>
      <c r="B481" s="130"/>
      <c r="D481" s="130"/>
      <c r="E481" s="130"/>
      <c r="G481" s="130"/>
      <c r="H481" s="130"/>
    </row>
    <row r="482">
      <c r="A482" s="130"/>
      <c r="B482" s="130"/>
      <c r="D482" s="130"/>
      <c r="E482" s="130"/>
      <c r="G482" s="130"/>
      <c r="H482" s="130"/>
    </row>
    <row r="483">
      <c r="A483" s="130"/>
      <c r="B483" s="130"/>
      <c r="D483" s="130"/>
      <c r="E483" s="130"/>
      <c r="G483" s="130"/>
      <c r="H483" s="130"/>
    </row>
    <row r="484">
      <c r="A484" s="130"/>
      <c r="B484" s="130"/>
      <c r="D484" s="130"/>
      <c r="E484" s="130"/>
      <c r="G484" s="130"/>
      <c r="H484" s="130"/>
    </row>
    <row r="485">
      <c r="A485" s="130"/>
      <c r="B485" s="130"/>
      <c r="D485" s="130"/>
      <c r="E485" s="130"/>
      <c r="G485" s="130"/>
      <c r="H485" s="130"/>
    </row>
    <row r="486">
      <c r="A486" s="130"/>
      <c r="B486" s="130"/>
      <c r="D486" s="130"/>
      <c r="E486" s="130"/>
      <c r="G486" s="130"/>
      <c r="H486" s="130"/>
    </row>
    <row r="487">
      <c r="A487" s="130"/>
      <c r="B487" s="130"/>
      <c r="D487" s="130"/>
      <c r="E487" s="130"/>
      <c r="G487" s="130"/>
      <c r="H487" s="130"/>
    </row>
    <row r="488">
      <c r="A488" s="130"/>
      <c r="B488" s="130"/>
      <c r="D488" s="130"/>
      <c r="E488" s="130"/>
      <c r="G488" s="130"/>
      <c r="H488" s="130"/>
    </row>
    <row r="489">
      <c r="A489" s="130"/>
      <c r="B489" s="130"/>
      <c r="D489" s="130"/>
      <c r="E489" s="130"/>
      <c r="G489" s="130"/>
      <c r="H489" s="130"/>
    </row>
    <row r="490">
      <c r="A490" s="130"/>
      <c r="B490" s="130"/>
      <c r="D490" s="130"/>
      <c r="E490" s="130"/>
      <c r="G490" s="130"/>
      <c r="H490" s="130"/>
    </row>
    <row r="491">
      <c r="A491" s="130"/>
      <c r="B491" s="130"/>
      <c r="D491" s="130"/>
      <c r="E491" s="130"/>
      <c r="G491" s="130"/>
      <c r="H491" s="130"/>
    </row>
    <row r="492">
      <c r="A492" s="130"/>
      <c r="B492" s="130"/>
      <c r="D492" s="130"/>
      <c r="E492" s="130"/>
      <c r="G492" s="130"/>
      <c r="H492" s="130"/>
    </row>
    <row r="493">
      <c r="A493" s="130"/>
      <c r="B493" s="130"/>
      <c r="D493" s="130"/>
      <c r="E493" s="130"/>
      <c r="G493" s="130"/>
      <c r="H493" s="130"/>
    </row>
    <row r="494">
      <c r="A494" s="130"/>
      <c r="B494" s="130"/>
      <c r="D494" s="130"/>
      <c r="E494" s="130"/>
      <c r="G494" s="130"/>
      <c r="H494" s="130"/>
    </row>
    <row r="495">
      <c r="A495" s="130"/>
      <c r="B495" s="130"/>
      <c r="D495" s="130"/>
      <c r="E495" s="130"/>
      <c r="G495" s="130"/>
      <c r="H495" s="130"/>
    </row>
    <row r="496">
      <c r="A496" s="130"/>
      <c r="B496" s="130"/>
      <c r="D496" s="130"/>
      <c r="E496" s="130"/>
      <c r="G496" s="130"/>
      <c r="H496" s="130"/>
    </row>
    <row r="497">
      <c r="A497" s="130"/>
      <c r="B497" s="130"/>
      <c r="D497" s="130"/>
      <c r="E497" s="130"/>
      <c r="G497" s="130"/>
      <c r="H497" s="130"/>
    </row>
    <row r="498">
      <c r="A498" s="130"/>
      <c r="B498" s="130"/>
      <c r="D498" s="130"/>
      <c r="E498" s="130"/>
      <c r="G498" s="130"/>
      <c r="H498" s="130"/>
    </row>
    <row r="499">
      <c r="A499" s="130"/>
      <c r="B499" s="130"/>
      <c r="D499" s="130"/>
      <c r="E499" s="130"/>
      <c r="G499" s="130"/>
      <c r="H499" s="130"/>
    </row>
    <row r="500">
      <c r="A500" s="130"/>
      <c r="B500" s="130"/>
      <c r="D500" s="130"/>
      <c r="E500" s="130"/>
      <c r="G500" s="130"/>
      <c r="H500" s="130"/>
    </row>
    <row r="501">
      <c r="A501" s="130"/>
      <c r="B501" s="130"/>
      <c r="D501" s="130"/>
      <c r="E501" s="130"/>
      <c r="G501" s="130"/>
      <c r="H501" s="130"/>
    </row>
    <row r="502">
      <c r="A502" s="130"/>
      <c r="B502" s="130"/>
      <c r="D502" s="130"/>
      <c r="E502" s="130"/>
      <c r="G502" s="130"/>
      <c r="H502" s="130"/>
    </row>
    <row r="503">
      <c r="A503" s="130"/>
      <c r="B503" s="130"/>
      <c r="D503" s="130"/>
      <c r="E503" s="130"/>
      <c r="G503" s="130"/>
      <c r="H503" s="130"/>
    </row>
    <row r="504">
      <c r="A504" s="130"/>
      <c r="B504" s="130"/>
      <c r="D504" s="130"/>
      <c r="E504" s="130"/>
      <c r="G504" s="130"/>
      <c r="H504" s="130"/>
    </row>
    <row r="505">
      <c r="A505" s="130"/>
      <c r="B505" s="130"/>
      <c r="D505" s="130"/>
      <c r="E505" s="130"/>
      <c r="G505" s="130"/>
      <c r="H505" s="130"/>
    </row>
    <row r="506">
      <c r="A506" s="130"/>
      <c r="B506" s="130"/>
      <c r="D506" s="130"/>
      <c r="E506" s="130"/>
      <c r="G506" s="130"/>
      <c r="H506" s="130"/>
    </row>
    <row r="507">
      <c r="A507" s="130"/>
      <c r="B507" s="130"/>
      <c r="D507" s="130"/>
      <c r="E507" s="130"/>
      <c r="G507" s="130"/>
      <c r="H507" s="130"/>
    </row>
    <row r="508">
      <c r="A508" s="130"/>
      <c r="B508" s="130"/>
      <c r="D508" s="130"/>
      <c r="E508" s="130"/>
      <c r="G508" s="130"/>
      <c r="H508" s="130"/>
    </row>
    <row r="509">
      <c r="A509" s="130"/>
      <c r="B509" s="130"/>
      <c r="D509" s="130"/>
      <c r="E509" s="130"/>
      <c r="G509" s="130"/>
      <c r="H509" s="130"/>
    </row>
    <row r="510">
      <c r="A510" s="130"/>
      <c r="B510" s="130"/>
      <c r="D510" s="130"/>
      <c r="E510" s="130"/>
      <c r="G510" s="130"/>
      <c r="H510" s="130"/>
    </row>
    <row r="511">
      <c r="A511" s="130"/>
      <c r="B511" s="130"/>
      <c r="D511" s="130"/>
      <c r="E511" s="130"/>
      <c r="G511" s="130"/>
      <c r="H511" s="130"/>
    </row>
    <row r="512">
      <c r="A512" s="130"/>
      <c r="B512" s="130"/>
      <c r="D512" s="130"/>
      <c r="E512" s="130"/>
      <c r="G512" s="130"/>
      <c r="H512" s="130"/>
    </row>
    <row r="513">
      <c r="A513" s="130"/>
      <c r="B513" s="130"/>
      <c r="D513" s="130"/>
      <c r="E513" s="130"/>
      <c r="G513" s="130"/>
      <c r="H513" s="130"/>
    </row>
    <row r="514">
      <c r="A514" s="130"/>
      <c r="B514" s="130"/>
      <c r="D514" s="130"/>
      <c r="E514" s="130"/>
      <c r="G514" s="130"/>
      <c r="H514" s="130"/>
    </row>
    <row r="515">
      <c r="A515" s="130"/>
      <c r="B515" s="130"/>
      <c r="D515" s="130"/>
      <c r="E515" s="130"/>
      <c r="G515" s="130"/>
      <c r="H515" s="130"/>
    </row>
    <row r="516">
      <c r="A516" s="130"/>
      <c r="B516" s="130"/>
      <c r="D516" s="130"/>
      <c r="E516" s="130"/>
      <c r="G516" s="130"/>
      <c r="H516" s="130"/>
    </row>
    <row r="517">
      <c r="A517" s="130"/>
      <c r="B517" s="130"/>
      <c r="D517" s="130"/>
      <c r="E517" s="130"/>
      <c r="G517" s="130"/>
      <c r="H517" s="130"/>
    </row>
    <row r="518">
      <c r="A518" s="130"/>
      <c r="B518" s="130"/>
      <c r="D518" s="130"/>
      <c r="E518" s="130"/>
      <c r="G518" s="130"/>
      <c r="H518" s="130"/>
    </row>
    <row r="519">
      <c r="A519" s="130"/>
      <c r="B519" s="130"/>
      <c r="D519" s="130"/>
      <c r="E519" s="130"/>
      <c r="G519" s="130"/>
      <c r="H519" s="130"/>
    </row>
    <row r="520">
      <c r="A520" s="130"/>
      <c r="B520" s="130"/>
      <c r="D520" s="130"/>
      <c r="E520" s="130"/>
      <c r="G520" s="130"/>
      <c r="H520" s="130"/>
    </row>
    <row r="521">
      <c r="A521" s="130"/>
      <c r="B521" s="130"/>
      <c r="D521" s="130"/>
      <c r="E521" s="130"/>
      <c r="G521" s="130"/>
      <c r="H521" s="130"/>
    </row>
    <row r="522">
      <c r="A522" s="130"/>
      <c r="B522" s="130"/>
      <c r="D522" s="130"/>
      <c r="E522" s="130"/>
      <c r="G522" s="130"/>
      <c r="H522" s="130"/>
    </row>
    <row r="523">
      <c r="A523" s="130"/>
      <c r="B523" s="130"/>
      <c r="D523" s="130"/>
      <c r="E523" s="130"/>
      <c r="G523" s="130"/>
      <c r="H523" s="130"/>
    </row>
    <row r="524">
      <c r="A524" s="130"/>
      <c r="B524" s="130"/>
      <c r="D524" s="130"/>
      <c r="E524" s="130"/>
      <c r="G524" s="130"/>
      <c r="H524" s="130"/>
    </row>
    <row r="525">
      <c r="A525" s="130"/>
      <c r="B525" s="130"/>
      <c r="D525" s="130"/>
      <c r="E525" s="130"/>
      <c r="G525" s="130"/>
      <c r="H525" s="130"/>
    </row>
    <row r="526">
      <c r="A526" s="130"/>
      <c r="B526" s="130"/>
      <c r="D526" s="130"/>
      <c r="E526" s="130"/>
      <c r="G526" s="130"/>
      <c r="H526" s="130"/>
    </row>
    <row r="527">
      <c r="A527" s="130"/>
      <c r="B527" s="130"/>
      <c r="D527" s="130"/>
      <c r="E527" s="130"/>
      <c r="G527" s="130"/>
      <c r="H527" s="130"/>
    </row>
    <row r="528">
      <c r="A528" s="130"/>
      <c r="B528" s="130"/>
      <c r="D528" s="130"/>
      <c r="E528" s="130"/>
      <c r="G528" s="130"/>
      <c r="H528" s="130"/>
    </row>
    <row r="529">
      <c r="A529" s="130"/>
      <c r="B529" s="130"/>
      <c r="D529" s="130"/>
      <c r="E529" s="130"/>
      <c r="G529" s="130"/>
      <c r="H529" s="130"/>
    </row>
    <row r="530">
      <c r="A530" s="130"/>
      <c r="B530" s="130"/>
      <c r="D530" s="130"/>
      <c r="E530" s="130"/>
      <c r="G530" s="130"/>
      <c r="H530" s="130"/>
    </row>
    <row r="531">
      <c r="A531" s="130"/>
      <c r="B531" s="130"/>
      <c r="D531" s="130"/>
      <c r="E531" s="130"/>
      <c r="G531" s="130"/>
      <c r="H531" s="130"/>
    </row>
    <row r="532">
      <c r="A532" s="130"/>
      <c r="B532" s="130"/>
      <c r="D532" s="130"/>
      <c r="E532" s="130"/>
      <c r="G532" s="130"/>
      <c r="H532" s="130"/>
    </row>
    <row r="533">
      <c r="A533" s="130"/>
      <c r="B533" s="130"/>
      <c r="D533" s="130"/>
      <c r="E533" s="130"/>
      <c r="G533" s="130"/>
      <c r="H533" s="130"/>
    </row>
    <row r="534">
      <c r="A534" s="130"/>
      <c r="B534" s="130"/>
      <c r="D534" s="130"/>
      <c r="E534" s="130"/>
      <c r="G534" s="130"/>
      <c r="H534" s="130"/>
    </row>
    <row r="535">
      <c r="A535" s="130"/>
      <c r="B535" s="130"/>
      <c r="D535" s="130"/>
      <c r="E535" s="130"/>
      <c r="G535" s="130"/>
      <c r="H535" s="130"/>
    </row>
    <row r="536">
      <c r="A536" s="130"/>
      <c r="B536" s="130"/>
      <c r="D536" s="130"/>
      <c r="E536" s="130"/>
      <c r="G536" s="130"/>
      <c r="H536" s="130"/>
    </row>
    <row r="537">
      <c r="A537" s="130"/>
      <c r="B537" s="130"/>
      <c r="D537" s="130"/>
      <c r="E537" s="130"/>
      <c r="G537" s="130"/>
      <c r="H537" s="130"/>
    </row>
    <row r="538">
      <c r="A538" s="130"/>
      <c r="B538" s="130"/>
      <c r="D538" s="130"/>
      <c r="E538" s="130"/>
      <c r="G538" s="130"/>
      <c r="H538" s="130"/>
    </row>
    <row r="539">
      <c r="A539" s="130"/>
      <c r="B539" s="130"/>
      <c r="D539" s="130"/>
      <c r="E539" s="130"/>
      <c r="G539" s="130"/>
      <c r="H539" s="130"/>
    </row>
    <row r="540">
      <c r="A540" s="130"/>
      <c r="B540" s="130"/>
      <c r="D540" s="130"/>
      <c r="E540" s="130"/>
      <c r="G540" s="130"/>
      <c r="H540" s="130"/>
    </row>
    <row r="541">
      <c r="A541" s="130"/>
      <c r="B541" s="130"/>
      <c r="D541" s="130"/>
      <c r="E541" s="130"/>
      <c r="G541" s="130"/>
      <c r="H541" s="130"/>
    </row>
    <row r="542">
      <c r="A542" s="130"/>
      <c r="B542" s="130"/>
      <c r="D542" s="130"/>
      <c r="E542" s="130"/>
      <c r="G542" s="130"/>
      <c r="H542" s="130"/>
    </row>
    <row r="543">
      <c r="A543" s="130"/>
      <c r="B543" s="130"/>
      <c r="D543" s="130"/>
      <c r="E543" s="130"/>
      <c r="G543" s="130"/>
      <c r="H543" s="130"/>
    </row>
    <row r="544">
      <c r="A544" s="130"/>
      <c r="B544" s="130"/>
      <c r="D544" s="130"/>
      <c r="E544" s="130"/>
      <c r="G544" s="130"/>
      <c r="H544" s="130"/>
    </row>
    <row r="545">
      <c r="A545" s="130"/>
      <c r="B545" s="130"/>
      <c r="D545" s="130"/>
      <c r="E545" s="130"/>
      <c r="G545" s="130"/>
      <c r="H545" s="130"/>
    </row>
    <row r="546">
      <c r="A546" s="130"/>
      <c r="B546" s="130"/>
      <c r="D546" s="130"/>
      <c r="E546" s="130"/>
      <c r="G546" s="130"/>
      <c r="H546" s="130"/>
    </row>
    <row r="547">
      <c r="A547" s="130"/>
      <c r="B547" s="130"/>
      <c r="D547" s="130"/>
      <c r="E547" s="130"/>
      <c r="G547" s="130"/>
      <c r="H547" s="130"/>
    </row>
    <row r="548">
      <c r="A548" s="130"/>
      <c r="B548" s="130"/>
      <c r="D548" s="130"/>
      <c r="E548" s="130"/>
      <c r="G548" s="130"/>
      <c r="H548" s="130"/>
    </row>
    <row r="549">
      <c r="A549" s="130"/>
      <c r="B549" s="130"/>
      <c r="D549" s="130"/>
      <c r="E549" s="130"/>
      <c r="G549" s="130"/>
      <c r="H549" s="130"/>
    </row>
    <row r="550">
      <c r="A550" s="130"/>
      <c r="B550" s="130"/>
      <c r="D550" s="130"/>
      <c r="E550" s="130"/>
      <c r="G550" s="130"/>
      <c r="H550" s="130"/>
    </row>
    <row r="551">
      <c r="A551" s="130"/>
      <c r="B551" s="130"/>
      <c r="D551" s="130"/>
      <c r="E551" s="130"/>
      <c r="G551" s="130"/>
      <c r="H551" s="130"/>
    </row>
    <row r="552">
      <c r="A552" s="130"/>
      <c r="B552" s="130"/>
      <c r="D552" s="130"/>
      <c r="E552" s="130"/>
      <c r="G552" s="130"/>
      <c r="H552" s="130"/>
    </row>
    <row r="553">
      <c r="A553" s="130"/>
      <c r="B553" s="130"/>
      <c r="D553" s="130"/>
      <c r="E553" s="130"/>
      <c r="G553" s="130"/>
      <c r="H553" s="130"/>
    </row>
    <row r="554">
      <c r="A554" s="130"/>
      <c r="B554" s="130"/>
      <c r="D554" s="130"/>
      <c r="E554" s="130"/>
      <c r="G554" s="130"/>
      <c r="H554" s="130"/>
    </row>
    <row r="555">
      <c r="A555" s="130"/>
      <c r="B555" s="130"/>
      <c r="D555" s="130"/>
      <c r="E555" s="130"/>
      <c r="G555" s="130"/>
      <c r="H555" s="130"/>
    </row>
    <row r="556">
      <c r="A556" s="130"/>
      <c r="B556" s="130"/>
      <c r="D556" s="130"/>
      <c r="E556" s="130"/>
      <c r="G556" s="130"/>
      <c r="H556" s="130"/>
    </row>
    <row r="557">
      <c r="A557" s="130"/>
      <c r="B557" s="130"/>
      <c r="D557" s="130"/>
      <c r="E557" s="130"/>
      <c r="G557" s="130"/>
      <c r="H557" s="130"/>
    </row>
    <row r="558">
      <c r="A558" s="130"/>
      <c r="B558" s="130"/>
      <c r="D558" s="130"/>
      <c r="E558" s="130"/>
      <c r="G558" s="130"/>
      <c r="H558" s="130"/>
    </row>
    <row r="559">
      <c r="A559" s="130"/>
      <c r="B559" s="130"/>
      <c r="D559" s="130"/>
      <c r="E559" s="130"/>
      <c r="G559" s="130"/>
      <c r="H559" s="130"/>
    </row>
    <row r="560">
      <c r="A560" s="130"/>
      <c r="B560" s="130"/>
      <c r="D560" s="130"/>
      <c r="E560" s="130"/>
      <c r="G560" s="130"/>
      <c r="H560" s="130"/>
    </row>
    <row r="561">
      <c r="A561" s="130"/>
      <c r="B561" s="130"/>
      <c r="D561" s="130"/>
      <c r="E561" s="130"/>
      <c r="G561" s="130"/>
      <c r="H561" s="130"/>
    </row>
    <row r="562">
      <c r="A562" s="130"/>
      <c r="B562" s="130"/>
      <c r="D562" s="130"/>
      <c r="E562" s="130"/>
      <c r="G562" s="130"/>
      <c r="H562" s="130"/>
    </row>
    <row r="563">
      <c r="A563" s="130"/>
      <c r="B563" s="130"/>
      <c r="D563" s="130"/>
      <c r="E563" s="130"/>
      <c r="G563" s="130"/>
      <c r="H563" s="130"/>
    </row>
    <row r="564">
      <c r="A564" s="130"/>
      <c r="B564" s="130"/>
      <c r="D564" s="130"/>
      <c r="E564" s="130"/>
      <c r="G564" s="130"/>
      <c r="H564" s="130"/>
    </row>
    <row r="565">
      <c r="A565" s="130"/>
      <c r="B565" s="130"/>
      <c r="D565" s="130"/>
      <c r="E565" s="130"/>
      <c r="G565" s="130"/>
      <c r="H565" s="130"/>
    </row>
    <row r="566">
      <c r="A566" s="130"/>
      <c r="B566" s="130"/>
      <c r="D566" s="130"/>
      <c r="E566" s="130"/>
      <c r="G566" s="130"/>
      <c r="H566" s="130"/>
    </row>
    <row r="567">
      <c r="A567" s="130"/>
      <c r="B567" s="130"/>
      <c r="D567" s="130"/>
      <c r="E567" s="130"/>
      <c r="G567" s="130"/>
      <c r="H567" s="130"/>
    </row>
    <row r="568">
      <c r="A568" s="130"/>
      <c r="B568" s="130"/>
      <c r="D568" s="130"/>
      <c r="E568" s="130"/>
      <c r="G568" s="130"/>
      <c r="H568" s="130"/>
    </row>
    <row r="569">
      <c r="A569" s="130"/>
      <c r="B569" s="130"/>
      <c r="D569" s="130"/>
      <c r="E569" s="130"/>
      <c r="G569" s="130"/>
      <c r="H569" s="130"/>
    </row>
    <row r="570">
      <c r="A570" s="130"/>
      <c r="B570" s="130"/>
      <c r="D570" s="130"/>
      <c r="E570" s="130"/>
      <c r="G570" s="130"/>
      <c r="H570" s="130"/>
    </row>
    <row r="571">
      <c r="A571" s="130"/>
      <c r="B571" s="130"/>
      <c r="D571" s="130"/>
      <c r="E571" s="130"/>
      <c r="G571" s="130"/>
      <c r="H571" s="130"/>
    </row>
    <row r="572">
      <c r="A572" s="130"/>
      <c r="B572" s="130"/>
      <c r="D572" s="130"/>
      <c r="E572" s="130"/>
      <c r="G572" s="130"/>
      <c r="H572" s="130"/>
    </row>
    <row r="573">
      <c r="A573" s="130"/>
      <c r="B573" s="130"/>
      <c r="D573" s="130"/>
      <c r="E573" s="130"/>
      <c r="G573" s="130"/>
      <c r="H573" s="130"/>
    </row>
    <row r="574">
      <c r="A574" s="130"/>
      <c r="B574" s="130"/>
      <c r="D574" s="130"/>
      <c r="E574" s="130"/>
      <c r="G574" s="130"/>
      <c r="H574" s="130"/>
    </row>
    <row r="575">
      <c r="A575" s="130"/>
      <c r="B575" s="130"/>
      <c r="D575" s="130"/>
      <c r="E575" s="130"/>
      <c r="G575" s="130"/>
      <c r="H575" s="130"/>
    </row>
    <row r="576">
      <c r="A576" s="130"/>
      <c r="B576" s="130"/>
      <c r="D576" s="130"/>
      <c r="E576" s="130"/>
      <c r="G576" s="130"/>
      <c r="H576" s="130"/>
    </row>
    <row r="577">
      <c r="A577" s="130"/>
      <c r="B577" s="130"/>
      <c r="D577" s="130"/>
      <c r="E577" s="130"/>
      <c r="G577" s="130"/>
      <c r="H577" s="130"/>
    </row>
    <row r="578">
      <c r="A578" s="130"/>
      <c r="B578" s="130"/>
      <c r="D578" s="130"/>
      <c r="E578" s="130"/>
      <c r="G578" s="130"/>
      <c r="H578" s="130"/>
    </row>
    <row r="579">
      <c r="A579" s="130"/>
      <c r="B579" s="130"/>
      <c r="D579" s="130"/>
      <c r="E579" s="130"/>
      <c r="G579" s="130"/>
      <c r="H579" s="130"/>
    </row>
    <row r="580">
      <c r="A580" s="130"/>
      <c r="B580" s="130"/>
      <c r="D580" s="130"/>
      <c r="E580" s="130"/>
      <c r="G580" s="130"/>
      <c r="H580" s="130"/>
    </row>
    <row r="581">
      <c r="A581" s="130"/>
      <c r="B581" s="130"/>
      <c r="D581" s="130"/>
      <c r="E581" s="130"/>
      <c r="G581" s="130"/>
      <c r="H581" s="130"/>
    </row>
    <row r="582">
      <c r="A582" s="130"/>
      <c r="B582" s="130"/>
      <c r="D582" s="130"/>
      <c r="E582" s="130"/>
      <c r="G582" s="130"/>
      <c r="H582" s="130"/>
    </row>
    <row r="583">
      <c r="A583" s="130"/>
      <c r="B583" s="130"/>
      <c r="D583" s="130"/>
      <c r="E583" s="130"/>
      <c r="G583" s="130"/>
      <c r="H583" s="130"/>
    </row>
    <row r="584">
      <c r="A584" s="130"/>
      <c r="B584" s="130"/>
      <c r="D584" s="130"/>
      <c r="E584" s="130"/>
      <c r="G584" s="130"/>
      <c r="H584" s="130"/>
    </row>
    <row r="585">
      <c r="A585" s="130"/>
      <c r="B585" s="130"/>
      <c r="D585" s="130"/>
      <c r="E585" s="130"/>
      <c r="G585" s="130"/>
      <c r="H585" s="130"/>
    </row>
    <row r="586">
      <c r="A586" s="130"/>
      <c r="B586" s="130"/>
      <c r="D586" s="130"/>
      <c r="E586" s="130"/>
      <c r="G586" s="130"/>
      <c r="H586" s="130"/>
    </row>
    <row r="587">
      <c r="A587" s="130"/>
      <c r="B587" s="130"/>
      <c r="D587" s="130"/>
      <c r="E587" s="130"/>
      <c r="G587" s="130"/>
      <c r="H587" s="130"/>
    </row>
    <row r="588">
      <c r="A588" s="130"/>
      <c r="B588" s="130"/>
      <c r="D588" s="130"/>
      <c r="E588" s="130"/>
      <c r="G588" s="130"/>
      <c r="H588" s="130"/>
    </row>
    <row r="589">
      <c r="A589" s="130"/>
      <c r="B589" s="130"/>
      <c r="D589" s="130"/>
      <c r="E589" s="130"/>
      <c r="G589" s="130"/>
      <c r="H589" s="130"/>
    </row>
    <row r="590">
      <c r="A590" s="130"/>
      <c r="B590" s="130"/>
      <c r="D590" s="130"/>
      <c r="E590" s="130"/>
      <c r="G590" s="130"/>
      <c r="H590" s="130"/>
    </row>
    <row r="591">
      <c r="A591" s="130"/>
      <c r="B591" s="130"/>
      <c r="D591" s="130"/>
      <c r="E591" s="130"/>
      <c r="G591" s="130"/>
      <c r="H591" s="130"/>
    </row>
    <row r="592">
      <c r="A592" s="130"/>
      <c r="B592" s="130"/>
      <c r="D592" s="130"/>
      <c r="E592" s="130"/>
      <c r="G592" s="130"/>
      <c r="H592" s="130"/>
    </row>
    <row r="593">
      <c r="A593" s="130"/>
      <c r="B593" s="130"/>
      <c r="D593" s="130"/>
      <c r="E593" s="130"/>
      <c r="G593" s="130"/>
      <c r="H593" s="130"/>
    </row>
    <row r="594">
      <c r="A594" s="130"/>
      <c r="B594" s="130"/>
      <c r="D594" s="130"/>
      <c r="E594" s="130"/>
      <c r="G594" s="130"/>
      <c r="H594" s="130"/>
    </row>
    <row r="595">
      <c r="A595" s="130"/>
      <c r="B595" s="130"/>
      <c r="D595" s="130"/>
      <c r="E595" s="130"/>
      <c r="G595" s="130"/>
      <c r="H595" s="130"/>
    </row>
    <row r="596">
      <c r="A596" s="130"/>
      <c r="B596" s="130"/>
      <c r="D596" s="130"/>
      <c r="E596" s="130"/>
      <c r="G596" s="130"/>
      <c r="H596" s="130"/>
    </row>
    <row r="597">
      <c r="A597" s="130"/>
      <c r="B597" s="130"/>
      <c r="D597" s="130"/>
      <c r="E597" s="130"/>
      <c r="G597" s="130"/>
      <c r="H597" s="130"/>
    </row>
    <row r="598">
      <c r="A598" s="130"/>
      <c r="B598" s="130"/>
      <c r="D598" s="130"/>
      <c r="E598" s="130"/>
      <c r="G598" s="130"/>
      <c r="H598" s="130"/>
    </row>
    <row r="599">
      <c r="A599" s="130"/>
      <c r="B599" s="130"/>
      <c r="D599" s="130"/>
      <c r="E599" s="130"/>
      <c r="G599" s="130"/>
      <c r="H599" s="130"/>
    </row>
    <row r="600">
      <c r="A600" s="130"/>
      <c r="B600" s="130"/>
      <c r="D600" s="130"/>
      <c r="E600" s="130"/>
      <c r="G600" s="130"/>
      <c r="H600" s="130"/>
    </row>
    <row r="601">
      <c r="A601" s="130"/>
      <c r="B601" s="130"/>
      <c r="D601" s="130"/>
      <c r="E601" s="130"/>
      <c r="G601" s="130"/>
      <c r="H601" s="130"/>
    </row>
    <row r="602">
      <c r="A602" s="130"/>
      <c r="B602" s="130"/>
      <c r="D602" s="130"/>
      <c r="E602" s="130"/>
      <c r="G602" s="130"/>
      <c r="H602" s="130"/>
    </row>
    <row r="603">
      <c r="A603" s="130"/>
      <c r="B603" s="130"/>
      <c r="D603" s="130"/>
      <c r="E603" s="130"/>
      <c r="G603" s="130"/>
      <c r="H603" s="130"/>
    </row>
    <row r="604">
      <c r="A604" s="130"/>
      <c r="B604" s="130"/>
      <c r="D604" s="130"/>
      <c r="E604" s="130"/>
      <c r="G604" s="130"/>
      <c r="H604" s="130"/>
    </row>
    <row r="605">
      <c r="A605" s="130"/>
      <c r="B605" s="130"/>
      <c r="D605" s="130"/>
      <c r="E605" s="130"/>
      <c r="G605" s="130"/>
      <c r="H605" s="130"/>
    </row>
    <row r="606">
      <c r="A606" s="130"/>
      <c r="B606" s="130"/>
      <c r="D606" s="130"/>
      <c r="E606" s="130"/>
      <c r="G606" s="130"/>
      <c r="H606" s="130"/>
    </row>
    <row r="607">
      <c r="A607" s="130"/>
      <c r="B607" s="130"/>
      <c r="D607" s="130"/>
      <c r="E607" s="130"/>
      <c r="G607" s="130"/>
      <c r="H607" s="130"/>
    </row>
    <row r="608">
      <c r="A608" s="130"/>
      <c r="B608" s="130"/>
      <c r="D608" s="130"/>
      <c r="E608" s="130"/>
      <c r="G608" s="130"/>
      <c r="H608" s="130"/>
    </row>
    <row r="609">
      <c r="A609" s="130"/>
      <c r="B609" s="130"/>
      <c r="D609" s="130"/>
      <c r="E609" s="130"/>
      <c r="G609" s="130"/>
      <c r="H609" s="130"/>
    </row>
    <row r="610">
      <c r="A610" s="130"/>
      <c r="B610" s="130"/>
      <c r="D610" s="130"/>
      <c r="E610" s="130"/>
      <c r="G610" s="130"/>
      <c r="H610" s="130"/>
    </row>
    <row r="611">
      <c r="A611" s="130"/>
      <c r="B611" s="130"/>
      <c r="D611" s="130"/>
      <c r="E611" s="130"/>
      <c r="G611" s="130"/>
      <c r="H611" s="130"/>
    </row>
    <row r="612">
      <c r="A612" s="130"/>
      <c r="B612" s="130"/>
      <c r="D612" s="130"/>
      <c r="E612" s="130"/>
      <c r="G612" s="130"/>
      <c r="H612" s="130"/>
    </row>
    <row r="613">
      <c r="A613" s="130"/>
      <c r="B613" s="130"/>
      <c r="D613" s="130"/>
      <c r="E613" s="130"/>
      <c r="G613" s="130"/>
      <c r="H613" s="130"/>
    </row>
    <row r="614">
      <c r="A614" s="130"/>
      <c r="B614" s="130"/>
      <c r="D614" s="130"/>
      <c r="E614" s="130"/>
      <c r="G614" s="130"/>
      <c r="H614" s="130"/>
    </row>
    <row r="615">
      <c r="A615" s="130"/>
      <c r="B615" s="130"/>
      <c r="D615" s="130"/>
      <c r="E615" s="130"/>
      <c r="G615" s="130"/>
      <c r="H615" s="130"/>
    </row>
    <row r="616">
      <c r="A616" s="130"/>
      <c r="B616" s="130"/>
      <c r="D616" s="130"/>
      <c r="E616" s="130"/>
      <c r="G616" s="130"/>
      <c r="H616" s="130"/>
    </row>
    <row r="617">
      <c r="A617" s="130"/>
      <c r="B617" s="130"/>
      <c r="D617" s="130"/>
      <c r="E617" s="130"/>
      <c r="G617" s="130"/>
      <c r="H617" s="130"/>
    </row>
    <row r="618">
      <c r="A618" s="130"/>
      <c r="B618" s="130"/>
      <c r="D618" s="130"/>
      <c r="E618" s="130"/>
      <c r="G618" s="130"/>
      <c r="H618" s="130"/>
    </row>
    <row r="619">
      <c r="A619" s="130"/>
      <c r="B619" s="130"/>
      <c r="D619" s="130"/>
      <c r="E619" s="130"/>
      <c r="G619" s="130"/>
      <c r="H619" s="130"/>
    </row>
    <row r="620">
      <c r="A620" s="130"/>
      <c r="B620" s="130"/>
      <c r="D620" s="130"/>
      <c r="E620" s="130"/>
      <c r="G620" s="130"/>
      <c r="H620" s="130"/>
    </row>
    <row r="621">
      <c r="A621" s="130"/>
      <c r="B621" s="130"/>
      <c r="D621" s="130"/>
      <c r="E621" s="130"/>
      <c r="G621" s="130"/>
      <c r="H621" s="130"/>
    </row>
    <row r="622">
      <c r="A622" s="130"/>
      <c r="B622" s="130"/>
      <c r="D622" s="130"/>
      <c r="E622" s="130"/>
      <c r="G622" s="130"/>
      <c r="H622" s="130"/>
    </row>
    <row r="623">
      <c r="A623" s="130"/>
      <c r="B623" s="130"/>
      <c r="D623" s="130"/>
      <c r="E623" s="130"/>
      <c r="G623" s="130"/>
      <c r="H623" s="130"/>
    </row>
    <row r="624">
      <c r="A624" s="130"/>
      <c r="B624" s="130"/>
      <c r="D624" s="130"/>
      <c r="E624" s="130"/>
      <c r="G624" s="130"/>
      <c r="H624" s="130"/>
    </row>
    <row r="625">
      <c r="A625" s="130"/>
      <c r="B625" s="130"/>
      <c r="D625" s="130"/>
      <c r="E625" s="130"/>
      <c r="G625" s="130"/>
      <c r="H625" s="130"/>
    </row>
    <row r="626">
      <c r="A626" s="130"/>
      <c r="B626" s="130"/>
      <c r="D626" s="130"/>
      <c r="E626" s="130"/>
      <c r="G626" s="130"/>
      <c r="H626" s="130"/>
    </row>
    <row r="627">
      <c r="A627" s="130"/>
      <c r="B627" s="130"/>
      <c r="D627" s="130"/>
      <c r="E627" s="130"/>
      <c r="G627" s="130"/>
      <c r="H627" s="130"/>
    </row>
    <row r="628">
      <c r="A628" s="130"/>
      <c r="B628" s="130"/>
      <c r="D628" s="130"/>
      <c r="E628" s="130"/>
      <c r="G628" s="130"/>
      <c r="H628" s="130"/>
    </row>
    <row r="629">
      <c r="A629" s="130"/>
      <c r="B629" s="130"/>
      <c r="D629" s="130"/>
      <c r="E629" s="130"/>
      <c r="G629" s="130"/>
      <c r="H629" s="130"/>
    </row>
    <row r="630">
      <c r="A630" s="130"/>
      <c r="B630" s="130"/>
      <c r="D630" s="130"/>
      <c r="E630" s="130"/>
      <c r="G630" s="130"/>
      <c r="H630" s="130"/>
    </row>
    <row r="631">
      <c r="A631" s="130"/>
      <c r="B631" s="130"/>
      <c r="D631" s="130"/>
      <c r="E631" s="130"/>
      <c r="G631" s="130"/>
      <c r="H631" s="130"/>
    </row>
    <row r="632">
      <c r="A632" s="130"/>
      <c r="B632" s="130"/>
      <c r="D632" s="130"/>
      <c r="E632" s="130"/>
      <c r="G632" s="130"/>
      <c r="H632" s="130"/>
    </row>
    <row r="633">
      <c r="A633" s="130"/>
      <c r="B633" s="130"/>
      <c r="D633" s="130"/>
      <c r="E633" s="130"/>
      <c r="G633" s="130"/>
      <c r="H633" s="130"/>
    </row>
    <row r="634">
      <c r="A634" s="130"/>
      <c r="B634" s="130"/>
      <c r="D634" s="130"/>
      <c r="E634" s="130"/>
      <c r="G634" s="130"/>
      <c r="H634" s="130"/>
    </row>
    <row r="635">
      <c r="A635" s="130"/>
      <c r="B635" s="130"/>
      <c r="D635" s="130"/>
      <c r="E635" s="130"/>
      <c r="G635" s="130"/>
      <c r="H635" s="130"/>
    </row>
    <row r="636">
      <c r="A636" s="130"/>
      <c r="B636" s="130"/>
      <c r="D636" s="130"/>
      <c r="E636" s="130"/>
      <c r="G636" s="130"/>
      <c r="H636" s="130"/>
    </row>
    <row r="637">
      <c r="A637" s="130"/>
      <c r="B637" s="130"/>
      <c r="D637" s="130"/>
      <c r="E637" s="130"/>
      <c r="G637" s="130"/>
      <c r="H637" s="130"/>
    </row>
    <row r="638">
      <c r="A638" s="130"/>
      <c r="B638" s="130"/>
      <c r="D638" s="130"/>
      <c r="E638" s="130"/>
      <c r="G638" s="130"/>
      <c r="H638" s="130"/>
    </row>
    <row r="639">
      <c r="A639" s="130"/>
      <c r="B639" s="130"/>
      <c r="D639" s="130"/>
      <c r="E639" s="130"/>
      <c r="G639" s="130"/>
      <c r="H639" s="130"/>
    </row>
    <row r="640">
      <c r="A640" s="130"/>
      <c r="B640" s="130"/>
      <c r="D640" s="130"/>
      <c r="E640" s="130"/>
      <c r="G640" s="130"/>
      <c r="H640" s="130"/>
    </row>
    <row r="641">
      <c r="A641" s="130"/>
      <c r="B641" s="130"/>
      <c r="D641" s="130"/>
      <c r="E641" s="130"/>
      <c r="G641" s="130"/>
      <c r="H641" s="130"/>
    </row>
    <row r="642">
      <c r="A642" s="130"/>
      <c r="B642" s="130"/>
      <c r="D642" s="130"/>
      <c r="E642" s="130"/>
      <c r="G642" s="130"/>
      <c r="H642" s="130"/>
    </row>
    <row r="643">
      <c r="A643" s="130"/>
      <c r="B643" s="130"/>
      <c r="D643" s="130"/>
      <c r="E643" s="130"/>
      <c r="G643" s="130"/>
      <c r="H643" s="130"/>
    </row>
    <row r="644">
      <c r="A644" s="130"/>
      <c r="B644" s="130"/>
      <c r="D644" s="130"/>
      <c r="E644" s="130"/>
      <c r="G644" s="130"/>
      <c r="H644" s="130"/>
    </row>
    <row r="645">
      <c r="A645" s="130"/>
      <c r="B645" s="130"/>
      <c r="D645" s="130"/>
      <c r="E645" s="130"/>
      <c r="G645" s="130"/>
      <c r="H645" s="130"/>
    </row>
    <row r="646">
      <c r="A646" s="130"/>
      <c r="B646" s="130"/>
      <c r="D646" s="130"/>
      <c r="E646" s="130"/>
      <c r="G646" s="130"/>
      <c r="H646" s="130"/>
    </row>
    <row r="647">
      <c r="A647" s="130"/>
      <c r="B647" s="130"/>
      <c r="D647" s="130"/>
      <c r="E647" s="130"/>
      <c r="G647" s="130"/>
      <c r="H647" s="130"/>
    </row>
    <row r="648">
      <c r="A648" s="130"/>
      <c r="B648" s="130"/>
      <c r="D648" s="130"/>
      <c r="E648" s="130"/>
      <c r="G648" s="130"/>
      <c r="H648" s="130"/>
    </row>
    <row r="649">
      <c r="A649" s="130"/>
      <c r="B649" s="130"/>
      <c r="D649" s="130"/>
      <c r="E649" s="130"/>
      <c r="G649" s="130"/>
      <c r="H649" s="130"/>
    </row>
    <row r="650">
      <c r="A650" s="130"/>
      <c r="B650" s="130"/>
      <c r="D650" s="130"/>
      <c r="E650" s="130"/>
      <c r="G650" s="130"/>
      <c r="H650" s="130"/>
    </row>
    <row r="651">
      <c r="A651" s="130"/>
      <c r="B651" s="130"/>
      <c r="D651" s="130"/>
      <c r="E651" s="130"/>
      <c r="G651" s="130"/>
      <c r="H651" s="130"/>
    </row>
    <row r="652">
      <c r="A652" s="130"/>
      <c r="B652" s="130"/>
      <c r="D652" s="130"/>
      <c r="E652" s="130"/>
      <c r="G652" s="130"/>
      <c r="H652" s="130"/>
    </row>
    <row r="653">
      <c r="A653" s="130"/>
      <c r="B653" s="130"/>
      <c r="D653" s="130"/>
      <c r="E653" s="130"/>
      <c r="G653" s="130"/>
      <c r="H653" s="130"/>
    </row>
    <row r="654">
      <c r="A654" s="130"/>
      <c r="B654" s="130"/>
      <c r="D654" s="130"/>
      <c r="E654" s="130"/>
      <c r="G654" s="130"/>
      <c r="H654" s="130"/>
    </row>
    <row r="655">
      <c r="A655" s="130"/>
      <c r="B655" s="130"/>
      <c r="D655" s="130"/>
      <c r="E655" s="130"/>
      <c r="G655" s="130"/>
      <c r="H655" s="130"/>
    </row>
    <row r="656">
      <c r="A656" s="130"/>
      <c r="B656" s="130"/>
      <c r="D656" s="130"/>
      <c r="E656" s="130"/>
      <c r="G656" s="130"/>
      <c r="H656" s="130"/>
    </row>
    <row r="657">
      <c r="A657" s="130"/>
      <c r="B657" s="130"/>
      <c r="D657" s="130"/>
      <c r="E657" s="130"/>
      <c r="G657" s="130"/>
      <c r="H657" s="130"/>
    </row>
    <row r="658">
      <c r="A658" s="130"/>
      <c r="B658" s="130"/>
      <c r="D658" s="130"/>
      <c r="E658" s="130"/>
      <c r="G658" s="130"/>
      <c r="H658" s="130"/>
    </row>
    <row r="659">
      <c r="A659" s="130"/>
      <c r="B659" s="130"/>
      <c r="D659" s="130"/>
      <c r="E659" s="130"/>
      <c r="G659" s="130"/>
      <c r="H659" s="130"/>
    </row>
    <row r="660">
      <c r="A660" s="130"/>
      <c r="B660" s="130"/>
      <c r="D660" s="130"/>
      <c r="E660" s="130"/>
      <c r="G660" s="130"/>
      <c r="H660" s="130"/>
    </row>
    <row r="661">
      <c r="A661" s="130"/>
      <c r="B661" s="130"/>
      <c r="D661" s="130"/>
      <c r="E661" s="130"/>
      <c r="G661" s="130"/>
      <c r="H661" s="130"/>
    </row>
    <row r="662">
      <c r="A662" s="130"/>
      <c r="B662" s="130"/>
      <c r="D662" s="130"/>
      <c r="E662" s="130"/>
      <c r="G662" s="130"/>
      <c r="H662" s="130"/>
    </row>
    <row r="663">
      <c r="A663" s="130"/>
      <c r="B663" s="130"/>
      <c r="D663" s="130"/>
      <c r="E663" s="130"/>
      <c r="G663" s="130"/>
      <c r="H663" s="130"/>
    </row>
    <row r="664">
      <c r="A664" s="130"/>
      <c r="B664" s="130"/>
      <c r="D664" s="130"/>
      <c r="E664" s="130"/>
      <c r="G664" s="130"/>
      <c r="H664" s="130"/>
    </row>
    <row r="665">
      <c r="A665" s="130"/>
      <c r="B665" s="130"/>
      <c r="D665" s="130"/>
      <c r="E665" s="130"/>
      <c r="G665" s="130"/>
      <c r="H665" s="130"/>
    </row>
    <row r="666">
      <c r="A666" s="130"/>
      <c r="B666" s="130"/>
      <c r="D666" s="130"/>
      <c r="E666" s="130"/>
      <c r="G666" s="130"/>
      <c r="H666" s="130"/>
    </row>
    <row r="667">
      <c r="A667" s="130"/>
      <c r="B667" s="130"/>
      <c r="D667" s="130"/>
      <c r="E667" s="130"/>
      <c r="G667" s="130"/>
      <c r="H667" s="130"/>
    </row>
    <row r="668">
      <c r="A668" s="130"/>
      <c r="B668" s="130"/>
      <c r="D668" s="130"/>
      <c r="E668" s="130"/>
      <c r="G668" s="130"/>
      <c r="H668" s="130"/>
    </row>
    <row r="669">
      <c r="A669" s="130"/>
      <c r="B669" s="130"/>
      <c r="D669" s="130"/>
      <c r="E669" s="130"/>
      <c r="G669" s="130"/>
      <c r="H669" s="130"/>
    </row>
    <row r="670">
      <c r="A670" s="130"/>
      <c r="B670" s="130"/>
      <c r="D670" s="130"/>
      <c r="E670" s="130"/>
      <c r="G670" s="130"/>
      <c r="H670" s="130"/>
    </row>
    <row r="671">
      <c r="A671" s="130"/>
      <c r="B671" s="130"/>
      <c r="D671" s="130"/>
      <c r="E671" s="130"/>
      <c r="G671" s="130"/>
      <c r="H671" s="130"/>
    </row>
    <row r="672">
      <c r="A672" s="130"/>
      <c r="B672" s="130"/>
      <c r="D672" s="130"/>
      <c r="E672" s="130"/>
      <c r="G672" s="130"/>
      <c r="H672" s="130"/>
    </row>
    <row r="673">
      <c r="A673" s="130"/>
      <c r="B673" s="130"/>
      <c r="D673" s="130"/>
      <c r="E673" s="130"/>
      <c r="G673" s="130"/>
      <c r="H673" s="130"/>
    </row>
    <row r="674">
      <c r="A674" s="130"/>
      <c r="B674" s="130"/>
      <c r="D674" s="130"/>
      <c r="E674" s="130"/>
      <c r="G674" s="130"/>
      <c r="H674" s="130"/>
    </row>
    <row r="675">
      <c r="A675" s="130"/>
      <c r="B675" s="130"/>
      <c r="D675" s="130"/>
      <c r="E675" s="130"/>
      <c r="G675" s="130"/>
      <c r="H675" s="130"/>
    </row>
    <row r="676">
      <c r="A676" s="130"/>
      <c r="B676" s="130"/>
      <c r="D676" s="130"/>
      <c r="E676" s="130"/>
      <c r="G676" s="130"/>
      <c r="H676" s="130"/>
    </row>
    <row r="677">
      <c r="A677" s="130"/>
      <c r="B677" s="130"/>
      <c r="D677" s="130"/>
      <c r="E677" s="130"/>
      <c r="G677" s="130"/>
      <c r="H677" s="130"/>
    </row>
    <row r="678">
      <c r="A678" s="130"/>
      <c r="B678" s="130"/>
      <c r="D678" s="130"/>
      <c r="E678" s="130"/>
      <c r="G678" s="130"/>
      <c r="H678" s="130"/>
    </row>
    <row r="679">
      <c r="A679" s="130"/>
      <c r="B679" s="130"/>
      <c r="D679" s="130"/>
      <c r="E679" s="130"/>
      <c r="G679" s="130"/>
      <c r="H679" s="130"/>
    </row>
    <row r="680">
      <c r="A680" s="130"/>
      <c r="B680" s="130"/>
      <c r="D680" s="130"/>
      <c r="E680" s="130"/>
      <c r="G680" s="130"/>
      <c r="H680" s="130"/>
    </row>
    <row r="681">
      <c r="A681" s="130"/>
      <c r="B681" s="130"/>
      <c r="D681" s="130"/>
      <c r="E681" s="130"/>
      <c r="G681" s="130"/>
      <c r="H681" s="130"/>
    </row>
    <row r="682">
      <c r="A682" s="130"/>
      <c r="B682" s="130"/>
      <c r="D682" s="130"/>
      <c r="E682" s="130"/>
      <c r="G682" s="130"/>
      <c r="H682" s="130"/>
    </row>
    <row r="683">
      <c r="A683" s="130"/>
      <c r="B683" s="130"/>
      <c r="D683" s="130"/>
      <c r="E683" s="130"/>
      <c r="G683" s="130"/>
      <c r="H683" s="130"/>
    </row>
    <row r="684">
      <c r="A684" s="130"/>
      <c r="B684" s="130"/>
      <c r="D684" s="130"/>
      <c r="E684" s="130"/>
      <c r="G684" s="130"/>
      <c r="H684" s="130"/>
    </row>
    <row r="685">
      <c r="A685" s="130"/>
      <c r="B685" s="130"/>
      <c r="D685" s="130"/>
      <c r="E685" s="130"/>
      <c r="G685" s="130"/>
      <c r="H685" s="130"/>
    </row>
    <row r="686">
      <c r="A686" s="130"/>
      <c r="B686" s="130"/>
      <c r="D686" s="130"/>
      <c r="E686" s="130"/>
      <c r="G686" s="130"/>
      <c r="H686" s="130"/>
    </row>
    <row r="687">
      <c r="A687" s="130"/>
      <c r="B687" s="130"/>
      <c r="D687" s="130"/>
      <c r="E687" s="130"/>
      <c r="G687" s="130"/>
      <c r="H687" s="130"/>
    </row>
    <row r="688">
      <c r="A688" s="130"/>
      <c r="B688" s="130"/>
      <c r="D688" s="130"/>
      <c r="E688" s="130"/>
      <c r="G688" s="130"/>
      <c r="H688" s="130"/>
    </row>
    <row r="689">
      <c r="A689" s="130"/>
      <c r="B689" s="130"/>
      <c r="D689" s="130"/>
      <c r="E689" s="130"/>
      <c r="G689" s="130"/>
      <c r="H689" s="130"/>
    </row>
    <row r="690">
      <c r="A690" s="130"/>
      <c r="B690" s="130"/>
      <c r="D690" s="130"/>
      <c r="E690" s="130"/>
      <c r="G690" s="130"/>
      <c r="H690" s="130"/>
    </row>
    <row r="691">
      <c r="A691" s="130"/>
      <c r="B691" s="130"/>
      <c r="D691" s="130"/>
      <c r="E691" s="130"/>
      <c r="G691" s="130"/>
      <c r="H691" s="130"/>
    </row>
    <row r="692">
      <c r="A692" s="130"/>
      <c r="B692" s="130"/>
      <c r="D692" s="130"/>
      <c r="E692" s="130"/>
      <c r="G692" s="130"/>
      <c r="H692" s="130"/>
    </row>
    <row r="693">
      <c r="A693" s="130"/>
      <c r="B693" s="130"/>
      <c r="D693" s="130"/>
      <c r="E693" s="130"/>
      <c r="G693" s="130"/>
      <c r="H693" s="130"/>
    </row>
    <row r="694">
      <c r="A694" s="130"/>
      <c r="B694" s="130"/>
      <c r="D694" s="130"/>
      <c r="E694" s="130"/>
      <c r="G694" s="130"/>
      <c r="H694" s="130"/>
    </row>
    <row r="695">
      <c r="A695" s="130"/>
      <c r="B695" s="130"/>
      <c r="D695" s="130"/>
      <c r="E695" s="130"/>
      <c r="G695" s="130"/>
      <c r="H695" s="130"/>
    </row>
    <row r="696">
      <c r="A696" s="130"/>
      <c r="B696" s="130"/>
      <c r="D696" s="130"/>
      <c r="E696" s="130"/>
      <c r="G696" s="130"/>
      <c r="H696" s="130"/>
    </row>
    <row r="697">
      <c r="A697" s="130"/>
      <c r="B697" s="130"/>
      <c r="D697" s="130"/>
      <c r="E697" s="130"/>
      <c r="G697" s="130"/>
      <c r="H697" s="130"/>
    </row>
    <row r="698">
      <c r="A698" s="130"/>
      <c r="B698" s="130"/>
      <c r="D698" s="130"/>
      <c r="E698" s="130"/>
      <c r="G698" s="130"/>
      <c r="H698" s="130"/>
    </row>
    <row r="699">
      <c r="A699" s="130"/>
      <c r="B699" s="130"/>
      <c r="D699" s="130"/>
      <c r="E699" s="130"/>
      <c r="G699" s="130"/>
      <c r="H699" s="130"/>
    </row>
    <row r="700">
      <c r="A700" s="130"/>
      <c r="B700" s="130"/>
      <c r="D700" s="130"/>
      <c r="E700" s="130"/>
      <c r="G700" s="130"/>
      <c r="H700" s="130"/>
    </row>
    <row r="701">
      <c r="A701" s="130"/>
      <c r="B701" s="130"/>
      <c r="D701" s="130"/>
      <c r="E701" s="130"/>
      <c r="G701" s="130"/>
      <c r="H701" s="130"/>
    </row>
    <row r="702">
      <c r="A702" s="130"/>
      <c r="B702" s="130"/>
      <c r="D702" s="130"/>
      <c r="E702" s="130"/>
      <c r="G702" s="130"/>
      <c r="H702" s="130"/>
    </row>
    <row r="703">
      <c r="A703" s="130"/>
      <c r="B703" s="130"/>
      <c r="D703" s="130"/>
      <c r="E703" s="130"/>
      <c r="G703" s="130"/>
      <c r="H703" s="130"/>
    </row>
    <row r="704">
      <c r="A704" s="130"/>
      <c r="B704" s="130"/>
      <c r="D704" s="130"/>
      <c r="E704" s="130"/>
      <c r="G704" s="130"/>
      <c r="H704" s="130"/>
    </row>
    <row r="705">
      <c r="A705" s="130"/>
      <c r="B705" s="130"/>
      <c r="D705" s="130"/>
      <c r="E705" s="130"/>
      <c r="G705" s="130"/>
      <c r="H705" s="130"/>
    </row>
    <row r="706">
      <c r="A706" s="130"/>
      <c r="B706" s="130"/>
      <c r="D706" s="130"/>
      <c r="E706" s="130"/>
      <c r="G706" s="130"/>
      <c r="H706" s="130"/>
    </row>
    <row r="707">
      <c r="A707" s="130"/>
      <c r="B707" s="130"/>
      <c r="D707" s="130"/>
      <c r="E707" s="130"/>
      <c r="G707" s="130"/>
      <c r="H707" s="130"/>
    </row>
    <row r="708">
      <c r="A708" s="130"/>
      <c r="B708" s="130"/>
      <c r="D708" s="130"/>
      <c r="E708" s="130"/>
      <c r="G708" s="130"/>
      <c r="H708" s="130"/>
    </row>
    <row r="709">
      <c r="A709" s="130"/>
      <c r="B709" s="130"/>
      <c r="D709" s="130"/>
      <c r="E709" s="130"/>
      <c r="G709" s="130"/>
      <c r="H709" s="130"/>
    </row>
    <row r="710">
      <c r="A710" s="130"/>
      <c r="B710" s="130"/>
      <c r="D710" s="130"/>
      <c r="E710" s="130"/>
      <c r="G710" s="130"/>
      <c r="H710" s="130"/>
    </row>
    <row r="711">
      <c r="A711" s="130"/>
      <c r="B711" s="130"/>
      <c r="D711" s="130"/>
      <c r="E711" s="130"/>
      <c r="G711" s="130"/>
      <c r="H711" s="130"/>
    </row>
    <row r="712">
      <c r="A712" s="130"/>
      <c r="B712" s="130"/>
      <c r="D712" s="130"/>
      <c r="E712" s="130"/>
      <c r="G712" s="130"/>
      <c r="H712" s="130"/>
    </row>
    <row r="713">
      <c r="A713" s="130"/>
      <c r="B713" s="130"/>
      <c r="D713" s="130"/>
      <c r="E713" s="130"/>
      <c r="G713" s="130"/>
      <c r="H713" s="130"/>
    </row>
    <row r="714">
      <c r="A714" s="130"/>
      <c r="B714" s="130"/>
      <c r="D714" s="130"/>
      <c r="E714" s="130"/>
      <c r="G714" s="130"/>
      <c r="H714" s="130"/>
    </row>
    <row r="715">
      <c r="A715" s="130"/>
      <c r="B715" s="130"/>
      <c r="D715" s="130"/>
      <c r="E715" s="130"/>
      <c r="G715" s="130"/>
      <c r="H715" s="130"/>
    </row>
    <row r="716">
      <c r="A716" s="130"/>
      <c r="B716" s="130"/>
      <c r="D716" s="130"/>
      <c r="E716" s="130"/>
      <c r="G716" s="130"/>
      <c r="H716" s="130"/>
    </row>
    <row r="717">
      <c r="A717" s="130"/>
      <c r="B717" s="130"/>
      <c r="D717" s="130"/>
      <c r="E717" s="130"/>
      <c r="G717" s="130"/>
      <c r="H717" s="130"/>
    </row>
    <row r="718">
      <c r="A718" s="130"/>
      <c r="B718" s="130"/>
      <c r="D718" s="130"/>
      <c r="E718" s="130"/>
      <c r="G718" s="130"/>
      <c r="H718" s="130"/>
    </row>
    <row r="719">
      <c r="A719" s="130"/>
      <c r="B719" s="130"/>
      <c r="D719" s="130"/>
      <c r="E719" s="130"/>
      <c r="G719" s="130"/>
      <c r="H719" s="130"/>
    </row>
    <row r="720">
      <c r="A720" s="130"/>
      <c r="B720" s="130"/>
      <c r="D720" s="130"/>
      <c r="E720" s="130"/>
      <c r="G720" s="130"/>
      <c r="H720" s="130"/>
    </row>
    <row r="721">
      <c r="A721" s="130"/>
      <c r="B721" s="130"/>
      <c r="D721" s="130"/>
      <c r="E721" s="130"/>
      <c r="G721" s="130"/>
      <c r="H721" s="130"/>
    </row>
    <row r="722">
      <c r="A722" s="130"/>
      <c r="B722" s="130"/>
      <c r="D722" s="130"/>
      <c r="E722" s="130"/>
      <c r="G722" s="130"/>
      <c r="H722" s="130"/>
    </row>
    <row r="723">
      <c r="A723" s="130"/>
      <c r="B723" s="130"/>
      <c r="D723" s="130"/>
      <c r="E723" s="130"/>
      <c r="G723" s="130"/>
      <c r="H723" s="130"/>
    </row>
    <row r="724">
      <c r="A724" s="130"/>
      <c r="B724" s="130"/>
      <c r="D724" s="130"/>
      <c r="E724" s="130"/>
      <c r="G724" s="130"/>
      <c r="H724" s="130"/>
    </row>
    <row r="725">
      <c r="A725" s="130"/>
      <c r="B725" s="130"/>
      <c r="D725" s="130"/>
      <c r="E725" s="130"/>
      <c r="G725" s="130"/>
      <c r="H725" s="130"/>
    </row>
    <row r="726">
      <c r="A726" s="130"/>
      <c r="B726" s="130"/>
      <c r="D726" s="130"/>
      <c r="E726" s="130"/>
      <c r="G726" s="130"/>
      <c r="H726" s="130"/>
    </row>
    <row r="727">
      <c r="A727" s="130"/>
      <c r="B727" s="130"/>
      <c r="D727" s="130"/>
      <c r="E727" s="130"/>
      <c r="G727" s="130"/>
      <c r="H727" s="130"/>
    </row>
    <row r="728">
      <c r="A728" s="130"/>
      <c r="B728" s="130"/>
      <c r="D728" s="130"/>
      <c r="E728" s="130"/>
      <c r="G728" s="130"/>
      <c r="H728" s="130"/>
    </row>
    <row r="729">
      <c r="A729" s="130"/>
      <c r="B729" s="130"/>
      <c r="D729" s="130"/>
      <c r="E729" s="130"/>
      <c r="G729" s="130"/>
      <c r="H729" s="130"/>
    </row>
    <row r="730">
      <c r="A730" s="130"/>
      <c r="B730" s="130"/>
      <c r="D730" s="130"/>
      <c r="E730" s="130"/>
      <c r="G730" s="130"/>
      <c r="H730" s="130"/>
    </row>
    <row r="731">
      <c r="A731" s="130"/>
      <c r="B731" s="130"/>
      <c r="D731" s="130"/>
      <c r="E731" s="130"/>
      <c r="G731" s="130"/>
      <c r="H731" s="130"/>
    </row>
    <row r="732">
      <c r="A732" s="130"/>
      <c r="B732" s="130"/>
      <c r="D732" s="130"/>
      <c r="E732" s="130"/>
      <c r="G732" s="130"/>
      <c r="H732" s="130"/>
    </row>
    <row r="733">
      <c r="A733" s="130"/>
      <c r="B733" s="130"/>
      <c r="D733" s="130"/>
      <c r="E733" s="130"/>
      <c r="G733" s="130"/>
      <c r="H733" s="130"/>
    </row>
    <row r="734">
      <c r="A734" s="130"/>
      <c r="B734" s="130"/>
      <c r="D734" s="130"/>
      <c r="E734" s="130"/>
      <c r="G734" s="130"/>
      <c r="H734" s="130"/>
    </row>
    <row r="735">
      <c r="A735" s="130"/>
      <c r="B735" s="130"/>
      <c r="D735" s="130"/>
      <c r="E735" s="130"/>
      <c r="G735" s="130"/>
      <c r="H735" s="130"/>
    </row>
    <row r="736">
      <c r="A736" s="130"/>
      <c r="B736" s="130"/>
      <c r="D736" s="130"/>
      <c r="E736" s="130"/>
      <c r="G736" s="130"/>
      <c r="H736" s="130"/>
    </row>
    <row r="737">
      <c r="A737" s="130"/>
      <c r="B737" s="130"/>
      <c r="D737" s="130"/>
      <c r="E737" s="130"/>
      <c r="G737" s="130"/>
      <c r="H737" s="130"/>
    </row>
    <row r="738">
      <c r="A738" s="130"/>
      <c r="B738" s="130"/>
      <c r="D738" s="130"/>
      <c r="E738" s="130"/>
      <c r="G738" s="130"/>
      <c r="H738" s="130"/>
    </row>
    <row r="739">
      <c r="A739" s="130"/>
      <c r="B739" s="130"/>
      <c r="D739" s="130"/>
      <c r="E739" s="130"/>
      <c r="G739" s="130"/>
      <c r="H739" s="130"/>
    </row>
    <row r="740">
      <c r="A740" s="130"/>
      <c r="B740" s="130"/>
      <c r="D740" s="130"/>
      <c r="E740" s="130"/>
      <c r="G740" s="130"/>
      <c r="H740" s="130"/>
    </row>
    <row r="741">
      <c r="A741" s="130"/>
      <c r="B741" s="130"/>
      <c r="D741" s="130"/>
      <c r="E741" s="130"/>
      <c r="G741" s="130"/>
      <c r="H741" s="130"/>
    </row>
    <row r="742">
      <c r="A742" s="130"/>
      <c r="B742" s="130"/>
      <c r="D742" s="130"/>
      <c r="E742" s="130"/>
      <c r="G742" s="130"/>
      <c r="H742" s="130"/>
    </row>
    <row r="743">
      <c r="A743" s="130"/>
      <c r="B743" s="130"/>
      <c r="D743" s="130"/>
      <c r="E743" s="130"/>
      <c r="G743" s="130"/>
      <c r="H743" s="130"/>
    </row>
    <row r="744">
      <c r="A744" s="130"/>
      <c r="B744" s="130"/>
      <c r="D744" s="130"/>
      <c r="E744" s="130"/>
      <c r="G744" s="130"/>
      <c r="H744" s="130"/>
    </row>
    <row r="745">
      <c r="A745" s="130"/>
      <c r="B745" s="130"/>
      <c r="D745" s="130"/>
      <c r="E745" s="130"/>
      <c r="G745" s="130"/>
      <c r="H745" s="130"/>
    </row>
    <row r="746">
      <c r="A746" s="130"/>
      <c r="B746" s="130"/>
      <c r="D746" s="130"/>
      <c r="E746" s="130"/>
      <c r="G746" s="130"/>
      <c r="H746" s="130"/>
    </row>
    <row r="747">
      <c r="A747" s="130"/>
      <c r="B747" s="130"/>
      <c r="D747" s="130"/>
      <c r="E747" s="130"/>
      <c r="G747" s="130"/>
      <c r="H747" s="130"/>
    </row>
    <row r="748">
      <c r="A748" s="130"/>
      <c r="B748" s="130"/>
      <c r="D748" s="130"/>
      <c r="E748" s="130"/>
      <c r="G748" s="130"/>
      <c r="H748" s="130"/>
    </row>
    <row r="749">
      <c r="A749" s="130"/>
      <c r="B749" s="130"/>
      <c r="D749" s="130"/>
      <c r="E749" s="130"/>
      <c r="G749" s="130"/>
      <c r="H749" s="130"/>
    </row>
    <row r="750">
      <c r="A750" s="130"/>
      <c r="B750" s="130"/>
      <c r="D750" s="130"/>
      <c r="E750" s="130"/>
      <c r="G750" s="130"/>
      <c r="H750" s="130"/>
    </row>
    <row r="751">
      <c r="A751" s="130"/>
      <c r="B751" s="130"/>
      <c r="D751" s="130"/>
      <c r="E751" s="130"/>
      <c r="G751" s="130"/>
      <c r="H751" s="130"/>
    </row>
    <row r="752">
      <c r="A752" s="130"/>
      <c r="B752" s="130"/>
      <c r="D752" s="130"/>
      <c r="E752" s="130"/>
      <c r="G752" s="130"/>
      <c r="H752" s="130"/>
    </row>
    <row r="753">
      <c r="A753" s="130"/>
      <c r="B753" s="130"/>
      <c r="D753" s="130"/>
      <c r="E753" s="130"/>
      <c r="G753" s="130"/>
      <c r="H753" s="130"/>
    </row>
    <row r="754">
      <c r="A754" s="130"/>
      <c r="B754" s="130"/>
      <c r="D754" s="130"/>
      <c r="E754" s="130"/>
      <c r="G754" s="130"/>
      <c r="H754" s="130"/>
    </row>
    <row r="755">
      <c r="A755" s="130"/>
      <c r="B755" s="130"/>
      <c r="D755" s="130"/>
      <c r="E755" s="130"/>
      <c r="G755" s="130"/>
      <c r="H755" s="130"/>
    </row>
    <row r="756">
      <c r="A756" s="130"/>
      <c r="B756" s="130"/>
      <c r="D756" s="130"/>
      <c r="E756" s="130"/>
      <c r="G756" s="130"/>
      <c r="H756" s="130"/>
    </row>
    <row r="757">
      <c r="A757" s="130"/>
      <c r="B757" s="130"/>
      <c r="D757" s="130"/>
      <c r="E757" s="130"/>
      <c r="G757" s="130"/>
      <c r="H757" s="130"/>
    </row>
    <row r="758">
      <c r="A758" s="130"/>
      <c r="B758" s="130"/>
      <c r="D758" s="130"/>
      <c r="E758" s="130"/>
      <c r="G758" s="130"/>
      <c r="H758" s="130"/>
    </row>
    <row r="759">
      <c r="A759" s="130"/>
      <c r="B759" s="130"/>
      <c r="D759" s="130"/>
      <c r="E759" s="130"/>
      <c r="G759" s="130"/>
      <c r="H759" s="130"/>
    </row>
    <row r="760">
      <c r="A760" s="130"/>
      <c r="B760" s="130"/>
      <c r="D760" s="130"/>
      <c r="E760" s="130"/>
      <c r="G760" s="130"/>
      <c r="H760" s="130"/>
    </row>
    <row r="761">
      <c r="A761" s="130"/>
      <c r="B761" s="130"/>
      <c r="D761" s="130"/>
      <c r="E761" s="130"/>
      <c r="G761" s="130"/>
      <c r="H761" s="130"/>
    </row>
    <row r="762">
      <c r="A762" s="130"/>
      <c r="B762" s="130"/>
      <c r="D762" s="130"/>
      <c r="E762" s="130"/>
      <c r="G762" s="130"/>
      <c r="H762" s="130"/>
    </row>
    <row r="763">
      <c r="A763" s="130"/>
      <c r="B763" s="130"/>
      <c r="D763" s="130"/>
      <c r="E763" s="130"/>
      <c r="G763" s="130"/>
      <c r="H763" s="130"/>
    </row>
    <row r="764">
      <c r="A764" s="130"/>
      <c r="B764" s="130"/>
      <c r="D764" s="130"/>
      <c r="E764" s="130"/>
      <c r="G764" s="130"/>
      <c r="H764" s="130"/>
    </row>
    <row r="765">
      <c r="A765" s="130"/>
      <c r="B765" s="130"/>
      <c r="D765" s="130"/>
      <c r="E765" s="130"/>
      <c r="G765" s="130"/>
      <c r="H765" s="130"/>
    </row>
    <row r="766">
      <c r="A766" s="130"/>
      <c r="B766" s="130"/>
      <c r="D766" s="130"/>
      <c r="E766" s="130"/>
      <c r="G766" s="130"/>
      <c r="H766" s="130"/>
    </row>
    <row r="767">
      <c r="A767" s="130"/>
      <c r="B767" s="130"/>
      <c r="D767" s="130"/>
      <c r="E767" s="130"/>
      <c r="G767" s="130"/>
      <c r="H767" s="130"/>
    </row>
    <row r="768">
      <c r="A768" s="130"/>
      <c r="B768" s="130"/>
      <c r="D768" s="130"/>
      <c r="E768" s="130"/>
      <c r="G768" s="130"/>
      <c r="H768" s="130"/>
    </row>
    <row r="769">
      <c r="A769" s="130"/>
      <c r="B769" s="130"/>
      <c r="D769" s="130"/>
      <c r="E769" s="130"/>
      <c r="G769" s="130"/>
      <c r="H769" s="130"/>
    </row>
    <row r="770">
      <c r="A770" s="130"/>
      <c r="B770" s="130"/>
      <c r="D770" s="130"/>
      <c r="E770" s="130"/>
      <c r="G770" s="130"/>
      <c r="H770" s="130"/>
    </row>
    <row r="771">
      <c r="A771" s="130"/>
      <c r="B771" s="130"/>
      <c r="D771" s="130"/>
      <c r="E771" s="130"/>
      <c r="G771" s="130"/>
      <c r="H771" s="130"/>
    </row>
    <row r="772">
      <c r="A772" s="130"/>
      <c r="B772" s="130"/>
      <c r="D772" s="130"/>
      <c r="E772" s="130"/>
      <c r="G772" s="130"/>
      <c r="H772" s="130"/>
    </row>
    <row r="773">
      <c r="A773" s="130"/>
      <c r="B773" s="130"/>
      <c r="D773" s="130"/>
      <c r="E773" s="130"/>
      <c r="G773" s="130"/>
      <c r="H773" s="130"/>
    </row>
    <row r="774">
      <c r="A774" s="130"/>
      <c r="B774" s="130"/>
      <c r="D774" s="130"/>
      <c r="E774" s="130"/>
      <c r="G774" s="130"/>
      <c r="H774" s="130"/>
    </row>
    <row r="775">
      <c r="A775" s="130"/>
      <c r="B775" s="130"/>
      <c r="D775" s="130"/>
      <c r="E775" s="130"/>
      <c r="G775" s="130"/>
      <c r="H775" s="130"/>
    </row>
    <row r="776">
      <c r="A776" s="130"/>
      <c r="B776" s="130"/>
      <c r="D776" s="130"/>
      <c r="E776" s="130"/>
      <c r="G776" s="130"/>
      <c r="H776" s="130"/>
    </row>
    <row r="777">
      <c r="A777" s="130"/>
      <c r="B777" s="130"/>
      <c r="D777" s="130"/>
      <c r="E777" s="130"/>
      <c r="G777" s="130"/>
      <c r="H777" s="130"/>
    </row>
    <row r="778">
      <c r="A778" s="130"/>
      <c r="B778" s="130"/>
      <c r="D778" s="130"/>
      <c r="E778" s="130"/>
      <c r="G778" s="130"/>
      <c r="H778" s="130"/>
    </row>
    <row r="779">
      <c r="A779" s="130"/>
      <c r="B779" s="130"/>
      <c r="D779" s="130"/>
      <c r="E779" s="130"/>
      <c r="G779" s="130"/>
      <c r="H779" s="130"/>
    </row>
    <row r="780">
      <c r="A780" s="130"/>
      <c r="B780" s="130"/>
      <c r="D780" s="130"/>
      <c r="E780" s="130"/>
      <c r="G780" s="130"/>
      <c r="H780" s="130"/>
    </row>
    <row r="781">
      <c r="A781" s="130"/>
      <c r="B781" s="130"/>
      <c r="D781" s="130"/>
      <c r="E781" s="130"/>
      <c r="G781" s="130"/>
      <c r="H781" s="130"/>
    </row>
    <row r="782">
      <c r="A782" s="130"/>
      <c r="B782" s="130"/>
      <c r="D782" s="130"/>
      <c r="E782" s="130"/>
      <c r="G782" s="130"/>
      <c r="H782" s="130"/>
    </row>
    <row r="783">
      <c r="A783" s="130"/>
      <c r="B783" s="130"/>
      <c r="D783" s="130"/>
      <c r="E783" s="130"/>
      <c r="G783" s="130"/>
      <c r="H783" s="130"/>
    </row>
    <row r="784">
      <c r="A784" s="130"/>
      <c r="B784" s="130"/>
      <c r="D784" s="130"/>
      <c r="E784" s="130"/>
      <c r="G784" s="130"/>
      <c r="H784" s="130"/>
    </row>
    <row r="785">
      <c r="A785" s="130"/>
      <c r="B785" s="130"/>
      <c r="D785" s="130"/>
      <c r="E785" s="130"/>
      <c r="G785" s="130"/>
      <c r="H785" s="130"/>
    </row>
    <row r="786">
      <c r="A786" s="130"/>
      <c r="B786" s="130"/>
      <c r="D786" s="130"/>
      <c r="E786" s="130"/>
      <c r="G786" s="130"/>
      <c r="H786" s="130"/>
    </row>
    <row r="787">
      <c r="A787" s="130"/>
      <c r="B787" s="130"/>
      <c r="D787" s="130"/>
      <c r="E787" s="130"/>
      <c r="G787" s="130"/>
      <c r="H787" s="130"/>
    </row>
    <row r="788">
      <c r="A788" s="130"/>
      <c r="B788" s="130"/>
      <c r="D788" s="130"/>
      <c r="E788" s="130"/>
      <c r="G788" s="130"/>
      <c r="H788" s="130"/>
    </row>
    <row r="789">
      <c r="A789" s="130"/>
      <c r="B789" s="130"/>
      <c r="D789" s="130"/>
      <c r="E789" s="130"/>
      <c r="G789" s="130"/>
      <c r="H789" s="130"/>
    </row>
    <row r="790">
      <c r="A790" s="130"/>
      <c r="B790" s="130"/>
      <c r="D790" s="130"/>
      <c r="E790" s="130"/>
      <c r="G790" s="130"/>
      <c r="H790" s="130"/>
    </row>
    <row r="791">
      <c r="A791" s="130"/>
      <c r="B791" s="130"/>
      <c r="D791" s="130"/>
      <c r="E791" s="130"/>
      <c r="G791" s="130"/>
      <c r="H791" s="130"/>
    </row>
    <row r="792">
      <c r="A792" s="130"/>
      <c r="B792" s="130"/>
      <c r="D792" s="130"/>
      <c r="E792" s="130"/>
      <c r="G792" s="130"/>
      <c r="H792" s="130"/>
    </row>
    <row r="793">
      <c r="A793" s="130"/>
      <c r="B793" s="130"/>
      <c r="D793" s="130"/>
      <c r="E793" s="130"/>
      <c r="G793" s="130"/>
      <c r="H793" s="130"/>
    </row>
    <row r="794">
      <c r="A794" s="130"/>
      <c r="B794" s="130"/>
      <c r="D794" s="130"/>
      <c r="E794" s="130"/>
      <c r="G794" s="130"/>
      <c r="H794" s="130"/>
    </row>
    <row r="795">
      <c r="A795" s="130"/>
      <c r="B795" s="130"/>
      <c r="D795" s="130"/>
      <c r="E795" s="130"/>
      <c r="G795" s="130"/>
      <c r="H795" s="130"/>
    </row>
    <row r="796">
      <c r="A796" s="130"/>
      <c r="B796" s="130"/>
      <c r="D796" s="130"/>
      <c r="E796" s="130"/>
      <c r="G796" s="130"/>
      <c r="H796" s="130"/>
    </row>
    <row r="797">
      <c r="A797" s="130"/>
      <c r="B797" s="130"/>
      <c r="D797" s="130"/>
      <c r="E797" s="130"/>
      <c r="G797" s="130"/>
      <c r="H797" s="130"/>
    </row>
    <row r="798">
      <c r="A798" s="130"/>
      <c r="B798" s="130"/>
      <c r="D798" s="130"/>
      <c r="E798" s="130"/>
      <c r="G798" s="130"/>
      <c r="H798" s="130"/>
    </row>
    <row r="799">
      <c r="A799" s="130"/>
      <c r="B799" s="130"/>
      <c r="D799" s="130"/>
      <c r="E799" s="130"/>
      <c r="G799" s="130"/>
      <c r="H799" s="130"/>
    </row>
    <row r="800">
      <c r="A800" s="130"/>
      <c r="B800" s="130"/>
      <c r="D800" s="130"/>
      <c r="E800" s="130"/>
      <c r="G800" s="130"/>
      <c r="H800" s="130"/>
    </row>
    <row r="801">
      <c r="A801" s="130"/>
      <c r="B801" s="130"/>
      <c r="D801" s="130"/>
      <c r="E801" s="130"/>
      <c r="G801" s="130"/>
      <c r="H801" s="130"/>
    </row>
    <row r="802">
      <c r="A802" s="130"/>
      <c r="B802" s="130"/>
      <c r="D802" s="130"/>
      <c r="E802" s="130"/>
      <c r="G802" s="130"/>
      <c r="H802" s="130"/>
    </row>
    <row r="803">
      <c r="A803" s="130"/>
      <c r="B803" s="130"/>
      <c r="D803" s="130"/>
      <c r="E803" s="130"/>
      <c r="G803" s="130"/>
      <c r="H803" s="130"/>
    </row>
    <row r="804">
      <c r="A804" s="130"/>
      <c r="B804" s="130"/>
      <c r="D804" s="130"/>
      <c r="E804" s="130"/>
      <c r="G804" s="130"/>
      <c r="H804" s="130"/>
    </row>
    <row r="805">
      <c r="A805" s="130"/>
      <c r="B805" s="130"/>
      <c r="D805" s="130"/>
      <c r="E805" s="130"/>
      <c r="G805" s="130"/>
      <c r="H805" s="130"/>
    </row>
    <row r="806">
      <c r="A806" s="130"/>
      <c r="B806" s="130"/>
      <c r="D806" s="130"/>
      <c r="E806" s="130"/>
      <c r="G806" s="130"/>
      <c r="H806" s="130"/>
    </row>
    <row r="807">
      <c r="A807" s="130"/>
      <c r="B807" s="130"/>
      <c r="D807" s="130"/>
      <c r="E807" s="130"/>
      <c r="G807" s="130"/>
      <c r="H807" s="130"/>
    </row>
    <row r="808">
      <c r="A808" s="130"/>
      <c r="B808" s="130"/>
      <c r="D808" s="130"/>
      <c r="E808" s="130"/>
      <c r="G808" s="130"/>
      <c r="H808" s="130"/>
    </row>
    <row r="809">
      <c r="A809" s="130"/>
      <c r="B809" s="130"/>
      <c r="D809" s="130"/>
      <c r="E809" s="130"/>
      <c r="G809" s="130"/>
      <c r="H809" s="130"/>
    </row>
    <row r="810">
      <c r="A810" s="130"/>
      <c r="B810" s="130"/>
      <c r="D810" s="130"/>
      <c r="E810" s="130"/>
      <c r="G810" s="130"/>
      <c r="H810" s="130"/>
    </row>
    <row r="811">
      <c r="A811" s="130"/>
      <c r="B811" s="130"/>
      <c r="D811" s="130"/>
      <c r="E811" s="130"/>
      <c r="G811" s="130"/>
      <c r="H811" s="130"/>
    </row>
    <row r="812">
      <c r="A812" s="130"/>
      <c r="B812" s="130"/>
      <c r="D812" s="130"/>
      <c r="E812" s="130"/>
      <c r="G812" s="130"/>
      <c r="H812" s="130"/>
    </row>
    <row r="813">
      <c r="A813" s="130"/>
      <c r="B813" s="130"/>
      <c r="D813" s="130"/>
      <c r="E813" s="130"/>
      <c r="G813" s="130"/>
      <c r="H813" s="130"/>
    </row>
    <row r="814">
      <c r="A814" s="130"/>
      <c r="B814" s="130"/>
      <c r="D814" s="130"/>
      <c r="E814" s="130"/>
      <c r="G814" s="130"/>
      <c r="H814" s="130"/>
    </row>
    <row r="815">
      <c r="A815" s="130"/>
      <c r="B815" s="130"/>
      <c r="D815" s="130"/>
      <c r="E815" s="130"/>
      <c r="G815" s="130"/>
      <c r="H815" s="130"/>
    </row>
    <row r="816">
      <c r="A816" s="130"/>
      <c r="B816" s="130"/>
      <c r="D816" s="130"/>
      <c r="E816" s="130"/>
      <c r="G816" s="130"/>
      <c r="H816" s="130"/>
    </row>
    <row r="817">
      <c r="A817" s="130"/>
      <c r="B817" s="130"/>
      <c r="D817" s="130"/>
      <c r="E817" s="130"/>
      <c r="G817" s="130"/>
      <c r="H817" s="130"/>
    </row>
    <row r="818">
      <c r="A818" s="130"/>
      <c r="B818" s="130"/>
      <c r="D818" s="130"/>
      <c r="E818" s="130"/>
      <c r="G818" s="130"/>
      <c r="H818" s="130"/>
    </row>
    <row r="819">
      <c r="A819" s="130"/>
      <c r="B819" s="130"/>
      <c r="D819" s="130"/>
      <c r="E819" s="130"/>
      <c r="G819" s="130"/>
      <c r="H819" s="130"/>
    </row>
    <row r="820">
      <c r="A820" s="130"/>
      <c r="B820" s="130"/>
      <c r="D820" s="130"/>
      <c r="E820" s="130"/>
      <c r="G820" s="130"/>
      <c r="H820" s="130"/>
    </row>
    <row r="821">
      <c r="A821" s="130"/>
      <c r="B821" s="130"/>
      <c r="D821" s="130"/>
      <c r="E821" s="130"/>
      <c r="G821" s="130"/>
      <c r="H821" s="130"/>
    </row>
    <row r="822">
      <c r="A822" s="130"/>
      <c r="B822" s="130"/>
      <c r="D822" s="130"/>
      <c r="E822" s="130"/>
      <c r="G822" s="130"/>
      <c r="H822" s="130"/>
    </row>
    <row r="823">
      <c r="A823" s="130"/>
      <c r="B823" s="130"/>
      <c r="D823" s="130"/>
      <c r="E823" s="130"/>
      <c r="G823" s="130"/>
      <c r="H823" s="130"/>
    </row>
    <row r="824">
      <c r="A824" s="130"/>
      <c r="B824" s="130"/>
      <c r="D824" s="130"/>
      <c r="E824" s="130"/>
      <c r="G824" s="130"/>
      <c r="H824" s="130"/>
    </row>
    <row r="825">
      <c r="A825" s="130"/>
      <c r="B825" s="130"/>
      <c r="D825" s="130"/>
      <c r="E825" s="130"/>
      <c r="G825" s="130"/>
      <c r="H825" s="130"/>
    </row>
    <row r="826">
      <c r="A826" s="130"/>
      <c r="B826" s="130"/>
      <c r="D826" s="130"/>
      <c r="E826" s="130"/>
      <c r="G826" s="130"/>
      <c r="H826" s="130"/>
    </row>
    <row r="827">
      <c r="A827" s="130"/>
      <c r="B827" s="130"/>
      <c r="D827" s="130"/>
      <c r="E827" s="130"/>
      <c r="G827" s="130"/>
      <c r="H827" s="130"/>
    </row>
    <row r="828">
      <c r="A828" s="130"/>
      <c r="B828" s="130"/>
      <c r="D828" s="130"/>
      <c r="E828" s="130"/>
      <c r="G828" s="130"/>
      <c r="H828" s="130"/>
    </row>
    <row r="829">
      <c r="A829" s="130"/>
      <c r="B829" s="130"/>
      <c r="D829" s="130"/>
      <c r="E829" s="130"/>
      <c r="G829" s="130"/>
      <c r="H829" s="130"/>
    </row>
    <row r="830">
      <c r="A830" s="130"/>
      <c r="B830" s="130"/>
      <c r="D830" s="130"/>
      <c r="E830" s="130"/>
      <c r="G830" s="130"/>
      <c r="H830" s="130"/>
    </row>
    <row r="831">
      <c r="A831" s="130"/>
      <c r="B831" s="130"/>
      <c r="D831" s="130"/>
      <c r="E831" s="130"/>
      <c r="G831" s="130"/>
      <c r="H831" s="130"/>
    </row>
    <row r="832">
      <c r="A832" s="130"/>
      <c r="B832" s="130"/>
      <c r="D832" s="130"/>
      <c r="E832" s="130"/>
      <c r="G832" s="130"/>
      <c r="H832" s="130"/>
    </row>
    <row r="833">
      <c r="A833" s="130"/>
      <c r="B833" s="130"/>
      <c r="D833" s="130"/>
      <c r="E833" s="130"/>
      <c r="G833" s="130"/>
      <c r="H833" s="130"/>
    </row>
    <row r="834">
      <c r="A834" s="130"/>
      <c r="B834" s="130"/>
      <c r="D834" s="130"/>
      <c r="E834" s="130"/>
      <c r="G834" s="130"/>
      <c r="H834" s="130"/>
    </row>
    <row r="835">
      <c r="A835" s="130"/>
      <c r="B835" s="130"/>
      <c r="D835" s="130"/>
      <c r="E835" s="130"/>
      <c r="G835" s="130"/>
      <c r="H835" s="130"/>
    </row>
    <row r="836">
      <c r="A836" s="130"/>
      <c r="B836" s="130"/>
      <c r="D836" s="130"/>
      <c r="E836" s="130"/>
      <c r="G836" s="130"/>
      <c r="H836" s="130"/>
    </row>
    <row r="837">
      <c r="A837" s="130"/>
      <c r="B837" s="130"/>
      <c r="D837" s="130"/>
      <c r="E837" s="130"/>
      <c r="G837" s="130"/>
      <c r="H837" s="130"/>
    </row>
    <row r="838">
      <c r="A838" s="130"/>
      <c r="B838" s="130"/>
      <c r="D838" s="130"/>
      <c r="E838" s="130"/>
      <c r="G838" s="130"/>
      <c r="H838" s="130"/>
    </row>
    <row r="839">
      <c r="A839" s="130"/>
      <c r="B839" s="130"/>
      <c r="D839" s="130"/>
      <c r="E839" s="130"/>
      <c r="G839" s="130"/>
      <c r="H839" s="130"/>
    </row>
    <row r="840">
      <c r="A840" s="130"/>
      <c r="B840" s="130"/>
      <c r="D840" s="130"/>
      <c r="E840" s="130"/>
      <c r="G840" s="130"/>
      <c r="H840" s="130"/>
    </row>
    <row r="841">
      <c r="A841" s="130"/>
      <c r="B841" s="130"/>
      <c r="D841" s="130"/>
      <c r="E841" s="130"/>
      <c r="G841" s="130"/>
      <c r="H841" s="130"/>
    </row>
    <row r="842">
      <c r="A842" s="130"/>
      <c r="B842" s="130"/>
      <c r="D842" s="130"/>
      <c r="E842" s="130"/>
      <c r="G842" s="130"/>
      <c r="H842" s="130"/>
    </row>
    <row r="843">
      <c r="A843" s="130"/>
      <c r="B843" s="130"/>
      <c r="D843" s="130"/>
      <c r="E843" s="130"/>
      <c r="G843" s="130"/>
      <c r="H843" s="130"/>
    </row>
    <row r="844">
      <c r="A844" s="130"/>
      <c r="B844" s="130"/>
      <c r="D844" s="130"/>
      <c r="E844" s="130"/>
      <c r="G844" s="130"/>
      <c r="H844" s="130"/>
    </row>
    <row r="845">
      <c r="A845" s="130"/>
      <c r="B845" s="130"/>
      <c r="D845" s="130"/>
      <c r="E845" s="130"/>
      <c r="G845" s="130"/>
      <c r="H845" s="130"/>
    </row>
    <row r="846">
      <c r="A846" s="130"/>
      <c r="B846" s="130"/>
      <c r="D846" s="130"/>
      <c r="E846" s="130"/>
      <c r="G846" s="130"/>
      <c r="H846" s="130"/>
    </row>
    <row r="847">
      <c r="A847" s="130"/>
      <c r="B847" s="130"/>
      <c r="D847" s="130"/>
      <c r="E847" s="130"/>
      <c r="G847" s="130"/>
      <c r="H847" s="130"/>
    </row>
    <row r="848">
      <c r="A848" s="130"/>
      <c r="B848" s="130"/>
      <c r="D848" s="130"/>
      <c r="E848" s="130"/>
      <c r="G848" s="130"/>
      <c r="H848" s="130"/>
    </row>
    <row r="849">
      <c r="A849" s="130"/>
      <c r="B849" s="130"/>
      <c r="D849" s="130"/>
      <c r="E849" s="130"/>
      <c r="G849" s="130"/>
      <c r="H849" s="130"/>
    </row>
    <row r="850">
      <c r="A850" s="130"/>
      <c r="B850" s="130"/>
      <c r="D850" s="130"/>
      <c r="E850" s="130"/>
      <c r="G850" s="130"/>
      <c r="H850" s="130"/>
    </row>
    <row r="851">
      <c r="A851" s="130"/>
      <c r="B851" s="130"/>
      <c r="D851" s="130"/>
      <c r="E851" s="130"/>
      <c r="G851" s="130"/>
      <c r="H851" s="130"/>
    </row>
    <row r="852">
      <c r="A852" s="130"/>
      <c r="B852" s="130"/>
      <c r="D852" s="130"/>
      <c r="E852" s="130"/>
      <c r="G852" s="130"/>
      <c r="H852" s="130"/>
    </row>
    <row r="853">
      <c r="A853" s="130"/>
      <c r="B853" s="130"/>
      <c r="D853" s="130"/>
      <c r="E853" s="130"/>
      <c r="G853" s="130"/>
      <c r="H853" s="130"/>
    </row>
    <row r="854">
      <c r="A854" s="130"/>
      <c r="B854" s="130"/>
      <c r="D854" s="130"/>
      <c r="E854" s="130"/>
      <c r="G854" s="130"/>
      <c r="H854" s="130"/>
    </row>
    <row r="855">
      <c r="A855" s="130"/>
      <c r="B855" s="130"/>
      <c r="D855" s="130"/>
      <c r="E855" s="130"/>
      <c r="G855" s="130"/>
      <c r="H855" s="130"/>
    </row>
    <row r="856">
      <c r="A856" s="130"/>
      <c r="B856" s="130"/>
      <c r="D856" s="130"/>
      <c r="E856" s="130"/>
      <c r="G856" s="130"/>
      <c r="H856" s="130"/>
    </row>
    <row r="857">
      <c r="A857" s="130"/>
      <c r="B857" s="130"/>
      <c r="D857" s="130"/>
      <c r="E857" s="130"/>
      <c r="G857" s="130"/>
      <c r="H857" s="130"/>
    </row>
    <row r="858">
      <c r="A858" s="130"/>
      <c r="B858" s="130"/>
      <c r="D858" s="130"/>
      <c r="E858" s="130"/>
      <c r="G858" s="130"/>
      <c r="H858" s="130"/>
    </row>
    <row r="859">
      <c r="A859" s="130"/>
      <c r="B859" s="130"/>
      <c r="D859" s="130"/>
      <c r="E859" s="130"/>
      <c r="G859" s="130"/>
      <c r="H859" s="130"/>
    </row>
    <row r="860">
      <c r="A860" s="130"/>
      <c r="B860" s="130"/>
      <c r="D860" s="130"/>
      <c r="E860" s="130"/>
      <c r="G860" s="130"/>
      <c r="H860" s="130"/>
    </row>
    <row r="861">
      <c r="A861" s="130"/>
      <c r="B861" s="130"/>
      <c r="D861" s="130"/>
      <c r="E861" s="130"/>
      <c r="G861" s="130"/>
      <c r="H861" s="130"/>
    </row>
    <row r="862">
      <c r="A862" s="130"/>
      <c r="B862" s="130"/>
      <c r="D862" s="130"/>
      <c r="E862" s="130"/>
      <c r="G862" s="130"/>
      <c r="H862" s="130"/>
    </row>
    <row r="863">
      <c r="A863" s="130"/>
      <c r="B863" s="130"/>
      <c r="D863" s="130"/>
      <c r="E863" s="130"/>
      <c r="G863" s="130"/>
      <c r="H863" s="130"/>
    </row>
    <row r="864">
      <c r="A864" s="130"/>
      <c r="B864" s="130"/>
      <c r="D864" s="130"/>
      <c r="E864" s="130"/>
      <c r="G864" s="130"/>
      <c r="H864" s="130"/>
    </row>
    <row r="865">
      <c r="A865" s="130"/>
      <c r="B865" s="130"/>
      <c r="D865" s="130"/>
      <c r="E865" s="130"/>
      <c r="G865" s="130"/>
      <c r="H865" s="130"/>
    </row>
    <row r="866">
      <c r="A866" s="130"/>
      <c r="B866" s="130"/>
      <c r="D866" s="130"/>
      <c r="E866" s="130"/>
      <c r="G866" s="130"/>
      <c r="H866" s="130"/>
    </row>
    <row r="867">
      <c r="A867" s="130"/>
      <c r="B867" s="130"/>
      <c r="D867" s="130"/>
      <c r="E867" s="130"/>
      <c r="G867" s="130"/>
      <c r="H867" s="130"/>
    </row>
    <row r="868">
      <c r="A868" s="130"/>
      <c r="B868" s="130"/>
      <c r="D868" s="130"/>
      <c r="E868" s="130"/>
      <c r="G868" s="130"/>
      <c r="H868" s="130"/>
    </row>
    <row r="869">
      <c r="A869" s="130"/>
      <c r="B869" s="130"/>
      <c r="D869" s="130"/>
      <c r="E869" s="130"/>
      <c r="G869" s="130"/>
      <c r="H869" s="130"/>
    </row>
    <row r="870">
      <c r="A870" s="130"/>
      <c r="B870" s="130"/>
      <c r="D870" s="130"/>
      <c r="E870" s="130"/>
      <c r="G870" s="130"/>
      <c r="H870" s="130"/>
    </row>
    <row r="871">
      <c r="A871" s="130"/>
      <c r="B871" s="130"/>
      <c r="D871" s="130"/>
      <c r="E871" s="130"/>
      <c r="G871" s="130"/>
      <c r="H871" s="130"/>
    </row>
    <row r="872">
      <c r="A872" s="130"/>
      <c r="B872" s="130"/>
      <c r="D872" s="130"/>
      <c r="E872" s="130"/>
      <c r="G872" s="130"/>
      <c r="H872" s="130"/>
    </row>
    <row r="873">
      <c r="A873" s="130"/>
      <c r="B873" s="130"/>
      <c r="D873" s="130"/>
      <c r="E873" s="130"/>
      <c r="G873" s="130"/>
      <c r="H873" s="130"/>
    </row>
    <row r="874">
      <c r="A874" s="130"/>
      <c r="B874" s="130"/>
      <c r="D874" s="130"/>
      <c r="E874" s="130"/>
      <c r="G874" s="130"/>
      <c r="H874" s="130"/>
    </row>
    <row r="875">
      <c r="A875" s="130"/>
      <c r="B875" s="130"/>
      <c r="D875" s="130"/>
      <c r="E875" s="130"/>
      <c r="G875" s="130"/>
      <c r="H875" s="130"/>
    </row>
    <row r="876">
      <c r="A876" s="130"/>
      <c r="B876" s="130"/>
      <c r="D876" s="130"/>
      <c r="E876" s="130"/>
      <c r="G876" s="130"/>
      <c r="H876" s="130"/>
    </row>
    <row r="877">
      <c r="A877" s="130"/>
      <c r="B877" s="130"/>
      <c r="D877" s="130"/>
      <c r="E877" s="130"/>
      <c r="G877" s="130"/>
      <c r="H877" s="130"/>
    </row>
    <row r="878">
      <c r="A878" s="130"/>
      <c r="B878" s="130"/>
      <c r="D878" s="130"/>
      <c r="E878" s="130"/>
      <c r="G878" s="130"/>
      <c r="H878" s="130"/>
    </row>
    <row r="879">
      <c r="A879" s="130"/>
      <c r="B879" s="130"/>
      <c r="D879" s="130"/>
      <c r="E879" s="130"/>
      <c r="G879" s="130"/>
      <c r="H879" s="130"/>
    </row>
    <row r="880">
      <c r="A880" s="130"/>
      <c r="B880" s="130"/>
      <c r="D880" s="130"/>
      <c r="E880" s="130"/>
      <c r="G880" s="130"/>
      <c r="H880" s="130"/>
    </row>
    <row r="881">
      <c r="A881" s="130"/>
      <c r="B881" s="130"/>
      <c r="D881" s="130"/>
      <c r="E881" s="130"/>
      <c r="G881" s="130"/>
      <c r="H881" s="130"/>
    </row>
    <row r="882">
      <c r="A882" s="130"/>
      <c r="B882" s="130"/>
      <c r="D882" s="130"/>
      <c r="E882" s="130"/>
      <c r="G882" s="130"/>
      <c r="H882" s="130"/>
    </row>
    <row r="883">
      <c r="A883" s="130"/>
      <c r="B883" s="130"/>
      <c r="D883" s="130"/>
      <c r="E883" s="130"/>
      <c r="G883" s="130"/>
      <c r="H883" s="130"/>
    </row>
    <row r="884">
      <c r="A884" s="130"/>
      <c r="B884" s="130"/>
      <c r="D884" s="130"/>
      <c r="E884" s="130"/>
      <c r="G884" s="130"/>
      <c r="H884" s="130"/>
    </row>
    <row r="885">
      <c r="A885" s="130"/>
      <c r="B885" s="130"/>
      <c r="D885" s="130"/>
      <c r="E885" s="130"/>
      <c r="G885" s="130"/>
      <c r="H885" s="130"/>
    </row>
    <row r="886">
      <c r="A886" s="130"/>
      <c r="B886" s="130"/>
      <c r="D886" s="130"/>
      <c r="E886" s="130"/>
      <c r="G886" s="130"/>
      <c r="H886" s="130"/>
    </row>
    <row r="887">
      <c r="A887" s="130"/>
      <c r="B887" s="130"/>
      <c r="D887" s="130"/>
      <c r="E887" s="130"/>
      <c r="G887" s="130"/>
      <c r="H887" s="130"/>
    </row>
    <row r="888">
      <c r="A888" s="130"/>
      <c r="B888" s="130"/>
      <c r="D888" s="130"/>
      <c r="E888" s="130"/>
      <c r="G888" s="130"/>
      <c r="H888" s="130"/>
    </row>
    <row r="889">
      <c r="A889" s="130"/>
      <c r="B889" s="130"/>
      <c r="D889" s="130"/>
      <c r="E889" s="130"/>
      <c r="G889" s="130"/>
      <c r="H889" s="130"/>
    </row>
    <row r="890">
      <c r="A890" s="130"/>
      <c r="B890" s="130"/>
      <c r="D890" s="130"/>
      <c r="E890" s="130"/>
      <c r="G890" s="130"/>
      <c r="H890" s="130"/>
    </row>
    <row r="891">
      <c r="A891" s="130"/>
      <c r="B891" s="130"/>
      <c r="D891" s="130"/>
      <c r="E891" s="130"/>
      <c r="G891" s="130"/>
      <c r="H891" s="130"/>
    </row>
    <row r="892">
      <c r="A892" s="130"/>
      <c r="B892" s="130"/>
      <c r="D892" s="130"/>
      <c r="E892" s="130"/>
      <c r="G892" s="130"/>
      <c r="H892" s="130"/>
    </row>
    <row r="893">
      <c r="A893" s="130"/>
      <c r="B893" s="130"/>
      <c r="D893" s="130"/>
      <c r="E893" s="130"/>
      <c r="G893" s="130"/>
      <c r="H893" s="130"/>
    </row>
    <row r="894">
      <c r="A894" s="130"/>
      <c r="B894" s="130"/>
      <c r="D894" s="130"/>
      <c r="E894" s="130"/>
      <c r="G894" s="130"/>
      <c r="H894" s="130"/>
    </row>
    <row r="895">
      <c r="A895" s="130"/>
      <c r="B895" s="130"/>
      <c r="D895" s="130"/>
      <c r="E895" s="130"/>
      <c r="G895" s="130"/>
      <c r="H895" s="130"/>
    </row>
    <row r="896">
      <c r="A896" s="130"/>
      <c r="B896" s="130"/>
      <c r="D896" s="130"/>
      <c r="E896" s="130"/>
      <c r="G896" s="130"/>
      <c r="H896" s="130"/>
    </row>
    <row r="897">
      <c r="A897" s="130"/>
      <c r="B897" s="130"/>
      <c r="D897" s="130"/>
      <c r="E897" s="130"/>
      <c r="G897" s="130"/>
      <c r="H897" s="130"/>
    </row>
    <row r="898">
      <c r="A898" s="130"/>
      <c r="B898" s="130"/>
      <c r="D898" s="130"/>
      <c r="E898" s="130"/>
      <c r="G898" s="130"/>
      <c r="H898" s="130"/>
    </row>
    <row r="899">
      <c r="A899" s="130"/>
      <c r="B899" s="130"/>
      <c r="D899" s="130"/>
      <c r="E899" s="130"/>
      <c r="G899" s="130"/>
      <c r="H899" s="130"/>
    </row>
    <row r="900">
      <c r="A900" s="130"/>
      <c r="B900" s="130"/>
      <c r="D900" s="130"/>
      <c r="E900" s="130"/>
      <c r="G900" s="130"/>
      <c r="H900" s="130"/>
    </row>
    <row r="901">
      <c r="A901" s="130"/>
      <c r="B901" s="130"/>
      <c r="D901" s="130"/>
      <c r="E901" s="130"/>
      <c r="G901" s="130"/>
      <c r="H901" s="130"/>
    </row>
    <row r="902">
      <c r="A902" s="130"/>
      <c r="B902" s="130"/>
      <c r="D902" s="130"/>
      <c r="E902" s="130"/>
      <c r="G902" s="130"/>
      <c r="H902" s="130"/>
    </row>
    <row r="903">
      <c r="A903" s="130"/>
      <c r="B903" s="130"/>
      <c r="D903" s="130"/>
      <c r="E903" s="130"/>
      <c r="G903" s="130"/>
      <c r="H903" s="130"/>
    </row>
    <row r="904">
      <c r="A904" s="130"/>
      <c r="B904" s="130"/>
      <c r="D904" s="130"/>
      <c r="E904" s="130"/>
      <c r="G904" s="130"/>
      <c r="H904" s="130"/>
    </row>
    <row r="905">
      <c r="A905" s="130"/>
      <c r="B905" s="130"/>
      <c r="D905" s="130"/>
      <c r="E905" s="130"/>
      <c r="G905" s="130"/>
      <c r="H905" s="130"/>
    </row>
    <row r="906">
      <c r="A906" s="130"/>
      <c r="B906" s="130"/>
      <c r="D906" s="130"/>
      <c r="E906" s="130"/>
      <c r="G906" s="130"/>
      <c r="H906" s="130"/>
    </row>
    <row r="907">
      <c r="A907" s="130"/>
      <c r="B907" s="130"/>
      <c r="D907" s="130"/>
      <c r="E907" s="130"/>
      <c r="G907" s="130"/>
      <c r="H907" s="130"/>
    </row>
    <row r="908">
      <c r="A908" s="130"/>
      <c r="B908" s="130"/>
      <c r="D908" s="130"/>
      <c r="E908" s="130"/>
      <c r="G908" s="130"/>
      <c r="H908" s="130"/>
    </row>
    <row r="909">
      <c r="A909" s="130"/>
      <c r="B909" s="130"/>
      <c r="D909" s="130"/>
      <c r="E909" s="130"/>
      <c r="G909" s="130"/>
      <c r="H909" s="130"/>
    </row>
    <row r="910">
      <c r="A910" s="130"/>
      <c r="B910" s="130"/>
      <c r="D910" s="130"/>
      <c r="E910" s="130"/>
      <c r="G910" s="130"/>
      <c r="H910" s="130"/>
    </row>
    <row r="911">
      <c r="A911" s="130"/>
      <c r="B911" s="130"/>
      <c r="D911" s="130"/>
      <c r="E911" s="130"/>
      <c r="G911" s="130"/>
      <c r="H911" s="130"/>
    </row>
    <row r="912">
      <c r="A912" s="130"/>
      <c r="B912" s="130"/>
      <c r="D912" s="130"/>
      <c r="E912" s="130"/>
      <c r="G912" s="130"/>
      <c r="H912" s="130"/>
    </row>
    <row r="913">
      <c r="A913" s="130"/>
      <c r="B913" s="130"/>
      <c r="D913" s="130"/>
      <c r="E913" s="130"/>
      <c r="G913" s="130"/>
      <c r="H913" s="130"/>
    </row>
    <row r="914">
      <c r="A914" s="130"/>
      <c r="B914" s="130"/>
      <c r="D914" s="130"/>
      <c r="E914" s="130"/>
      <c r="G914" s="130"/>
      <c r="H914" s="130"/>
    </row>
    <row r="915">
      <c r="A915" s="130"/>
      <c r="B915" s="130"/>
      <c r="D915" s="130"/>
      <c r="E915" s="130"/>
      <c r="G915" s="130"/>
      <c r="H915" s="130"/>
    </row>
    <row r="916">
      <c r="A916" s="130"/>
      <c r="B916" s="130"/>
      <c r="D916" s="130"/>
      <c r="E916" s="130"/>
      <c r="G916" s="130"/>
      <c r="H916" s="130"/>
    </row>
    <row r="917">
      <c r="A917" s="130"/>
      <c r="B917" s="130"/>
      <c r="D917" s="130"/>
      <c r="E917" s="130"/>
      <c r="G917" s="130"/>
      <c r="H917" s="130"/>
    </row>
    <row r="918">
      <c r="A918" s="130"/>
      <c r="B918" s="130"/>
      <c r="D918" s="130"/>
      <c r="E918" s="130"/>
      <c r="G918" s="130"/>
      <c r="H918" s="130"/>
    </row>
    <row r="919">
      <c r="A919" s="130"/>
      <c r="B919" s="130"/>
      <c r="D919" s="130"/>
      <c r="E919" s="130"/>
      <c r="G919" s="130"/>
      <c r="H919" s="130"/>
    </row>
    <row r="920">
      <c r="A920" s="130"/>
      <c r="B920" s="130"/>
      <c r="D920" s="130"/>
      <c r="E920" s="130"/>
      <c r="G920" s="130"/>
      <c r="H920" s="130"/>
    </row>
    <row r="921">
      <c r="A921" s="130"/>
      <c r="B921" s="130"/>
      <c r="D921" s="130"/>
      <c r="E921" s="130"/>
      <c r="G921" s="130"/>
      <c r="H921" s="130"/>
    </row>
    <row r="922">
      <c r="A922" s="130"/>
      <c r="B922" s="130"/>
      <c r="D922" s="130"/>
      <c r="E922" s="130"/>
      <c r="G922" s="130"/>
      <c r="H922" s="130"/>
    </row>
    <row r="923">
      <c r="A923" s="130"/>
      <c r="B923" s="130"/>
      <c r="D923" s="130"/>
      <c r="E923" s="130"/>
      <c r="G923" s="130"/>
      <c r="H923" s="130"/>
    </row>
    <row r="924">
      <c r="A924" s="130"/>
      <c r="B924" s="130"/>
      <c r="D924" s="130"/>
      <c r="E924" s="130"/>
      <c r="G924" s="130"/>
      <c r="H924" s="130"/>
    </row>
    <row r="925">
      <c r="A925" s="130"/>
      <c r="B925" s="130"/>
      <c r="D925" s="130"/>
      <c r="E925" s="130"/>
      <c r="G925" s="130"/>
      <c r="H925" s="130"/>
    </row>
    <row r="926">
      <c r="A926" s="130"/>
      <c r="B926" s="130"/>
      <c r="D926" s="130"/>
      <c r="E926" s="130"/>
      <c r="G926" s="130"/>
      <c r="H926" s="130"/>
    </row>
    <row r="927">
      <c r="A927" s="130"/>
      <c r="B927" s="130"/>
      <c r="D927" s="130"/>
      <c r="E927" s="130"/>
      <c r="G927" s="130"/>
      <c r="H927" s="130"/>
    </row>
    <row r="928">
      <c r="A928" s="130"/>
      <c r="B928" s="130"/>
      <c r="D928" s="130"/>
      <c r="E928" s="130"/>
      <c r="G928" s="130"/>
      <c r="H928" s="130"/>
    </row>
    <row r="929">
      <c r="A929" s="130"/>
      <c r="B929" s="130"/>
      <c r="D929" s="130"/>
      <c r="E929" s="130"/>
      <c r="G929" s="130"/>
      <c r="H929" s="130"/>
    </row>
    <row r="930">
      <c r="A930" s="130"/>
      <c r="B930" s="130"/>
      <c r="D930" s="130"/>
      <c r="E930" s="130"/>
      <c r="G930" s="130"/>
      <c r="H930" s="130"/>
    </row>
    <row r="931">
      <c r="A931" s="130"/>
      <c r="B931" s="130"/>
      <c r="D931" s="130"/>
      <c r="E931" s="130"/>
      <c r="G931" s="130"/>
      <c r="H931" s="130"/>
    </row>
    <row r="932">
      <c r="A932" s="130"/>
      <c r="B932" s="130"/>
      <c r="D932" s="130"/>
      <c r="E932" s="130"/>
      <c r="G932" s="130"/>
      <c r="H932" s="130"/>
    </row>
    <row r="933">
      <c r="A933" s="130"/>
      <c r="B933" s="130"/>
      <c r="D933" s="130"/>
      <c r="E933" s="130"/>
      <c r="G933" s="130"/>
      <c r="H933" s="130"/>
    </row>
    <row r="934">
      <c r="A934" s="130"/>
      <c r="B934" s="130"/>
      <c r="D934" s="130"/>
      <c r="E934" s="130"/>
      <c r="G934" s="130"/>
      <c r="H934" s="130"/>
    </row>
    <row r="935">
      <c r="A935" s="130"/>
      <c r="B935" s="130"/>
      <c r="D935" s="130"/>
      <c r="E935" s="130"/>
      <c r="G935" s="130"/>
      <c r="H935" s="130"/>
    </row>
    <row r="936">
      <c r="A936" s="130"/>
      <c r="B936" s="130"/>
      <c r="D936" s="130"/>
      <c r="E936" s="130"/>
      <c r="G936" s="130"/>
      <c r="H936" s="130"/>
    </row>
    <row r="937">
      <c r="A937" s="130"/>
      <c r="B937" s="130"/>
      <c r="D937" s="130"/>
      <c r="E937" s="130"/>
      <c r="G937" s="130"/>
      <c r="H937" s="130"/>
    </row>
    <row r="938">
      <c r="A938" s="130"/>
      <c r="B938" s="130"/>
      <c r="D938" s="130"/>
      <c r="E938" s="130"/>
      <c r="G938" s="130"/>
      <c r="H938" s="130"/>
    </row>
    <row r="939">
      <c r="A939" s="130"/>
      <c r="B939" s="130"/>
      <c r="D939" s="130"/>
      <c r="E939" s="130"/>
      <c r="G939" s="130"/>
      <c r="H939" s="130"/>
    </row>
    <row r="940">
      <c r="A940" s="130"/>
      <c r="B940" s="130"/>
      <c r="D940" s="130"/>
      <c r="E940" s="130"/>
      <c r="G940" s="130"/>
      <c r="H940" s="130"/>
    </row>
    <row r="941">
      <c r="A941" s="130"/>
      <c r="B941" s="130"/>
      <c r="D941" s="130"/>
      <c r="E941" s="130"/>
      <c r="G941" s="130"/>
      <c r="H941" s="130"/>
    </row>
    <row r="942">
      <c r="A942" s="130"/>
      <c r="B942" s="130"/>
      <c r="D942" s="130"/>
      <c r="E942" s="130"/>
      <c r="G942" s="130"/>
      <c r="H942" s="130"/>
    </row>
    <row r="943">
      <c r="A943" s="130"/>
      <c r="B943" s="130"/>
      <c r="D943" s="130"/>
      <c r="E943" s="130"/>
      <c r="G943" s="130"/>
      <c r="H943" s="130"/>
    </row>
    <row r="944">
      <c r="A944" s="130"/>
      <c r="B944" s="130"/>
      <c r="D944" s="130"/>
      <c r="E944" s="130"/>
      <c r="G944" s="130"/>
      <c r="H944" s="130"/>
    </row>
    <row r="945">
      <c r="A945" s="130"/>
      <c r="B945" s="130"/>
      <c r="D945" s="130"/>
      <c r="E945" s="130"/>
      <c r="G945" s="130"/>
      <c r="H945" s="130"/>
    </row>
    <row r="946">
      <c r="A946" s="130"/>
      <c r="B946" s="130"/>
      <c r="D946" s="130"/>
      <c r="E946" s="130"/>
      <c r="G946" s="130"/>
      <c r="H946" s="130"/>
    </row>
    <row r="947">
      <c r="A947" s="130"/>
      <c r="B947" s="130"/>
      <c r="D947" s="130"/>
      <c r="E947" s="130"/>
      <c r="G947" s="130"/>
      <c r="H947" s="130"/>
    </row>
    <row r="948">
      <c r="A948" s="130"/>
      <c r="B948" s="130"/>
      <c r="D948" s="130"/>
      <c r="E948" s="130"/>
      <c r="G948" s="130"/>
      <c r="H948" s="130"/>
    </row>
    <row r="949">
      <c r="A949" s="130"/>
      <c r="B949" s="130"/>
      <c r="D949" s="130"/>
      <c r="E949" s="130"/>
      <c r="G949" s="130"/>
      <c r="H949" s="130"/>
    </row>
    <row r="950">
      <c r="A950" s="130"/>
      <c r="B950" s="130"/>
      <c r="D950" s="130"/>
      <c r="E950" s="130"/>
      <c r="G950" s="130"/>
      <c r="H950" s="130"/>
    </row>
    <row r="951">
      <c r="A951" s="130"/>
      <c r="B951" s="130"/>
      <c r="D951" s="130"/>
      <c r="E951" s="130"/>
      <c r="G951" s="130"/>
      <c r="H951" s="130"/>
    </row>
    <row r="952">
      <c r="A952" s="130"/>
      <c r="B952" s="130"/>
      <c r="D952" s="130"/>
      <c r="E952" s="130"/>
      <c r="G952" s="130"/>
      <c r="H952" s="130"/>
    </row>
    <row r="953">
      <c r="A953" s="130"/>
      <c r="B953" s="130"/>
      <c r="D953" s="130"/>
      <c r="E953" s="130"/>
      <c r="G953" s="130"/>
      <c r="H953" s="130"/>
    </row>
    <row r="954">
      <c r="A954" s="130"/>
      <c r="B954" s="130"/>
      <c r="D954" s="130"/>
      <c r="E954" s="130"/>
      <c r="G954" s="130"/>
      <c r="H954" s="130"/>
    </row>
    <row r="955">
      <c r="A955" s="130"/>
      <c r="B955" s="130"/>
      <c r="D955" s="130"/>
      <c r="E955" s="130"/>
      <c r="G955" s="130"/>
      <c r="H955" s="130"/>
    </row>
    <row r="956">
      <c r="A956" s="130"/>
      <c r="B956" s="130"/>
      <c r="D956" s="130"/>
      <c r="E956" s="130"/>
      <c r="G956" s="130"/>
      <c r="H956" s="130"/>
    </row>
    <row r="957">
      <c r="A957" s="130"/>
      <c r="B957" s="130"/>
      <c r="D957" s="130"/>
      <c r="E957" s="130"/>
      <c r="G957" s="130"/>
      <c r="H957" s="130"/>
    </row>
    <row r="958">
      <c r="A958" s="130"/>
      <c r="B958" s="130"/>
      <c r="D958" s="130"/>
      <c r="E958" s="130"/>
      <c r="G958" s="130"/>
      <c r="H958" s="130"/>
    </row>
    <row r="959">
      <c r="A959" s="130"/>
      <c r="B959" s="130"/>
      <c r="D959" s="130"/>
      <c r="E959" s="130"/>
      <c r="G959" s="130"/>
      <c r="H959" s="130"/>
    </row>
    <row r="960">
      <c r="A960" s="130"/>
      <c r="B960" s="130"/>
      <c r="D960" s="130"/>
      <c r="E960" s="130"/>
      <c r="G960" s="130"/>
      <c r="H960" s="130"/>
    </row>
    <row r="961">
      <c r="A961" s="130"/>
      <c r="B961" s="130"/>
      <c r="D961" s="130"/>
      <c r="E961" s="130"/>
      <c r="G961" s="130"/>
      <c r="H961" s="130"/>
    </row>
    <row r="962">
      <c r="A962" s="130"/>
      <c r="B962" s="130"/>
      <c r="D962" s="130"/>
      <c r="E962" s="130"/>
      <c r="G962" s="130"/>
      <c r="H962" s="130"/>
    </row>
    <row r="963">
      <c r="A963" s="130"/>
      <c r="B963" s="130"/>
      <c r="D963" s="130"/>
      <c r="E963" s="130"/>
      <c r="G963" s="130"/>
      <c r="H963" s="130"/>
    </row>
    <row r="964">
      <c r="A964" s="130"/>
      <c r="B964" s="130"/>
      <c r="D964" s="130"/>
      <c r="E964" s="130"/>
      <c r="G964" s="130"/>
      <c r="H964" s="130"/>
    </row>
    <row r="965">
      <c r="A965" s="130"/>
      <c r="B965" s="130"/>
      <c r="D965" s="130"/>
      <c r="E965" s="130"/>
      <c r="G965" s="130"/>
      <c r="H965" s="130"/>
    </row>
    <row r="966">
      <c r="A966" s="130"/>
      <c r="B966" s="130"/>
      <c r="D966" s="130"/>
      <c r="E966" s="130"/>
      <c r="G966" s="130"/>
      <c r="H966" s="130"/>
    </row>
    <row r="967">
      <c r="A967" s="130"/>
      <c r="B967" s="130"/>
      <c r="D967" s="130"/>
      <c r="E967" s="130"/>
      <c r="G967" s="130"/>
      <c r="H967" s="130"/>
    </row>
    <row r="968">
      <c r="A968" s="130"/>
      <c r="B968" s="130"/>
      <c r="D968" s="130"/>
      <c r="E968" s="130"/>
      <c r="G968" s="130"/>
      <c r="H968" s="130"/>
    </row>
    <row r="969">
      <c r="A969" s="130"/>
      <c r="B969" s="130"/>
      <c r="D969" s="130"/>
      <c r="E969" s="130"/>
      <c r="G969" s="130"/>
      <c r="H969" s="130"/>
    </row>
    <row r="970">
      <c r="A970" s="130"/>
      <c r="B970" s="130"/>
      <c r="D970" s="130"/>
      <c r="E970" s="130"/>
      <c r="G970" s="130"/>
      <c r="H970" s="130"/>
    </row>
    <row r="971">
      <c r="A971" s="130"/>
      <c r="B971" s="130"/>
      <c r="D971" s="130"/>
      <c r="E971" s="130"/>
      <c r="G971" s="130"/>
      <c r="H971" s="130"/>
    </row>
    <row r="972">
      <c r="A972" s="130"/>
      <c r="B972" s="130"/>
      <c r="D972" s="130"/>
      <c r="E972" s="130"/>
      <c r="G972" s="130"/>
      <c r="H972" s="130"/>
    </row>
    <row r="973">
      <c r="A973" s="130"/>
      <c r="B973" s="130"/>
      <c r="D973" s="130"/>
      <c r="E973" s="130"/>
      <c r="G973" s="130"/>
      <c r="H973" s="130"/>
    </row>
    <row r="974">
      <c r="A974" s="130"/>
      <c r="B974" s="130"/>
      <c r="D974" s="130"/>
      <c r="E974" s="130"/>
      <c r="G974" s="130"/>
      <c r="H974" s="130"/>
    </row>
  </sheetData>
  <mergeCells count="20">
    <mergeCell ref="B3:B4"/>
    <mergeCell ref="C3:E3"/>
    <mergeCell ref="F3:H3"/>
    <mergeCell ref="B5:B9"/>
    <mergeCell ref="B10:B14"/>
    <mergeCell ref="B15:B19"/>
    <mergeCell ref="B20:B24"/>
    <mergeCell ref="B60:B64"/>
    <mergeCell ref="B65:B69"/>
    <mergeCell ref="B70:B74"/>
    <mergeCell ref="B75:B79"/>
    <mergeCell ref="B80:B84"/>
    <mergeCell ref="B85:B89"/>
    <mergeCell ref="B25:B29"/>
    <mergeCell ref="B30:B34"/>
    <mergeCell ref="B35:B39"/>
    <mergeCell ref="B40:B44"/>
    <mergeCell ref="B45:B49"/>
    <mergeCell ref="B50:B54"/>
    <mergeCell ref="B55:B59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3.13"/>
    <col customWidth="1" min="2" max="11" width="10.75"/>
  </cols>
  <sheetData>
    <row r="1">
      <c r="A1" s="29" t="s">
        <v>17</v>
      </c>
      <c r="B1" s="30" t="s">
        <v>0</v>
      </c>
      <c r="C1" s="30" t="s">
        <v>1</v>
      </c>
      <c r="D1" s="30" t="s">
        <v>2</v>
      </c>
      <c r="E1" s="30" t="s">
        <v>3</v>
      </c>
      <c r="F1" s="30" t="s">
        <v>4</v>
      </c>
      <c r="G1" s="30" t="s">
        <v>5</v>
      </c>
      <c r="H1" s="30" t="s">
        <v>6</v>
      </c>
      <c r="I1" s="30" t="s">
        <v>7</v>
      </c>
      <c r="J1" s="30" t="s">
        <v>8</v>
      </c>
      <c r="K1" s="189" t="s">
        <v>9</v>
      </c>
    </row>
    <row r="2" ht="21.75" customHeight="1">
      <c r="A2" s="190" t="s">
        <v>0</v>
      </c>
      <c r="B2" s="34" t="str">
        <f>IF($A2=B$1,"---",COUNTIFS('Schedule &amp; Results (2023)'!$C:$C,$A2,'Schedule &amp; Results (2023)'!$E:$E,"W",'Schedule &amp; Results (2023)'!$F:$F,B$1)+
 COUNTIFS('Schedule &amp; Results (2023)'!$F:$F,$A2,'Schedule &amp; Results (2023)'!$H:$H,"W",'Schedule &amp; Results (2023)'!$C:$C,B$1)
 &amp;"-"&amp;COUNTIFS('Schedule &amp; Results (2023)'!$C:$C,$A2,'Schedule &amp; Results (2023)'!$E:$E,"L",'Schedule &amp; Results (2023)'!$F:$F,B$1)+
 COUNTIFS('Schedule &amp; Results (2023)'!$F:$F,$A2,'Schedule &amp; Results (2023)'!$H:$H,"L",'Schedule &amp; Results (2023)'!$C:$C,B$1))</f>
        <v>---</v>
      </c>
      <c r="C2" s="34" t="str">
        <f>IF($A2=C$1,"---",COUNTIFS('Schedule &amp; Results (2023)'!$C:$C,$A2,'Schedule &amp; Results (2023)'!$E:$E,"W",'Schedule &amp; Results (2023)'!$F:$F,C$1)+
 COUNTIFS('Schedule &amp; Results (2023)'!$F:$F,$A2,'Schedule &amp; Results (2023)'!$H:$H,"W",'Schedule &amp; Results (2023)'!$C:$C,C$1)
 &amp;"-"&amp;COUNTIFS('Schedule &amp; Results (2023)'!$C:$C,$A2,'Schedule &amp; Results (2023)'!$E:$E,"L",'Schedule &amp; Results (2023)'!$F:$F,C$1)+
 COUNTIFS('Schedule &amp; Results (2023)'!$F:$F,$A2,'Schedule &amp; Results (2023)'!$H:$H,"L",'Schedule &amp; Results (2023)'!$C:$C,C$1))</f>
        <v>1-1</v>
      </c>
      <c r="D2" s="34" t="str">
        <f>IF($A2=D$1,"---",COUNTIFS('Schedule &amp; Results (2023)'!$C:$C,$A2,'Schedule &amp; Results (2023)'!$E:$E,"W",'Schedule &amp; Results (2023)'!$F:$F,D$1)+
 COUNTIFS('Schedule &amp; Results (2023)'!$F:$F,$A2,'Schedule &amp; Results (2023)'!$H:$H,"W",'Schedule &amp; Results (2023)'!$C:$C,D$1)
 &amp;"-"&amp;COUNTIFS('Schedule &amp; Results (2023)'!$C:$C,$A2,'Schedule &amp; Results (2023)'!$E:$E,"L",'Schedule &amp; Results (2023)'!$F:$F,D$1)+
 COUNTIFS('Schedule &amp; Results (2023)'!$F:$F,$A2,'Schedule &amp; Results (2023)'!$H:$H,"L",'Schedule &amp; Results (2023)'!$C:$C,D$1))</f>
        <v>0-1</v>
      </c>
      <c r="E2" s="34" t="str">
        <f>IF($A2=E$1,"---",COUNTIFS('Schedule &amp; Results (2023)'!$C:$C,$A2,'Schedule &amp; Results (2023)'!$E:$E,"W",'Schedule &amp; Results (2023)'!$F:$F,E$1)+
 COUNTIFS('Schedule &amp; Results (2023)'!$F:$F,$A2,'Schedule &amp; Results (2023)'!$H:$H,"W",'Schedule &amp; Results (2023)'!$C:$C,E$1)
 &amp;"-"&amp;COUNTIFS('Schedule &amp; Results (2023)'!$C:$C,$A2,'Schedule &amp; Results (2023)'!$E:$E,"L",'Schedule &amp; Results (2023)'!$F:$F,E$1)+
 COUNTIFS('Schedule &amp; Results (2023)'!$F:$F,$A2,'Schedule &amp; Results (2023)'!$H:$H,"L",'Schedule &amp; Results (2023)'!$C:$C,E$1))</f>
        <v>1-1</v>
      </c>
      <c r="F2" s="34" t="str">
        <f>IF($A2=F$1,"---",COUNTIFS('Schedule &amp; Results (2023)'!$C:$C,$A2,'Schedule &amp; Results (2023)'!$E:$E,"W",'Schedule &amp; Results (2023)'!$F:$F,F$1)+
 COUNTIFS('Schedule &amp; Results (2023)'!$F:$F,$A2,'Schedule &amp; Results (2023)'!$H:$H,"W",'Schedule &amp; Results (2023)'!$C:$C,F$1)
 &amp;"-"&amp;COUNTIFS('Schedule &amp; Results (2023)'!$C:$C,$A2,'Schedule &amp; Results (2023)'!$E:$E,"L",'Schedule &amp; Results (2023)'!$F:$F,F$1)+
 COUNTIFS('Schedule &amp; Results (2023)'!$F:$F,$A2,'Schedule &amp; Results (2023)'!$H:$H,"L",'Schedule &amp; Results (2023)'!$C:$C,F$1))</f>
        <v>1-1</v>
      </c>
      <c r="G2" s="34" t="str">
        <f>IF($A2=G$1,"---",COUNTIFS('Schedule &amp; Results (2023)'!$C:$C,$A2,'Schedule &amp; Results (2023)'!$E:$E,"W",'Schedule &amp; Results (2023)'!$F:$F,G$1)+
 COUNTIFS('Schedule &amp; Results (2023)'!$F:$F,$A2,'Schedule &amp; Results (2023)'!$H:$H,"W",'Schedule &amp; Results (2023)'!$C:$C,G$1)
 &amp;"-"&amp;COUNTIFS('Schedule &amp; Results (2023)'!$C:$C,$A2,'Schedule &amp; Results (2023)'!$E:$E,"L",'Schedule &amp; Results (2023)'!$F:$F,G$1)+
 COUNTIFS('Schedule &amp; Results (2023)'!$F:$F,$A2,'Schedule &amp; Results (2023)'!$H:$H,"L",'Schedule &amp; Results (2023)'!$C:$C,G$1))</f>
        <v>1-0</v>
      </c>
      <c r="H2" s="34" t="str">
        <f>IF($A2=H$1,"---",COUNTIFS('Schedule &amp; Results (2023)'!$C:$C,$A2,'Schedule &amp; Results (2023)'!$E:$E,"W",'Schedule &amp; Results (2023)'!$F:$F,H$1)+
 COUNTIFS('Schedule &amp; Results (2023)'!$F:$F,$A2,'Schedule &amp; Results (2023)'!$H:$H,"W",'Schedule &amp; Results (2023)'!$C:$C,H$1)
 &amp;"-"&amp;COUNTIFS('Schedule &amp; Results (2023)'!$C:$C,$A2,'Schedule &amp; Results (2023)'!$E:$E,"L",'Schedule &amp; Results (2023)'!$F:$F,H$1)+
 COUNTIFS('Schedule &amp; Results (2023)'!$F:$F,$A2,'Schedule &amp; Results (2023)'!$H:$H,"L",'Schedule &amp; Results (2023)'!$C:$C,H$1))</f>
        <v>2-1</v>
      </c>
      <c r="I2" s="34" t="str">
        <f>IF($A2=I$1,"---",COUNTIFS('Schedule &amp; Results (2023)'!$C:$C,$A2,'Schedule &amp; Results (2023)'!$E:$E,"W",'Schedule &amp; Results (2023)'!$F:$F,I$1)+
 COUNTIFS('Schedule &amp; Results (2023)'!$F:$F,$A2,'Schedule &amp; Results (2023)'!$H:$H,"W",'Schedule &amp; Results (2023)'!$C:$C,I$1)
 &amp;"-"&amp;COUNTIFS('Schedule &amp; Results (2023)'!$C:$C,$A2,'Schedule &amp; Results (2023)'!$E:$E,"L",'Schedule &amp; Results (2023)'!$F:$F,I$1)+
 COUNTIFS('Schedule &amp; Results (2023)'!$F:$F,$A2,'Schedule &amp; Results (2023)'!$H:$H,"L",'Schedule &amp; Results (2023)'!$C:$C,I$1))</f>
        <v>1-2</v>
      </c>
      <c r="J2" s="34" t="str">
        <f>IF($A2=J$1,"---",COUNTIFS('Schedule &amp; Results (2023)'!$C:$C,$A2,'Schedule &amp; Results (2023)'!$E:$E,"W",'Schedule &amp; Results (2023)'!$F:$F,J$1)+
 COUNTIFS('Schedule &amp; Results (2023)'!$F:$F,$A2,'Schedule &amp; Results (2023)'!$H:$H,"W",'Schedule &amp; Results (2023)'!$C:$C,J$1)
 &amp;"-"&amp;COUNTIFS('Schedule &amp; Results (2023)'!$C:$C,$A2,'Schedule &amp; Results (2023)'!$E:$E,"L",'Schedule &amp; Results (2023)'!$F:$F,J$1)+
 COUNTIFS('Schedule &amp; Results (2023)'!$F:$F,$A2,'Schedule &amp; Results (2023)'!$H:$H,"L",'Schedule &amp; Results (2023)'!$C:$C,J$1))</f>
        <v>2-0</v>
      </c>
      <c r="K2" s="34" t="str">
        <f>IF($A2=K$1,"---",COUNTIFS('Schedule &amp; Results (2023)'!$C:$C,$A2,'Schedule &amp; Results (2023)'!$E:$E,"W",'Schedule &amp; Results (2023)'!$F:$F,K$1)+
 COUNTIFS('Schedule &amp; Results (2023)'!$F:$F,$A2,'Schedule &amp; Results (2023)'!$H:$H,"W",'Schedule &amp; Results (2023)'!$C:$C,K$1)
 &amp;"-"&amp;COUNTIFS('Schedule &amp; Results (2023)'!$C:$C,$A2,'Schedule &amp; Results (2023)'!$E:$E,"L",'Schedule &amp; Results (2023)'!$F:$F,K$1)+
 COUNTIFS('Schedule &amp; Results (2023)'!$F:$F,$A2,'Schedule &amp; Results (2023)'!$H:$H,"L",'Schedule &amp; Results (2023)'!$C:$C,K$1))</f>
        <v>1-0</v>
      </c>
    </row>
    <row r="3" ht="21.75" customHeight="1">
      <c r="A3" s="191" t="s">
        <v>1</v>
      </c>
      <c r="B3" s="34" t="str">
        <f>IF($A3=B$1,"---",COUNTIFS('Schedule &amp; Results (2023)'!$C:$C,$A3,'Schedule &amp; Results (2023)'!$E:$E,"W",'Schedule &amp; Results (2023)'!$F:$F,B$1)+
 COUNTIFS('Schedule &amp; Results (2023)'!$F:$F,$A3,'Schedule &amp; Results (2023)'!$H:$H,"W",'Schedule &amp; Results (2023)'!$C:$C,B$1)
 &amp;"-"&amp;COUNTIFS('Schedule &amp; Results (2023)'!$C:$C,$A3,'Schedule &amp; Results (2023)'!$E:$E,"L",'Schedule &amp; Results (2023)'!$F:$F,B$1)+
 COUNTIFS('Schedule &amp; Results (2023)'!$F:$F,$A3,'Schedule &amp; Results (2023)'!$H:$H,"L",'Schedule &amp; Results (2023)'!$C:$C,B$1))</f>
        <v>1-1</v>
      </c>
      <c r="C3" s="34" t="str">
        <f>IF($A3=C$1,"---",COUNTIFS('Schedule &amp; Results (2023)'!$C:$C,$A3,'Schedule &amp; Results (2023)'!$E:$E,"W",'Schedule &amp; Results (2023)'!$F:$F,C$1)+
 COUNTIFS('Schedule &amp; Results (2023)'!$F:$F,$A3,'Schedule &amp; Results (2023)'!$H:$H,"W",'Schedule &amp; Results (2023)'!$C:$C,C$1)
 &amp;"-"&amp;COUNTIFS('Schedule &amp; Results (2023)'!$C:$C,$A3,'Schedule &amp; Results (2023)'!$E:$E,"L",'Schedule &amp; Results (2023)'!$F:$F,C$1)+
 COUNTIFS('Schedule &amp; Results (2023)'!$F:$F,$A3,'Schedule &amp; Results (2023)'!$H:$H,"L",'Schedule &amp; Results (2023)'!$C:$C,C$1))</f>
        <v>---</v>
      </c>
      <c r="D3" s="34" t="str">
        <f>IF($A3=D$1,"---",COUNTIFS('Schedule &amp; Results (2023)'!$C:$C,$A3,'Schedule &amp; Results (2023)'!$E:$E,"W",'Schedule &amp; Results (2023)'!$F:$F,D$1)+
 COUNTIFS('Schedule &amp; Results (2023)'!$F:$F,$A3,'Schedule &amp; Results (2023)'!$H:$H,"W",'Schedule &amp; Results (2023)'!$C:$C,D$1)
 &amp;"-"&amp;COUNTIFS('Schedule &amp; Results (2023)'!$C:$C,$A3,'Schedule &amp; Results (2023)'!$E:$E,"L",'Schedule &amp; Results (2023)'!$F:$F,D$1)+
 COUNTIFS('Schedule &amp; Results (2023)'!$F:$F,$A3,'Schedule &amp; Results (2023)'!$H:$H,"L",'Schedule &amp; Results (2023)'!$C:$C,D$1))</f>
        <v>2-0</v>
      </c>
      <c r="E3" s="34" t="str">
        <f>IF($A3=E$1,"---",COUNTIFS('Schedule &amp; Results (2023)'!$C:$C,$A3,'Schedule &amp; Results (2023)'!$E:$E,"W",'Schedule &amp; Results (2023)'!$F:$F,E$1)+
 COUNTIFS('Schedule &amp; Results (2023)'!$F:$F,$A3,'Schedule &amp; Results (2023)'!$H:$H,"W",'Schedule &amp; Results (2023)'!$C:$C,E$1)
 &amp;"-"&amp;COUNTIFS('Schedule &amp; Results (2023)'!$C:$C,$A3,'Schedule &amp; Results (2023)'!$E:$E,"L",'Schedule &amp; Results (2023)'!$F:$F,E$1)+
 COUNTIFS('Schedule &amp; Results (2023)'!$F:$F,$A3,'Schedule &amp; Results (2023)'!$H:$H,"L",'Schedule &amp; Results (2023)'!$C:$C,E$1))</f>
        <v>3-0</v>
      </c>
      <c r="F3" s="34" t="str">
        <f>IF($A3=F$1,"---",COUNTIFS('Schedule &amp; Results (2023)'!$C:$C,$A3,'Schedule &amp; Results (2023)'!$E:$E,"W",'Schedule &amp; Results (2023)'!$F:$F,F$1)+
 COUNTIFS('Schedule &amp; Results (2023)'!$F:$F,$A3,'Schedule &amp; Results (2023)'!$H:$H,"W",'Schedule &amp; Results (2023)'!$C:$C,F$1)
 &amp;"-"&amp;COUNTIFS('Schedule &amp; Results (2023)'!$C:$C,$A3,'Schedule &amp; Results (2023)'!$E:$E,"L",'Schedule &amp; Results (2023)'!$F:$F,F$1)+
 COUNTIFS('Schedule &amp; Results (2023)'!$F:$F,$A3,'Schedule &amp; Results (2023)'!$H:$H,"L",'Schedule &amp; Results (2023)'!$C:$C,F$1))</f>
        <v>2-0</v>
      </c>
      <c r="G3" s="34" t="str">
        <f>IF($A3=G$1,"---",COUNTIFS('Schedule &amp; Results (2023)'!$C:$C,$A3,'Schedule &amp; Results (2023)'!$E:$E,"W",'Schedule &amp; Results (2023)'!$F:$F,G$1)+
 COUNTIFS('Schedule &amp; Results (2023)'!$F:$F,$A3,'Schedule &amp; Results (2023)'!$H:$H,"W",'Schedule &amp; Results (2023)'!$C:$C,G$1)
 &amp;"-"&amp;COUNTIFS('Schedule &amp; Results (2023)'!$C:$C,$A3,'Schedule &amp; Results (2023)'!$E:$E,"L",'Schedule &amp; Results (2023)'!$F:$F,G$1)+
 COUNTIFS('Schedule &amp; Results (2023)'!$F:$F,$A3,'Schedule &amp; Results (2023)'!$H:$H,"L",'Schedule &amp; Results (2023)'!$C:$C,G$1))</f>
        <v>1-0</v>
      </c>
      <c r="H3" s="34" t="str">
        <f>IF($A3=H$1,"---",COUNTIFS('Schedule &amp; Results (2023)'!$C:$C,$A3,'Schedule &amp; Results (2023)'!$E:$E,"W",'Schedule &amp; Results (2023)'!$F:$F,H$1)+
 COUNTIFS('Schedule &amp; Results (2023)'!$F:$F,$A3,'Schedule &amp; Results (2023)'!$H:$H,"W",'Schedule &amp; Results (2023)'!$C:$C,H$1)
 &amp;"-"&amp;COUNTIFS('Schedule &amp; Results (2023)'!$C:$C,$A3,'Schedule &amp; Results (2023)'!$E:$E,"L",'Schedule &amp; Results (2023)'!$F:$F,H$1)+
 COUNTIFS('Schedule &amp; Results (2023)'!$F:$F,$A3,'Schedule &amp; Results (2023)'!$H:$H,"L",'Schedule &amp; Results (2023)'!$C:$C,H$1))</f>
        <v>1-1</v>
      </c>
      <c r="I3" s="34" t="str">
        <f>IF($A3=I$1,"---",COUNTIFS('Schedule &amp; Results (2023)'!$C:$C,$A3,'Schedule &amp; Results (2023)'!$E:$E,"W",'Schedule &amp; Results (2023)'!$F:$F,I$1)+
 COUNTIFS('Schedule &amp; Results (2023)'!$F:$F,$A3,'Schedule &amp; Results (2023)'!$H:$H,"W",'Schedule &amp; Results (2023)'!$C:$C,I$1)
 &amp;"-"&amp;COUNTIFS('Schedule &amp; Results (2023)'!$C:$C,$A3,'Schedule &amp; Results (2023)'!$E:$E,"L",'Schedule &amp; Results (2023)'!$F:$F,I$1)+
 COUNTIFS('Schedule &amp; Results (2023)'!$F:$F,$A3,'Schedule &amp; Results (2023)'!$H:$H,"L",'Schedule &amp; Results (2023)'!$C:$C,I$1))</f>
        <v>0-1</v>
      </c>
      <c r="J3" s="34" t="str">
        <f>IF($A3=J$1,"---",COUNTIFS('Schedule &amp; Results (2023)'!$C:$C,$A3,'Schedule &amp; Results (2023)'!$E:$E,"W",'Schedule &amp; Results (2023)'!$F:$F,J$1)+
 COUNTIFS('Schedule &amp; Results (2023)'!$F:$F,$A3,'Schedule &amp; Results (2023)'!$H:$H,"W",'Schedule &amp; Results (2023)'!$C:$C,J$1)
 &amp;"-"&amp;COUNTIFS('Schedule &amp; Results (2023)'!$C:$C,$A3,'Schedule &amp; Results (2023)'!$E:$E,"L",'Schedule &amp; Results (2023)'!$F:$F,J$1)+
 COUNTIFS('Schedule &amp; Results (2023)'!$F:$F,$A3,'Schedule &amp; Results (2023)'!$H:$H,"L",'Schedule &amp; Results (2023)'!$C:$C,J$1))</f>
        <v>0-2</v>
      </c>
      <c r="K3" s="34" t="str">
        <f>IF($A3=K$1,"---",COUNTIFS('Schedule &amp; Results (2023)'!$C:$C,$A3,'Schedule &amp; Results (2023)'!$E:$E,"W",'Schedule &amp; Results (2023)'!$F:$F,K$1)+
 COUNTIFS('Schedule &amp; Results (2023)'!$F:$F,$A3,'Schedule &amp; Results (2023)'!$H:$H,"W",'Schedule &amp; Results (2023)'!$C:$C,K$1)
 &amp;"-"&amp;COUNTIFS('Schedule &amp; Results (2023)'!$C:$C,$A3,'Schedule &amp; Results (2023)'!$E:$E,"L",'Schedule &amp; Results (2023)'!$F:$F,K$1)+
 COUNTIFS('Schedule &amp; Results (2023)'!$F:$F,$A3,'Schedule &amp; Results (2023)'!$H:$H,"L",'Schedule &amp; Results (2023)'!$C:$C,K$1))</f>
        <v>0-1</v>
      </c>
    </row>
    <row r="4" ht="21.75" customHeight="1">
      <c r="A4" s="191" t="s">
        <v>2</v>
      </c>
      <c r="B4" s="34" t="str">
        <f>IF($A4=B$1,"---",COUNTIFS('Schedule &amp; Results (2023)'!$C:$C,$A4,'Schedule &amp; Results (2023)'!$E:$E,"W",'Schedule &amp; Results (2023)'!$F:$F,B$1)+
 COUNTIFS('Schedule &amp; Results (2023)'!$F:$F,$A4,'Schedule &amp; Results (2023)'!$H:$H,"W",'Schedule &amp; Results (2023)'!$C:$C,B$1)
 &amp;"-"&amp;COUNTIFS('Schedule &amp; Results (2023)'!$C:$C,$A4,'Schedule &amp; Results (2023)'!$E:$E,"L",'Schedule &amp; Results (2023)'!$F:$F,B$1)+
 COUNTIFS('Schedule &amp; Results (2023)'!$F:$F,$A4,'Schedule &amp; Results (2023)'!$H:$H,"L",'Schedule &amp; Results (2023)'!$C:$C,B$1))</f>
        <v>1-0</v>
      </c>
      <c r="C4" s="34" t="str">
        <f>IF($A4=C$1,"---",COUNTIFS('Schedule &amp; Results (2023)'!$C:$C,$A4,'Schedule &amp; Results (2023)'!$E:$E,"W",'Schedule &amp; Results (2023)'!$F:$F,C$1)+
 COUNTIFS('Schedule &amp; Results (2023)'!$F:$F,$A4,'Schedule &amp; Results (2023)'!$H:$H,"W",'Schedule &amp; Results (2023)'!$C:$C,C$1)
 &amp;"-"&amp;COUNTIFS('Schedule &amp; Results (2023)'!$C:$C,$A4,'Schedule &amp; Results (2023)'!$E:$E,"L",'Schedule &amp; Results (2023)'!$F:$F,C$1)+
 COUNTIFS('Schedule &amp; Results (2023)'!$F:$F,$A4,'Schedule &amp; Results (2023)'!$H:$H,"L",'Schedule &amp; Results (2023)'!$C:$C,C$1))</f>
        <v>0-2</v>
      </c>
      <c r="D4" s="34" t="str">
        <f>IF($A4=D$1,"---",COUNTIFS('Schedule &amp; Results (2023)'!$C:$C,$A4,'Schedule &amp; Results (2023)'!$E:$E,"W",'Schedule &amp; Results (2023)'!$F:$F,D$1)+
 COUNTIFS('Schedule &amp; Results (2023)'!$F:$F,$A4,'Schedule &amp; Results (2023)'!$H:$H,"W",'Schedule &amp; Results (2023)'!$C:$C,D$1)
 &amp;"-"&amp;COUNTIFS('Schedule &amp; Results (2023)'!$C:$C,$A4,'Schedule &amp; Results (2023)'!$E:$E,"L",'Schedule &amp; Results (2023)'!$F:$F,D$1)+
 COUNTIFS('Schedule &amp; Results (2023)'!$F:$F,$A4,'Schedule &amp; Results (2023)'!$H:$H,"L",'Schedule &amp; Results (2023)'!$C:$C,D$1))</f>
        <v>---</v>
      </c>
      <c r="E4" s="34" t="str">
        <f>IF($A4=E$1,"---",COUNTIFS('Schedule &amp; Results (2023)'!$C:$C,$A4,'Schedule &amp; Results (2023)'!$E:$E,"W",'Schedule &amp; Results (2023)'!$F:$F,E$1)+
 COUNTIFS('Schedule &amp; Results (2023)'!$F:$F,$A4,'Schedule &amp; Results (2023)'!$H:$H,"W",'Schedule &amp; Results (2023)'!$C:$C,E$1)
 &amp;"-"&amp;COUNTIFS('Schedule &amp; Results (2023)'!$C:$C,$A4,'Schedule &amp; Results (2023)'!$E:$E,"L",'Schedule &amp; Results (2023)'!$F:$F,E$1)+
 COUNTIFS('Schedule &amp; Results (2023)'!$F:$F,$A4,'Schedule &amp; Results (2023)'!$H:$H,"L",'Schedule &amp; Results (2023)'!$C:$C,E$1))</f>
        <v>0-1</v>
      </c>
      <c r="F4" s="34" t="str">
        <f>IF($A4=F$1,"---",COUNTIFS('Schedule &amp; Results (2023)'!$C:$C,$A4,'Schedule &amp; Results (2023)'!$E:$E,"W",'Schedule &amp; Results (2023)'!$F:$F,F$1)+
 COUNTIFS('Schedule &amp; Results (2023)'!$F:$F,$A4,'Schedule &amp; Results (2023)'!$H:$H,"W",'Schedule &amp; Results (2023)'!$C:$C,F$1)
 &amp;"-"&amp;COUNTIFS('Schedule &amp; Results (2023)'!$C:$C,$A4,'Schedule &amp; Results (2023)'!$E:$E,"L",'Schedule &amp; Results (2023)'!$F:$F,F$1)+
 COUNTIFS('Schedule &amp; Results (2023)'!$F:$F,$A4,'Schedule &amp; Results (2023)'!$H:$H,"L",'Schedule &amp; Results (2023)'!$C:$C,F$1))</f>
        <v>1-0</v>
      </c>
      <c r="G4" s="34" t="str">
        <f>IF($A4=G$1,"---",COUNTIFS('Schedule &amp; Results (2023)'!$C:$C,$A4,'Schedule &amp; Results (2023)'!$E:$E,"W",'Schedule &amp; Results (2023)'!$F:$F,G$1)+
 COUNTIFS('Schedule &amp; Results (2023)'!$F:$F,$A4,'Schedule &amp; Results (2023)'!$H:$H,"W",'Schedule &amp; Results (2023)'!$C:$C,G$1)
 &amp;"-"&amp;COUNTIFS('Schedule &amp; Results (2023)'!$C:$C,$A4,'Schedule &amp; Results (2023)'!$E:$E,"L",'Schedule &amp; Results (2023)'!$F:$F,G$1)+
 COUNTIFS('Schedule &amp; Results (2023)'!$F:$F,$A4,'Schedule &amp; Results (2023)'!$H:$H,"L",'Schedule &amp; Results (2023)'!$C:$C,G$1))</f>
        <v>1-1</v>
      </c>
      <c r="H4" s="34" t="str">
        <f>IF($A4=H$1,"---",COUNTIFS('Schedule &amp; Results (2023)'!$C:$C,$A4,'Schedule &amp; Results (2023)'!$E:$E,"W",'Schedule &amp; Results (2023)'!$F:$F,H$1)+
 COUNTIFS('Schedule &amp; Results (2023)'!$F:$F,$A4,'Schedule &amp; Results (2023)'!$H:$H,"W",'Schedule &amp; Results (2023)'!$C:$C,H$1)
 &amp;"-"&amp;COUNTIFS('Schedule &amp; Results (2023)'!$C:$C,$A4,'Schedule &amp; Results (2023)'!$E:$E,"L",'Schedule &amp; Results (2023)'!$F:$F,H$1)+
 COUNTIFS('Schedule &amp; Results (2023)'!$F:$F,$A4,'Schedule &amp; Results (2023)'!$H:$H,"L",'Schedule &amp; Results (2023)'!$C:$C,H$1))</f>
        <v>0-2</v>
      </c>
      <c r="I4" s="34" t="str">
        <f>IF($A4=I$1,"---",COUNTIFS('Schedule &amp; Results (2023)'!$C:$C,$A4,'Schedule &amp; Results (2023)'!$E:$E,"W",'Schedule &amp; Results (2023)'!$F:$F,I$1)+
 COUNTIFS('Schedule &amp; Results (2023)'!$F:$F,$A4,'Schedule &amp; Results (2023)'!$H:$H,"W",'Schedule &amp; Results (2023)'!$C:$C,I$1)
 &amp;"-"&amp;COUNTIFS('Schedule &amp; Results (2023)'!$C:$C,$A4,'Schedule &amp; Results (2023)'!$E:$E,"L",'Schedule &amp; Results (2023)'!$F:$F,I$1)+
 COUNTIFS('Schedule &amp; Results (2023)'!$F:$F,$A4,'Schedule &amp; Results (2023)'!$H:$H,"L",'Schedule &amp; Results (2023)'!$C:$C,I$1))</f>
        <v>0-2</v>
      </c>
      <c r="J4" s="34" t="str">
        <f>IF($A4=J$1,"---",COUNTIFS('Schedule &amp; Results (2023)'!$C:$C,$A4,'Schedule &amp; Results (2023)'!$E:$E,"W",'Schedule &amp; Results (2023)'!$F:$F,J$1)+
 COUNTIFS('Schedule &amp; Results (2023)'!$F:$F,$A4,'Schedule &amp; Results (2023)'!$H:$H,"W",'Schedule &amp; Results (2023)'!$C:$C,J$1)
 &amp;"-"&amp;COUNTIFS('Schedule &amp; Results (2023)'!$C:$C,$A4,'Schedule &amp; Results (2023)'!$E:$E,"L",'Schedule &amp; Results (2023)'!$F:$F,J$1)+
 COUNTIFS('Schedule &amp; Results (2023)'!$F:$F,$A4,'Schedule &amp; Results (2023)'!$H:$H,"L",'Schedule &amp; Results (2023)'!$C:$C,J$1))</f>
        <v>1-0</v>
      </c>
      <c r="K4" s="34" t="str">
        <f>IF($A4=K$1,"---",COUNTIFS('Schedule &amp; Results (2023)'!$C:$C,$A4,'Schedule &amp; Results (2023)'!$E:$E,"W",'Schedule &amp; Results (2023)'!$F:$F,K$1)+
 COUNTIFS('Schedule &amp; Results (2023)'!$F:$F,$A4,'Schedule &amp; Results (2023)'!$H:$H,"W",'Schedule &amp; Results (2023)'!$C:$C,K$1)
 &amp;"-"&amp;COUNTIFS('Schedule &amp; Results (2023)'!$C:$C,$A4,'Schedule &amp; Results (2023)'!$E:$E,"L",'Schedule &amp; Results (2023)'!$F:$F,K$1)+
 COUNTIFS('Schedule &amp; Results (2023)'!$F:$F,$A4,'Schedule &amp; Results (2023)'!$H:$H,"L",'Schedule &amp; Results (2023)'!$C:$C,K$1))</f>
        <v>1-1</v>
      </c>
    </row>
    <row r="5" ht="21.75" customHeight="1">
      <c r="A5" s="191" t="s">
        <v>3</v>
      </c>
      <c r="B5" s="34" t="str">
        <f>IF($A5=B$1,"---",COUNTIFS('Schedule &amp; Results (2023)'!$C:$C,$A5,'Schedule &amp; Results (2023)'!$E:$E,"W",'Schedule &amp; Results (2023)'!$F:$F,B$1)+
 COUNTIFS('Schedule &amp; Results (2023)'!$F:$F,$A5,'Schedule &amp; Results (2023)'!$H:$H,"W",'Schedule &amp; Results (2023)'!$C:$C,B$1)
 &amp;"-"&amp;COUNTIFS('Schedule &amp; Results (2023)'!$C:$C,$A5,'Schedule &amp; Results (2023)'!$E:$E,"L",'Schedule &amp; Results (2023)'!$F:$F,B$1)+
 COUNTIFS('Schedule &amp; Results (2023)'!$F:$F,$A5,'Schedule &amp; Results (2023)'!$H:$H,"L",'Schedule &amp; Results (2023)'!$C:$C,B$1))</f>
        <v>1-1</v>
      </c>
      <c r="C5" s="34" t="str">
        <f>IF($A5=C$1,"---",COUNTIFS('Schedule &amp; Results (2023)'!$C:$C,$A5,'Schedule &amp; Results (2023)'!$E:$E,"W",'Schedule &amp; Results (2023)'!$F:$F,C$1)+
 COUNTIFS('Schedule &amp; Results (2023)'!$F:$F,$A5,'Schedule &amp; Results (2023)'!$H:$H,"W",'Schedule &amp; Results (2023)'!$C:$C,C$1)
 &amp;"-"&amp;COUNTIFS('Schedule &amp; Results (2023)'!$C:$C,$A5,'Schedule &amp; Results (2023)'!$E:$E,"L",'Schedule &amp; Results (2023)'!$F:$F,C$1)+
 COUNTIFS('Schedule &amp; Results (2023)'!$F:$F,$A5,'Schedule &amp; Results (2023)'!$H:$H,"L",'Schedule &amp; Results (2023)'!$C:$C,C$1))</f>
        <v>0-3</v>
      </c>
      <c r="D5" s="34" t="str">
        <f>IF($A5=D$1,"---",COUNTIFS('Schedule &amp; Results (2023)'!$C:$C,$A5,'Schedule &amp; Results (2023)'!$E:$E,"W",'Schedule &amp; Results (2023)'!$F:$F,D$1)+
 COUNTIFS('Schedule &amp; Results (2023)'!$F:$F,$A5,'Schedule &amp; Results (2023)'!$H:$H,"W",'Schedule &amp; Results (2023)'!$C:$C,D$1)
 &amp;"-"&amp;COUNTIFS('Schedule &amp; Results (2023)'!$C:$C,$A5,'Schedule &amp; Results (2023)'!$E:$E,"L",'Schedule &amp; Results (2023)'!$F:$F,D$1)+
 COUNTIFS('Schedule &amp; Results (2023)'!$F:$F,$A5,'Schedule &amp; Results (2023)'!$H:$H,"L",'Schedule &amp; Results (2023)'!$C:$C,D$1))</f>
        <v>1-0</v>
      </c>
      <c r="E5" s="34" t="str">
        <f>IF($A5=E$1,"---",COUNTIFS('Schedule &amp; Results (2023)'!$C:$C,$A5,'Schedule &amp; Results (2023)'!$E:$E,"W",'Schedule &amp; Results (2023)'!$F:$F,E$1)+
 COUNTIFS('Schedule &amp; Results (2023)'!$F:$F,$A5,'Schedule &amp; Results (2023)'!$H:$H,"W",'Schedule &amp; Results (2023)'!$C:$C,E$1)
 &amp;"-"&amp;COUNTIFS('Schedule &amp; Results (2023)'!$C:$C,$A5,'Schedule &amp; Results (2023)'!$E:$E,"L",'Schedule &amp; Results (2023)'!$F:$F,E$1)+
 COUNTIFS('Schedule &amp; Results (2023)'!$F:$F,$A5,'Schedule &amp; Results (2023)'!$H:$H,"L",'Schedule &amp; Results (2023)'!$C:$C,E$1))</f>
        <v>---</v>
      </c>
      <c r="F5" s="34" t="str">
        <f>IF($A5=F$1,"---",COUNTIFS('Schedule &amp; Results (2023)'!$C:$C,$A5,'Schedule &amp; Results (2023)'!$E:$E,"W",'Schedule &amp; Results (2023)'!$F:$F,F$1)+
 COUNTIFS('Schedule &amp; Results (2023)'!$F:$F,$A5,'Schedule &amp; Results (2023)'!$H:$H,"W",'Schedule &amp; Results (2023)'!$C:$C,F$1)
 &amp;"-"&amp;COUNTIFS('Schedule &amp; Results (2023)'!$C:$C,$A5,'Schedule &amp; Results (2023)'!$E:$E,"L",'Schedule &amp; Results (2023)'!$F:$F,F$1)+
 COUNTIFS('Schedule &amp; Results (2023)'!$F:$F,$A5,'Schedule &amp; Results (2023)'!$H:$H,"L",'Schedule &amp; Results (2023)'!$C:$C,F$1))</f>
        <v>0-1</v>
      </c>
      <c r="G5" s="34" t="str">
        <f>IF($A5=G$1,"---",COUNTIFS('Schedule &amp; Results (2023)'!$C:$C,$A5,'Schedule &amp; Results (2023)'!$E:$E,"W",'Schedule &amp; Results (2023)'!$F:$F,G$1)+
 COUNTIFS('Schedule &amp; Results (2023)'!$F:$F,$A5,'Schedule &amp; Results (2023)'!$H:$H,"W",'Schedule &amp; Results (2023)'!$C:$C,G$1)
 &amp;"-"&amp;COUNTIFS('Schedule &amp; Results (2023)'!$C:$C,$A5,'Schedule &amp; Results (2023)'!$E:$E,"L",'Schedule &amp; Results (2023)'!$F:$F,G$1)+
 COUNTIFS('Schedule &amp; Results (2023)'!$F:$F,$A5,'Schedule &amp; Results (2023)'!$H:$H,"L",'Schedule &amp; Results (2023)'!$C:$C,G$1))</f>
        <v>1-1</v>
      </c>
      <c r="H5" s="34" t="str">
        <f>IF($A5=H$1,"---",COUNTIFS('Schedule &amp; Results (2023)'!$C:$C,$A5,'Schedule &amp; Results (2023)'!$E:$E,"W",'Schedule &amp; Results (2023)'!$F:$F,H$1)+
 COUNTIFS('Schedule &amp; Results (2023)'!$F:$F,$A5,'Schedule &amp; Results (2023)'!$H:$H,"W",'Schedule &amp; Results (2023)'!$C:$C,H$1)
 &amp;"-"&amp;COUNTIFS('Schedule &amp; Results (2023)'!$C:$C,$A5,'Schedule &amp; Results (2023)'!$E:$E,"L",'Schedule &amp; Results (2023)'!$F:$F,H$1)+
 COUNTIFS('Schedule &amp; Results (2023)'!$F:$F,$A5,'Schedule &amp; Results (2023)'!$H:$H,"L",'Schedule &amp; Results (2023)'!$C:$C,H$1))</f>
        <v>0-1</v>
      </c>
      <c r="I5" s="34" t="str">
        <f>IF($A5=I$1,"---",COUNTIFS('Schedule &amp; Results (2023)'!$C:$C,$A5,'Schedule &amp; Results (2023)'!$E:$E,"W",'Schedule &amp; Results (2023)'!$F:$F,I$1)+
 COUNTIFS('Schedule &amp; Results (2023)'!$F:$F,$A5,'Schedule &amp; Results (2023)'!$H:$H,"W",'Schedule &amp; Results (2023)'!$C:$C,I$1)
 &amp;"-"&amp;COUNTIFS('Schedule &amp; Results (2023)'!$C:$C,$A5,'Schedule &amp; Results (2023)'!$E:$E,"L",'Schedule &amp; Results (2023)'!$F:$F,I$1)+
 COUNTIFS('Schedule &amp; Results (2023)'!$F:$F,$A5,'Schedule &amp; Results (2023)'!$H:$H,"L",'Schedule &amp; Results (2023)'!$C:$C,I$1))</f>
        <v>0-1</v>
      </c>
      <c r="J5" s="34" t="str">
        <f>IF($A5=J$1,"---",COUNTIFS('Schedule &amp; Results (2023)'!$C:$C,$A5,'Schedule &amp; Results (2023)'!$E:$E,"W",'Schedule &amp; Results (2023)'!$F:$F,J$1)+
 COUNTIFS('Schedule &amp; Results (2023)'!$F:$F,$A5,'Schedule &amp; Results (2023)'!$H:$H,"W",'Schedule &amp; Results (2023)'!$C:$C,J$1)
 &amp;"-"&amp;COUNTIFS('Schedule &amp; Results (2023)'!$C:$C,$A5,'Schedule &amp; Results (2023)'!$E:$E,"L",'Schedule &amp; Results (2023)'!$F:$F,J$1)+
 COUNTIFS('Schedule &amp; Results (2023)'!$F:$F,$A5,'Schedule &amp; Results (2023)'!$H:$H,"L",'Schedule &amp; Results (2023)'!$C:$C,J$1))</f>
        <v>1-1</v>
      </c>
      <c r="K5" s="34" t="str">
        <f>IF($A5=K$1,"---",COUNTIFS('Schedule &amp; Results (2023)'!$C:$C,$A5,'Schedule &amp; Results (2023)'!$E:$E,"W",'Schedule &amp; Results (2023)'!$F:$F,K$1)+
 COUNTIFS('Schedule &amp; Results (2023)'!$F:$F,$A5,'Schedule &amp; Results (2023)'!$H:$H,"W",'Schedule &amp; Results (2023)'!$C:$C,K$1)
 &amp;"-"&amp;COUNTIFS('Schedule &amp; Results (2023)'!$C:$C,$A5,'Schedule &amp; Results (2023)'!$E:$E,"L",'Schedule &amp; Results (2023)'!$F:$F,K$1)+
 COUNTIFS('Schedule &amp; Results (2023)'!$F:$F,$A5,'Schedule &amp; Results (2023)'!$H:$H,"L",'Schedule &amp; Results (2023)'!$C:$C,K$1))</f>
        <v>1-1</v>
      </c>
    </row>
    <row r="6" ht="21.75" customHeight="1">
      <c r="A6" s="191" t="s">
        <v>4</v>
      </c>
      <c r="B6" s="34" t="str">
        <f>IF($A6=B$1,"---",COUNTIFS('Schedule &amp; Results (2023)'!$C:$C,$A6,'Schedule &amp; Results (2023)'!$E:$E,"W",'Schedule &amp; Results (2023)'!$F:$F,B$1)+
 COUNTIFS('Schedule &amp; Results (2023)'!$F:$F,$A6,'Schedule &amp; Results (2023)'!$H:$H,"W",'Schedule &amp; Results (2023)'!$C:$C,B$1)
 &amp;"-"&amp;COUNTIFS('Schedule &amp; Results (2023)'!$C:$C,$A6,'Schedule &amp; Results (2023)'!$E:$E,"L",'Schedule &amp; Results (2023)'!$F:$F,B$1)+
 COUNTIFS('Schedule &amp; Results (2023)'!$F:$F,$A6,'Schedule &amp; Results (2023)'!$H:$H,"L",'Schedule &amp; Results (2023)'!$C:$C,B$1))</f>
        <v>1-1</v>
      </c>
      <c r="C6" s="34" t="str">
        <f>IF($A6=C$1,"---",COUNTIFS('Schedule &amp; Results (2023)'!$C:$C,$A6,'Schedule &amp; Results (2023)'!$E:$E,"W",'Schedule &amp; Results (2023)'!$F:$F,C$1)+
 COUNTIFS('Schedule &amp; Results (2023)'!$F:$F,$A6,'Schedule &amp; Results (2023)'!$H:$H,"W",'Schedule &amp; Results (2023)'!$C:$C,C$1)
 &amp;"-"&amp;COUNTIFS('Schedule &amp; Results (2023)'!$C:$C,$A6,'Schedule &amp; Results (2023)'!$E:$E,"L",'Schedule &amp; Results (2023)'!$F:$F,C$1)+
 COUNTIFS('Schedule &amp; Results (2023)'!$F:$F,$A6,'Schedule &amp; Results (2023)'!$H:$H,"L",'Schedule &amp; Results (2023)'!$C:$C,C$1))</f>
        <v>0-2</v>
      </c>
      <c r="D6" s="34" t="str">
        <f>IF($A6=D$1,"---",COUNTIFS('Schedule &amp; Results (2023)'!$C:$C,$A6,'Schedule &amp; Results (2023)'!$E:$E,"W",'Schedule &amp; Results (2023)'!$F:$F,D$1)+
 COUNTIFS('Schedule &amp; Results (2023)'!$F:$F,$A6,'Schedule &amp; Results (2023)'!$H:$H,"W",'Schedule &amp; Results (2023)'!$C:$C,D$1)
 &amp;"-"&amp;COUNTIFS('Schedule &amp; Results (2023)'!$C:$C,$A6,'Schedule &amp; Results (2023)'!$E:$E,"L",'Schedule &amp; Results (2023)'!$F:$F,D$1)+
 COUNTIFS('Schedule &amp; Results (2023)'!$F:$F,$A6,'Schedule &amp; Results (2023)'!$H:$H,"L",'Schedule &amp; Results (2023)'!$C:$C,D$1))</f>
        <v>0-1</v>
      </c>
      <c r="E6" s="34" t="str">
        <f>IF($A6=E$1,"---",COUNTIFS('Schedule &amp; Results (2023)'!$C:$C,$A6,'Schedule &amp; Results (2023)'!$E:$E,"W",'Schedule &amp; Results (2023)'!$F:$F,E$1)+
 COUNTIFS('Schedule &amp; Results (2023)'!$F:$F,$A6,'Schedule &amp; Results (2023)'!$H:$H,"W",'Schedule &amp; Results (2023)'!$C:$C,E$1)
 &amp;"-"&amp;COUNTIFS('Schedule &amp; Results (2023)'!$C:$C,$A6,'Schedule &amp; Results (2023)'!$E:$E,"L",'Schedule &amp; Results (2023)'!$F:$F,E$1)+
 COUNTIFS('Schedule &amp; Results (2023)'!$F:$F,$A6,'Schedule &amp; Results (2023)'!$H:$H,"L",'Schedule &amp; Results (2023)'!$C:$C,E$1))</f>
        <v>1-0</v>
      </c>
      <c r="F6" s="34" t="str">
        <f>IF($A6=F$1,"---",COUNTIFS('Schedule &amp; Results (2023)'!$C:$C,$A6,'Schedule &amp; Results (2023)'!$E:$E,"W",'Schedule &amp; Results (2023)'!$F:$F,F$1)+
 COUNTIFS('Schedule &amp; Results (2023)'!$F:$F,$A6,'Schedule &amp; Results (2023)'!$H:$H,"W",'Schedule &amp; Results (2023)'!$C:$C,F$1)
 &amp;"-"&amp;COUNTIFS('Schedule &amp; Results (2023)'!$C:$C,$A6,'Schedule &amp; Results (2023)'!$E:$E,"L",'Schedule &amp; Results (2023)'!$F:$F,F$1)+
 COUNTIFS('Schedule &amp; Results (2023)'!$F:$F,$A6,'Schedule &amp; Results (2023)'!$H:$H,"L",'Schedule &amp; Results (2023)'!$C:$C,F$1))</f>
        <v>---</v>
      </c>
      <c r="G6" s="34" t="str">
        <f>IF($A6=G$1,"---",COUNTIFS('Schedule &amp; Results (2023)'!$C:$C,$A6,'Schedule &amp; Results (2023)'!$E:$E,"W",'Schedule &amp; Results (2023)'!$F:$F,G$1)+
 COUNTIFS('Schedule &amp; Results (2023)'!$F:$F,$A6,'Schedule &amp; Results (2023)'!$H:$H,"W",'Schedule &amp; Results (2023)'!$C:$C,G$1)
 &amp;"-"&amp;COUNTIFS('Schedule &amp; Results (2023)'!$C:$C,$A6,'Schedule &amp; Results (2023)'!$E:$E,"L",'Schedule &amp; Results (2023)'!$F:$F,G$1)+
 COUNTIFS('Schedule &amp; Results (2023)'!$F:$F,$A6,'Schedule &amp; Results (2023)'!$H:$H,"L",'Schedule &amp; Results (2023)'!$C:$C,G$1))</f>
        <v>2-0</v>
      </c>
      <c r="H6" s="34" t="str">
        <f>IF($A6=H$1,"---",COUNTIFS('Schedule &amp; Results (2023)'!$C:$C,$A6,'Schedule &amp; Results (2023)'!$E:$E,"W",'Schedule &amp; Results (2023)'!$F:$F,H$1)+
 COUNTIFS('Schedule &amp; Results (2023)'!$F:$F,$A6,'Schedule &amp; Results (2023)'!$H:$H,"W",'Schedule &amp; Results (2023)'!$C:$C,H$1)
 &amp;"-"&amp;COUNTIFS('Schedule &amp; Results (2023)'!$C:$C,$A6,'Schedule &amp; Results (2023)'!$E:$E,"L",'Schedule &amp; Results (2023)'!$F:$F,H$1)+
 COUNTIFS('Schedule &amp; Results (2023)'!$F:$F,$A6,'Schedule &amp; Results (2023)'!$H:$H,"L",'Schedule &amp; Results (2023)'!$C:$C,H$1))</f>
        <v>1-1</v>
      </c>
      <c r="I6" s="34" t="str">
        <f>IF($A6=I$1,"---",COUNTIFS('Schedule &amp; Results (2023)'!$C:$C,$A6,'Schedule &amp; Results (2023)'!$E:$E,"W",'Schedule &amp; Results (2023)'!$F:$F,I$1)+
 COUNTIFS('Schedule &amp; Results (2023)'!$F:$F,$A6,'Schedule &amp; Results (2023)'!$H:$H,"W",'Schedule &amp; Results (2023)'!$C:$C,I$1)
 &amp;"-"&amp;COUNTIFS('Schedule &amp; Results (2023)'!$C:$C,$A6,'Schedule &amp; Results (2023)'!$E:$E,"L",'Schedule &amp; Results (2023)'!$F:$F,I$1)+
 COUNTIFS('Schedule &amp; Results (2023)'!$F:$F,$A6,'Schedule &amp; Results (2023)'!$H:$H,"L",'Schedule &amp; Results (2023)'!$C:$C,I$1))</f>
        <v>0-2</v>
      </c>
      <c r="J6" s="34" t="str">
        <f>IF($A6=J$1,"---",COUNTIFS('Schedule &amp; Results (2023)'!$C:$C,$A6,'Schedule &amp; Results (2023)'!$E:$E,"W",'Schedule &amp; Results (2023)'!$F:$F,J$1)+
 COUNTIFS('Schedule &amp; Results (2023)'!$F:$F,$A6,'Schedule &amp; Results (2023)'!$H:$H,"W",'Schedule &amp; Results (2023)'!$C:$C,J$1)
 &amp;"-"&amp;COUNTIFS('Schedule &amp; Results (2023)'!$C:$C,$A6,'Schedule &amp; Results (2023)'!$E:$E,"L",'Schedule &amp; Results (2023)'!$F:$F,J$1)+
 COUNTIFS('Schedule &amp; Results (2023)'!$F:$F,$A6,'Schedule &amp; Results (2023)'!$H:$H,"L",'Schedule &amp; Results (2023)'!$C:$C,J$1))</f>
        <v>2-0</v>
      </c>
      <c r="K6" s="34" t="str">
        <f>IF($A6=K$1,"---",COUNTIFS('Schedule &amp; Results (2023)'!$C:$C,$A6,'Schedule &amp; Results (2023)'!$E:$E,"W",'Schedule &amp; Results (2023)'!$F:$F,K$1)+
 COUNTIFS('Schedule &amp; Results (2023)'!$F:$F,$A6,'Schedule &amp; Results (2023)'!$H:$H,"W",'Schedule &amp; Results (2023)'!$C:$C,K$1)
 &amp;"-"&amp;COUNTIFS('Schedule &amp; Results (2023)'!$C:$C,$A6,'Schedule &amp; Results (2023)'!$E:$E,"L",'Schedule &amp; Results (2023)'!$F:$F,K$1)+
 COUNTIFS('Schedule &amp; Results (2023)'!$F:$F,$A6,'Schedule &amp; Results (2023)'!$H:$H,"L",'Schedule &amp; Results (2023)'!$C:$C,K$1))</f>
        <v>1-0</v>
      </c>
    </row>
    <row r="7" ht="21.75" customHeight="1">
      <c r="A7" s="191" t="s">
        <v>5</v>
      </c>
      <c r="B7" s="34" t="str">
        <f>IF($A7=B$1,"---",COUNTIFS('Schedule &amp; Results (2023)'!$C:$C,$A7,'Schedule &amp; Results (2023)'!$E:$E,"W",'Schedule &amp; Results (2023)'!$F:$F,B$1)+
 COUNTIFS('Schedule &amp; Results (2023)'!$F:$F,$A7,'Schedule &amp; Results (2023)'!$H:$H,"W",'Schedule &amp; Results (2023)'!$C:$C,B$1)
 &amp;"-"&amp;COUNTIFS('Schedule &amp; Results (2023)'!$C:$C,$A7,'Schedule &amp; Results (2023)'!$E:$E,"L",'Schedule &amp; Results (2023)'!$F:$F,B$1)+
 COUNTIFS('Schedule &amp; Results (2023)'!$F:$F,$A7,'Schedule &amp; Results (2023)'!$H:$H,"L",'Schedule &amp; Results (2023)'!$C:$C,B$1))</f>
        <v>0-1</v>
      </c>
      <c r="C7" s="34" t="str">
        <f>IF($A7=C$1,"---",COUNTIFS('Schedule &amp; Results (2023)'!$C:$C,$A7,'Schedule &amp; Results (2023)'!$E:$E,"W",'Schedule &amp; Results (2023)'!$F:$F,C$1)+
 COUNTIFS('Schedule &amp; Results (2023)'!$F:$F,$A7,'Schedule &amp; Results (2023)'!$H:$H,"W",'Schedule &amp; Results (2023)'!$C:$C,C$1)
 &amp;"-"&amp;COUNTIFS('Schedule &amp; Results (2023)'!$C:$C,$A7,'Schedule &amp; Results (2023)'!$E:$E,"L",'Schedule &amp; Results (2023)'!$F:$F,C$1)+
 COUNTIFS('Schedule &amp; Results (2023)'!$F:$F,$A7,'Schedule &amp; Results (2023)'!$H:$H,"L",'Schedule &amp; Results (2023)'!$C:$C,C$1))</f>
        <v>0-1</v>
      </c>
      <c r="D7" s="34" t="str">
        <f>IF($A7=D$1,"---",COUNTIFS('Schedule &amp; Results (2023)'!$C:$C,$A7,'Schedule &amp; Results (2023)'!$E:$E,"W",'Schedule &amp; Results (2023)'!$F:$F,D$1)+
 COUNTIFS('Schedule &amp; Results (2023)'!$F:$F,$A7,'Schedule &amp; Results (2023)'!$H:$H,"W",'Schedule &amp; Results (2023)'!$C:$C,D$1)
 &amp;"-"&amp;COUNTIFS('Schedule &amp; Results (2023)'!$C:$C,$A7,'Schedule &amp; Results (2023)'!$E:$E,"L",'Schedule &amp; Results (2023)'!$F:$F,D$1)+
 COUNTIFS('Schedule &amp; Results (2023)'!$F:$F,$A7,'Schedule &amp; Results (2023)'!$H:$H,"L",'Schedule &amp; Results (2023)'!$C:$C,D$1))</f>
        <v>1-1</v>
      </c>
      <c r="E7" s="34" t="str">
        <f>IF($A7=E$1,"---",COUNTIFS('Schedule &amp; Results (2023)'!$C:$C,$A7,'Schedule &amp; Results (2023)'!$E:$E,"W",'Schedule &amp; Results (2023)'!$F:$F,E$1)+
 COUNTIFS('Schedule &amp; Results (2023)'!$F:$F,$A7,'Schedule &amp; Results (2023)'!$H:$H,"W",'Schedule &amp; Results (2023)'!$C:$C,E$1)
 &amp;"-"&amp;COUNTIFS('Schedule &amp; Results (2023)'!$C:$C,$A7,'Schedule &amp; Results (2023)'!$E:$E,"L",'Schedule &amp; Results (2023)'!$F:$F,E$1)+
 COUNTIFS('Schedule &amp; Results (2023)'!$F:$F,$A7,'Schedule &amp; Results (2023)'!$H:$H,"L",'Schedule &amp; Results (2023)'!$C:$C,E$1))</f>
        <v>1-1</v>
      </c>
      <c r="F7" s="34" t="str">
        <f>IF($A7=F$1,"---",COUNTIFS('Schedule &amp; Results (2023)'!$C:$C,$A7,'Schedule &amp; Results (2023)'!$E:$E,"W",'Schedule &amp; Results (2023)'!$F:$F,F$1)+
 COUNTIFS('Schedule &amp; Results (2023)'!$F:$F,$A7,'Schedule &amp; Results (2023)'!$H:$H,"W",'Schedule &amp; Results (2023)'!$C:$C,F$1)
 &amp;"-"&amp;COUNTIFS('Schedule &amp; Results (2023)'!$C:$C,$A7,'Schedule &amp; Results (2023)'!$E:$E,"L",'Schedule &amp; Results (2023)'!$F:$F,F$1)+
 COUNTIFS('Schedule &amp; Results (2023)'!$F:$F,$A7,'Schedule &amp; Results (2023)'!$H:$H,"L",'Schedule &amp; Results (2023)'!$C:$C,F$1))</f>
        <v>0-2</v>
      </c>
      <c r="G7" s="34" t="str">
        <f>IF($A7=G$1,"---",COUNTIFS('Schedule &amp; Results (2023)'!$C:$C,$A7,'Schedule &amp; Results (2023)'!$E:$E,"W",'Schedule &amp; Results (2023)'!$F:$F,G$1)+
 COUNTIFS('Schedule &amp; Results (2023)'!$F:$F,$A7,'Schedule &amp; Results (2023)'!$H:$H,"W",'Schedule &amp; Results (2023)'!$C:$C,G$1)
 &amp;"-"&amp;COUNTIFS('Schedule &amp; Results (2023)'!$C:$C,$A7,'Schedule &amp; Results (2023)'!$E:$E,"L",'Schedule &amp; Results (2023)'!$F:$F,G$1)+
 COUNTIFS('Schedule &amp; Results (2023)'!$F:$F,$A7,'Schedule &amp; Results (2023)'!$H:$H,"L",'Schedule &amp; Results (2023)'!$C:$C,G$1))</f>
        <v>---</v>
      </c>
      <c r="H7" s="34" t="str">
        <f>IF($A7=H$1,"---",COUNTIFS('Schedule &amp; Results (2023)'!$C:$C,$A7,'Schedule &amp; Results (2023)'!$E:$E,"W",'Schedule &amp; Results (2023)'!$F:$F,H$1)+
 COUNTIFS('Schedule &amp; Results (2023)'!$F:$F,$A7,'Schedule &amp; Results (2023)'!$H:$H,"W",'Schedule &amp; Results (2023)'!$C:$C,H$1)
 &amp;"-"&amp;COUNTIFS('Schedule &amp; Results (2023)'!$C:$C,$A7,'Schedule &amp; Results (2023)'!$E:$E,"L",'Schedule &amp; Results (2023)'!$F:$F,H$1)+
 COUNTIFS('Schedule &amp; Results (2023)'!$F:$F,$A7,'Schedule &amp; Results (2023)'!$H:$H,"L",'Schedule &amp; Results (2023)'!$C:$C,H$1))</f>
        <v>0-2</v>
      </c>
      <c r="I7" s="34" t="str">
        <f>IF($A7=I$1,"---",COUNTIFS('Schedule &amp; Results (2023)'!$C:$C,$A7,'Schedule &amp; Results (2023)'!$E:$E,"W",'Schedule &amp; Results (2023)'!$F:$F,I$1)+
 COUNTIFS('Schedule &amp; Results (2023)'!$F:$F,$A7,'Schedule &amp; Results (2023)'!$H:$H,"W",'Schedule &amp; Results (2023)'!$C:$C,I$1)
 &amp;"-"&amp;COUNTIFS('Schedule &amp; Results (2023)'!$C:$C,$A7,'Schedule &amp; Results (2023)'!$E:$E,"L",'Schedule &amp; Results (2023)'!$F:$F,I$1)+
 COUNTIFS('Schedule &amp; Results (2023)'!$F:$F,$A7,'Schedule &amp; Results (2023)'!$H:$H,"L",'Schedule &amp; Results (2023)'!$C:$C,I$1))</f>
        <v>0-1</v>
      </c>
      <c r="J7" s="34" t="str">
        <f>IF($A7=J$1,"---",COUNTIFS('Schedule &amp; Results (2023)'!$C:$C,$A7,'Schedule &amp; Results (2023)'!$E:$E,"W",'Schedule &amp; Results (2023)'!$F:$F,J$1)+
 COUNTIFS('Schedule &amp; Results (2023)'!$F:$F,$A7,'Schedule &amp; Results (2023)'!$H:$H,"W",'Schedule &amp; Results (2023)'!$C:$C,J$1)
 &amp;"-"&amp;COUNTIFS('Schedule &amp; Results (2023)'!$C:$C,$A7,'Schedule &amp; Results (2023)'!$E:$E,"L",'Schedule &amp; Results (2023)'!$F:$F,J$1)+
 COUNTIFS('Schedule &amp; Results (2023)'!$F:$F,$A7,'Schedule &amp; Results (2023)'!$H:$H,"L",'Schedule &amp; Results (2023)'!$C:$C,J$1))</f>
        <v>1-0</v>
      </c>
      <c r="K7" s="34" t="str">
        <f>IF($A7=K$1,"---",COUNTIFS('Schedule &amp; Results (2023)'!$C:$C,$A7,'Schedule &amp; Results (2023)'!$E:$E,"W",'Schedule &amp; Results (2023)'!$F:$F,K$1)+
 COUNTIFS('Schedule &amp; Results (2023)'!$F:$F,$A7,'Schedule &amp; Results (2023)'!$H:$H,"W",'Schedule &amp; Results (2023)'!$C:$C,K$1)
 &amp;"-"&amp;COUNTIFS('Schedule &amp; Results (2023)'!$C:$C,$A7,'Schedule &amp; Results (2023)'!$E:$E,"L",'Schedule &amp; Results (2023)'!$F:$F,K$1)+
 COUNTIFS('Schedule &amp; Results (2023)'!$F:$F,$A7,'Schedule &amp; Results (2023)'!$H:$H,"L",'Schedule &amp; Results (2023)'!$C:$C,K$1))</f>
        <v>3-0</v>
      </c>
    </row>
    <row r="8" ht="21.75" customHeight="1">
      <c r="A8" s="191" t="s">
        <v>6</v>
      </c>
      <c r="B8" s="34" t="str">
        <f>IF($A8=B$1,"---",COUNTIFS('Schedule &amp; Results (2023)'!$C:$C,$A8,'Schedule &amp; Results (2023)'!$E:$E,"W",'Schedule &amp; Results (2023)'!$F:$F,B$1)+
 COUNTIFS('Schedule &amp; Results (2023)'!$F:$F,$A8,'Schedule &amp; Results (2023)'!$H:$H,"W",'Schedule &amp; Results (2023)'!$C:$C,B$1)
 &amp;"-"&amp;COUNTIFS('Schedule &amp; Results (2023)'!$C:$C,$A8,'Schedule &amp; Results (2023)'!$E:$E,"L",'Schedule &amp; Results (2023)'!$F:$F,B$1)+
 COUNTIFS('Schedule &amp; Results (2023)'!$F:$F,$A8,'Schedule &amp; Results (2023)'!$H:$H,"L",'Schedule &amp; Results (2023)'!$C:$C,B$1))</f>
        <v>1-2</v>
      </c>
      <c r="C8" s="34" t="str">
        <f>IF($A8=C$1,"---",COUNTIFS('Schedule &amp; Results (2023)'!$C:$C,$A8,'Schedule &amp; Results (2023)'!$E:$E,"W",'Schedule &amp; Results (2023)'!$F:$F,C$1)+
 COUNTIFS('Schedule &amp; Results (2023)'!$F:$F,$A8,'Schedule &amp; Results (2023)'!$H:$H,"W",'Schedule &amp; Results (2023)'!$C:$C,C$1)
 &amp;"-"&amp;COUNTIFS('Schedule &amp; Results (2023)'!$C:$C,$A8,'Schedule &amp; Results (2023)'!$E:$E,"L",'Schedule &amp; Results (2023)'!$F:$F,C$1)+
 COUNTIFS('Schedule &amp; Results (2023)'!$F:$F,$A8,'Schedule &amp; Results (2023)'!$H:$H,"L",'Schedule &amp; Results (2023)'!$C:$C,C$1))</f>
        <v>1-1</v>
      </c>
      <c r="D8" s="34" t="str">
        <f>IF($A8=D$1,"---",COUNTIFS('Schedule &amp; Results (2023)'!$C:$C,$A8,'Schedule &amp; Results (2023)'!$E:$E,"W",'Schedule &amp; Results (2023)'!$F:$F,D$1)+
 COUNTIFS('Schedule &amp; Results (2023)'!$F:$F,$A8,'Schedule &amp; Results (2023)'!$H:$H,"W",'Schedule &amp; Results (2023)'!$C:$C,D$1)
 &amp;"-"&amp;COUNTIFS('Schedule &amp; Results (2023)'!$C:$C,$A8,'Schedule &amp; Results (2023)'!$E:$E,"L",'Schedule &amp; Results (2023)'!$F:$F,D$1)+
 COUNTIFS('Schedule &amp; Results (2023)'!$F:$F,$A8,'Schedule &amp; Results (2023)'!$H:$H,"L",'Schedule &amp; Results (2023)'!$C:$C,D$1))</f>
        <v>2-0</v>
      </c>
      <c r="E8" s="34" t="str">
        <f>IF($A8=E$1,"---",COUNTIFS('Schedule &amp; Results (2023)'!$C:$C,$A8,'Schedule &amp; Results (2023)'!$E:$E,"W",'Schedule &amp; Results (2023)'!$F:$F,E$1)+
 COUNTIFS('Schedule &amp; Results (2023)'!$F:$F,$A8,'Schedule &amp; Results (2023)'!$H:$H,"W",'Schedule &amp; Results (2023)'!$C:$C,E$1)
 &amp;"-"&amp;COUNTIFS('Schedule &amp; Results (2023)'!$C:$C,$A8,'Schedule &amp; Results (2023)'!$E:$E,"L",'Schedule &amp; Results (2023)'!$F:$F,E$1)+
 COUNTIFS('Schedule &amp; Results (2023)'!$F:$F,$A8,'Schedule &amp; Results (2023)'!$H:$H,"L",'Schedule &amp; Results (2023)'!$C:$C,E$1))</f>
        <v>1-0</v>
      </c>
      <c r="F8" s="34" t="str">
        <f>IF($A8=F$1,"---",COUNTIFS('Schedule &amp; Results (2023)'!$C:$C,$A8,'Schedule &amp; Results (2023)'!$E:$E,"W",'Schedule &amp; Results (2023)'!$F:$F,F$1)+
 COUNTIFS('Schedule &amp; Results (2023)'!$F:$F,$A8,'Schedule &amp; Results (2023)'!$H:$H,"W",'Schedule &amp; Results (2023)'!$C:$C,F$1)
 &amp;"-"&amp;COUNTIFS('Schedule &amp; Results (2023)'!$C:$C,$A8,'Schedule &amp; Results (2023)'!$E:$E,"L",'Schedule &amp; Results (2023)'!$F:$F,F$1)+
 COUNTIFS('Schedule &amp; Results (2023)'!$F:$F,$A8,'Schedule &amp; Results (2023)'!$H:$H,"L",'Schedule &amp; Results (2023)'!$C:$C,F$1))</f>
        <v>1-1</v>
      </c>
      <c r="G8" s="34" t="str">
        <f>IF($A8=G$1,"---",COUNTIFS('Schedule &amp; Results (2023)'!$C:$C,$A8,'Schedule &amp; Results (2023)'!$E:$E,"W",'Schedule &amp; Results (2023)'!$F:$F,G$1)+
 COUNTIFS('Schedule &amp; Results (2023)'!$F:$F,$A8,'Schedule &amp; Results (2023)'!$H:$H,"W",'Schedule &amp; Results (2023)'!$C:$C,G$1)
 &amp;"-"&amp;COUNTIFS('Schedule &amp; Results (2023)'!$C:$C,$A8,'Schedule &amp; Results (2023)'!$E:$E,"L",'Schedule &amp; Results (2023)'!$F:$F,G$1)+
 COUNTIFS('Schedule &amp; Results (2023)'!$F:$F,$A8,'Schedule &amp; Results (2023)'!$H:$H,"L",'Schedule &amp; Results (2023)'!$C:$C,G$1))</f>
        <v>2-0</v>
      </c>
      <c r="H8" s="34" t="str">
        <f>IF($A8=H$1,"---",COUNTIFS('Schedule &amp; Results (2023)'!$C:$C,$A8,'Schedule &amp; Results (2023)'!$E:$E,"W",'Schedule &amp; Results (2023)'!$F:$F,H$1)+
 COUNTIFS('Schedule &amp; Results (2023)'!$F:$F,$A8,'Schedule &amp; Results (2023)'!$H:$H,"W",'Schedule &amp; Results (2023)'!$C:$C,H$1)
 &amp;"-"&amp;COUNTIFS('Schedule &amp; Results (2023)'!$C:$C,$A8,'Schedule &amp; Results (2023)'!$E:$E,"L",'Schedule &amp; Results (2023)'!$F:$F,H$1)+
 COUNTIFS('Schedule &amp; Results (2023)'!$F:$F,$A8,'Schedule &amp; Results (2023)'!$H:$H,"L",'Schedule &amp; Results (2023)'!$C:$C,H$1))</f>
        <v>---</v>
      </c>
      <c r="I8" s="34" t="str">
        <f>IF($A8=I$1,"---",COUNTIFS('Schedule &amp; Results (2023)'!$C:$C,$A8,'Schedule &amp; Results (2023)'!$E:$E,"W",'Schedule &amp; Results (2023)'!$F:$F,I$1)+
 COUNTIFS('Schedule &amp; Results (2023)'!$F:$F,$A8,'Schedule &amp; Results (2023)'!$H:$H,"W",'Schedule &amp; Results (2023)'!$C:$C,I$1)
 &amp;"-"&amp;COUNTIFS('Schedule &amp; Results (2023)'!$C:$C,$A8,'Schedule &amp; Results (2023)'!$E:$E,"L",'Schedule &amp; Results (2023)'!$F:$F,I$1)+
 COUNTIFS('Schedule &amp; Results (2023)'!$F:$F,$A8,'Schedule &amp; Results (2023)'!$H:$H,"L",'Schedule &amp; Results (2023)'!$C:$C,I$1))</f>
        <v>1-0</v>
      </c>
      <c r="J8" s="34" t="str">
        <f>IF($A8=J$1,"---",COUNTIFS('Schedule &amp; Results (2023)'!$C:$C,$A8,'Schedule &amp; Results (2023)'!$E:$E,"W",'Schedule &amp; Results (2023)'!$F:$F,J$1)+
 COUNTIFS('Schedule &amp; Results (2023)'!$F:$F,$A8,'Schedule &amp; Results (2023)'!$H:$H,"W",'Schedule &amp; Results (2023)'!$C:$C,J$1)
 &amp;"-"&amp;COUNTIFS('Schedule &amp; Results (2023)'!$C:$C,$A8,'Schedule &amp; Results (2023)'!$E:$E,"L",'Schedule &amp; Results (2023)'!$F:$F,J$1)+
 COUNTIFS('Schedule &amp; Results (2023)'!$F:$F,$A8,'Schedule &amp; Results (2023)'!$H:$H,"L",'Schedule &amp; Results (2023)'!$C:$C,J$1))</f>
        <v>1-0</v>
      </c>
      <c r="K8" s="34" t="str">
        <f>IF($A8=K$1,"---",COUNTIFS('Schedule &amp; Results (2023)'!$C:$C,$A8,'Schedule &amp; Results (2023)'!$E:$E,"W",'Schedule &amp; Results (2023)'!$F:$F,K$1)+
 COUNTIFS('Schedule &amp; Results (2023)'!$F:$F,$A8,'Schedule &amp; Results (2023)'!$H:$H,"W",'Schedule &amp; Results (2023)'!$C:$C,K$1)
 &amp;"-"&amp;COUNTIFS('Schedule &amp; Results (2023)'!$C:$C,$A8,'Schedule &amp; Results (2023)'!$E:$E,"L",'Schedule &amp; Results (2023)'!$F:$F,K$1)+
 COUNTIFS('Schedule &amp; Results (2023)'!$F:$F,$A8,'Schedule &amp; Results (2023)'!$H:$H,"L",'Schedule &amp; Results (2023)'!$C:$C,K$1))</f>
        <v>1-1</v>
      </c>
    </row>
    <row r="9" ht="21.75" customHeight="1">
      <c r="A9" s="191" t="s">
        <v>7</v>
      </c>
      <c r="B9" s="34" t="str">
        <f>IF($A9=B$1,"---",COUNTIFS('Schedule &amp; Results (2023)'!$C:$C,$A9,'Schedule &amp; Results (2023)'!$E:$E,"W",'Schedule &amp; Results (2023)'!$F:$F,B$1)+
 COUNTIFS('Schedule &amp; Results (2023)'!$F:$F,$A9,'Schedule &amp; Results (2023)'!$H:$H,"W",'Schedule &amp; Results (2023)'!$C:$C,B$1)
 &amp;"-"&amp;COUNTIFS('Schedule &amp; Results (2023)'!$C:$C,$A9,'Schedule &amp; Results (2023)'!$E:$E,"L",'Schedule &amp; Results (2023)'!$F:$F,B$1)+
 COUNTIFS('Schedule &amp; Results (2023)'!$F:$F,$A9,'Schedule &amp; Results (2023)'!$H:$H,"L",'Schedule &amp; Results (2023)'!$C:$C,B$1))</f>
        <v>2-1</v>
      </c>
      <c r="C9" s="34" t="str">
        <f>IF($A9=C$1,"---",COUNTIFS('Schedule &amp; Results (2023)'!$C:$C,$A9,'Schedule &amp; Results (2023)'!$E:$E,"W",'Schedule &amp; Results (2023)'!$F:$F,C$1)+
 COUNTIFS('Schedule &amp; Results (2023)'!$F:$F,$A9,'Schedule &amp; Results (2023)'!$H:$H,"W",'Schedule &amp; Results (2023)'!$C:$C,C$1)
 &amp;"-"&amp;COUNTIFS('Schedule &amp; Results (2023)'!$C:$C,$A9,'Schedule &amp; Results (2023)'!$E:$E,"L",'Schedule &amp; Results (2023)'!$F:$F,C$1)+
 COUNTIFS('Schedule &amp; Results (2023)'!$F:$F,$A9,'Schedule &amp; Results (2023)'!$H:$H,"L",'Schedule &amp; Results (2023)'!$C:$C,C$1))</f>
        <v>1-0</v>
      </c>
      <c r="D9" s="34" t="str">
        <f>IF($A9=D$1,"---",COUNTIFS('Schedule &amp; Results (2023)'!$C:$C,$A9,'Schedule &amp; Results (2023)'!$E:$E,"W",'Schedule &amp; Results (2023)'!$F:$F,D$1)+
 COUNTIFS('Schedule &amp; Results (2023)'!$F:$F,$A9,'Schedule &amp; Results (2023)'!$H:$H,"W",'Schedule &amp; Results (2023)'!$C:$C,D$1)
 &amp;"-"&amp;COUNTIFS('Schedule &amp; Results (2023)'!$C:$C,$A9,'Schedule &amp; Results (2023)'!$E:$E,"L",'Schedule &amp; Results (2023)'!$F:$F,D$1)+
 COUNTIFS('Schedule &amp; Results (2023)'!$F:$F,$A9,'Schedule &amp; Results (2023)'!$H:$H,"L",'Schedule &amp; Results (2023)'!$C:$C,D$1))</f>
        <v>2-0</v>
      </c>
      <c r="E9" s="34" t="str">
        <f>IF($A9=E$1,"---",COUNTIFS('Schedule &amp; Results (2023)'!$C:$C,$A9,'Schedule &amp; Results (2023)'!$E:$E,"W",'Schedule &amp; Results (2023)'!$F:$F,E$1)+
 COUNTIFS('Schedule &amp; Results (2023)'!$F:$F,$A9,'Schedule &amp; Results (2023)'!$H:$H,"W",'Schedule &amp; Results (2023)'!$C:$C,E$1)
 &amp;"-"&amp;COUNTIFS('Schedule &amp; Results (2023)'!$C:$C,$A9,'Schedule &amp; Results (2023)'!$E:$E,"L",'Schedule &amp; Results (2023)'!$F:$F,E$1)+
 COUNTIFS('Schedule &amp; Results (2023)'!$F:$F,$A9,'Schedule &amp; Results (2023)'!$H:$H,"L",'Schedule &amp; Results (2023)'!$C:$C,E$1))</f>
        <v>1-0</v>
      </c>
      <c r="F9" s="34" t="str">
        <f>IF($A9=F$1,"---",COUNTIFS('Schedule &amp; Results (2023)'!$C:$C,$A9,'Schedule &amp; Results (2023)'!$E:$E,"W",'Schedule &amp; Results (2023)'!$F:$F,F$1)+
 COUNTIFS('Schedule &amp; Results (2023)'!$F:$F,$A9,'Schedule &amp; Results (2023)'!$H:$H,"W",'Schedule &amp; Results (2023)'!$C:$C,F$1)
 &amp;"-"&amp;COUNTIFS('Schedule &amp; Results (2023)'!$C:$C,$A9,'Schedule &amp; Results (2023)'!$E:$E,"L",'Schedule &amp; Results (2023)'!$F:$F,F$1)+
 COUNTIFS('Schedule &amp; Results (2023)'!$F:$F,$A9,'Schedule &amp; Results (2023)'!$H:$H,"L",'Schedule &amp; Results (2023)'!$C:$C,F$1))</f>
        <v>2-0</v>
      </c>
      <c r="G9" s="34" t="str">
        <f>IF($A9=G$1,"---",COUNTIFS('Schedule &amp; Results (2023)'!$C:$C,$A9,'Schedule &amp; Results (2023)'!$E:$E,"W",'Schedule &amp; Results (2023)'!$F:$F,G$1)+
 COUNTIFS('Schedule &amp; Results (2023)'!$F:$F,$A9,'Schedule &amp; Results (2023)'!$H:$H,"W",'Schedule &amp; Results (2023)'!$C:$C,G$1)
 &amp;"-"&amp;COUNTIFS('Schedule &amp; Results (2023)'!$C:$C,$A9,'Schedule &amp; Results (2023)'!$E:$E,"L",'Schedule &amp; Results (2023)'!$F:$F,G$1)+
 COUNTIFS('Schedule &amp; Results (2023)'!$F:$F,$A9,'Schedule &amp; Results (2023)'!$H:$H,"L",'Schedule &amp; Results (2023)'!$C:$C,G$1))</f>
        <v>1-0</v>
      </c>
      <c r="H9" s="34" t="str">
        <f>IF($A9=H$1,"---",COUNTIFS('Schedule &amp; Results (2023)'!$C:$C,$A9,'Schedule &amp; Results (2023)'!$E:$E,"W",'Schedule &amp; Results (2023)'!$F:$F,H$1)+
 COUNTIFS('Schedule &amp; Results (2023)'!$F:$F,$A9,'Schedule &amp; Results (2023)'!$H:$H,"W",'Schedule &amp; Results (2023)'!$C:$C,H$1)
 &amp;"-"&amp;COUNTIFS('Schedule &amp; Results (2023)'!$C:$C,$A9,'Schedule &amp; Results (2023)'!$E:$E,"L",'Schedule &amp; Results (2023)'!$F:$F,H$1)+
 COUNTIFS('Schedule &amp; Results (2023)'!$F:$F,$A9,'Schedule &amp; Results (2023)'!$H:$H,"L",'Schedule &amp; Results (2023)'!$C:$C,H$1))</f>
        <v>0-1</v>
      </c>
      <c r="I9" s="34" t="str">
        <f>IF($A9=I$1,"---",COUNTIFS('Schedule &amp; Results (2023)'!$C:$C,$A9,'Schedule &amp; Results (2023)'!$E:$E,"W",'Schedule &amp; Results (2023)'!$F:$F,I$1)+
 COUNTIFS('Schedule &amp; Results (2023)'!$F:$F,$A9,'Schedule &amp; Results (2023)'!$H:$H,"W",'Schedule &amp; Results (2023)'!$C:$C,I$1)
 &amp;"-"&amp;COUNTIFS('Schedule &amp; Results (2023)'!$C:$C,$A9,'Schedule &amp; Results (2023)'!$E:$E,"L",'Schedule &amp; Results (2023)'!$F:$F,I$1)+
 COUNTIFS('Schedule &amp; Results (2023)'!$F:$F,$A9,'Schedule &amp; Results (2023)'!$H:$H,"L",'Schedule &amp; Results (2023)'!$C:$C,I$1))</f>
        <v>---</v>
      </c>
      <c r="J9" s="34" t="str">
        <f>IF($A9=J$1,"---",COUNTIFS('Schedule &amp; Results (2023)'!$C:$C,$A9,'Schedule &amp; Results (2023)'!$E:$E,"W",'Schedule &amp; Results (2023)'!$F:$F,J$1)+
 COUNTIFS('Schedule &amp; Results (2023)'!$F:$F,$A9,'Schedule &amp; Results (2023)'!$H:$H,"W",'Schedule &amp; Results (2023)'!$C:$C,J$1)
 &amp;"-"&amp;COUNTIFS('Schedule &amp; Results (2023)'!$C:$C,$A9,'Schedule &amp; Results (2023)'!$E:$E,"L",'Schedule &amp; Results (2023)'!$F:$F,J$1)+
 COUNTIFS('Schedule &amp; Results (2023)'!$F:$F,$A9,'Schedule &amp; Results (2023)'!$H:$H,"L",'Schedule &amp; Results (2023)'!$C:$C,J$1))</f>
        <v>1-1</v>
      </c>
      <c r="K9" s="34" t="str">
        <f>IF($A9=K$1,"---",COUNTIFS('Schedule &amp; Results (2023)'!$C:$C,$A9,'Schedule &amp; Results (2023)'!$E:$E,"W",'Schedule &amp; Results (2023)'!$F:$F,K$1)+
 COUNTIFS('Schedule &amp; Results (2023)'!$F:$F,$A9,'Schedule &amp; Results (2023)'!$H:$H,"W",'Schedule &amp; Results (2023)'!$C:$C,K$1)
 &amp;"-"&amp;COUNTIFS('Schedule &amp; Results (2023)'!$C:$C,$A9,'Schedule &amp; Results (2023)'!$E:$E,"L",'Schedule &amp; Results (2023)'!$F:$F,K$1)+
 COUNTIFS('Schedule &amp; Results (2023)'!$F:$F,$A9,'Schedule &amp; Results (2023)'!$H:$H,"L",'Schedule &amp; Results (2023)'!$C:$C,K$1))</f>
        <v>2-0</v>
      </c>
    </row>
    <row r="10" ht="21.75" customHeight="1">
      <c r="A10" s="191" t="s">
        <v>8</v>
      </c>
      <c r="B10" s="34" t="str">
        <f>IF($A10=B$1,"---",COUNTIFS('Schedule &amp; Results (2023)'!$C:$C,$A10,'Schedule &amp; Results (2023)'!$E:$E,"W",'Schedule &amp; Results (2023)'!$F:$F,B$1)+
 COUNTIFS('Schedule &amp; Results (2023)'!$F:$F,$A10,'Schedule &amp; Results (2023)'!$H:$H,"W",'Schedule &amp; Results (2023)'!$C:$C,B$1)
 &amp;"-"&amp;COUNTIFS('Schedule &amp; Results (2023)'!$C:$C,$A10,'Schedule &amp; Results (2023)'!$E:$E,"L",'Schedule &amp; Results (2023)'!$F:$F,B$1)+
 COUNTIFS('Schedule &amp; Results (2023)'!$F:$F,$A10,'Schedule &amp; Results (2023)'!$H:$H,"L",'Schedule &amp; Results (2023)'!$C:$C,B$1))</f>
        <v>0-2</v>
      </c>
      <c r="C10" s="34" t="str">
        <f>IF($A10=C$1,"---",COUNTIFS('Schedule &amp; Results (2023)'!$C:$C,$A10,'Schedule &amp; Results (2023)'!$E:$E,"W",'Schedule &amp; Results (2023)'!$F:$F,C$1)+
 COUNTIFS('Schedule &amp; Results (2023)'!$F:$F,$A10,'Schedule &amp; Results (2023)'!$H:$H,"W",'Schedule &amp; Results (2023)'!$C:$C,C$1)
 &amp;"-"&amp;COUNTIFS('Schedule &amp; Results (2023)'!$C:$C,$A10,'Schedule &amp; Results (2023)'!$E:$E,"L",'Schedule &amp; Results (2023)'!$F:$F,C$1)+
 COUNTIFS('Schedule &amp; Results (2023)'!$F:$F,$A10,'Schedule &amp; Results (2023)'!$H:$H,"L",'Schedule &amp; Results (2023)'!$C:$C,C$1))</f>
        <v>2-0</v>
      </c>
      <c r="D10" s="34" t="str">
        <f>IF($A10=D$1,"---",COUNTIFS('Schedule &amp; Results (2023)'!$C:$C,$A10,'Schedule &amp; Results (2023)'!$E:$E,"W",'Schedule &amp; Results (2023)'!$F:$F,D$1)+
 COUNTIFS('Schedule &amp; Results (2023)'!$F:$F,$A10,'Schedule &amp; Results (2023)'!$H:$H,"W",'Schedule &amp; Results (2023)'!$C:$C,D$1)
 &amp;"-"&amp;COUNTIFS('Schedule &amp; Results (2023)'!$C:$C,$A10,'Schedule &amp; Results (2023)'!$E:$E,"L",'Schedule &amp; Results (2023)'!$F:$F,D$1)+
 COUNTIFS('Schedule &amp; Results (2023)'!$F:$F,$A10,'Schedule &amp; Results (2023)'!$H:$H,"L",'Schedule &amp; Results (2023)'!$C:$C,D$1))</f>
        <v>0-1</v>
      </c>
      <c r="E10" s="34" t="str">
        <f>IF($A10=E$1,"---",COUNTIFS('Schedule &amp; Results (2023)'!$C:$C,$A10,'Schedule &amp; Results (2023)'!$E:$E,"W",'Schedule &amp; Results (2023)'!$F:$F,E$1)+
 COUNTIFS('Schedule &amp; Results (2023)'!$F:$F,$A10,'Schedule &amp; Results (2023)'!$H:$H,"W",'Schedule &amp; Results (2023)'!$C:$C,E$1)
 &amp;"-"&amp;COUNTIFS('Schedule &amp; Results (2023)'!$C:$C,$A10,'Schedule &amp; Results (2023)'!$E:$E,"L",'Schedule &amp; Results (2023)'!$F:$F,E$1)+
 COUNTIFS('Schedule &amp; Results (2023)'!$F:$F,$A10,'Schedule &amp; Results (2023)'!$H:$H,"L",'Schedule &amp; Results (2023)'!$C:$C,E$1))</f>
        <v>1-1</v>
      </c>
      <c r="F10" s="34" t="str">
        <f>IF($A10=F$1,"---",COUNTIFS('Schedule &amp; Results (2023)'!$C:$C,$A10,'Schedule &amp; Results (2023)'!$E:$E,"W",'Schedule &amp; Results (2023)'!$F:$F,F$1)+
 COUNTIFS('Schedule &amp; Results (2023)'!$F:$F,$A10,'Schedule &amp; Results (2023)'!$H:$H,"W",'Schedule &amp; Results (2023)'!$C:$C,F$1)
 &amp;"-"&amp;COUNTIFS('Schedule &amp; Results (2023)'!$C:$C,$A10,'Schedule &amp; Results (2023)'!$E:$E,"L",'Schedule &amp; Results (2023)'!$F:$F,F$1)+
 COUNTIFS('Schedule &amp; Results (2023)'!$F:$F,$A10,'Schedule &amp; Results (2023)'!$H:$H,"L",'Schedule &amp; Results (2023)'!$C:$C,F$1))</f>
        <v>0-2</v>
      </c>
      <c r="G10" s="34" t="str">
        <f>IF($A10=G$1,"---",COUNTIFS('Schedule &amp; Results (2023)'!$C:$C,$A10,'Schedule &amp; Results (2023)'!$E:$E,"W",'Schedule &amp; Results (2023)'!$F:$F,G$1)+
 COUNTIFS('Schedule &amp; Results (2023)'!$F:$F,$A10,'Schedule &amp; Results (2023)'!$H:$H,"W",'Schedule &amp; Results (2023)'!$C:$C,G$1)
 &amp;"-"&amp;COUNTIFS('Schedule &amp; Results (2023)'!$C:$C,$A10,'Schedule &amp; Results (2023)'!$E:$E,"L",'Schedule &amp; Results (2023)'!$F:$F,G$1)+
 COUNTIFS('Schedule &amp; Results (2023)'!$F:$F,$A10,'Schedule &amp; Results (2023)'!$H:$H,"L",'Schedule &amp; Results (2023)'!$C:$C,G$1))</f>
        <v>0-1</v>
      </c>
      <c r="H10" s="34" t="str">
        <f>IF($A10=H$1,"---",COUNTIFS('Schedule &amp; Results (2023)'!$C:$C,$A10,'Schedule &amp; Results (2023)'!$E:$E,"W",'Schedule &amp; Results (2023)'!$F:$F,H$1)+
 COUNTIFS('Schedule &amp; Results (2023)'!$F:$F,$A10,'Schedule &amp; Results (2023)'!$H:$H,"W",'Schedule &amp; Results (2023)'!$C:$C,H$1)
 &amp;"-"&amp;COUNTIFS('Schedule &amp; Results (2023)'!$C:$C,$A10,'Schedule &amp; Results (2023)'!$E:$E,"L",'Schedule &amp; Results (2023)'!$F:$F,H$1)+
 COUNTIFS('Schedule &amp; Results (2023)'!$F:$F,$A10,'Schedule &amp; Results (2023)'!$H:$H,"L",'Schedule &amp; Results (2023)'!$C:$C,H$1))</f>
        <v>0-1</v>
      </c>
      <c r="I10" s="34" t="str">
        <f>IF($A10=I$1,"---",COUNTIFS('Schedule &amp; Results (2023)'!$C:$C,$A10,'Schedule &amp; Results (2023)'!$E:$E,"W",'Schedule &amp; Results (2023)'!$F:$F,I$1)+
 COUNTIFS('Schedule &amp; Results (2023)'!$F:$F,$A10,'Schedule &amp; Results (2023)'!$H:$H,"W",'Schedule &amp; Results (2023)'!$C:$C,I$1)
 &amp;"-"&amp;COUNTIFS('Schedule &amp; Results (2023)'!$C:$C,$A10,'Schedule &amp; Results (2023)'!$E:$E,"L",'Schedule &amp; Results (2023)'!$F:$F,I$1)+
 COUNTIFS('Schedule &amp; Results (2023)'!$F:$F,$A10,'Schedule &amp; Results (2023)'!$H:$H,"L",'Schedule &amp; Results (2023)'!$C:$C,I$1))</f>
        <v>1-1</v>
      </c>
      <c r="J10" s="34" t="str">
        <f>IF($A10=J$1,"---",COUNTIFS('Schedule &amp; Results (2023)'!$C:$C,$A10,'Schedule &amp; Results (2023)'!$E:$E,"W",'Schedule &amp; Results (2023)'!$F:$F,J$1)+
 COUNTIFS('Schedule &amp; Results (2023)'!$F:$F,$A10,'Schedule &amp; Results (2023)'!$H:$H,"W",'Schedule &amp; Results (2023)'!$C:$C,J$1)
 &amp;"-"&amp;COUNTIFS('Schedule &amp; Results (2023)'!$C:$C,$A10,'Schedule &amp; Results (2023)'!$E:$E,"L",'Schedule &amp; Results (2023)'!$F:$F,J$1)+
 COUNTIFS('Schedule &amp; Results (2023)'!$F:$F,$A10,'Schedule &amp; Results (2023)'!$H:$H,"L",'Schedule &amp; Results (2023)'!$C:$C,J$1))</f>
        <v>---</v>
      </c>
      <c r="K10" s="34" t="str">
        <f>IF($A10=K$1,"---",COUNTIFS('Schedule &amp; Results (2023)'!$C:$C,$A10,'Schedule &amp; Results (2023)'!$E:$E,"W",'Schedule &amp; Results (2023)'!$F:$F,K$1)+
 COUNTIFS('Schedule &amp; Results (2023)'!$F:$F,$A10,'Schedule &amp; Results (2023)'!$H:$H,"W",'Schedule &amp; Results (2023)'!$C:$C,K$1)
 &amp;"-"&amp;COUNTIFS('Schedule &amp; Results (2023)'!$C:$C,$A10,'Schedule &amp; Results (2023)'!$E:$E,"L",'Schedule &amp; Results (2023)'!$F:$F,K$1)+
 COUNTIFS('Schedule &amp; Results (2023)'!$F:$F,$A10,'Schedule &amp; Results (2023)'!$H:$H,"L",'Schedule &amp; Results (2023)'!$C:$C,K$1))</f>
        <v>1-0</v>
      </c>
    </row>
    <row r="11" ht="21.75" customHeight="1">
      <c r="A11" s="191" t="s">
        <v>9</v>
      </c>
      <c r="B11" s="34" t="str">
        <f>IF($A11=B$1,"---",COUNTIFS('Schedule &amp; Results (2023)'!$C:$C,$A11,'Schedule &amp; Results (2023)'!$E:$E,"W",'Schedule &amp; Results (2023)'!$F:$F,B$1)+
 COUNTIFS('Schedule &amp; Results (2023)'!$F:$F,$A11,'Schedule &amp; Results (2023)'!$H:$H,"W",'Schedule &amp; Results (2023)'!$C:$C,B$1)
 &amp;"-"&amp;COUNTIFS('Schedule &amp; Results (2023)'!$C:$C,$A11,'Schedule &amp; Results (2023)'!$E:$E,"L",'Schedule &amp; Results (2023)'!$F:$F,B$1)+
 COUNTIFS('Schedule &amp; Results (2023)'!$F:$F,$A11,'Schedule &amp; Results (2023)'!$H:$H,"L",'Schedule &amp; Results (2023)'!$C:$C,B$1))</f>
        <v>0-1</v>
      </c>
      <c r="C11" s="34" t="str">
        <f>IF($A11=C$1,"---",COUNTIFS('Schedule &amp; Results (2023)'!$C:$C,$A11,'Schedule &amp; Results (2023)'!$E:$E,"W",'Schedule &amp; Results (2023)'!$F:$F,C$1)+
 COUNTIFS('Schedule &amp; Results (2023)'!$F:$F,$A11,'Schedule &amp; Results (2023)'!$H:$H,"W",'Schedule &amp; Results (2023)'!$C:$C,C$1)
 &amp;"-"&amp;COUNTIFS('Schedule &amp; Results (2023)'!$C:$C,$A11,'Schedule &amp; Results (2023)'!$E:$E,"L",'Schedule &amp; Results (2023)'!$F:$F,C$1)+
 COUNTIFS('Schedule &amp; Results (2023)'!$F:$F,$A11,'Schedule &amp; Results (2023)'!$H:$H,"L",'Schedule &amp; Results (2023)'!$C:$C,C$1))</f>
        <v>1-0</v>
      </c>
      <c r="D11" s="34" t="str">
        <f>IF($A11=D$1,"---",COUNTIFS('Schedule &amp; Results (2023)'!$C:$C,$A11,'Schedule &amp; Results (2023)'!$E:$E,"W",'Schedule &amp; Results (2023)'!$F:$F,D$1)+
 COUNTIFS('Schedule &amp; Results (2023)'!$F:$F,$A11,'Schedule &amp; Results (2023)'!$H:$H,"W",'Schedule &amp; Results (2023)'!$C:$C,D$1)
 &amp;"-"&amp;COUNTIFS('Schedule &amp; Results (2023)'!$C:$C,$A11,'Schedule &amp; Results (2023)'!$E:$E,"L",'Schedule &amp; Results (2023)'!$F:$F,D$1)+
 COUNTIFS('Schedule &amp; Results (2023)'!$F:$F,$A11,'Schedule &amp; Results (2023)'!$H:$H,"L",'Schedule &amp; Results (2023)'!$C:$C,D$1))</f>
        <v>1-1</v>
      </c>
      <c r="E11" s="34" t="str">
        <f>IF($A11=E$1,"---",COUNTIFS('Schedule &amp; Results (2023)'!$C:$C,$A11,'Schedule &amp; Results (2023)'!$E:$E,"W",'Schedule &amp; Results (2023)'!$F:$F,E$1)+
 COUNTIFS('Schedule &amp; Results (2023)'!$F:$F,$A11,'Schedule &amp; Results (2023)'!$H:$H,"W",'Schedule &amp; Results (2023)'!$C:$C,E$1)
 &amp;"-"&amp;COUNTIFS('Schedule &amp; Results (2023)'!$C:$C,$A11,'Schedule &amp; Results (2023)'!$E:$E,"L",'Schedule &amp; Results (2023)'!$F:$F,E$1)+
 COUNTIFS('Schedule &amp; Results (2023)'!$F:$F,$A11,'Schedule &amp; Results (2023)'!$H:$H,"L",'Schedule &amp; Results (2023)'!$C:$C,E$1))</f>
        <v>1-1</v>
      </c>
      <c r="F11" s="34" t="str">
        <f>IF($A11=F$1,"---",COUNTIFS('Schedule &amp; Results (2023)'!$C:$C,$A11,'Schedule &amp; Results (2023)'!$E:$E,"W",'Schedule &amp; Results (2023)'!$F:$F,F$1)+
 COUNTIFS('Schedule &amp; Results (2023)'!$F:$F,$A11,'Schedule &amp; Results (2023)'!$H:$H,"W",'Schedule &amp; Results (2023)'!$C:$C,F$1)
 &amp;"-"&amp;COUNTIFS('Schedule &amp; Results (2023)'!$C:$C,$A11,'Schedule &amp; Results (2023)'!$E:$E,"L",'Schedule &amp; Results (2023)'!$F:$F,F$1)+
 COUNTIFS('Schedule &amp; Results (2023)'!$F:$F,$A11,'Schedule &amp; Results (2023)'!$H:$H,"L",'Schedule &amp; Results (2023)'!$C:$C,F$1))</f>
        <v>0-1</v>
      </c>
      <c r="G11" s="34" t="str">
        <f>IF($A11=G$1,"---",COUNTIFS('Schedule &amp; Results (2023)'!$C:$C,$A11,'Schedule &amp; Results (2023)'!$E:$E,"W",'Schedule &amp; Results (2023)'!$F:$F,G$1)+
 COUNTIFS('Schedule &amp; Results (2023)'!$F:$F,$A11,'Schedule &amp; Results (2023)'!$H:$H,"W",'Schedule &amp; Results (2023)'!$C:$C,G$1)
 &amp;"-"&amp;COUNTIFS('Schedule &amp; Results (2023)'!$C:$C,$A11,'Schedule &amp; Results (2023)'!$E:$E,"L",'Schedule &amp; Results (2023)'!$F:$F,G$1)+
 COUNTIFS('Schedule &amp; Results (2023)'!$F:$F,$A11,'Schedule &amp; Results (2023)'!$H:$H,"L",'Schedule &amp; Results (2023)'!$C:$C,G$1))</f>
        <v>0-3</v>
      </c>
      <c r="H11" s="34" t="str">
        <f>IF($A11=H$1,"---",COUNTIFS('Schedule &amp; Results (2023)'!$C:$C,$A11,'Schedule &amp; Results (2023)'!$E:$E,"W",'Schedule &amp; Results (2023)'!$F:$F,H$1)+
 COUNTIFS('Schedule &amp; Results (2023)'!$F:$F,$A11,'Schedule &amp; Results (2023)'!$H:$H,"W",'Schedule &amp; Results (2023)'!$C:$C,H$1)
 &amp;"-"&amp;COUNTIFS('Schedule &amp; Results (2023)'!$C:$C,$A11,'Schedule &amp; Results (2023)'!$E:$E,"L",'Schedule &amp; Results (2023)'!$F:$F,H$1)+
 COUNTIFS('Schedule &amp; Results (2023)'!$F:$F,$A11,'Schedule &amp; Results (2023)'!$H:$H,"L",'Schedule &amp; Results (2023)'!$C:$C,H$1))</f>
        <v>1-1</v>
      </c>
      <c r="I11" s="34" t="str">
        <f>IF($A11=I$1,"---",COUNTIFS('Schedule &amp; Results (2023)'!$C:$C,$A11,'Schedule &amp; Results (2023)'!$E:$E,"W",'Schedule &amp; Results (2023)'!$F:$F,I$1)+
 COUNTIFS('Schedule &amp; Results (2023)'!$F:$F,$A11,'Schedule &amp; Results (2023)'!$H:$H,"W",'Schedule &amp; Results (2023)'!$C:$C,I$1)
 &amp;"-"&amp;COUNTIFS('Schedule &amp; Results (2023)'!$C:$C,$A11,'Schedule &amp; Results (2023)'!$E:$E,"L",'Schedule &amp; Results (2023)'!$F:$F,I$1)+
 COUNTIFS('Schedule &amp; Results (2023)'!$F:$F,$A11,'Schedule &amp; Results (2023)'!$H:$H,"L",'Schedule &amp; Results (2023)'!$C:$C,I$1))</f>
        <v>0-2</v>
      </c>
      <c r="J11" s="34" t="str">
        <f>IF($A11=J$1,"---",COUNTIFS('Schedule &amp; Results (2023)'!$C:$C,$A11,'Schedule &amp; Results (2023)'!$E:$E,"W",'Schedule &amp; Results (2023)'!$F:$F,J$1)+
 COUNTIFS('Schedule &amp; Results (2023)'!$F:$F,$A11,'Schedule &amp; Results (2023)'!$H:$H,"W",'Schedule &amp; Results (2023)'!$C:$C,J$1)
 &amp;"-"&amp;COUNTIFS('Schedule &amp; Results (2023)'!$C:$C,$A11,'Schedule &amp; Results (2023)'!$E:$E,"L",'Schedule &amp; Results (2023)'!$F:$F,J$1)+
 COUNTIFS('Schedule &amp; Results (2023)'!$F:$F,$A11,'Schedule &amp; Results (2023)'!$H:$H,"L",'Schedule &amp; Results (2023)'!$C:$C,J$1))</f>
        <v>0-1</v>
      </c>
      <c r="K11" s="34" t="str">
        <f>IF($A11=K$1,"---",COUNTIFS('Schedule &amp; Results (2023)'!$C:$C,$A11,'Schedule &amp; Results (2023)'!$E:$E,"W",'Schedule &amp; Results (2023)'!$F:$F,K$1)+
 COUNTIFS('Schedule &amp; Results (2023)'!$F:$F,$A11,'Schedule &amp; Results (2023)'!$H:$H,"W",'Schedule &amp; Results (2023)'!$C:$C,K$1)
 &amp;"-"&amp;COUNTIFS('Schedule &amp; Results (2023)'!$C:$C,$A11,'Schedule &amp; Results (2023)'!$E:$E,"L",'Schedule &amp; Results (2023)'!$F:$F,K$1)+
 COUNTIFS('Schedule &amp; Results (2023)'!$F:$F,$A11,'Schedule &amp; Results (2023)'!$H:$H,"L",'Schedule &amp; Results (2023)'!$C:$C,K$1))</f>
        <v>---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3.5"/>
  </cols>
  <sheetData>
    <row r="1">
      <c r="A1" s="39"/>
      <c r="B1" s="40">
        <v>1.0</v>
      </c>
      <c r="C1" s="40">
        <v>2.0</v>
      </c>
      <c r="D1" s="40">
        <v>3.0</v>
      </c>
      <c r="E1" s="40">
        <v>4.0</v>
      </c>
      <c r="F1" s="40">
        <v>5.0</v>
      </c>
      <c r="G1" s="40">
        <v>6.0</v>
      </c>
      <c r="H1" s="40">
        <v>7.0</v>
      </c>
      <c r="I1" s="40">
        <v>8.0</v>
      </c>
      <c r="J1" s="40">
        <v>9.0</v>
      </c>
      <c r="K1" s="40">
        <v>10.0</v>
      </c>
      <c r="L1" s="40">
        <v>11.0</v>
      </c>
      <c r="M1" s="40">
        <v>12.0</v>
      </c>
      <c r="N1" s="40">
        <v>13.0</v>
      </c>
      <c r="O1" s="40">
        <v>14.0</v>
      </c>
      <c r="P1" s="41"/>
      <c r="Q1" s="41"/>
      <c r="R1" s="41"/>
    </row>
    <row r="2">
      <c r="A2" s="42" t="s">
        <v>0</v>
      </c>
      <c r="B2" s="157" t="str">
        <f>A11</f>
        <v>Jake C./Joey S.</v>
      </c>
      <c r="C2" s="43" t="str">
        <f>A3</f>
        <v>Dylan D.</v>
      </c>
      <c r="D2" s="43" t="str">
        <f>A6</f>
        <v>Jack G.</v>
      </c>
      <c r="E2" s="43" t="str">
        <f>A9</f>
        <v>Michael P.</v>
      </c>
      <c r="F2" s="43" t="str">
        <f>A10</f>
        <v>Nick L.</v>
      </c>
      <c r="G2" s="43" t="str">
        <f>A7</f>
        <v>Joey K./Riley D.</v>
      </c>
      <c r="H2" s="43" t="str">
        <f>A4</f>
        <v>Ethan L.</v>
      </c>
      <c r="I2" s="43" t="str">
        <f>A5</f>
        <v>Grant B.</v>
      </c>
      <c r="J2" s="43" t="str">
        <f>A10</f>
        <v>Nick L.</v>
      </c>
      <c r="K2" s="43" t="str">
        <f>A11</f>
        <v>Jake C./Joey S.</v>
      </c>
      <c r="L2" s="43" t="str">
        <f>A8</f>
        <v>Max T.</v>
      </c>
      <c r="M2" s="43" t="str">
        <f t="shared" ref="M2:M4" si="1">A6</f>
        <v>Jack G.</v>
      </c>
      <c r="N2" s="43" t="str">
        <f>A9</f>
        <v>Michael P.</v>
      </c>
      <c r="O2" t="str">
        <f>A3</f>
        <v>Dylan D.</v>
      </c>
    </row>
    <row r="3">
      <c r="A3" s="42" t="s">
        <v>1</v>
      </c>
      <c r="B3" s="43" t="str">
        <f>A4</f>
        <v>Ethan L.</v>
      </c>
      <c r="C3" s="43" t="str">
        <f>A2</f>
        <v>Alex S.</v>
      </c>
      <c r="D3" s="43" t="str">
        <f>A5</f>
        <v>Grant B.</v>
      </c>
      <c r="E3" s="43" t="str">
        <f t="shared" ref="E3:E4" si="2">A7</f>
        <v>Joey K./Riley D.</v>
      </c>
      <c r="F3" s="43" t="str">
        <f>A8</f>
        <v>Max T.</v>
      </c>
      <c r="G3" s="43" t="str">
        <f>A10</f>
        <v>Nick L.</v>
      </c>
      <c r="H3" s="43" t="str">
        <f>A6</f>
        <v>Jack G.</v>
      </c>
      <c r="I3" s="43" t="str">
        <f>A11</f>
        <v>Jake C./Joey S.</v>
      </c>
      <c r="J3" s="43" t="str">
        <f>A4</f>
        <v>Ethan L.</v>
      </c>
      <c r="K3" s="43" t="str">
        <f>A9</f>
        <v>Michael P.</v>
      </c>
      <c r="L3" s="43" t="str">
        <f>A5</f>
        <v>Grant B.</v>
      </c>
      <c r="M3" s="43" t="str">
        <f t="shared" si="1"/>
        <v>Joey K./Riley D.</v>
      </c>
      <c r="N3" s="43" t="str">
        <f>A8</f>
        <v>Max T.</v>
      </c>
      <c r="O3" t="str">
        <f>A2</f>
        <v>Alex S.</v>
      </c>
    </row>
    <row r="4">
      <c r="A4" s="42" t="s">
        <v>2</v>
      </c>
      <c r="B4" s="157" t="str">
        <f>A3</f>
        <v>Dylan D.</v>
      </c>
      <c r="C4" s="43" t="str">
        <f>A5</f>
        <v>Grant B.</v>
      </c>
      <c r="D4" s="43" t="str">
        <f>A7</f>
        <v>Joey K./Riley D.</v>
      </c>
      <c r="E4" s="43" t="str">
        <f t="shared" si="2"/>
        <v>Max T.</v>
      </c>
      <c r="F4" s="43" t="str">
        <f>A11</f>
        <v>Jake C./Joey S.</v>
      </c>
      <c r="G4" s="43" t="str">
        <f>A9</f>
        <v>Michael P.</v>
      </c>
      <c r="H4" s="43" t="str">
        <f>A2</f>
        <v>Alex S.</v>
      </c>
      <c r="I4" s="43" t="str">
        <f>A10</f>
        <v>Nick L.</v>
      </c>
      <c r="J4" s="43" t="str">
        <f>A3</f>
        <v>Dylan D.</v>
      </c>
      <c r="K4" s="43" t="str">
        <f>A5</f>
        <v>Grant B.</v>
      </c>
      <c r="L4" s="43" t="str">
        <f>A7</f>
        <v>Joey K./Riley D.</v>
      </c>
      <c r="M4" s="43" t="str">
        <f t="shared" si="1"/>
        <v>Max T.</v>
      </c>
      <c r="N4" s="43" t="str">
        <f t="shared" ref="N4:N5" si="3">A6</f>
        <v>Jack G.</v>
      </c>
      <c r="O4" t="str">
        <f>A11</f>
        <v>Jake C./Joey S.</v>
      </c>
    </row>
    <row r="5">
      <c r="A5" s="42" t="s">
        <v>3</v>
      </c>
      <c r="B5" s="43" t="str">
        <f>A8</f>
        <v>Max T.</v>
      </c>
      <c r="C5" s="43" t="str">
        <f>A4</f>
        <v>Ethan L.</v>
      </c>
      <c r="D5" s="43" t="str">
        <f>A3</f>
        <v>Dylan D.</v>
      </c>
      <c r="E5" s="43" t="str">
        <f>A6</f>
        <v>Jack G.</v>
      </c>
      <c r="F5" s="43" t="str">
        <f>A7</f>
        <v>Joey K./Riley D.</v>
      </c>
      <c r="G5" s="43" t="str">
        <f>A11</f>
        <v>Jake C./Joey S.</v>
      </c>
      <c r="H5" s="43" t="str">
        <f>A9</f>
        <v>Michael P.</v>
      </c>
      <c r="I5" s="43" t="str">
        <f>A2</f>
        <v>Alex S.</v>
      </c>
      <c r="J5" s="43" t="str">
        <f t="shared" ref="J5:J6" si="4">A8</f>
        <v>Max T.</v>
      </c>
      <c r="K5" s="43" t="str">
        <f>A4</f>
        <v>Ethan L.</v>
      </c>
      <c r="L5" s="43" t="str">
        <f>A3</f>
        <v>Dylan D.</v>
      </c>
      <c r="M5" s="43" t="str">
        <f>A10</f>
        <v>Nick L.</v>
      </c>
      <c r="N5" s="43" t="str">
        <f t="shared" si="3"/>
        <v>Joey K./Riley D.</v>
      </c>
      <c r="O5" t="str">
        <f>A6</f>
        <v>Jack G.</v>
      </c>
    </row>
    <row r="6">
      <c r="A6" s="42" t="s">
        <v>4</v>
      </c>
      <c r="B6" s="43" t="str">
        <f>A10</f>
        <v>Nick L.</v>
      </c>
      <c r="C6" s="43" t="str">
        <f>A11</f>
        <v>Jake C./Joey S.</v>
      </c>
      <c r="D6" s="43" t="str">
        <f>A2</f>
        <v>Alex S.</v>
      </c>
      <c r="E6" s="43" t="str">
        <f>A5</f>
        <v>Grant B.</v>
      </c>
      <c r="F6" s="43" t="str">
        <f>A9</f>
        <v>Michael P.</v>
      </c>
      <c r="G6" s="43" t="str">
        <f>A8</f>
        <v>Max T.</v>
      </c>
      <c r="H6" s="43" t="str">
        <f>A3</f>
        <v>Dylan D.</v>
      </c>
      <c r="I6" s="43" t="str">
        <f>A7</f>
        <v>Joey K./Riley D.</v>
      </c>
      <c r="J6" s="43" t="str">
        <f t="shared" si="4"/>
        <v>Michael P.</v>
      </c>
      <c r="K6" s="43" t="str">
        <f>A10</f>
        <v>Nick L.</v>
      </c>
      <c r="L6" s="43" t="str">
        <f>A11</f>
        <v>Jake C./Joey S.</v>
      </c>
      <c r="M6" s="43" t="str">
        <f t="shared" ref="M6:M8" si="5">A2</f>
        <v>Alex S.</v>
      </c>
      <c r="N6" s="43" t="str">
        <f t="shared" ref="N6:N7" si="6">A4</f>
        <v>Ethan L.</v>
      </c>
      <c r="O6" t="str">
        <f>A5</f>
        <v>Grant B.</v>
      </c>
    </row>
    <row r="7">
      <c r="A7" s="42" t="s">
        <v>18</v>
      </c>
      <c r="B7" s="43" t="str">
        <f>A9</f>
        <v>Michael P.</v>
      </c>
      <c r="C7" s="43" t="str">
        <f>A8</f>
        <v>Max T.</v>
      </c>
      <c r="D7" s="43" t="str">
        <f>A4</f>
        <v>Ethan L.</v>
      </c>
      <c r="E7" s="43" t="str">
        <f t="shared" ref="E7:E8" si="7">A3</f>
        <v>Dylan D.</v>
      </c>
      <c r="F7" s="43" t="str">
        <f>A5</f>
        <v>Grant B.</v>
      </c>
      <c r="G7" s="43" t="str">
        <f>A2</f>
        <v>Alex S.</v>
      </c>
      <c r="H7" s="43" t="str">
        <f t="shared" ref="H7:H8" si="8">A10</f>
        <v>Nick L.</v>
      </c>
      <c r="I7" s="43" t="str">
        <f>A6</f>
        <v>Jack G.</v>
      </c>
      <c r="J7" s="43" t="str">
        <f>A11</f>
        <v>Jake C./Joey S.</v>
      </c>
      <c r="K7" s="43" t="str">
        <f>A8</f>
        <v>Max T.</v>
      </c>
      <c r="L7" s="43" t="str">
        <f>A4</f>
        <v>Ethan L.</v>
      </c>
      <c r="M7" s="43" t="str">
        <f t="shared" si="5"/>
        <v>Dylan D.</v>
      </c>
      <c r="N7" s="43" t="str">
        <f t="shared" si="6"/>
        <v>Grant B.</v>
      </c>
      <c r="O7" t="str">
        <f t="shared" ref="O7:O8" si="9">A9</f>
        <v>Michael P.</v>
      </c>
    </row>
    <row r="8">
      <c r="A8" s="42" t="s">
        <v>6</v>
      </c>
      <c r="B8" s="43" t="str">
        <f>A5</f>
        <v>Grant B.</v>
      </c>
      <c r="C8" s="43" t="str">
        <f>A7</f>
        <v>Joey K./Riley D.</v>
      </c>
      <c r="D8" s="43" t="str">
        <f t="shared" ref="D8:D9" si="10">A10</f>
        <v>Nick L.</v>
      </c>
      <c r="E8" s="43" t="str">
        <f t="shared" si="7"/>
        <v>Ethan L.</v>
      </c>
      <c r="F8" s="43" t="str">
        <f>A3</f>
        <v>Dylan D.</v>
      </c>
      <c r="G8" s="43" t="str">
        <f>A6</f>
        <v>Jack G.</v>
      </c>
      <c r="H8" s="43" t="str">
        <f t="shared" si="8"/>
        <v>Jake C./Joey S.</v>
      </c>
      <c r="I8" s="43" t="str">
        <f>A9</f>
        <v>Michael P.</v>
      </c>
      <c r="J8" s="43" t="str">
        <f t="shared" ref="J8:J9" si="11">A5</f>
        <v>Grant B.</v>
      </c>
      <c r="K8" s="43" t="str">
        <f>A7</f>
        <v>Joey K./Riley D.</v>
      </c>
      <c r="L8" s="43" t="str">
        <f>A2</f>
        <v>Alex S.</v>
      </c>
      <c r="M8" s="43" t="str">
        <f t="shared" si="5"/>
        <v>Ethan L.</v>
      </c>
      <c r="N8" s="43" t="str">
        <f>A3</f>
        <v>Dylan D.</v>
      </c>
      <c r="O8" t="str">
        <f t="shared" si="9"/>
        <v>Nick L.</v>
      </c>
    </row>
    <row r="9">
      <c r="A9" s="42" t="s">
        <v>7</v>
      </c>
      <c r="B9" s="43" t="str">
        <f>A7</f>
        <v>Joey K./Riley D.</v>
      </c>
      <c r="C9" s="43" t="str">
        <f>A10</f>
        <v>Nick L.</v>
      </c>
      <c r="D9" s="43" t="str">
        <f t="shared" si="10"/>
        <v>Jake C./Joey S.</v>
      </c>
      <c r="E9" s="43" t="str">
        <f>A2</f>
        <v>Alex S.</v>
      </c>
      <c r="F9" s="43" t="str">
        <f>A6</f>
        <v>Jack G.</v>
      </c>
      <c r="G9" s="43" t="str">
        <f>A4</f>
        <v>Ethan L.</v>
      </c>
      <c r="H9" s="43" t="str">
        <f>A5</f>
        <v>Grant B.</v>
      </c>
      <c r="I9" s="43" t="str">
        <f>A8</f>
        <v>Max T.</v>
      </c>
      <c r="J9" s="43" t="str">
        <f t="shared" si="11"/>
        <v>Jack G.</v>
      </c>
      <c r="K9" s="43" t="str">
        <f>A3</f>
        <v>Dylan D.</v>
      </c>
      <c r="L9" s="43" t="str">
        <f>A10</f>
        <v>Nick L.</v>
      </c>
      <c r="M9" s="43" t="str">
        <f>A11</f>
        <v>Jake C./Joey S.</v>
      </c>
      <c r="N9" s="43" t="str">
        <f>A2</f>
        <v>Alex S.</v>
      </c>
      <c r="O9" t="str">
        <f t="shared" ref="O9:O10" si="12">A7</f>
        <v>Joey K./Riley D.</v>
      </c>
    </row>
    <row r="10">
      <c r="A10" s="42" t="s">
        <v>8</v>
      </c>
      <c r="B10" s="43" t="str">
        <f>A6</f>
        <v>Jack G.</v>
      </c>
      <c r="C10" s="43" t="str">
        <f>A9</f>
        <v>Michael P.</v>
      </c>
      <c r="D10" s="43" t="str">
        <f t="shared" ref="D10:D11" si="13">A8</f>
        <v>Max T.</v>
      </c>
      <c r="E10" s="43" t="str">
        <f>A11</f>
        <v>Jake C./Joey S.</v>
      </c>
      <c r="F10" s="43" t="str">
        <f>A2</f>
        <v>Alex S.</v>
      </c>
      <c r="G10" s="43" t="str">
        <f>A3</f>
        <v>Dylan D.</v>
      </c>
      <c r="H10" s="43" t="str">
        <f t="shared" ref="H10:H11" si="14">A7</f>
        <v>Joey K./Riley D.</v>
      </c>
      <c r="I10" s="43" t="str">
        <f>A4</f>
        <v>Ethan L.</v>
      </c>
      <c r="J10" s="43" t="str">
        <f>A2</f>
        <v>Alex S.</v>
      </c>
      <c r="K10" s="43" t="str">
        <f>A6</f>
        <v>Jack G.</v>
      </c>
      <c r="L10" s="43" t="str">
        <f>A9</f>
        <v>Michael P.</v>
      </c>
      <c r="M10" s="43" t="str">
        <f>A5</f>
        <v>Grant B.</v>
      </c>
      <c r="N10" s="43" t="str">
        <f>A11</f>
        <v>Jake C./Joey S.</v>
      </c>
      <c r="O10" t="str">
        <f t="shared" si="12"/>
        <v>Max T.</v>
      </c>
    </row>
    <row r="11">
      <c r="A11" s="42" t="s">
        <v>19</v>
      </c>
      <c r="B11" s="43" t="str">
        <f>A2</f>
        <v>Alex S.</v>
      </c>
      <c r="C11" s="43" t="str">
        <f>A6</f>
        <v>Jack G.</v>
      </c>
      <c r="D11" s="43" t="str">
        <f t="shared" si="13"/>
        <v>Michael P.</v>
      </c>
      <c r="E11" s="43" t="str">
        <f>A10</f>
        <v>Nick L.</v>
      </c>
      <c r="F11" s="43" t="str">
        <f>A4</f>
        <v>Ethan L.</v>
      </c>
      <c r="G11" s="43" t="str">
        <f>A5</f>
        <v>Grant B.</v>
      </c>
      <c r="H11" s="43" t="str">
        <f t="shared" si="14"/>
        <v>Max T.</v>
      </c>
      <c r="I11" s="43" t="str">
        <f>A3</f>
        <v>Dylan D.</v>
      </c>
      <c r="J11" s="43" t="str">
        <f>A7</f>
        <v>Joey K./Riley D.</v>
      </c>
      <c r="K11" s="43" t="str">
        <f>A2</f>
        <v>Alex S.</v>
      </c>
      <c r="L11" s="43" t="str">
        <f>A6</f>
        <v>Jack G.</v>
      </c>
      <c r="M11" s="43" t="str">
        <f>A9</f>
        <v>Michael P.</v>
      </c>
      <c r="N11" s="43" t="str">
        <f>A10</f>
        <v>Nick L.</v>
      </c>
      <c r="O11" t="str">
        <f>A4</f>
        <v>Ethan L.</v>
      </c>
    </row>
    <row r="12">
      <c r="A12" s="39"/>
    </row>
    <row r="13">
      <c r="A13" s="39"/>
    </row>
    <row r="14">
      <c r="A14" s="39"/>
    </row>
    <row r="15">
      <c r="A15" s="39"/>
    </row>
    <row r="16">
      <c r="A16" s="39"/>
    </row>
    <row r="17">
      <c r="A17" s="39"/>
    </row>
    <row r="18">
      <c r="A18" s="39"/>
    </row>
    <row r="19">
      <c r="A19" s="39"/>
    </row>
    <row r="20">
      <c r="A20" s="39"/>
    </row>
    <row r="21">
      <c r="A21" s="39"/>
    </row>
    <row r="22">
      <c r="A22" s="39"/>
    </row>
    <row r="23">
      <c r="A23" s="39"/>
    </row>
    <row r="24">
      <c r="A24" s="39"/>
    </row>
    <row r="25">
      <c r="A25" s="39"/>
    </row>
    <row r="26">
      <c r="A26" s="39"/>
    </row>
    <row r="27">
      <c r="A27" s="39"/>
    </row>
    <row r="28">
      <c r="A28" s="39"/>
    </row>
    <row r="29">
      <c r="A29" s="39"/>
    </row>
    <row r="30">
      <c r="A30" s="39"/>
    </row>
    <row r="31">
      <c r="A31" s="39"/>
    </row>
    <row r="32">
      <c r="A32" s="39"/>
    </row>
    <row r="33">
      <c r="A33" s="39"/>
    </row>
    <row r="34">
      <c r="A34" s="39"/>
    </row>
    <row r="35">
      <c r="A35" s="39"/>
    </row>
    <row r="36">
      <c r="A36" s="39"/>
    </row>
    <row r="37">
      <c r="A37" s="39"/>
    </row>
    <row r="38">
      <c r="A38" s="39"/>
    </row>
    <row r="39">
      <c r="A39" s="39"/>
    </row>
    <row r="40">
      <c r="A40" s="39"/>
    </row>
    <row r="41">
      <c r="A41" s="39"/>
    </row>
    <row r="42">
      <c r="A42" s="39"/>
    </row>
    <row r="43">
      <c r="A43" s="39"/>
    </row>
    <row r="44">
      <c r="A44" s="39"/>
    </row>
    <row r="45">
      <c r="A45" s="39"/>
    </row>
    <row r="46">
      <c r="A46" s="39"/>
    </row>
    <row r="47">
      <c r="A47" s="39"/>
    </row>
    <row r="48">
      <c r="A48" s="39"/>
    </row>
    <row r="49">
      <c r="A49" s="39"/>
    </row>
    <row r="50">
      <c r="A50" s="39"/>
    </row>
    <row r="51">
      <c r="A51" s="39"/>
    </row>
    <row r="52">
      <c r="A52" s="39"/>
    </row>
    <row r="53">
      <c r="A53" s="39"/>
    </row>
    <row r="54">
      <c r="A54" s="39"/>
    </row>
    <row r="55">
      <c r="A55" s="39"/>
    </row>
    <row r="56">
      <c r="A56" s="39"/>
    </row>
    <row r="57">
      <c r="A57" s="39"/>
    </row>
    <row r="58">
      <c r="A58" s="39"/>
    </row>
    <row r="59">
      <c r="A59" s="39"/>
    </row>
    <row r="60">
      <c r="A60" s="39"/>
    </row>
    <row r="61">
      <c r="A61" s="39"/>
    </row>
    <row r="62">
      <c r="A62" s="39"/>
    </row>
    <row r="63">
      <c r="A63" s="39"/>
    </row>
    <row r="64">
      <c r="A64" s="39"/>
    </row>
    <row r="65">
      <c r="A65" s="39"/>
    </row>
    <row r="66">
      <c r="A66" s="39"/>
    </row>
    <row r="67">
      <c r="A67" s="39"/>
    </row>
    <row r="68">
      <c r="A68" s="39"/>
    </row>
    <row r="69">
      <c r="A69" s="39"/>
    </row>
    <row r="70">
      <c r="A70" s="39"/>
    </row>
    <row r="71">
      <c r="A71" s="39"/>
    </row>
    <row r="72">
      <c r="A72" s="39"/>
    </row>
    <row r="73">
      <c r="A73" s="39"/>
    </row>
    <row r="74">
      <c r="A74" s="39"/>
    </row>
    <row r="75">
      <c r="A75" s="39"/>
    </row>
    <row r="76">
      <c r="A76" s="39"/>
    </row>
    <row r="77">
      <c r="A77" s="39"/>
    </row>
    <row r="78">
      <c r="A78" s="39"/>
    </row>
    <row r="79">
      <c r="A79" s="39"/>
    </row>
    <row r="80">
      <c r="A80" s="39"/>
    </row>
    <row r="81">
      <c r="A81" s="39"/>
    </row>
    <row r="82">
      <c r="A82" s="39"/>
    </row>
    <row r="83">
      <c r="A83" s="39"/>
    </row>
    <row r="84">
      <c r="A84" s="39"/>
    </row>
    <row r="85">
      <c r="A85" s="39"/>
    </row>
    <row r="86">
      <c r="A86" s="39"/>
    </row>
    <row r="87">
      <c r="A87" s="39"/>
    </row>
    <row r="88">
      <c r="A88" s="39"/>
    </row>
    <row r="89">
      <c r="A89" s="39"/>
    </row>
    <row r="90">
      <c r="A90" s="39"/>
    </row>
    <row r="91">
      <c r="A91" s="39"/>
    </row>
    <row r="92">
      <c r="A92" s="39"/>
    </row>
    <row r="93">
      <c r="A93" s="39"/>
    </row>
    <row r="94">
      <c r="A94" s="39"/>
    </row>
    <row r="95">
      <c r="A95" s="39"/>
    </row>
    <row r="96">
      <c r="A96" s="39"/>
    </row>
    <row r="97">
      <c r="A97" s="39"/>
    </row>
    <row r="98">
      <c r="A98" s="39"/>
    </row>
    <row r="99">
      <c r="A99" s="39"/>
    </row>
    <row r="100">
      <c r="A100" s="39"/>
    </row>
    <row r="101">
      <c r="A101" s="39"/>
    </row>
    <row r="102">
      <c r="A102" s="39"/>
    </row>
    <row r="103">
      <c r="A103" s="39"/>
    </row>
    <row r="104">
      <c r="A104" s="39"/>
    </row>
    <row r="105">
      <c r="A105" s="39"/>
    </row>
    <row r="106">
      <c r="A106" s="39"/>
    </row>
    <row r="107">
      <c r="A107" s="39"/>
    </row>
    <row r="108">
      <c r="A108" s="39"/>
    </row>
    <row r="109">
      <c r="A109" s="39"/>
    </row>
    <row r="110">
      <c r="A110" s="39"/>
    </row>
    <row r="111">
      <c r="A111" s="39"/>
    </row>
    <row r="112">
      <c r="A112" s="39"/>
    </row>
    <row r="113">
      <c r="A113" s="39"/>
    </row>
    <row r="114">
      <c r="A114" s="39"/>
    </row>
    <row r="115">
      <c r="A115" s="39"/>
    </row>
    <row r="116">
      <c r="A116" s="39"/>
    </row>
    <row r="117">
      <c r="A117" s="39"/>
    </row>
    <row r="118">
      <c r="A118" s="39"/>
    </row>
    <row r="119">
      <c r="A119" s="39"/>
    </row>
    <row r="120">
      <c r="A120" s="39"/>
    </row>
    <row r="121">
      <c r="A121" s="39"/>
    </row>
    <row r="122">
      <c r="A122" s="39"/>
    </row>
    <row r="123">
      <c r="A123" s="39"/>
    </row>
    <row r="124">
      <c r="A124" s="39"/>
    </row>
    <row r="125">
      <c r="A125" s="39"/>
    </row>
    <row r="126">
      <c r="A126" s="39"/>
    </row>
    <row r="127">
      <c r="A127" s="39"/>
    </row>
    <row r="128">
      <c r="A128" s="39"/>
    </row>
    <row r="129">
      <c r="A129" s="39"/>
    </row>
    <row r="130">
      <c r="A130" s="39"/>
    </row>
    <row r="131">
      <c r="A131" s="39"/>
    </row>
    <row r="132">
      <c r="A132" s="39"/>
    </row>
    <row r="133">
      <c r="A133" s="39"/>
    </row>
    <row r="134">
      <c r="A134" s="39"/>
    </row>
    <row r="135">
      <c r="A135" s="39"/>
    </row>
    <row r="136">
      <c r="A136" s="39"/>
    </row>
    <row r="137">
      <c r="A137" s="39"/>
    </row>
    <row r="138">
      <c r="A138" s="39"/>
    </row>
    <row r="139">
      <c r="A139" s="39"/>
    </row>
    <row r="140">
      <c r="A140" s="39"/>
    </row>
    <row r="141">
      <c r="A141" s="39"/>
    </row>
    <row r="142">
      <c r="A142" s="39"/>
    </row>
    <row r="143">
      <c r="A143" s="39"/>
    </row>
    <row r="144">
      <c r="A144" s="39"/>
    </row>
    <row r="145">
      <c r="A145" s="39"/>
    </row>
    <row r="146">
      <c r="A146" s="39"/>
    </row>
    <row r="147">
      <c r="A147" s="39"/>
    </row>
    <row r="148">
      <c r="A148" s="39"/>
    </row>
    <row r="149">
      <c r="A149" s="39"/>
    </row>
    <row r="150">
      <c r="A150" s="39"/>
    </row>
    <row r="151">
      <c r="A151" s="39"/>
    </row>
    <row r="152">
      <c r="A152" s="39"/>
    </row>
    <row r="153">
      <c r="A153" s="39"/>
    </row>
    <row r="154">
      <c r="A154" s="39"/>
    </row>
    <row r="155">
      <c r="A155" s="39"/>
    </row>
    <row r="156">
      <c r="A156" s="39"/>
    </row>
    <row r="157">
      <c r="A157" s="39"/>
    </row>
    <row r="158">
      <c r="A158" s="39"/>
    </row>
    <row r="159">
      <c r="A159" s="39"/>
    </row>
    <row r="160">
      <c r="A160" s="39"/>
    </row>
    <row r="161">
      <c r="A161" s="39"/>
    </row>
    <row r="162">
      <c r="A162" s="39"/>
    </row>
    <row r="163">
      <c r="A163" s="39"/>
    </row>
    <row r="164">
      <c r="A164" s="39"/>
    </row>
    <row r="165">
      <c r="A165" s="39"/>
    </row>
    <row r="166">
      <c r="A166" s="39"/>
    </row>
    <row r="167">
      <c r="A167" s="39"/>
    </row>
    <row r="168">
      <c r="A168" s="39"/>
    </row>
    <row r="169">
      <c r="A169" s="39"/>
    </row>
    <row r="170">
      <c r="A170" s="39"/>
    </row>
    <row r="171">
      <c r="A171" s="39"/>
    </row>
    <row r="172">
      <c r="A172" s="39"/>
    </row>
    <row r="173">
      <c r="A173" s="39"/>
    </row>
    <row r="174">
      <c r="A174" s="39"/>
    </row>
    <row r="175">
      <c r="A175" s="39"/>
    </row>
    <row r="176">
      <c r="A176" s="39"/>
    </row>
    <row r="177">
      <c r="A177" s="39"/>
    </row>
    <row r="178">
      <c r="A178" s="39"/>
    </row>
    <row r="179">
      <c r="A179" s="39"/>
    </row>
    <row r="180">
      <c r="A180" s="39"/>
    </row>
    <row r="181">
      <c r="A181" s="39"/>
    </row>
    <row r="182">
      <c r="A182" s="39"/>
    </row>
    <row r="183">
      <c r="A183" s="39"/>
    </row>
    <row r="184">
      <c r="A184" s="39"/>
    </row>
    <row r="185">
      <c r="A185" s="39"/>
    </row>
    <row r="186">
      <c r="A186" s="39"/>
    </row>
    <row r="187">
      <c r="A187" s="39"/>
    </row>
    <row r="188">
      <c r="A188" s="39"/>
    </row>
    <row r="189">
      <c r="A189" s="39"/>
    </row>
    <row r="190">
      <c r="A190" s="39"/>
    </row>
    <row r="191">
      <c r="A191" s="39"/>
    </row>
    <row r="192">
      <c r="A192" s="39"/>
    </row>
    <row r="193">
      <c r="A193" s="39"/>
    </row>
    <row r="194">
      <c r="A194" s="39"/>
    </row>
    <row r="195">
      <c r="A195" s="39"/>
    </row>
    <row r="196">
      <c r="A196" s="39"/>
    </row>
    <row r="197">
      <c r="A197" s="39"/>
    </row>
    <row r="198">
      <c r="A198" s="39"/>
    </row>
    <row r="199">
      <c r="A199" s="39"/>
    </row>
    <row r="200">
      <c r="A200" s="39"/>
    </row>
    <row r="201">
      <c r="A201" s="39"/>
    </row>
    <row r="202">
      <c r="A202" s="39"/>
    </row>
    <row r="203">
      <c r="A203" s="39"/>
    </row>
    <row r="204">
      <c r="A204" s="39"/>
    </row>
    <row r="205">
      <c r="A205" s="39"/>
    </row>
    <row r="206">
      <c r="A206" s="39"/>
    </row>
    <row r="207">
      <c r="A207" s="39"/>
    </row>
    <row r="208">
      <c r="A208" s="39"/>
    </row>
    <row r="209">
      <c r="A209" s="39"/>
    </row>
    <row r="210">
      <c r="A210" s="39"/>
    </row>
    <row r="211">
      <c r="A211" s="39"/>
    </row>
    <row r="212">
      <c r="A212" s="39"/>
    </row>
    <row r="213">
      <c r="A213" s="39"/>
    </row>
    <row r="214">
      <c r="A214" s="39"/>
    </row>
    <row r="215">
      <c r="A215" s="39"/>
    </row>
    <row r="216">
      <c r="A216" s="39"/>
    </row>
    <row r="217">
      <c r="A217" s="39"/>
    </row>
    <row r="218">
      <c r="A218" s="39"/>
    </row>
    <row r="219">
      <c r="A219" s="39"/>
    </row>
    <row r="220">
      <c r="A220" s="39"/>
    </row>
    <row r="221">
      <c r="A221" s="39"/>
    </row>
    <row r="222">
      <c r="A222" s="39"/>
    </row>
    <row r="223">
      <c r="A223" s="39"/>
    </row>
    <row r="224">
      <c r="A224" s="39"/>
    </row>
    <row r="225">
      <c r="A225" s="39"/>
    </row>
    <row r="226">
      <c r="A226" s="39"/>
    </row>
    <row r="227">
      <c r="A227" s="39"/>
    </row>
    <row r="228">
      <c r="A228" s="39"/>
    </row>
    <row r="229">
      <c r="A229" s="39"/>
    </row>
    <row r="230">
      <c r="A230" s="39"/>
    </row>
    <row r="231">
      <c r="A231" s="39"/>
    </row>
    <row r="232">
      <c r="A232" s="39"/>
    </row>
    <row r="233">
      <c r="A233" s="39"/>
    </row>
    <row r="234">
      <c r="A234" s="39"/>
    </row>
    <row r="235">
      <c r="A235" s="39"/>
    </row>
    <row r="236">
      <c r="A236" s="39"/>
    </row>
    <row r="237">
      <c r="A237" s="39"/>
    </row>
    <row r="238">
      <c r="A238" s="39"/>
    </row>
    <row r="239">
      <c r="A239" s="39"/>
    </row>
    <row r="240">
      <c r="A240" s="39"/>
    </row>
    <row r="241">
      <c r="A241" s="39"/>
    </row>
    <row r="242">
      <c r="A242" s="39"/>
    </row>
    <row r="243">
      <c r="A243" s="39"/>
    </row>
    <row r="244">
      <c r="A244" s="39"/>
    </row>
    <row r="245">
      <c r="A245" s="39"/>
    </row>
    <row r="246">
      <c r="A246" s="39"/>
    </row>
    <row r="247">
      <c r="A247" s="39"/>
    </row>
    <row r="248">
      <c r="A248" s="39"/>
    </row>
    <row r="249">
      <c r="A249" s="39"/>
    </row>
    <row r="250">
      <c r="A250" s="39"/>
    </row>
    <row r="251">
      <c r="A251" s="39"/>
    </row>
    <row r="252">
      <c r="A252" s="39"/>
    </row>
    <row r="253">
      <c r="A253" s="39"/>
    </row>
    <row r="254">
      <c r="A254" s="39"/>
    </row>
    <row r="255">
      <c r="A255" s="39"/>
    </row>
    <row r="256">
      <c r="A256" s="39"/>
    </row>
    <row r="257">
      <c r="A257" s="39"/>
    </row>
    <row r="258">
      <c r="A258" s="39"/>
    </row>
    <row r="259">
      <c r="A259" s="39"/>
    </row>
    <row r="260">
      <c r="A260" s="39"/>
    </row>
    <row r="261">
      <c r="A261" s="39"/>
    </row>
    <row r="262">
      <c r="A262" s="39"/>
    </row>
    <row r="263">
      <c r="A263" s="39"/>
    </row>
    <row r="264">
      <c r="A264" s="39"/>
    </row>
    <row r="265">
      <c r="A265" s="39"/>
    </row>
    <row r="266">
      <c r="A266" s="39"/>
    </row>
    <row r="267">
      <c r="A267" s="39"/>
    </row>
    <row r="268">
      <c r="A268" s="39"/>
    </row>
    <row r="269">
      <c r="A269" s="39"/>
    </row>
    <row r="270">
      <c r="A270" s="39"/>
    </row>
    <row r="271">
      <c r="A271" s="39"/>
    </row>
    <row r="272">
      <c r="A272" s="39"/>
    </row>
    <row r="273">
      <c r="A273" s="39"/>
    </row>
    <row r="274">
      <c r="A274" s="39"/>
    </row>
    <row r="275">
      <c r="A275" s="39"/>
    </row>
    <row r="276">
      <c r="A276" s="39"/>
    </row>
    <row r="277">
      <c r="A277" s="39"/>
    </row>
    <row r="278">
      <c r="A278" s="39"/>
    </row>
    <row r="279">
      <c r="A279" s="39"/>
    </row>
    <row r="280">
      <c r="A280" s="39"/>
    </row>
    <row r="281">
      <c r="A281" s="39"/>
    </row>
    <row r="282">
      <c r="A282" s="39"/>
    </row>
    <row r="283">
      <c r="A283" s="39"/>
    </row>
    <row r="284">
      <c r="A284" s="39"/>
    </row>
    <row r="285">
      <c r="A285" s="39"/>
    </row>
    <row r="286">
      <c r="A286" s="39"/>
    </row>
    <row r="287">
      <c r="A287" s="39"/>
    </row>
    <row r="288">
      <c r="A288" s="39"/>
    </row>
    <row r="289">
      <c r="A289" s="39"/>
    </row>
    <row r="290">
      <c r="A290" s="39"/>
    </row>
    <row r="291">
      <c r="A291" s="39"/>
    </row>
    <row r="292">
      <c r="A292" s="39"/>
    </row>
    <row r="293">
      <c r="A293" s="39"/>
    </row>
    <row r="294">
      <c r="A294" s="39"/>
    </row>
    <row r="295">
      <c r="A295" s="39"/>
    </row>
    <row r="296">
      <c r="A296" s="39"/>
    </row>
    <row r="297">
      <c r="A297" s="39"/>
    </row>
    <row r="298">
      <c r="A298" s="39"/>
    </row>
    <row r="299">
      <c r="A299" s="39"/>
    </row>
    <row r="300">
      <c r="A300" s="39"/>
    </row>
    <row r="301">
      <c r="A301" s="39"/>
    </row>
    <row r="302">
      <c r="A302" s="39"/>
    </row>
    <row r="303">
      <c r="A303" s="39"/>
    </row>
    <row r="304">
      <c r="A304" s="39"/>
    </row>
    <row r="305">
      <c r="A305" s="39"/>
    </row>
    <row r="306">
      <c r="A306" s="39"/>
    </row>
    <row r="307">
      <c r="A307" s="39"/>
    </row>
    <row r="308">
      <c r="A308" s="39"/>
    </row>
    <row r="309">
      <c r="A309" s="39"/>
    </row>
    <row r="310">
      <c r="A310" s="39"/>
    </row>
    <row r="311">
      <c r="A311" s="39"/>
    </row>
    <row r="312">
      <c r="A312" s="39"/>
    </row>
    <row r="313">
      <c r="A313" s="39"/>
    </row>
    <row r="314">
      <c r="A314" s="39"/>
    </row>
    <row r="315">
      <c r="A315" s="39"/>
    </row>
    <row r="316">
      <c r="A316" s="39"/>
    </row>
    <row r="317">
      <c r="A317" s="39"/>
    </row>
    <row r="318">
      <c r="A318" s="39"/>
    </row>
    <row r="319">
      <c r="A319" s="39"/>
    </row>
    <row r="320">
      <c r="A320" s="39"/>
    </row>
    <row r="321">
      <c r="A321" s="39"/>
    </row>
    <row r="322">
      <c r="A322" s="39"/>
    </row>
    <row r="323">
      <c r="A323" s="39"/>
    </row>
    <row r="324">
      <c r="A324" s="39"/>
    </row>
    <row r="325">
      <c r="A325" s="39"/>
    </row>
    <row r="326">
      <c r="A326" s="39"/>
    </row>
    <row r="327">
      <c r="A327" s="39"/>
    </row>
    <row r="328">
      <c r="A328" s="39"/>
    </row>
    <row r="329">
      <c r="A329" s="39"/>
    </row>
    <row r="330">
      <c r="A330" s="39"/>
    </row>
    <row r="331">
      <c r="A331" s="39"/>
    </row>
    <row r="332">
      <c r="A332" s="39"/>
    </row>
    <row r="333">
      <c r="A333" s="39"/>
    </row>
    <row r="334">
      <c r="A334" s="39"/>
    </row>
    <row r="335">
      <c r="A335" s="39"/>
    </row>
    <row r="336">
      <c r="A336" s="39"/>
    </row>
    <row r="337">
      <c r="A337" s="39"/>
    </row>
    <row r="338">
      <c r="A338" s="39"/>
    </row>
    <row r="339">
      <c r="A339" s="39"/>
    </row>
    <row r="340">
      <c r="A340" s="39"/>
    </row>
    <row r="341">
      <c r="A341" s="39"/>
    </row>
    <row r="342">
      <c r="A342" s="39"/>
    </row>
    <row r="343">
      <c r="A343" s="39"/>
    </row>
    <row r="344">
      <c r="A344" s="39"/>
    </row>
    <row r="345">
      <c r="A345" s="39"/>
    </row>
    <row r="346">
      <c r="A346" s="39"/>
    </row>
    <row r="347">
      <c r="A347" s="39"/>
    </row>
    <row r="348">
      <c r="A348" s="39"/>
    </row>
    <row r="349">
      <c r="A349" s="39"/>
    </row>
    <row r="350">
      <c r="A350" s="39"/>
    </row>
    <row r="351">
      <c r="A351" s="39"/>
    </row>
    <row r="352">
      <c r="A352" s="39"/>
    </row>
    <row r="353">
      <c r="A353" s="39"/>
    </row>
    <row r="354">
      <c r="A354" s="39"/>
    </row>
    <row r="355">
      <c r="A355" s="39"/>
    </row>
    <row r="356">
      <c r="A356" s="39"/>
    </row>
    <row r="357">
      <c r="A357" s="39"/>
    </row>
    <row r="358">
      <c r="A358" s="39"/>
    </row>
    <row r="359">
      <c r="A359" s="39"/>
    </row>
    <row r="360">
      <c r="A360" s="39"/>
    </row>
    <row r="361">
      <c r="A361" s="39"/>
    </row>
    <row r="362">
      <c r="A362" s="39"/>
    </row>
    <row r="363">
      <c r="A363" s="39"/>
    </row>
    <row r="364">
      <c r="A364" s="39"/>
    </row>
    <row r="365">
      <c r="A365" s="39"/>
    </row>
    <row r="366">
      <c r="A366" s="39"/>
    </row>
    <row r="367">
      <c r="A367" s="39"/>
    </row>
    <row r="368">
      <c r="A368" s="39"/>
    </row>
    <row r="369">
      <c r="A369" s="39"/>
    </row>
    <row r="370">
      <c r="A370" s="39"/>
    </row>
    <row r="371">
      <c r="A371" s="39"/>
    </row>
    <row r="372">
      <c r="A372" s="39"/>
    </row>
    <row r="373">
      <c r="A373" s="39"/>
    </row>
    <row r="374">
      <c r="A374" s="39"/>
    </row>
    <row r="375">
      <c r="A375" s="39"/>
    </row>
    <row r="376">
      <c r="A376" s="39"/>
    </row>
    <row r="377">
      <c r="A377" s="39"/>
    </row>
    <row r="378">
      <c r="A378" s="39"/>
    </row>
    <row r="379">
      <c r="A379" s="39"/>
    </row>
    <row r="380">
      <c r="A380" s="39"/>
    </row>
    <row r="381">
      <c r="A381" s="39"/>
    </row>
    <row r="382">
      <c r="A382" s="39"/>
    </row>
    <row r="383">
      <c r="A383" s="39"/>
    </row>
    <row r="384">
      <c r="A384" s="39"/>
    </row>
    <row r="385">
      <c r="A385" s="39"/>
    </row>
    <row r="386">
      <c r="A386" s="39"/>
    </row>
    <row r="387">
      <c r="A387" s="39"/>
    </row>
    <row r="388">
      <c r="A388" s="39"/>
    </row>
    <row r="389">
      <c r="A389" s="39"/>
    </row>
    <row r="390">
      <c r="A390" s="39"/>
    </row>
    <row r="391">
      <c r="A391" s="39"/>
    </row>
    <row r="392">
      <c r="A392" s="39"/>
    </row>
    <row r="393">
      <c r="A393" s="39"/>
    </row>
    <row r="394">
      <c r="A394" s="39"/>
    </row>
    <row r="395">
      <c r="A395" s="39"/>
    </row>
    <row r="396">
      <c r="A396" s="39"/>
    </row>
    <row r="397">
      <c r="A397" s="39"/>
    </row>
    <row r="398">
      <c r="A398" s="39"/>
    </row>
    <row r="399">
      <c r="A399" s="39"/>
    </row>
    <row r="400">
      <c r="A400" s="39"/>
    </row>
    <row r="401">
      <c r="A401" s="39"/>
    </row>
    <row r="402">
      <c r="A402" s="39"/>
    </row>
    <row r="403">
      <c r="A403" s="39"/>
    </row>
    <row r="404">
      <c r="A404" s="39"/>
    </row>
    <row r="405">
      <c r="A405" s="39"/>
    </row>
    <row r="406">
      <c r="A406" s="39"/>
    </row>
    <row r="407">
      <c r="A407" s="39"/>
    </row>
    <row r="408">
      <c r="A408" s="39"/>
    </row>
    <row r="409">
      <c r="A409" s="39"/>
    </row>
    <row r="410">
      <c r="A410" s="39"/>
    </row>
    <row r="411">
      <c r="A411" s="39"/>
    </row>
    <row r="412">
      <c r="A412" s="39"/>
    </row>
    <row r="413">
      <c r="A413" s="39"/>
    </row>
    <row r="414">
      <c r="A414" s="39"/>
    </row>
    <row r="415">
      <c r="A415" s="39"/>
    </row>
    <row r="416">
      <c r="A416" s="39"/>
    </row>
    <row r="417">
      <c r="A417" s="39"/>
    </row>
    <row r="418">
      <c r="A418" s="39"/>
    </row>
    <row r="419">
      <c r="A419" s="39"/>
    </row>
    <row r="420">
      <c r="A420" s="39"/>
    </row>
    <row r="421">
      <c r="A421" s="39"/>
    </row>
    <row r="422">
      <c r="A422" s="39"/>
    </row>
    <row r="423">
      <c r="A423" s="39"/>
    </row>
    <row r="424">
      <c r="A424" s="39"/>
    </row>
    <row r="425">
      <c r="A425" s="39"/>
    </row>
    <row r="426">
      <c r="A426" s="39"/>
    </row>
    <row r="427">
      <c r="A427" s="39"/>
    </row>
    <row r="428">
      <c r="A428" s="39"/>
    </row>
    <row r="429">
      <c r="A429" s="39"/>
    </row>
    <row r="430">
      <c r="A430" s="39"/>
    </row>
    <row r="431">
      <c r="A431" s="39"/>
    </row>
    <row r="432">
      <c r="A432" s="39"/>
    </row>
    <row r="433">
      <c r="A433" s="39"/>
    </row>
    <row r="434">
      <c r="A434" s="39"/>
    </row>
    <row r="435">
      <c r="A435" s="39"/>
    </row>
    <row r="436">
      <c r="A436" s="39"/>
    </row>
    <row r="437">
      <c r="A437" s="39"/>
    </row>
    <row r="438">
      <c r="A438" s="39"/>
    </row>
    <row r="439">
      <c r="A439" s="39"/>
    </row>
    <row r="440">
      <c r="A440" s="39"/>
    </row>
    <row r="441">
      <c r="A441" s="39"/>
    </row>
    <row r="442">
      <c r="A442" s="39"/>
    </row>
    <row r="443">
      <c r="A443" s="39"/>
    </row>
    <row r="444">
      <c r="A444" s="39"/>
    </row>
    <row r="445">
      <c r="A445" s="39"/>
    </row>
    <row r="446">
      <c r="A446" s="39"/>
    </row>
    <row r="447">
      <c r="A447" s="39"/>
    </row>
    <row r="448">
      <c r="A448" s="39"/>
    </row>
    <row r="449">
      <c r="A449" s="39"/>
    </row>
    <row r="450">
      <c r="A450" s="39"/>
    </row>
    <row r="451">
      <c r="A451" s="39"/>
    </row>
    <row r="452">
      <c r="A452" s="39"/>
    </row>
    <row r="453">
      <c r="A453" s="39"/>
    </row>
    <row r="454">
      <c r="A454" s="39"/>
    </row>
    <row r="455">
      <c r="A455" s="39"/>
    </row>
    <row r="456">
      <c r="A456" s="39"/>
    </row>
    <row r="457">
      <c r="A457" s="39"/>
    </row>
    <row r="458">
      <c r="A458" s="39"/>
    </row>
    <row r="459">
      <c r="A459" s="39"/>
    </row>
    <row r="460">
      <c r="A460" s="39"/>
    </row>
    <row r="461">
      <c r="A461" s="39"/>
    </row>
    <row r="462">
      <c r="A462" s="39"/>
    </row>
    <row r="463">
      <c r="A463" s="39"/>
    </row>
    <row r="464">
      <c r="A464" s="39"/>
    </row>
    <row r="465">
      <c r="A465" s="39"/>
    </row>
    <row r="466">
      <c r="A466" s="39"/>
    </row>
    <row r="467">
      <c r="A467" s="39"/>
    </row>
    <row r="468">
      <c r="A468" s="39"/>
    </row>
    <row r="469">
      <c r="A469" s="39"/>
    </row>
    <row r="470">
      <c r="A470" s="39"/>
    </row>
    <row r="471">
      <c r="A471" s="39"/>
    </row>
    <row r="472">
      <c r="A472" s="39"/>
    </row>
    <row r="473">
      <c r="A473" s="39"/>
    </row>
    <row r="474">
      <c r="A474" s="39"/>
    </row>
    <row r="475">
      <c r="A475" s="39"/>
    </row>
    <row r="476">
      <c r="A476" s="39"/>
    </row>
    <row r="477">
      <c r="A477" s="39"/>
    </row>
    <row r="478">
      <c r="A478" s="39"/>
    </row>
    <row r="479">
      <c r="A479" s="39"/>
    </row>
    <row r="480">
      <c r="A480" s="39"/>
    </row>
    <row r="481">
      <c r="A481" s="39"/>
    </row>
    <row r="482">
      <c r="A482" s="39"/>
    </row>
    <row r="483">
      <c r="A483" s="39"/>
    </row>
    <row r="484">
      <c r="A484" s="39"/>
    </row>
    <row r="485">
      <c r="A485" s="39"/>
    </row>
    <row r="486">
      <c r="A486" s="39"/>
    </row>
    <row r="487">
      <c r="A487" s="39"/>
    </row>
    <row r="488">
      <c r="A488" s="39"/>
    </row>
    <row r="489">
      <c r="A489" s="39"/>
    </row>
    <row r="490">
      <c r="A490" s="39"/>
    </row>
    <row r="491">
      <c r="A491" s="39"/>
    </row>
    <row r="492">
      <c r="A492" s="39"/>
    </row>
    <row r="493">
      <c r="A493" s="39"/>
    </row>
    <row r="494">
      <c r="A494" s="39"/>
    </row>
    <row r="495">
      <c r="A495" s="39"/>
    </row>
    <row r="496">
      <c r="A496" s="39"/>
    </row>
    <row r="497">
      <c r="A497" s="39"/>
    </row>
    <row r="498">
      <c r="A498" s="39"/>
    </row>
    <row r="499">
      <c r="A499" s="39"/>
    </row>
    <row r="500">
      <c r="A500" s="39"/>
    </row>
    <row r="501">
      <c r="A501" s="39"/>
    </row>
    <row r="502">
      <c r="A502" s="39"/>
    </row>
    <row r="503">
      <c r="A503" s="39"/>
    </row>
    <row r="504">
      <c r="A504" s="39"/>
    </row>
    <row r="505">
      <c r="A505" s="39"/>
    </row>
    <row r="506">
      <c r="A506" s="39"/>
    </row>
    <row r="507">
      <c r="A507" s="39"/>
    </row>
    <row r="508">
      <c r="A508" s="39"/>
    </row>
    <row r="509">
      <c r="A509" s="39"/>
    </row>
    <row r="510">
      <c r="A510" s="39"/>
    </row>
    <row r="511">
      <c r="A511" s="39"/>
    </row>
    <row r="512">
      <c r="A512" s="39"/>
    </row>
    <row r="513">
      <c r="A513" s="39"/>
    </row>
    <row r="514">
      <c r="A514" s="39"/>
    </row>
    <row r="515">
      <c r="A515" s="39"/>
    </row>
    <row r="516">
      <c r="A516" s="39"/>
    </row>
    <row r="517">
      <c r="A517" s="39"/>
    </row>
    <row r="518">
      <c r="A518" s="39"/>
    </row>
    <row r="519">
      <c r="A519" s="39"/>
    </row>
    <row r="520">
      <c r="A520" s="39"/>
    </row>
    <row r="521">
      <c r="A521" s="39"/>
    </row>
    <row r="522">
      <c r="A522" s="39"/>
    </row>
    <row r="523">
      <c r="A523" s="39"/>
    </row>
    <row r="524">
      <c r="A524" s="39"/>
    </row>
    <row r="525">
      <c r="A525" s="39"/>
    </row>
    <row r="526">
      <c r="A526" s="39"/>
    </row>
    <row r="527">
      <c r="A527" s="39"/>
    </row>
    <row r="528">
      <c r="A528" s="39"/>
    </row>
    <row r="529">
      <c r="A529" s="39"/>
    </row>
    <row r="530">
      <c r="A530" s="39"/>
    </row>
    <row r="531">
      <c r="A531" s="39"/>
    </row>
    <row r="532">
      <c r="A532" s="39"/>
    </row>
    <row r="533">
      <c r="A533" s="39"/>
    </row>
    <row r="534">
      <c r="A534" s="39"/>
    </row>
    <row r="535">
      <c r="A535" s="39"/>
    </row>
    <row r="536">
      <c r="A536" s="39"/>
    </row>
    <row r="537">
      <c r="A537" s="39"/>
    </row>
    <row r="538">
      <c r="A538" s="39"/>
    </row>
    <row r="539">
      <c r="A539" s="39"/>
    </row>
    <row r="540">
      <c r="A540" s="39"/>
    </row>
    <row r="541">
      <c r="A541" s="39"/>
    </row>
    <row r="542">
      <c r="A542" s="39"/>
    </row>
    <row r="543">
      <c r="A543" s="39"/>
    </row>
    <row r="544">
      <c r="A544" s="39"/>
    </row>
    <row r="545">
      <c r="A545" s="39"/>
    </row>
    <row r="546">
      <c r="A546" s="39"/>
    </row>
    <row r="547">
      <c r="A547" s="39"/>
    </row>
    <row r="548">
      <c r="A548" s="39"/>
    </row>
    <row r="549">
      <c r="A549" s="39"/>
    </row>
    <row r="550">
      <c r="A550" s="39"/>
    </row>
    <row r="551">
      <c r="A551" s="39"/>
    </row>
    <row r="552">
      <c r="A552" s="39"/>
    </row>
    <row r="553">
      <c r="A553" s="39"/>
    </row>
    <row r="554">
      <c r="A554" s="39"/>
    </row>
    <row r="555">
      <c r="A555" s="39"/>
    </row>
    <row r="556">
      <c r="A556" s="39"/>
    </row>
    <row r="557">
      <c r="A557" s="39"/>
    </row>
    <row r="558">
      <c r="A558" s="39"/>
    </row>
    <row r="559">
      <c r="A559" s="39"/>
    </row>
    <row r="560">
      <c r="A560" s="39"/>
    </row>
    <row r="561">
      <c r="A561" s="39"/>
    </row>
    <row r="562">
      <c r="A562" s="39"/>
    </row>
    <row r="563">
      <c r="A563" s="39"/>
    </row>
    <row r="564">
      <c r="A564" s="39"/>
    </row>
    <row r="565">
      <c r="A565" s="39"/>
    </row>
    <row r="566">
      <c r="A566" s="39"/>
    </row>
    <row r="567">
      <c r="A567" s="39"/>
    </row>
    <row r="568">
      <c r="A568" s="39"/>
    </row>
    <row r="569">
      <c r="A569" s="39"/>
    </row>
    <row r="570">
      <c r="A570" s="39"/>
    </row>
    <row r="571">
      <c r="A571" s="39"/>
    </row>
    <row r="572">
      <c r="A572" s="39"/>
    </row>
    <row r="573">
      <c r="A573" s="39"/>
    </row>
    <row r="574">
      <c r="A574" s="39"/>
    </row>
    <row r="575">
      <c r="A575" s="39"/>
    </row>
    <row r="576">
      <c r="A576" s="39"/>
    </row>
    <row r="577">
      <c r="A577" s="39"/>
    </row>
    <row r="578">
      <c r="A578" s="39"/>
    </row>
    <row r="579">
      <c r="A579" s="39"/>
    </row>
    <row r="580">
      <c r="A580" s="39"/>
    </row>
    <row r="581">
      <c r="A581" s="39"/>
    </row>
    <row r="582">
      <c r="A582" s="39"/>
    </row>
    <row r="583">
      <c r="A583" s="39"/>
    </row>
    <row r="584">
      <c r="A584" s="39"/>
    </row>
    <row r="585">
      <c r="A585" s="39"/>
    </row>
    <row r="586">
      <c r="A586" s="39"/>
    </row>
    <row r="587">
      <c r="A587" s="39"/>
    </row>
    <row r="588">
      <c r="A588" s="39"/>
    </row>
    <row r="589">
      <c r="A589" s="39"/>
    </row>
    <row r="590">
      <c r="A590" s="39"/>
    </row>
    <row r="591">
      <c r="A591" s="39"/>
    </row>
    <row r="592">
      <c r="A592" s="39"/>
    </row>
    <row r="593">
      <c r="A593" s="39"/>
    </row>
    <row r="594">
      <c r="A594" s="39"/>
    </row>
    <row r="595">
      <c r="A595" s="39"/>
    </row>
    <row r="596">
      <c r="A596" s="39"/>
    </row>
    <row r="597">
      <c r="A597" s="39"/>
    </row>
    <row r="598">
      <c r="A598" s="39"/>
    </row>
    <row r="599">
      <c r="A599" s="39"/>
    </row>
    <row r="600">
      <c r="A600" s="39"/>
    </row>
    <row r="601">
      <c r="A601" s="39"/>
    </row>
    <row r="602">
      <c r="A602" s="39"/>
    </row>
    <row r="603">
      <c r="A603" s="39"/>
    </row>
    <row r="604">
      <c r="A604" s="39"/>
    </row>
    <row r="605">
      <c r="A605" s="39"/>
    </row>
    <row r="606">
      <c r="A606" s="39"/>
    </row>
    <row r="607">
      <c r="A607" s="39"/>
    </row>
    <row r="608">
      <c r="A608" s="39"/>
    </row>
    <row r="609">
      <c r="A609" s="39"/>
    </row>
    <row r="610">
      <c r="A610" s="39"/>
    </row>
    <row r="611">
      <c r="A611" s="39"/>
    </row>
    <row r="612">
      <c r="A612" s="39"/>
    </row>
    <row r="613">
      <c r="A613" s="39"/>
    </row>
    <row r="614">
      <c r="A614" s="39"/>
    </row>
    <row r="615">
      <c r="A615" s="39"/>
    </row>
    <row r="616">
      <c r="A616" s="39"/>
    </row>
    <row r="617">
      <c r="A617" s="39"/>
    </row>
    <row r="618">
      <c r="A618" s="39"/>
    </row>
    <row r="619">
      <c r="A619" s="39"/>
    </row>
    <row r="620">
      <c r="A620" s="39"/>
    </row>
    <row r="621">
      <c r="A621" s="39"/>
    </row>
    <row r="622">
      <c r="A622" s="39"/>
    </row>
    <row r="623">
      <c r="A623" s="39"/>
    </row>
    <row r="624">
      <c r="A624" s="39"/>
    </row>
    <row r="625">
      <c r="A625" s="39"/>
    </row>
    <row r="626">
      <c r="A626" s="39"/>
    </row>
    <row r="627">
      <c r="A627" s="39"/>
    </row>
    <row r="628">
      <c r="A628" s="39"/>
    </row>
    <row r="629">
      <c r="A629" s="39"/>
    </row>
    <row r="630">
      <c r="A630" s="39"/>
    </row>
    <row r="631">
      <c r="A631" s="39"/>
    </row>
    <row r="632">
      <c r="A632" s="39"/>
    </row>
    <row r="633">
      <c r="A633" s="39"/>
    </row>
    <row r="634">
      <c r="A634" s="39"/>
    </row>
    <row r="635">
      <c r="A635" s="39"/>
    </row>
    <row r="636">
      <c r="A636" s="39"/>
    </row>
    <row r="637">
      <c r="A637" s="39"/>
    </row>
    <row r="638">
      <c r="A638" s="39"/>
    </row>
    <row r="639">
      <c r="A639" s="39"/>
    </row>
    <row r="640">
      <c r="A640" s="39"/>
    </row>
    <row r="641">
      <c r="A641" s="39"/>
    </row>
    <row r="642">
      <c r="A642" s="39"/>
    </row>
    <row r="643">
      <c r="A643" s="39"/>
    </row>
    <row r="644">
      <c r="A644" s="39"/>
    </row>
    <row r="645">
      <c r="A645" s="39"/>
    </row>
    <row r="646">
      <c r="A646" s="39"/>
    </row>
    <row r="647">
      <c r="A647" s="39"/>
    </row>
    <row r="648">
      <c r="A648" s="39"/>
    </row>
    <row r="649">
      <c r="A649" s="39"/>
    </row>
    <row r="650">
      <c r="A650" s="39"/>
    </row>
    <row r="651">
      <c r="A651" s="39"/>
    </row>
    <row r="652">
      <c r="A652" s="39"/>
    </row>
    <row r="653">
      <c r="A653" s="39"/>
    </row>
    <row r="654">
      <c r="A654" s="39"/>
    </row>
    <row r="655">
      <c r="A655" s="39"/>
    </row>
    <row r="656">
      <c r="A656" s="39"/>
    </row>
    <row r="657">
      <c r="A657" s="39"/>
    </row>
    <row r="658">
      <c r="A658" s="39"/>
    </row>
    <row r="659">
      <c r="A659" s="39"/>
    </row>
    <row r="660">
      <c r="A660" s="39"/>
    </row>
    <row r="661">
      <c r="A661" s="39"/>
    </row>
    <row r="662">
      <c r="A662" s="39"/>
    </row>
    <row r="663">
      <c r="A663" s="39"/>
    </row>
    <row r="664">
      <c r="A664" s="39"/>
    </row>
    <row r="665">
      <c r="A665" s="39"/>
    </row>
    <row r="666">
      <c r="A666" s="39"/>
    </row>
    <row r="667">
      <c r="A667" s="39"/>
    </row>
    <row r="668">
      <c r="A668" s="39"/>
    </row>
    <row r="669">
      <c r="A669" s="39"/>
    </row>
    <row r="670">
      <c r="A670" s="39"/>
    </row>
    <row r="671">
      <c r="A671" s="39"/>
    </row>
    <row r="672">
      <c r="A672" s="39"/>
    </row>
    <row r="673">
      <c r="A673" s="39"/>
    </row>
    <row r="674">
      <c r="A674" s="39"/>
    </row>
    <row r="675">
      <c r="A675" s="39"/>
    </row>
    <row r="676">
      <c r="A676" s="39"/>
    </row>
    <row r="677">
      <c r="A677" s="39"/>
    </row>
    <row r="678">
      <c r="A678" s="39"/>
    </row>
    <row r="679">
      <c r="A679" s="39"/>
    </row>
    <row r="680">
      <c r="A680" s="39"/>
    </row>
    <row r="681">
      <c r="A681" s="39"/>
    </row>
    <row r="682">
      <c r="A682" s="39"/>
    </row>
    <row r="683">
      <c r="A683" s="39"/>
    </row>
    <row r="684">
      <c r="A684" s="39"/>
    </row>
    <row r="685">
      <c r="A685" s="39"/>
    </row>
    <row r="686">
      <c r="A686" s="39"/>
    </row>
    <row r="687">
      <c r="A687" s="39"/>
    </row>
    <row r="688">
      <c r="A688" s="39"/>
    </row>
    <row r="689">
      <c r="A689" s="39"/>
    </row>
    <row r="690">
      <c r="A690" s="39"/>
    </row>
    <row r="691">
      <c r="A691" s="39"/>
    </row>
    <row r="692">
      <c r="A692" s="39"/>
    </row>
    <row r="693">
      <c r="A693" s="39"/>
    </row>
    <row r="694">
      <c r="A694" s="39"/>
    </row>
    <row r="695">
      <c r="A695" s="39"/>
    </row>
    <row r="696">
      <c r="A696" s="39"/>
    </row>
    <row r="697">
      <c r="A697" s="39"/>
    </row>
    <row r="698">
      <c r="A698" s="39"/>
    </row>
    <row r="699">
      <c r="A699" s="39"/>
    </row>
    <row r="700">
      <c r="A700" s="39"/>
    </row>
    <row r="701">
      <c r="A701" s="39"/>
    </row>
    <row r="702">
      <c r="A702" s="39"/>
    </row>
    <row r="703">
      <c r="A703" s="39"/>
    </row>
    <row r="704">
      <c r="A704" s="39"/>
    </row>
    <row r="705">
      <c r="A705" s="39"/>
    </row>
    <row r="706">
      <c r="A706" s="39"/>
    </row>
    <row r="707">
      <c r="A707" s="39"/>
    </row>
    <row r="708">
      <c r="A708" s="39"/>
    </row>
    <row r="709">
      <c r="A709" s="39"/>
    </row>
    <row r="710">
      <c r="A710" s="39"/>
    </row>
    <row r="711">
      <c r="A711" s="39"/>
    </row>
    <row r="712">
      <c r="A712" s="39"/>
    </row>
    <row r="713">
      <c r="A713" s="39"/>
    </row>
    <row r="714">
      <c r="A714" s="39"/>
    </row>
    <row r="715">
      <c r="A715" s="39"/>
    </row>
    <row r="716">
      <c r="A716" s="39"/>
    </row>
    <row r="717">
      <c r="A717" s="39"/>
    </row>
    <row r="718">
      <c r="A718" s="39"/>
    </row>
    <row r="719">
      <c r="A719" s="39"/>
    </row>
    <row r="720">
      <c r="A720" s="39"/>
    </row>
    <row r="721">
      <c r="A721" s="39"/>
    </row>
    <row r="722">
      <c r="A722" s="39"/>
    </row>
    <row r="723">
      <c r="A723" s="39"/>
    </row>
    <row r="724">
      <c r="A724" s="39"/>
    </row>
    <row r="725">
      <c r="A725" s="39"/>
    </row>
    <row r="726">
      <c r="A726" s="39"/>
    </row>
    <row r="727">
      <c r="A727" s="39"/>
    </row>
    <row r="728">
      <c r="A728" s="39"/>
    </row>
    <row r="729">
      <c r="A729" s="39"/>
    </row>
    <row r="730">
      <c r="A730" s="39"/>
    </row>
    <row r="731">
      <c r="A731" s="39"/>
    </row>
    <row r="732">
      <c r="A732" s="39"/>
    </row>
    <row r="733">
      <c r="A733" s="39"/>
    </row>
    <row r="734">
      <c r="A734" s="39"/>
    </row>
    <row r="735">
      <c r="A735" s="39"/>
    </row>
    <row r="736">
      <c r="A736" s="39"/>
    </row>
    <row r="737">
      <c r="A737" s="39"/>
    </row>
    <row r="738">
      <c r="A738" s="39"/>
    </row>
    <row r="739">
      <c r="A739" s="39"/>
    </row>
    <row r="740">
      <c r="A740" s="39"/>
    </row>
    <row r="741">
      <c r="A741" s="39"/>
    </row>
    <row r="742">
      <c r="A742" s="39"/>
    </row>
    <row r="743">
      <c r="A743" s="39"/>
    </row>
    <row r="744">
      <c r="A744" s="39"/>
    </row>
    <row r="745">
      <c r="A745" s="39"/>
    </row>
    <row r="746">
      <c r="A746" s="39"/>
    </row>
    <row r="747">
      <c r="A747" s="39"/>
    </row>
    <row r="748">
      <c r="A748" s="39"/>
    </row>
    <row r="749">
      <c r="A749" s="39"/>
    </row>
    <row r="750">
      <c r="A750" s="39"/>
    </row>
    <row r="751">
      <c r="A751" s="39"/>
    </row>
    <row r="752">
      <c r="A752" s="39"/>
    </row>
    <row r="753">
      <c r="A753" s="39"/>
    </row>
    <row r="754">
      <c r="A754" s="39"/>
    </row>
    <row r="755">
      <c r="A755" s="39"/>
    </row>
    <row r="756">
      <c r="A756" s="39"/>
    </row>
    <row r="757">
      <c r="A757" s="39"/>
    </row>
    <row r="758">
      <c r="A758" s="39"/>
    </row>
    <row r="759">
      <c r="A759" s="39"/>
    </row>
    <row r="760">
      <c r="A760" s="39"/>
    </row>
    <row r="761">
      <c r="A761" s="39"/>
    </row>
    <row r="762">
      <c r="A762" s="39"/>
    </row>
    <row r="763">
      <c r="A763" s="39"/>
    </row>
    <row r="764">
      <c r="A764" s="39"/>
    </row>
    <row r="765">
      <c r="A765" s="39"/>
    </row>
    <row r="766">
      <c r="A766" s="39"/>
    </row>
    <row r="767">
      <c r="A767" s="39"/>
    </row>
    <row r="768">
      <c r="A768" s="39"/>
    </row>
    <row r="769">
      <c r="A769" s="39"/>
    </row>
    <row r="770">
      <c r="A770" s="39"/>
    </row>
    <row r="771">
      <c r="A771" s="39"/>
    </row>
    <row r="772">
      <c r="A772" s="39"/>
    </row>
    <row r="773">
      <c r="A773" s="39"/>
    </row>
    <row r="774">
      <c r="A774" s="39"/>
    </row>
    <row r="775">
      <c r="A775" s="39"/>
    </row>
    <row r="776">
      <c r="A776" s="39"/>
    </row>
    <row r="777">
      <c r="A777" s="39"/>
    </row>
    <row r="778">
      <c r="A778" s="39"/>
    </row>
    <row r="779">
      <c r="A779" s="39"/>
    </row>
    <row r="780">
      <c r="A780" s="39"/>
    </row>
    <row r="781">
      <c r="A781" s="39"/>
    </row>
    <row r="782">
      <c r="A782" s="39"/>
    </row>
    <row r="783">
      <c r="A783" s="39"/>
    </row>
    <row r="784">
      <c r="A784" s="39"/>
    </row>
    <row r="785">
      <c r="A785" s="39"/>
    </row>
    <row r="786">
      <c r="A786" s="39"/>
    </row>
    <row r="787">
      <c r="A787" s="39"/>
    </row>
    <row r="788">
      <c r="A788" s="39"/>
    </row>
    <row r="789">
      <c r="A789" s="39"/>
    </row>
    <row r="790">
      <c r="A790" s="39"/>
    </row>
    <row r="791">
      <c r="A791" s="39"/>
    </row>
    <row r="792">
      <c r="A792" s="39"/>
    </row>
    <row r="793">
      <c r="A793" s="39"/>
    </row>
    <row r="794">
      <c r="A794" s="39"/>
    </row>
    <row r="795">
      <c r="A795" s="39"/>
    </row>
    <row r="796">
      <c r="A796" s="39"/>
    </row>
    <row r="797">
      <c r="A797" s="39"/>
    </row>
    <row r="798">
      <c r="A798" s="39"/>
    </row>
    <row r="799">
      <c r="A799" s="39"/>
    </row>
    <row r="800">
      <c r="A800" s="39"/>
    </row>
    <row r="801">
      <c r="A801" s="39"/>
    </row>
    <row r="802">
      <c r="A802" s="39"/>
    </row>
    <row r="803">
      <c r="A803" s="39"/>
    </row>
    <row r="804">
      <c r="A804" s="39"/>
    </row>
    <row r="805">
      <c r="A805" s="39"/>
    </row>
    <row r="806">
      <c r="A806" s="39"/>
    </row>
    <row r="807">
      <c r="A807" s="39"/>
    </row>
    <row r="808">
      <c r="A808" s="39"/>
    </row>
    <row r="809">
      <c r="A809" s="39"/>
    </row>
    <row r="810">
      <c r="A810" s="39"/>
    </row>
    <row r="811">
      <c r="A811" s="39"/>
    </row>
    <row r="812">
      <c r="A812" s="39"/>
    </row>
    <row r="813">
      <c r="A813" s="39"/>
    </row>
    <row r="814">
      <c r="A814" s="39"/>
    </row>
    <row r="815">
      <c r="A815" s="39"/>
    </row>
    <row r="816">
      <c r="A816" s="39"/>
    </row>
    <row r="817">
      <c r="A817" s="39"/>
    </row>
    <row r="818">
      <c r="A818" s="39"/>
    </row>
    <row r="819">
      <c r="A819" s="39"/>
    </row>
    <row r="820">
      <c r="A820" s="39"/>
    </row>
    <row r="821">
      <c r="A821" s="39"/>
    </row>
    <row r="822">
      <c r="A822" s="39"/>
    </row>
    <row r="823">
      <c r="A823" s="39"/>
    </row>
    <row r="824">
      <c r="A824" s="39"/>
    </row>
    <row r="825">
      <c r="A825" s="39"/>
    </row>
    <row r="826">
      <c r="A826" s="39"/>
    </row>
    <row r="827">
      <c r="A827" s="39"/>
    </row>
    <row r="828">
      <c r="A828" s="39"/>
    </row>
    <row r="829">
      <c r="A829" s="39"/>
    </row>
    <row r="830">
      <c r="A830" s="39"/>
    </row>
    <row r="831">
      <c r="A831" s="39"/>
    </row>
    <row r="832">
      <c r="A832" s="39"/>
    </row>
    <row r="833">
      <c r="A833" s="39"/>
    </row>
    <row r="834">
      <c r="A834" s="39"/>
    </row>
    <row r="835">
      <c r="A835" s="39"/>
    </row>
    <row r="836">
      <c r="A836" s="39"/>
    </row>
    <row r="837">
      <c r="A837" s="39"/>
    </row>
    <row r="838">
      <c r="A838" s="39"/>
    </row>
    <row r="839">
      <c r="A839" s="39"/>
    </row>
    <row r="840">
      <c r="A840" s="39"/>
    </row>
    <row r="841">
      <c r="A841" s="39"/>
    </row>
    <row r="842">
      <c r="A842" s="39"/>
    </row>
    <row r="843">
      <c r="A843" s="39"/>
    </row>
    <row r="844">
      <c r="A844" s="39"/>
    </row>
    <row r="845">
      <c r="A845" s="39"/>
    </row>
    <row r="846">
      <c r="A846" s="39"/>
    </row>
    <row r="847">
      <c r="A847" s="39"/>
    </row>
    <row r="848">
      <c r="A848" s="39"/>
    </row>
    <row r="849">
      <c r="A849" s="39"/>
    </row>
    <row r="850">
      <c r="A850" s="39"/>
    </row>
    <row r="851">
      <c r="A851" s="39"/>
    </row>
    <row r="852">
      <c r="A852" s="39"/>
    </row>
    <row r="853">
      <c r="A853" s="39"/>
    </row>
    <row r="854">
      <c r="A854" s="39"/>
    </row>
    <row r="855">
      <c r="A855" s="39"/>
    </row>
    <row r="856">
      <c r="A856" s="39"/>
    </row>
    <row r="857">
      <c r="A857" s="39"/>
    </row>
    <row r="858">
      <c r="A858" s="39"/>
    </row>
    <row r="859">
      <c r="A859" s="39"/>
    </row>
    <row r="860">
      <c r="A860" s="39"/>
    </row>
    <row r="861">
      <c r="A861" s="39"/>
    </row>
    <row r="862">
      <c r="A862" s="39"/>
    </row>
    <row r="863">
      <c r="A863" s="39"/>
    </row>
    <row r="864">
      <c r="A864" s="39"/>
    </row>
    <row r="865">
      <c r="A865" s="39"/>
    </row>
    <row r="866">
      <c r="A866" s="39"/>
    </row>
    <row r="867">
      <c r="A867" s="39"/>
    </row>
    <row r="868">
      <c r="A868" s="39"/>
    </row>
    <row r="869">
      <c r="A869" s="39"/>
    </row>
    <row r="870">
      <c r="A870" s="39"/>
    </row>
    <row r="871">
      <c r="A871" s="39"/>
    </row>
    <row r="872">
      <c r="A872" s="39"/>
    </row>
    <row r="873">
      <c r="A873" s="39"/>
    </row>
    <row r="874">
      <c r="A874" s="39"/>
    </row>
    <row r="875">
      <c r="A875" s="39"/>
    </row>
    <row r="876">
      <c r="A876" s="39"/>
    </row>
    <row r="877">
      <c r="A877" s="39"/>
    </row>
    <row r="878">
      <c r="A878" s="39"/>
    </row>
    <row r="879">
      <c r="A879" s="39"/>
    </row>
    <row r="880">
      <c r="A880" s="39"/>
    </row>
    <row r="881">
      <c r="A881" s="39"/>
    </row>
    <row r="882">
      <c r="A882" s="39"/>
    </row>
    <row r="883">
      <c r="A883" s="39"/>
    </row>
    <row r="884">
      <c r="A884" s="39"/>
    </row>
    <row r="885">
      <c r="A885" s="39"/>
    </row>
    <row r="886">
      <c r="A886" s="39"/>
    </row>
    <row r="887">
      <c r="A887" s="39"/>
    </row>
    <row r="888">
      <c r="A888" s="39"/>
    </row>
    <row r="889">
      <c r="A889" s="39"/>
    </row>
    <row r="890">
      <c r="A890" s="39"/>
    </row>
    <row r="891">
      <c r="A891" s="39"/>
    </row>
    <row r="892">
      <c r="A892" s="39"/>
    </row>
    <row r="893">
      <c r="A893" s="39"/>
    </row>
    <row r="894">
      <c r="A894" s="39"/>
    </row>
    <row r="895">
      <c r="A895" s="39"/>
    </row>
    <row r="896">
      <c r="A896" s="39"/>
    </row>
    <row r="897">
      <c r="A897" s="39"/>
    </row>
    <row r="898">
      <c r="A898" s="39"/>
    </row>
    <row r="899">
      <c r="A899" s="39"/>
    </row>
    <row r="900">
      <c r="A900" s="39"/>
    </row>
    <row r="901">
      <c r="A901" s="39"/>
    </row>
    <row r="902">
      <c r="A902" s="39"/>
    </row>
    <row r="903">
      <c r="A903" s="39"/>
    </row>
    <row r="904">
      <c r="A904" s="39"/>
    </row>
    <row r="905">
      <c r="A905" s="39"/>
    </row>
    <row r="906">
      <c r="A906" s="39"/>
    </row>
    <row r="907">
      <c r="A907" s="39"/>
    </row>
    <row r="908">
      <c r="A908" s="39"/>
    </row>
    <row r="909">
      <c r="A909" s="39"/>
    </row>
    <row r="910">
      <c r="A910" s="39"/>
    </row>
    <row r="911">
      <c r="A911" s="39"/>
    </row>
    <row r="912">
      <c r="A912" s="39"/>
    </row>
    <row r="913">
      <c r="A913" s="39"/>
    </row>
    <row r="914">
      <c r="A914" s="39"/>
    </row>
    <row r="915">
      <c r="A915" s="39"/>
    </row>
    <row r="916">
      <c r="A916" s="39"/>
    </row>
    <row r="917">
      <c r="A917" s="39"/>
    </row>
    <row r="918">
      <c r="A918" s="39"/>
    </row>
    <row r="919">
      <c r="A919" s="39"/>
    </row>
    <row r="920">
      <c r="A920" s="39"/>
    </row>
    <row r="921">
      <c r="A921" s="39"/>
    </row>
    <row r="922">
      <c r="A922" s="39"/>
    </row>
    <row r="923">
      <c r="A923" s="39"/>
    </row>
    <row r="924">
      <c r="A924" s="39"/>
    </row>
    <row r="925">
      <c r="A925" s="39"/>
    </row>
    <row r="926">
      <c r="A926" s="39"/>
    </row>
    <row r="927">
      <c r="A927" s="39"/>
    </row>
    <row r="928">
      <c r="A928" s="39"/>
    </row>
    <row r="929">
      <c r="A929" s="39"/>
    </row>
    <row r="930">
      <c r="A930" s="39"/>
    </row>
    <row r="931">
      <c r="A931" s="39"/>
    </row>
    <row r="932">
      <c r="A932" s="39"/>
    </row>
    <row r="933">
      <c r="A933" s="39"/>
    </row>
    <row r="934">
      <c r="A934" s="39"/>
    </row>
    <row r="935">
      <c r="A935" s="39"/>
    </row>
    <row r="936">
      <c r="A936" s="39"/>
    </row>
    <row r="937">
      <c r="A937" s="39"/>
    </row>
    <row r="938">
      <c r="A938" s="39"/>
    </row>
    <row r="939">
      <c r="A939" s="39"/>
    </row>
    <row r="940">
      <c r="A940" s="39"/>
    </row>
    <row r="941">
      <c r="A941" s="39"/>
    </row>
    <row r="942">
      <c r="A942" s="39"/>
    </row>
    <row r="943">
      <c r="A943" s="39"/>
    </row>
    <row r="944">
      <c r="A944" s="39"/>
    </row>
    <row r="945">
      <c r="A945" s="39"/>
    </row>
    <row r="946">
      <c r="A946" s="39"/>
    </row>
    <row r="947">
      <c r="A947" s="39"/>
    </row>
    <row r="948">
      <c r="A948" s="39"/>
    </row>
    <row r="949">
      <c r="A949" s="39"/>
    </row>
    <row r="950">
      <c r="A950" s="39"/>
    </row>
    <row r="951">
      <c r="A951" s="39"/>
    </row>
    <row r="952">
      <c r="A952" s="39"/>
    </row>
    <row r="953">
      <c r="A953" s="39"/>
    </row>
    <row r="954">
      <c r="A954" s="39"/>
    </row>
    <row r="955">
      <c r="A955" s="39"/>
    </row>
    <row r="956">
      <c r="A956" s="39"/>
    </row>
    <row r="957">
      <c r="A957" s="39"/>
    </row>
    <row r="958">
      <c r="A958" s="39"/>
    </row>
    <row r="959">
      <c r="A959" s="39"/>
    </row>
    <row r="960">
      <c r="A960" s="39"/>
    </row>
    <row r="961">
      <c r="A961" s="39"/>
    </row>
    <row r="962">
      <c r="A962" s="39"/>
    </row>
    <row r="963">
      <c r="A963" s="39"/>
    </row>
    <row r="964">
      <c r="A964" s="39"/>
    </row>
    <row r="965">
      <c r="A965" s="39"/>
    </row>
    <row r="966">
      <c r="A966" s="39"/>
    </row>
    <row r="967">
      <c r="A967" s="39"/>
    </row>
    <row r="968">
      <c r="A968" s="39"/>
    </row>
    <row r="969">
      <c r="A969" s="39"/>
    </row>
    <row r="970">
      <c r="A970" s="39"/>
    </row>
    <row r="971">
      <c r="A971" s="39"/>
    </row>
    <row r="972">
      <c r="A972" s="39"/>
    </row>
    <row r="973">
      <c r="A973" s="39"/>
    </row>
    <row r="974">
      <c r="A974" s="39"/>
    </row>
    <row r="975">
      <c r="A975" s="39"/>
    </row>
    <row r="976">
      <c r="A976" s="39"/>
    </row>
    <row r="977">
      <c r="A977" s="39"/>
    </row>
    <row r="978">
      <c r="A978" s="39"/>
    </row>
    <row r="979">
      <c r="A979" s="39"/>
    </row>
    <row r="980">
      <c r="A980" s="39"/>
    </row>
    <row r="981">
      <c r="A981" s="39"/>
    </row>
    <row r="982">
      <c r="A982" s="39"/>
    </row>
    <row r="983">
      <c r="A983" s="39"/>
    </row>
    <row r="984">
      <c r="A984" s="39"/>
    </row>
    <row r="985">
      <c r="A985" s="39"/>
    </row>
    <row r="986">
      <c r="A986" s="39"/>
    </row>
    <row r="987">
      <c r="A987" s="39"/>
    </row>
    <row r="988">
      <c r="A988" s="39"/>
    </row>
    <row r="989">
      <c r="A989" s="39"/>
    </row>
    <row r="990">
      <c r="A990" s="39"/>
    </row>
    <row r="991">
      <c r="A991" s="39"/>
    </row>
    <row r="992">
      <c r="A992" s="39"/>
    </row>
    <row r="993">
      <c r="A993" s="39"/>
    </row>
    <row r="994">
      <c r="A994" s="39"/>
    </row>
    <row r="995">
      <c r="A995" s="39"/>
    </row>
    <row r="996">
      <c r="A996" s="39"/>
    </row>
    <row r="997">
      <c r="A997" s="39"/>
    </row>
    <row r="998">
      <c r="A998" s="39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1" max="1" width="1.0"/>
    <col customWidth="1" min="2" max="2" width="7.13"/>
    <col customWidth="1" min="3" max="4" width="8.13"/>
    <col customWidth="1" min="5" max="5" width="7.25"/>
    <col customWidth="1" min="6" max="7" width="8.0"/>
    <col customWidth="1" min="8" max="8" width="7.25"/>
    <col customWidth="1" min="9" max="10" width="8.0"/>
    <col customWidth="1" min="11" max="11" width="7.25"/>
    <col customWidth="1" min="12" max="13" width="8.0"/>
    <col customWidth="1" min="14" max="14" width="7.25"/>
    <col customWidth="1" min="15" max="16" width="8.0"/>
    <col customWidth="1" min="17" max="17" width="7.25"/>
    <col customWidth="1" min="18" max="19" width="8.0"/>
    <col customWidth="1" min="20" max="20" width="7.25"/>
    <col customWidth="1" min="21" max="22" width="8.0"/>
    <col customWidth="1" min="23" max="23" width="7.25"/>
    <col customWidth="1" min="24" max="25" width="8.0"/>
    <col customWidth="1" min="26" max="26" width="7.25"/>
    <col customWidth="1" min="27" max="28" width="8.0"/>
    <col customWidth="1" min="29" max="29" width="7.25"/>
    <col customWidth="1" min="30" max="31" width="8.0"/>
    <col customWidth="1" min="32" max="32" width="7.25"/>
  </cols>
  <sheetData>
    <row r="1">
      <c r="C1" s="46" t="s">
        <v>56</v>
      </c>
    </row>
    <row r="3">
      <c r="B3" s="47" t="s">
        <v>22</v>
      </c>
      <c r="C3" s="48" t="s">
        <v>23</v>
      </c>
      <c r="D3" s="48"/>
      <c r="E3" s="48"/>
      <c r="F3" s="48"/>
      <c r="G3" s="48"/>
      <c r="H3" s="48"/>
      <c r="I3" s="48"/>
      <c r="J3" s="48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</row>
    <row r="4">
      <c r="B4" s="50"/>
      <c r="C4" s="1" t="s">
        <v>0</v>
      </c>
      <c r="F4" s="1" t="s">
        <v>1</v>
      </c>
      <c r="I4" s="1" t="s">
        <v>2</v>
      </c>
      <c r="L4" s="1" t="s">
        <v>3</v>
      </c>
      <c r="O4" s="1" t="s">
        <v>4</v>
      </c>
      <c r="R4" s="1" t="s">
        <v>18</v>
      </c>
      <c r="U4" s="1" t="s">
        <v>6</v>
      </c>
      <c r="X4" s="1" t="s">
        <v>7</v>
      </c>
      <c r="AA4" s="1" t="s">
        <v>8</v>
      </c>
      <c r="AD4" s="1" t="s">
        <v>19</v>
      </c>
    </row>
    <row r="5">
      <c r="B5" s="51"/>
      <c r="C5" s="52" t="s">
        <v>24</v>
      </c>
      <c r="D5" s="52" t="s">
        <v>25</v>
      </c>
      <c r="E5" s="52" t="s">
        <v>26</v>
      </c>
      <c r="F5" s="53" t="s">
        <v>24</v>
      </c>
      <c r="G5" s="53" t="s">
        <v>25</v>
      </c>
      <c r="H5" s="53" t="s">
        <v>26</v>
      </c>
      <c r="I5" s="54" t="s">
        <v>24</v>
      </c>
      <c r="J5" s="54" t="s">
        <v>25</v>
      </c>
      <c r="K5" s="54" t="s">
        <v>26</v>
      </c>
      <c r="L5" s="53" t="s">
        <v>24</v>
      </c>
      <c r="M5" s="53" t="s">
        <v>25</v>
      </c>
      <c r="N5" s="53" t="s">
        <v>26</v>
      </c>
      <c r="O5" s="54" t="s">
        <v>24</v>
      </c>
      <c r="P5" s="54" t="s">
        <v>25</v>
      </c>
      <c r="Q5" s="54" t="s">
        <v>26</v>
      </c>
      <c r="R5" s="53" t="s">
        <v>24</v>
      </c>
      <c r="S5" s="53" t="s">
        <v>25</v>
      </c>
      <c r="T5" s="53" t="s">
        <v>26</v>
      </c>
      <c r="U5" s="54" t="s">
        <v>24</v>
      </c>
      <c r="V5" s="54" t="s">
        <v>25</v>
      </c>
      <c r="W5" s="54" t="s">
        <v>26</v>
      </c>
      <c r="X5" s="53" t="s">
        <v>24</v>
      </c>
      <c r="Y5" s="53" t="s">
        <v>25</v>
      </c>
      <c r="Z5" s="53" t="s">
        <v>26</v>
      </c>
      <c r="AA5" s="54" t="s">
        <v>24</v>
      </c>
      <c r="AB5" s="54" t="s">
        <v>25</v>
      </c>
      <c r="AC5" s="54" t="s">
        <v>26</v>
      </c>
      <c r="AD5" s="53" t="s">
        <v>24</v>
      </c>
      <c r="AE5" s="53" t="s">
        <v>25</v>
      </c>
      <c r="AF5" s="53" t="s">
        <v>26</v>
      </c>
    </row>
    <row r="6">
      <c r="A6" s="55"/>
      <c r="B6" s="56">
        <v>1.0</v>
      </c>
      <c r="C6" s="57">
        <f>IFERROR(VLOOKUP($C$4,'Schedule &amp; Results (2022)'!$C$5:$D$9, 2, FALSE),VLOOKUP($C$4,'Schedule &amp; Results (2022)'!$F$5:$G$9, 2, FALSE))</f>
        <v>113.8</v>
      </c>
      <c r="D6" s="58">
        <f t="array" ref="D6">IFERROR(INDEX('Schedule &amp; Results (2022)'!$G$5:$G$9,MATCH($C$4,'Schedule &amp; Results (2022)'!$C$5:$C$9,0)),INDEX('Schedule &amp; Results (2022)'!$D$5:$D$9,MATCH($C$4,'Schedule &amp; Results (2022)'!$F$5:$F$9,0)))</f>
        <v>114.26</v>
      </c>
      <c r="E6" s="59" t="str">
        <f t="shared" ref="E6:E19" si="1">IF(C6&gt;D6,"W","L")</f>
        <v>L</v>
      </c>
      <c r="F6" s="60">
        <f>IFERROR(VLOOKUP($F$4,'Schedule &amp; Results (2022)'!$C$5:$D$9, 2, FALSE),VLOOKUP($F$4,'Schedule &amp; Results (2022)'!$F$5:$G$9, 2, FALSE))</f>
        <v>158.02</v>
      </c>
      <c r="G6" s="61">
        <f t="array" ref="G6">IFERROR(INDEX('Schedule &amp; Results (2022)'!$G$5:$G$9,MATCH($F$4,'Schedule &amp; Results (2022)'!$C$5:$C$9,0)),INDEX('Schedule &amp; Results (2022)'!$D$5:$D$9,MATCH($F$4,'Schedule &amp; Results (2022)'!$F$5:$F$9,0)))</f>
        <v>150.22</v>
      </c>
      <c r="H6" s="62" t="str">
        <f t="shared" ref="H6:H18" si="2">IF(F6&gt;G6,"W","L")</f>
        <v>W</v>
      </c>
      <c r="I6" s="63">
        <f>IFERROR(VLOOKUP($I$4,'Schedule &amp; Results (2022)'!$C$5:$D$9, 2, FALSE),VLOOKUP($I$4,'Schedule &amp; Results (2022)'!$F$5:$G$9, 2, FALSE))</f>
        <v>150.22</v>
      </c>
      <c r="J6" s="58">
        <f t="array" ref="J6">IFERROR(INDEX('Schedule &amp; Results (2022)'!$G$5:$G$9,MATCH($I$4,'Schedule &amp; Results (2022)'!$C$5:$C$9,0)),INDEX('Schedule &amp; Results (2022)'!$D$5:$D$9,MATCH($I$4,'Schedule &amp; Results (2022)'!$F$5:$F$9,0)))</f>
        <v>158.02</v>
      </c>
      <c r="K6" s="59" t="str">
        <f t="shared" ref="K6:K19" si="3">IF(I6&gt;J6,"W","L")</f>
        <v>L</v>
      </c>
      <c r="L6" s="60">
        <f>IFERROR(VLOOKUP($L$4,'Schedule &amp; Results (2022)'!$C$5:$D$9, 2, FALSE),VLOOKUP($L$4,'Schedule &amp; Results (2022)'!$F$5:$G$9, 2, FALSE))</f>
        <v>63.4</v>
      </c>
      <c r="M6" s="61">
        <f t="array" ref="M6">IFERROR(INDEX('Schedule &amp; Results (2022)'!$G$5:$G$9,MATCH($L$4,'Schedule &amp; Results (2022)'!$C$5:$C$9,0)),INDEX('Schedule &amp; Results (2022)'!$D$5:$D$9,MATCH($L$4,'Schedule &amp; Results (2022)'!$F$5:$F$9,0)))</f>
        <v>146.82</v>
      </c>
      <c r="N6" s="62" t="str">
        <f t="shared" ref="N6:N18" si="4">IF(L6&gt;M6,"W","L")</f>
        <v>L</v>
      </c>
      <c r="O6" s="63">
        <f>IFERROR(VLOOKUP($O$4,'Schedule &amp; Results (2022)'!$C$5:$D$9, 2, FALSE),VLOOKUP($O$4,'Schedule &amp; Results (2022)'!$F$5:$G$9, 2, FALSE))</f>
        <v>116.26</v>
      </c>
      <c r="P6" s="58">
        <f t="array" ref="P6">IFERROR(INDEX('Schedule &amp; Results (2022)'!$G$5:$G$9,MATCH($O$4,'Schedule &amp; Results (2022)'!$C$5:$C$9,0)),INDEX('Schedule &amp; Results (2022)'!$D$5:$D$9,MATCH($O$4,'Schedule &amp; Results (2022)'!$F$5:$F$9,0)))</f>
        <v>121.62</v>
      </c>
      <c r="Q6" s="59" t="str">
        <f t="shared" ref="Q6:Q18" si="5">IF(O6&gt;P6,"W","L")</f>
        <v>L</v>
      </c>
      <c r="R6" s="60">
        <f>IFERROR(VLOOKUP($R$4,'Schedule &amp; Results (2022)'!$C$5:$D$9, 2, FALSE),VLOOKUP($R$4,'Schedule &amp; Results (2022)'!$F$5:$G$9, 2, FALSE))</f>
        <v>135.78</v>
      </c>
      <c r="S6" s="61">
        <f t="array" ref="S6">IFERROR(INDEX('Schedule &amp; Results (2022)'!$G$5:$G$9,MATCH($R$4,'Schedule &amp; Results (2022)'!$C$5:$C$9,0)),INDEX('Schedule &amp; Results (2022)'!$D$5:$D$9,MATCH($R$4,'Schedule &amp; Results (2022)'!$F$5:$F$9,0)))</f>
        <v>133.7</v>
      </c>
      <c r="T6" s="62" t="str">
        <f t="shared" ref="T6:T18" si="6">IF(R6&gt;S6,"W","L")</f>
        <v>W</v>
      </c>
      <c r="U6" s="63">
        <f>IFERROR(VLOOKUP($U$4,'Schedule &amp; Results (2022)'!$C$5:$D$9, 2, FALSE),VLOOKUP($U$4,'Schedule &amp; Results (2022)'!$F$5:$G$9, 2, FALSE))</f>
        <v>146.82</v>
      </c>
      <c r="V6" s="58">
        <f t="array" ref="V6">IFERROR(INDEX('Schedule &amp; Results (2022)'!$G$5:$G$9,MATCH($U$4,'Schedule &amp; Results (2022)'!$C$5:$C$9,0)),INDEX('Schedule &amp; Results (2022)'!$D$5:$D$9,MATCH($U$4,'Schedule &amp; Results (2022)'!$F$5:$F$9,0)))</f>
        <v>63.4</v>
      </c>
      <c r="W6" s="59" t="str">
        <f t="shared" ref="W6:W18" si="7">IF(U6&gt;V6,"W","L")</f>
        <v>W</v>
      </c>
      <c r="X6" s="60">
        <f>IFERROR(VLOOKUP($X$4,'Schedule &amp; Results (2022)'!$C$5:$D$9, 2, FALSE),VLOOKUP($X$4,'Schedule &amp; Results (2022)'!$F$5:$G$9, 2, FALSE))</f>
        <v>133.7</v>
      </c>
      <c r="Y6" s="61">
        <f t="array" ref="Y6">IFERROR(INDEX('Schedule &amp; Results (2022)'!$G$5:$G$9,MATCH($X$4,'Schedule &amp; Results (2022)'!$C$5:$C$9,0)),INDEX('Schedule &amp; Results (2022)'!$D$5:$D$9,MATCH($X$4,'Schedule &amp; Results (2022)'!$F$5:$F$9,0)))</f>
        <v>135.78</v>
      </c>
      <c r="Z6" s="62" t="str">
        <f t="shared" ref="Z6:Z18" si="8">IF(X6&gt;Y6,"W","L")</f>
        <v>L</v>
      </c>
      <c r="AA6" s="63">
        <f>IFERROR(VLOOKUP($AA$4,'Schedule &amp; Results (2022)'!$C$5:$D$9, 2, FALSE),VLOOKUP($AA$4,'Schedule &amp; Results (2022)'!$F$5:$G$9, 2, FALSE))</f>
        <v>121.62</v>
      </c>
      <c r="AB6" s="58">
        <f t="array" ref="AB6">IFERROR(INDEX('Schedule &amp; Results (2022)'!$G$5:$G$9,MATCH($AA$4,'Schedule &amp; Results (2022)'!$C$5:$C$9,0)),INDEX('Schedule &amp; Results (2022)'!$D$5:$D$9,MATCH($AA$4,'Schedule &amp; Results (2022)'!$F$5:$F$9,0)))</f>
        <v>116.26</v>
      </c>
      <c r="AC6" s="59" t="str">
        <f t="shared" ref="AC6:AC18" si="9">IF(AA6&gt;AB6,"W","L")</f>
        <v>W</v>
      </c>
      <c r="AD6" s="60">
        <f>IFERROR(VLOOKUP($AD$4,'Schedule &amp; Results (2022)'!$C$5:$D$9, 2, FALSE),VLOOKUP($AD$4,'Schedule &amp; Results (2022)'!$F$5:$G$9, 2, FALSE))</f>
        <v>114.26</v>
      </c>
      <c r="AE6" s="61">
        <f t="array" ref="AE6">IFERROR(INDEX('Schedule &amp; Results (2022)'!$G$5:$G$9,MATCH($AD$4,'Schedule &amp; Results (2022)'!$C$5:$C$9,0)),INDEX('Schedule &amp; Results (2022)'!$D$5:$D$9,MATCH($AD$4,'Schedule &amp; Results (2022)'!$F$5:$F$9,0)))</f>
        <v>113.8</v>
      </c>
      <c r="AF6" s="62" t="str">
        <f t="shared" ref="AF6:AF18" si="10">IF(AD6&gt;AE6,"W","L")</f>
        <v>W</v>
      </c>
    </row>
    <row r="7">
      <c r="A7" s="55"/>
      <c r="B7" s="56">
        <v>2.0</v>
      </c>
      <c r="C7" s="57">
        <f>IFERROR(VLOOKUP($C$4,'Schedule &amp; Results (2022)'!$C$10:$D$14, 2, FALSE),VLOOKUP($C$4,'Schedule &amp; Results (2022)'!$F$10:$G$14, 2, FALSE))</f>
        <v>93.56</v>
      </c>
      <c r="D7" s="58">
        <f t="array" ref="D7">IFERROR(INDEX('Schedule &amp; Results (2022)'!$G$10:$G$14,MATCH($C$4,'Schedule &amp; Results (2022)'!$C$10:$C$14,0)),INDEX('Schedule &amp; Results (2022)'!$D$10:$D$14,MATCH($C$4,'Schedule &amp; Results (2022)'!$F$10:$F$14,0)))</f>
        <v>88.18</v>
      </c>
      <c r="E7" s="59" t="str">
        <f t="shared" si="1"/>
        <v>W</v>
      </c>
      <c r="F7" s="60">
        <f>IFERROR(VLOOKUP($F$4,'Schedule &amp; Results (2022)'!$C$10:$D$14, 2, FALSE),VLOOKUP($F$4,'Schedule &amp; Results (2022)'!$F$10:$G$14, 2, FALSE))</f>
        <v>88.18</v>
      </c>
      <c r="G7" s="61">
        <f t="array" ref="G7">IFERROR(INDEX('Schedule &amp; Results (2022)'!$G$10:$G$14,MATCH($F$4,'Schedule &amp; Results (2022)'!$C$10:$C$14,0)),INDEX('Schedule &amp; Results (2022)'!$D$10:$D$14,MATCH($F$4,'Schedule &amp; Results (2022)'!$F$10:$F$14,0)))</f>
        <v>93.56</v>
      </c>
      <c r="H7" s="62" t="str">
        <f t="shared" si="2"/>
        <v>L</v>
      </c>
      <c r="I7" s="63">
        <f>IFERROR(VLOOKUP($I$4,'Schedule &amp; Results (2022)'!$C$10:$D$14, 2, FALSE),VLOOKUP($I$4,'Schedule &amp; Results (2022)'!$F$10:$G$14, 2, FALSE))</f>
        <v>112.16</v>
      </c>
      <c r="J7" s="58">
        <f t="array" ref="J7">IFERROR(INDEX('Schedule &amp; Results (2022)'!$G$10:$G$14,MATCH($I$4,'Schedule &amp; Results (2022)'!$C$10:$C$14,0)),INDEX('Schedule &amp; Results (2022)'!$D$10:$D$14,MATCH($I$4,'Schedule &amp; Results (2022)'!$F$10:$F$14,0)))</f>
        <v>114.56</v>
      </c>
      <c r="K7" s="59" t="str">
        <f t="shared" si="3"/>
        <v>L</v>
      </c>
      <c r="L7" s="60">
        <f>IFERROR(VLOOKUP($L$4,'Schedule &amp; Results (2022)'!$C$10:$D$14, 2, FALSE),VLOOKUP($L$4,'Schedule &amp; Results (2022)'!$F$10:$G$14, 2, FALSE))</f>
        <v>114.56</v>
      </c>
      <c r="M7" s="61">
        <f t="array" ref="M7">IFERROR(INDEX('Schedule &amp; Results (2022)'!$G$10:$G$14,MATCH($L$4,'Schedule &amp; Results (2022)'!$C$10:$C$14,0)),INDEX('Schedule &amp; Results (2022)'!$D$10:$D$14,MATCH($L$4,'Schedule &amp; Results (2022)'!$F$10:$F$14,0)))</f>
        <v>112.16</v>
      </c>
      <c r="N7" s="62" t="str">
        <f t="shared" si="4"/>
        <v>W</v>
      </c>
      <c r="O7" s="63">
        <f>IFERROR(VLOOKUP($O$4,'Schedule &amp; Results (2022)'!$C$10:$D$14, 2, FALSE),VLOOKUP($O$4,'Schedule &amp; Results (2022)'!$F$10:$G$14, 2, FALSE))</f>
        <v>123.8</v>
      </c>
      <c r="P7" s="58">
        <f t="array" ref="P7">IFERROR(INDEX('Schedule &amp; Results (2022)'!$G$10:$G$14,MATCH($O$4,'Schedule &amp; Results (2022)'!$C$10:$C$14,0)),INDEX('Schedule &amp; Results (2022)'!$D$10:$D$14,MATCH($O$4,'Schedule &amp; Results (2022)'!$F$10:$F$14,0)))</f>
        <v>78.66</v>
      </c>
      <c r="Q7" s="59" t="str">
        <f t="shared" si="5"/>
        <v>W</v>
      </c>
      <c r="R7" s="60">
        <f>IFERROR(VLOOKUP($R$4,'Schedule &amp; Results (2022)'!$C$10:$D$14, 2, FALSE),VLOOKUP($R$4,'Schedule &amp; Results (2022)'!$F$10:$G$14, 2, FALSE))</f>
        <v>184.98</v>
      </c>
      <c r="S7" s="61">
        <f t="array" ref="S7">IFERROR(INDEX('Schedule &amp; Results (2022)'!$G$10:$G$14,MATCH($R$4,'Schedule &amp; Results (2022)'!$C$10:$C$14,0)),INDEX('Schedule &amp; Results (2022)'!$D$10:$D$14,MATCH($R$4,'Schedule &amp; Results (2022)'!$F$10:$F$14,0)))</f>
        <v>112.32</v>
      </c>
      <c r="T7" s="62" t="str">
        <f t="shared" si="6"/>
        <v>W</v>
      </c>
      <c r="U7" s="63">
        <f>IFERROR(VLOOKUP($U$4,'Schedule &amp; Results (2022)'!$C$10:$D$14, 2, FALSE),VLOOKUP($U$4,'Schedule &amp; Results (2022)'!$F$10:$G$14, 2, FALSE))</f>
        <v>112.32</v>
      </c>
      <c r="V7" s="58">
        <f t="array" ref="V7">IFERROR(INDEX('Schedule &amp; Results (2022)'!$G$10:$G$14,MATCH($U$4,'Schedule &amp; Results (2022)'!$C$10:$C$14,0)),INDEX('Schedule &amp; Results (2022)'!$D$10:$D$14,MATCH($U$4,'Schedule &amp; Results (2022)'!$F$10:$F$14,0)))</f>
        <v>184.98</v>
      </c>
      <c r="W7" s="59" t="str">
        <f t="shared" si="7"/>
        <v>L</v>
      </c>
      <c r="X7" s="60">
        <f>IFERROR(VLOOKUP($X$4,'Schedule &amp; Results (2022)'!$C$10:$D$14, 2, FALSE),VLOOKUP($X$4,'Schedule &amp; Results (2022)'!$F$10:$G$14, 2, FALSE))</f>
        <v>85.4</v>
      </c>
      <c r="Y7" s="61">
        <f t="array" ref="Y7">IFERROR(INDEX('Schedule &amp; Results (2022)'!$G$10:$G$14,MATCH($X$4,'Schedule &amp; Results (2022)'!$C$10:$C$14,0)),INDEX('Schedule &amp; Results (2022)'!$D$10:$D$14,MATCH($X$4,'Schedule &amp; Results (2022)'!$F$10:$F$14,0)))</f>
        <v>239.22</v>
      </c>
      <c r="Z7" s="62" t="str">
        <f t="shared" si="8"/>
        <v>L</v>
      </c>
      <c r="AA7" s="63">
        <f>IFERROR(VLOOKUP($AA$4,'Schedule &amp; Results (2022)'!$C$10:$D$14, 2, FALSE),VLOOKUP($AA$4,'Schedule &amp; Results (2022)'!$F$10:$G$14, 2, FALSE))</f>
        <v>239.22</v>
      </c>
      <c r="AB7" s="58">
        <f t="array" ref="AB7">IFERROR(INDEX('Schedule &amp; Results (2022)'!$G$10:$G$14,MATCH($AA$4,'Schedule &amp; Results (2022)'!$C$10:$C$14,0)),INDEX('Schedule &amp; Results (2022)'!$D$10:$D$14,MATCH($AA$4,'Schedule &amp; Results (2022)'!$F$10:$F$14,0)))</f>
        <v>85.4</v>
      </c>
      <c r="AC7" s="59" t="str">
        <f t="shared" si="9"/>
        <v>W</v>
      </c>
      <c r="AD7" s="60">
        <f>IFERROR(VLOOKUP($AD$4,'Schedule &amp; Results (2022)'!$C$10:$D$14, 2, FALSE),VLOOKUP($AD$4,'Schedule &amp; Results (2022)'!$F$10:$G$14, 2, FALSE))</f>
        <v>78.66</v>
      </c>
      <c r="AE7" s="61">
        <f t="array" ref="AE7">IFERROR(INDEX('Schedule &amp; Results (2022)'!$G$10:$G$14,MATCH($AD$4,'Schedule &amp; Results (2022)'!$C$10:$C$14,0)),INDEX('Schedule &amp; Results (2022)'!$D$10:$D$14,MATCH($AD$4,'Schedule &amp; Results (2022)'!$F$10:$F$14,0)))</f>
        <v>123.8</v>
      </c>
      <c r="AF7" s="62" t="str">
        <f t="shared" si="10"/>
        <v>L</v>
      </c>
    </row>
    <row r="8">
      <c r="A8" s="55"/>
      <c r="B8" s="56">
        <v>3.0</v>
      </c>
      <c r="C8" s="57">
        <f>IFERROR(VLOOKUP($C$4,'Schedule &amp; Results (2022)'!$C$15:$D$19, 2, FALSE),VLOOKUP($C$4,'Schedule &amp; Results (2022)'!$F$15:$G$19, 2, FALSE))</f>
        <v>102.26</v>
      </c>
      <c r="D8" s="58">
        <f t="array" ref="D8">IFERROR(INDEX('Schedule &amp; Results (2022)'!$G$15:$G$19,MATCH($C$4,'Schedule &amp; Results (2022)'!$C$15:$C$19,0)),INDEX('Schedule &amp; Results (2022)'!$D$15:$D$19,MATCH($C$4,'Schedule &amp; Results (2022)'!$F$15:$F$19,0)))</f>
        <v>101.4</v>
      </c>
      <c r="E8" s="59" t="str">
        <f t="shared" si="1"/>
        <v>W</v>
      </c>
      <c r="F8" s="60">
        <f>IFERROR(VLOOKUP($F$4,'Schedule &amp; Results (2022)'!$C$15:$D$19, 2, FALSE),VLOOKUP($F$4,'Schedule &amp; Results (2022)'!$F$15:$G$19, 2, FALSE))</f>
        <v>92.46</v>
      </c>
      <c r="G8" s="61">
        <f t="array" ref="G8">IFERROR(INDEX('Schedule &amp; Results (2022)'!$G$15:$G$19,MATCH($F$4,'Schedule &amp; Results (2022)'!$C$15:$C$19,0)),INDEX('Schedule &amp; Results (2022)'!$D$15:$D$19,MATCH($F$4,'Schedule &amp; Results (2022)'!$F$15:$F$19,0)))</f>
        <v>137.86</v>
      </c>
      <c r="H8" s="62" t="str">
        <f t="shared" si="2"/>
        <v>L</v>
      </c>
      <c r="I8" s="63">
        <f>IFERROR(VLOOKUP($I$4,'Schedule &amp; Results (2022)'!$C$15:$D$19, 2, FALSE),VLOOKUP($I$4,'Schedule &amp; Results (2022)'!$F$15:$G$19, 2, FALSE))</f>
        <v>132.5</v>
      </c>
      <c r="J8" s="58">
        <f t="array" ref="J8">IFERROR(INDEX('Schedule &amp; Results (2022)'!$G$15:$G$19,MATCH($I$4,'Schedule &amp; Results (2022)'!$C$15:$C$19,0)),INDEX('Schedule &amp; Results (2022)'!$D$15:$D$19,MATCH($I$4,'Schedule &amp; Results (2022)'!$F$15:$F$19,0)))</f>
        <v>116</v>
      </c>
      <c r="K8" s="59" t="str">
        <f t="shared" si="3"/>
        <v>W</v>
      </c>
      <c r="L8" s="60">
        <f>IFERROR(VLOOKUP($L$4,'Schedule &amp; Results (2022)'!$C$15:$D$19, 2, FALSE),VLOOKUP($L$4,'Schedule &amp; Results (2022)'!$F$15:$G$19, 2, FALSE))</f>
        <v>137.86</v>
      </c>
      <c r="M8" s="61">
        <f t="array" ref="M8">IFERROR(INDEX('Schedule &amp; Results (2022)'!$G$15:$G$19,MATCH($L$4,'Schedule &amp; Results (2022)'!$C$15:$C$19,0)),INDEX('Schedule &amp; Results (2022)'!$D$15:$D$19,MATCH($L$4,'Schedule &amp; Results (2022)'!$F$15:$F$19,0)))</f>
        <v>92.46</v>
      </c>
      <c r="N8" s="62" t="str">
        <f t="shared" si="4"/>
        <v>W</v>
      </c>
      <c r="O8" s="63">
        <f>IFERROR(VLOOKUP($O$4,'Schedule &amp; Results (2022)'!$C$15:$D$19, 2, FALSE),VLOOKUP($O$4,'Schedule &amp; Results (2022)'!$F$15:$G$19, 2, FALSE))</f>
        <v>101.4</v>
      </c>
      <c r="P8" s="58">
        <f t="array" ref="P8">IFERROR(INDEX('Schedule &amp; Results (2022)'!$G$15:$G$19,MATCH($O$4,'Schedule &amp; Results (2022)'!$C$15:$C$19,0)),INDEX('Schedule &amp; Results (2022)'!$D$15:$D$19,MATCH($O$4,'Schedule &amp; Results (2022)'!$F$15:$F$19,0)))</f>
        <v>102.26</v>
      </c>
      <c r="Q8" s="59" t="str">
        <f t="shared" si="5"/>
        <v>L</v>
      </c>
      <c r="R8" s="60">
        <f>IFERROR(VLOOKUP($R$4,'Schedule &amp; Results (2022)'!$C$15:$D$19, 2, FALSE),VLOOKUP($R$4,'Schedule &amp; Results (2022)'!$F$15:$G$19, 2, FALSE))</f>
        <v>116</v>
      </c>
      <c r="S8" s="61">
        <f t="array" ref="S8">IFERROR(INDEX('Schedule &amp; Results (2022)'!$G$15:$G$19,MATCH($R$4,'Schedule &amp; Results (2022)'!$C$15:$C$19,0)),INDEX('Schedule &amp; Results (2022)'!$D$15:$D$19,MATCH($R$4,'Schedule &amp; Results (2022)'!$F$15:$F$19,0)))</f>
        <v>132.5</v>
      </c>
      <c r="T8" s="62" t="str">
        <f t="shared" si="6"/>
        <v>L</v>
      </c>
      <c r="U8" s="63">
        <f>IFERROR(VLOOKUP($U$4,'Schedule &amp; Results (2022)'!$C$15:$D$19, 2, FALSE),VLOOKUP($U$4,'Schedule &amp; Results (2022)'!$F$15:$G$19, 2, FALSE))</f>
        <v>131.6</v>
      </c>
      <c r="V8" s="58">
        <f t="array" ref="V8">IFERROR(INDEX('Schedule &amp; Results (2022)'!$G$15:$G$19,MATCH($U$4,'Schedule &amp; Results (2022)'!$C$15:$C$19,0)),INDEX('Schedule &amp; Results (2022)'!$D$15:$D$19,MATCH($U$4,'Schedule &amp; Results (2022)'!$F$15:$F$19,0)))</f>
        <v>123.72</v>
      </c>
      <c r="W8" s="59" t="str">
        <f t="shared" si="7"/>
        <v>W</v>
      </c>
      <c r="X8" s="60">
        <f>IFERROR(VLOOKUP($X$4,'Schedule &amp; Results (2022)'!$C$15:$D$19, 2, FALSE),VLOOKUP($X$4,'Schedule &amp; Results (2022)'!$F$15:$G$19, 2, FALSE))</f>
        <v>106.58</v>
      </c>
      <c r="Y8" s="61">
        <f t="array" ref="Y8">IFERROR(INDEX('Schedule &amp; Results (2022)'!$G$15:$G$19,MATCH($X$4,'Schedule &amp; Results (2022)'!$C$15:$C$19,0)),INDEX('Schedule &amp; Results (2022)'!$D$15:$D$19,MATCH($X$4,'Schedule &amp; Results (2022)'!$F$15:$F$19,0)))</f>
        <v>76.28</v>
      </c>
      <c r="Z8" s="62" t="str">
        <f t="shared" si="8"/>
        <v>W</v>
      </c>
      <c r="AA8" s="63">
        <f>IFERROR(VLOOKUP($AA$4,'Schedule &amp; Results (2022)'!$C$15:$D$19, 2, FALSE),VLOOKUP($AA$4,'Schedule &amp; Results (2022)'!$F$15:$G$19, 2, FALSE))</f>
        <v>123.72</v>
      </c>
      <c r="AB8" s="58">
        <f t="array" ref="AB8">IFERROR(INDEX('Schedule &amp; Results (2022)'!$G$15:$G$19,MATCH($AA$4,'Schedule &amp; Results (2022)'!$C$15:$C$19,0)),INDEX('Schedule &amp; Results (2022)'!$D$15:$D$19,MATCH($AA$4,'Schedule &amp; Results (2022)'!$F$15:$F$19,0)))</f>
        <v>131.6</v>
      </c>
      <c r="AC8" s="59" t="str">
        <f t="shared" si="9"/>
        <v>L</v>
      </c>
      <c r="AD8" s="60">
        <f>IFERROR(VLOOKUP($AD$4,'Schedule &amp; Results (2022)'!$C$15:$D$19, 2, FALSE),VLOOKUP($AD$4,'Schedule &amp; Results (2022)'!$F$15:$G$19, 2, FALSE))</f>
        <v>76.28</v>
      </c>
      <c r="AE8" s="61">
        <f t="array" ref="AE8">IFERROR(INDEX('Schedule &amp; Results (2022)'!$G$15:$G$19,MATCH($AD$4,'Schedule &amp; Results (2022)'!$C$15:$C$19,0)),INDEX('Schedule &amp; Results (2022)'!$D$15:$D$19,MATCH($AD$4,'Schedule &amp; Results (2022)'!$F$15:$F$19,0)))</f>
        <v>106.58</v>
      </c>
      <c r="AF8" s="62" t="str">
        <f t="shared" si="10"/>
        <v>L</v>
      </c>
    </row>
    <row r="9">
      <c r="A9" s="55"/>
      <c r="B9" s="56">
        <v>4.0</v>
      </c>
      <c r="C9" s="57">
        <f>IFERROR(VLOOKUP($C$4,'Schedule &amp; Results (2022)'!$C$20:$D$24, 2, FALSE),VLOOKUP($C$4,'Schedule &amp; Results (2022)'!$F$20:$G$24, 2, FALSE))</f>
        <v>125.8</v>
      </c>
      <c r="D9" s="58">
        <f t="array" ref="D9">IFERROR(INDEX('Schedule &amp; Results (2022)'!$G$20:$G$24,MATCH($C$4,'Schedule &amp; Results (2022)'!$C$20:$C$24,0)),INDEX('Schedule &amp; Results (2022)'!$D$20:$D$24,MATCH($C$4,'Schedule &amp; Results (2022)'!$F$20:$F$24,0)))</f>
        <v>133.26</v>
      </c>
      <c r="E9" s="59" t="str">
        <f t="shared" si="1"/>
        <v>L</v>
      </c>
      <c r="F9" s="60">
        <f>IFERROR(VLOOKUP($F$4,'Schedule &amp; Results (2022)'!$C$20:$D$24, 2, FALSE),VLOOKUP($F$4,'Schedule &amp; Results (2022)'!$F$20:$G$24, 2, FALSE))</f>
        <v>114.78</v>
      </c>
      <c r="G9" s="61">
        <f t="array" ref="G9">IFERROR(INDEX('Schedule &amp; Results (2022)'!$G$20:$G$24,MATCH($F$4,'Schedule &amp; Results (2022)'!$C$20:$C$24,0)),INDEX('Schedule &amp; Results (2022)'!$D$20:$D$24,MATCH($F$4,'Schedule &amp; Results (2022)'!$F$20:$F$24,0)))</f>
        <v>145.12</v>
      </c>
      <c r="H9" s="62" t="str">
        <f t="shared" si="2"/>
        <v>L</v>
      </c>
      <c r="I9" s="63">
        <f>IFERROR(VLOOKUP($I$4,'Schedule &amp; Results (2022)'!$C$20:$D$24, 2, FALSE),VLOOKUP($I$4,'Schedule &amp; Results (2022)'!$F$20:$G$24, 2, FALSE))</f>
        <v>118.98</v>
      </c>
      <c r="J9" s="58">
        <f t="array" ref="J9">IFERROR(INDEX('Schedule &amp; Results (2022)'!$G$20:$G$24,MATCH($I$4,'Schedule &amp; Results (2022)'!$C$20:$C$24,0)),INDEX('Schedule &amp; Results (2022)'!$D$20:$D$24,MATCH($I$4,'Schedule &amp; Results (2022)'!$F$20:$F$24,0)))</f>
        <v>142.36</v>
      </c>
      <c r="K9" s="59" t="str">
        <f t="shared" si="3"/>
        <v>L</v>
      </c>
      <c r="L9" s="60">
        <f>IFERROR(VLOOKUP($L$4,'Schedule &amp; Results (2022)'!$C$20:$D$24, 2, FALSE),VLOOKUP($L$4,'Schedule &amp; Results (2022)'!$F$20:$G$24, 2, FALSE))</f>
        <v>116.24</v>
      </c>
      <c r="M9" s="61">
        <f t="array" ref="M9">IFERROR(INDEX('Schedule &amp; Results (2022)'!$G$20:$G$24,MATCH($L$4,'Schedule &amp; Results (2022)'!$C$20:$C$24,0)),INDEX('Schedule &amp; Results (2022)'!$D$20:$D$24,MATCH($L$4,'Schedule &amp; Results (2022)'!$F$20:$F$24,0)))</f>
        <v>114.26</v>
      </c>
      <c r="N9" s="62" t="str">
        <f t="shared" si="4"/>
        <v>W</v>
      </c>
      <c r="O9" s="63">
        <f>IFERROR(VLOOKUP($O$4,'Schedule &amp; Results (2022)'!$C$20:$D$24, 2, FALSE),VLOOKUP($O$4,'Schedule &amp; Results (2022)'!$F$20:$G$24, 2, FALSE))</f>
        <v>114.26</v>
      </c>
      <c r="P9" s="58">
        <f t="array" ref="P9">IFERROR(INDEX('Schedule &amp; Results (2022)'!$G$20:$G$24,MATCH($O$4,'Schedule &amp; Results (2022)'!$C$20:$C$24,0)),INDEX('Schedule &amp; Results (2022)'!$D$20:$D$24,MATCH($O$4,'Schedule &amp; Results (2022)'!$F$20:$F$24,0)))</f>
        <v>116.24</v>
      </c>
      <c r="Q9" s="59" t="str">
        <f t="shared" si="5"/>
        <v>L</v>
      </c>
      <c r="R9" s="60">
        <f>IFERROR(VLOOKUP($R$4,'Schedule &amp; Results (2022)'!$C$20:$D$24, 2, FALSE),VLOOKUP($R$4,'Schedule &amp; Results (2022)'!$F$20:$G$24, 2, FALSE))</f>
        <v>145.12</v>
      </c>
      <c r="S9" s="61">
        <f t="array" ref="S9">IFERROR(INDEX('Schedule &amp; Results (2022)'!$G$20:$G$24,MATCH($R$4,'Schedule &amp; Results (2022)'!$C$20:$C$24,0)),INDEX('Schedule &amp; Results (2022)'!$D$20:$D$24,MATCH($R$4,'Schedule &amp; Results (2022)'!$F$20:$F$24,0)))</f>
        <v>114.78</v>
      </c>
      <c r="T9" s="62" t="str">
        <f t="shared" si="6"/>
        <v>W</v>
      </c>
      <c r="U9" s="63">
        <f>IFERROR(VLOOKUP($U$4,'Schedule &amp; Results (2022)'!$C$20:$D$24, 2, FALSE),VLOOKUP($U$4,'Schedule &amp; Results (2022)'!$F$20:$G$24, 2, FALSE))</f>
        <v>142.36</v>
      </c>
      <c r="V9" s="58">
        <f t="array" ref="V9">IFERROR(INDEX('Schedule &amp; Results (2022)'!$G$20:$G$24,MATCH($U$4,'Schedule &amp; Results (2022)'!$C$20:$C$24,0)),INDEX('Schedule &amp; Results (2022)'!$D$20:$D$24,MATCH($U$4,'Schedule &amp; Results (2022)'!$F$20:$F$24,0)))</f>
        <v>118.98</v>
      </c>
      <c r="W9" s="59" t="str">
        <f t="shared" si="7"/>
        <v>W</v>
      </c>
      <c r="X9" s="60">
        <f>IFERROR(VLOOKUP($X$4,'Schedule &amp; Results (2022)'!$C$20:$D$24, 2, FALSE),VLOOKUP($X$4,'Schedule &amp; Results (2022)'!$F$20:$G$24, 2, FALSE))</f>
        <v>133.26</v>
      </c>
      <c r="Y9" s="61">
        <f t="array" ref="Y9">IFERROR(INDEX('Schedule &amp; Results (2022)'!$G$20:$G$24,MATCH($X$4,'Schedule &amp; Results (2022)'!$C$20:$C$24,0)),INDEX('Schedule &amp; Results (2022)'!$D$20:$D$24,MATCH($X$4,'Schedule &amp; Results (2022)'!$F$20:$F$24,0)))</f>
        <v>125.8</v>
      </c>
      <c r="Z9" s="62" t="str">
        <f t="shared" si="8"/>
        <v>W</v>
      </c>
      <c r="AA9" s="63">
        <f>IFERROR(VLOOKUP($AA$4,'Schedule &amp; Results (2022)'!$C$20:$D$24, 2, FALSE),VLOOKUP($AA$4,'Schedule &amp; Results (2022)'!$F$20:$G$24, 2, FALSE))</f>
        <v>103.06</v>
      </c>
      <c r="AB9" s="58">
        <f t="array" ref="AB9">IFERROR(INDEX('Schedule &amp; Results (2022)'!$G$20:$G$24,MATCH($AA$4,'Schedule &amp; Results (2022)'!$C$20:$C$24,0)),INDEX('Schedule &amp; Results (2022)'!$D$20:$D$24,MATCH($AA$4,'Schedule &amp; Results (2022)'!$F$20:$F$24,0)))</f>
        <v>98.3</v>
      </c>
      <c r="AC9" s="59" t="str">
        <f t="shared" si="9"/>
        <v>W</v>
      </c>
      <c r="AD9" s="60">
        <f>IFERROR(VLOOKUP($AD$4,'Schedule &amp; Results (2022)'!$C$20:$D$24, 2, FALSE),VLOOKUP($AD$4,'Schedule &amp; Results (2022)'!$F$20:$G$24, 2, FALSE))</f>
        <v>98.3</v>
      </c>
      <c r="AE9" s="61">
        <f t="array" ref="AE9">IFERROR(INDEX('Schedule &amp; Results (2022)'!$G$20:$G$24,MATCH($AD$4,'Schedule &amp; Results (2022)'!$C$20:$C$24,0)),INDEX('Schedule &amp; Results (2022)'!$D$20:$D$24,MATCH($AD$4,'Schedule &amp; Results (2022)'!$F$20:$F$24,0)))</f>
        <v>103.06</v>
      </c>
      <c r="AF9" s="62" t="str">
        <f t="shared" si="10"/>
        <v>L</v>
      </c>
    </row>
    <row r="10">
      <c r="A10" s="55"/>
      <c r="B10" s="56">
        <v>5.0</v>
      </c>
      <c r="C10" s="57">
        <f>IFERROR(VLOOKUP($C$4,'Schedule &amp; Results (2022)'!$C$25:$D$29, 2, FALSE),VLOOKUP($C$4,'Schedule &amp; Results (2022)'!$F$25:$G$29, 2, FALSE))</f>
        <v>116.74</v>
      </c>
      <c r="D10" s="58">
        <f t="array" ref="D10">IFERROR(INDEX('Schedule &amp; Results (2022)'!$G$25:$G$29,MATCH($C$4,'Schedule &amp; Results (2022)'!$C$25:$C$29,0)),INDEX('Schedule &amp; Results (2022)'!$D$25:$D$29,MATCH($C$4,'Schedule &amp; Results (2022)'!$F$25:$F$29,0)))</f>
        <v>118.06</v>
      </c>
      <c r="E10" s="59" t="str">
        <f t="shared" si="1"/>
        <v>L</v>
      </c>
      <c r="F10" s="60">
        <f>IFERROR(VLOOKUP($F$4,'Schedule &amp; Results (2022)'!$C$25:$D$29, 2, FALSE),VLOOKUP($F$4,'Schedule &amp; Results (2022)'!$F$25:$G$29, 2, FALSE))</f>
        <v>123.92</v>
      </c>
      <c r="G10" s="61">
        <f t="array" ref="G10">IFERROR(INDEX('Schedule &amp; Results (2022)'!$G$25:$G$29,MATCH($F$4,'Schedule &amp; Results (2022)'!$C$25:$C$29,0)),INDEX('Schedule &amp; Results (2022)'!$D$25:$D$29,MATCH($F$4,'Schedule &amp; Results (2022)'!$F$25:$F$29,0)))</f>
        <v>119.86</v>
      </c>
      <c r="H10" s="62" t="str">
        <f t="shared" si="2"/>
        <v>W</v>
      </c>
      <c r="I10" s="63">
        <f>IFERROR(VLOOKUP($I$4,'Schedule &amp; Results (2022)'!$C$25:$D$29, 2, FALSE),VLOOKUP($I$4,'Schedule &amp; Results (2022)'!$F$25:$G$29, 2, FALSE))</f>
        <v>124.48</v>
      </c>
      <c r="J10" s="58">
        <f t="array" ref="J10">IFERROR(INDEX('Schedule &amp; Results (2022)'!$G$25:$G$29,MATCH($I$4,'Schedule &amp; Results (2022)'!$C$25:$C$29,0)),INDEX('Schedule &amp; Results (2022)'!$D$25:$D$29,MATCH($I$4,'Schedule &amp; Results (2022)'!$F$25:$F$29,0)))</f>
        <v>88.82</v>
      </c>
      <c r="K10" s="59" t="str">
        <f t="shared" si="3"/>
        <v>W</v>
      </c>
      <c r="L10" s="60">
        <f>IFERROR(VLOOKUP($L$4,'Schedule &amp; Results (2022)'!$C$25:$D$29, 2, FALSE),VLOOKUP($L$4,'Schedule &amp; Results (2022)'!$F$25:$G$29, 2, FALSE))</f>
        <v>119.68</v>
      </c>
      <c r="M10" s="61">
        <f t="array" ref="M10">IFERROR(INDEX('Schedule &amp; Results (2022)'!$G$25:$G$29,MATCH($L$4,'Schedule &amp; Results (2022)'!$C$25:$C$29,0)),INDEX('Schedule &amp; Results (2022)'!$D$25:$D$29,MATCH($L$4,'Schedule &amp; Results (2022)'!$F$25:$F$29,0)))</f>
        <v>162.36</v>
      </c>
      <c r="N10" s="62" t="str">
        <f t="shared" si="4"/>
        <v>L</v>
      </c>
      <c r="O10" s="63">
        <f>IFERROR(VLOOKUP($O$4,'Schedule &amp; Results (2022)'!$C$25:$D$29, 2, FALSE),VLOOKUP($O$4,'Schedule &amp; Results (2022)'!$F$25:$G$29, 2, FALSE))</f>
        <v>99.06</v>
      </c>
      <c r="P10" s="58">
        <f t="array" ref="P10">IFERROR(INDEX('Schedule &amp; Results (2022)'!$G$25:$G$29,MATCH($O$4,'Schedule &amp; Results (2022)'!$C$25:$C$29,0)),INDEX('Schedule &amp; Results (2022)'!$D$25:$D$29,MATCH($O$4,'Schedule &amp; Results (2022)'!$F$25:$F$29,0)))</f>
        <v>138.38</v>
      </c>
      <c r="Q10" s="59" t="str">
        <f t="shared" si="5"/>
        <v>L</v>
      </c>
      <c r="R10" s="60">
        <f>IFERROR(VLOOKUP($R$4,'Schedule &amp; Results (2022)'!$C$25:$D$29, 2, FALSE),VLOOKUP($R$4,'Schedule &amp; Results (2022)'!$F$25:$G$29, 2, FALSE))</f>
        <v>162.36</v>
      </c>
      <c r="S10" s="61">
        <f t="array" ref="S10">IFERROR(INDEX('Schedule &amp; Results (2022)'!$G$25:$G$29,MATCH($R$4,'Schedule &amp; Results (2022)'!$C$25:$C$29,0)),INDEX('Schedule &amp; Results (2022)'!$D$25:$D$29,MATCH($R$4,'Schedule &amp; Results (2022)'!$F$25:$F$29,0)))</f>
        <v>119.68</v>
      </c>
      <c r="T10" s="62" t="str">
        <f t="shared" si="6"/>
        <v>W</v>
      </c>
      <c r="U10" s="63">
        <f>IFERROR(VLOOKUP($U$4,'Schedule &amp; Results (2022)'!$C$25:$D$29, 2, FALSE),VLOOKUP($U$4,'Schedule &amp; Results (2022)'!$F$25:$G$29, 2, FALSE))</f>
        <v>119.86</v>
      </c>
      <c r="V10" s="58">
        <f t="array" ref="V10">IFERROR(INDEX('Schedule &amp; Results (2022)'!$G$25:$G$29,MATCH($U$4,'Schedule &amp; Results (2022)'!$C$25:$C$29,0)),INDEX('Schedule &amp; Results (2022)'!$D$25:$D$29,MATCH($U$4,'Schedule &amp; Results (2022)'!$F$25:$F$29,0)))</f>
        <v>123.92</v>
      </c>
      <c r="W10" s="59" t="str">
        <f t="shared" si="7"/>
        <v>L</v>
      </c>
      <c r="X10" s="60">
        <f>IFERROR(VLOOKUP($X$4,'Schedule &amp; Results (2022)'!$C$25:$D$29, 2, FALSE),VLOOKUP($X$4,'Schedule &amp; Results (2022)'!$F$25:$G$29, 2, FALSE))</f>
        <v>138.38</v>
      </c>
      <c r="Y10" s="61">
        <f t="array" ref="Y10">IFERROR(INDEX('Schedule &amp; Results (2022)'!$G$25:$G$29,MATCH($X$4,'Schedule &amp; Results (2022)'!$C$25:$C$29,0)),INDEX('Schedule &amp; Results (2022)'!$D$25:$D$29,MATCH($X$4,'Schedule &amp; Results (2022)'!$F$25:$F$29,0)))</f>
        <v>99.06</v>
      </c>
      <c r="Z10" s="62" t="str">
        <f t="shared" si="8"/>
        <v>W</v>
      </c>
      <c r="AA10" s="63">
        <f>IFERROR(VLOOKUP($AA$4,'Schedule &amp; Results (2022)'!$C$25:$D$29, 2, FALSE),VLOOKUP($AA$4,'Schedule &amp; Results (2022)'!$F$25:$G$29, 2, FALSE))</f>
        <v>118.06</v>
      </c>
      <c r="AB10" s="58">
        <f t="array" ref="AB10">IFERROR(INDEX('Schedule &amp; Results (2022)'!$G$25:$G$29,MATCH($AA$4,'Schedule &amp; Results (2022)'!$C$25:$C$29,0)),INDEX('Schedule &amp; Results (2022)'!$D$25:$D$29,MATCH($AA$4,'Schedule &amp; Results (2022)'!$F$25:$F$29,0)))</f>
        <v>116.74</v>
      </c>
      <c r="AC10" s="59" t="str">
        <f t="shared" si="9"/>
        <v>W</v>
      </c>
      <c r="AD10" s="60">
        <f>IFERROR(VLOOKUP($AD$4,'Schedule &amp; Results (2022)'!$C$25:$D$29, 2, FALSE),VLOOKUP($AD$4,'Schedule &amp; Results (2022)'!$F$25:$G$29, 2, FALSE))</f>
        <v>88.82</v>
      </c>
      <c r="AE10" s="61">
        <f t="array" ref="AE10">IFERROR(INDEX('Schedule &amp; Results (2022)'!$G$25:$G$29,MATCH($AD$4,'Schedule &amp; Results (2022)'!$C$25:$C$29,0)),INDEX('Schedule &amp; Results (2022)'!$D$25:$D$29,MATCH($AD$4,'Schedule &amp; Results (2022)'!$F$25:$F$29,0)))</f>
        <v>124.48</v>
      </c>
      <c r="AF10" s="62" t="str">
        <f t="shared" si="10"/>
        <v>L</v>
      </c>
    </row>
    <row r="11">
      <c r="A11" s="55"/>
      <c r="B11" s="56">
        <v>6.0</v>
      </c>
      <c r="C11" s="57">
        <f>IFERROR(VLOOKUP($C$4,'Schedule &amp; Results (2022)'!$C$30:$D$34, 2, FALSE),VLOOKUP($C$4,'Schedule &amp; Results (2022)'!$F$30:$G$34, 2, FALSE))</f>
        <v>103.62</v>
      </c>
      <c r="D11" s="58">
        <f t="array" ref="D11">IFERROR(INDEX('Schedule &amp; Results (2022)'!$G$30:$G$34,MATCH($C$4,'Schedule &amp; Results (2022)'!$C$30:$C$34,0)),INDEX('Schedule &amp; Results (2022)'!$D$30:$D$34,MATCH($C$4,'Schedule &amp; Results (2022)'!$F$30:$F$34,0)))</f>
        <v>100.16</v>
      </c>
      <c r="E11" s="59" t="str">
        <f t="shared" si="1"/>
        <v>W</v>
      </c>
      <c r="F11" s="60">
        <f>IFERROR(VLOOKUP($F$4,'Schedule &amp; Results (2022)'!$C$30:$D$34, 2, FALSE),VLOOKUP($F$4,'Schedule &amp; Results (2022)'!$F$30:$G$34, 2, FALSE))</f>
        <v>144.78</v>
      </c>
      <c r="G11" s="61">
        <f t="array" ref="G11">IFERROR(INDEX('Schedule &amp; Results (2022)'!$G$30:$G$34,MATCH($F$4,'Schedule &amp; Results (2022)'!$C$30:$C$34,0)),INDEX('Schedule &amp; Results (2022)'!$D$30:$D$34,MATCH($F$4,'Schedule &amp; Results (2022)'!$F$30:$F$34,0)))</f>
        <v>116.9</v>
      </c>
      <c r="H11" s="62" t="str">
        <f t="shared" si="2"/>
        <v>W</v>
      </c>
      <c r="I11" s="63">
        <f>IFERROR(VLOOKUP($I$4,'Schedule &amp; Results (2022)'!$C$30:$D$34, 2, FALSE),VLOOKUP($I$4,'Schedule &amp; Results (2022)'!$F$30:$G$34, 2, FALSE))</f>
        <v>117.5</v>
      </c>
      <c r="J11" s="58">
        <f t="array" ref="J11">IFERROR(INDEX('Schedule &amp; Results (2022)'!$G$30:$G$34,MATCH($I$4,'Schedule &amp; Results (2022)'!$C$30:$C$34,0)),INDEX('Schedule &amp; Results (2022)'!$D$30:$D$34,MATCH($I$4,'Schedule &amp; Results (2022)'!$F$30:$F$34,0)))</f>
        <v>128.92</v>
      </c>
      <c r="K11" s="59" t="str">
        <f t="shared" si="3"/>
        <v>L</v>
      </c>
      <c r="L11" s="60">
        <f>IFERROR(VLOOKUP($L$4,'Schedule &amp; Results (2022)'!$C$30:$D$34, 2, FALSE),VLOOKUP($L$4,'Schedule &amp; Results (2022)'!$F$30:$G$34, 2, FALSE))</f>
        <v>95.54</v>
      </c>
      <c r="M11" s="61">
        <f t="array" ref="M11">IFERROR(INDEX('Schedule &amp; Results (2022)'!$G$30:$G$34,MATCH($L$4,'Schedule &amp; Results (2022)'!$C$30:$C$34,0)),INDEX('Schedule &amp; Results (2022)'!$D$30:$D$34,MATCH($L$4,'Schedule &amp; Results (2022)'!$F$30:$F$34,0)))</f>
        <v>89.12</v>
      </c>
      <c r="N11" s="62" t="str">
        <f t="shared" si="4"/>
        <v>W</v>
      </c>
      <c r="O11" s="63">
        <f>IFERROR(VLOOKUP($O$4,'Schedule &amp; Results (2022)'!$C$30:$D$34, 2, FALSE),VLOOKUP($O$4,'Schedule &amp; Results (2022)'!$F$30:$G$34, 2, FALSE))</f>
        <v>83.08</v>
      </c>
      <c r="P11" s="58">
        <f t="array" ref="P11">IFERROR(INDEX('Schedule &amp; Results (2022)'!$G$30:$G$34,MATCH($O$4,'Schedule &amp; Results (2022)'!$C$30:$C$34,0)),INDEX('Schedule &amp; Results (2022)'!$D$30:$D$34,MATCH($O$4,'Schedule &amp; Results (2022)'!$F$30:$F$34,0)))</f>
        <v>118.9</v>
      </c>
      <c r="Q11" s="59" t="str">
        <f t="shared" si="5"/>
        <v>L</v>
      </c>
      <c r="R11" s="60">
        <f>IFERROR(VLOOKUP($R$4,'Schedule &amp; Results (2022)'!$C$30:$D$34, 2, FALSE),VLOOKUP($R$4,'Schedule &amp; Results (2022)'!$F$30:$G$34, 2, FALSE))</f>
        <v>100.16</v>
      </c>
      <c r="S11" s="61">
        <f t="array" ref="S11">IFERROR(INDEX('Schedule &amp; Results (2022)'!$G$30:$G$34,MATCH($R$4,'Schedule &amp; Results (2022)'!$C$30:$C$34,0)),INDEX('Schedule &amp; Results (2022)'!$D$30:$D$34,MATCH($R$4,'Schedule &amp; Results (2022)'!$F$30:$F$34,0)))</f>
        <v>103.62</v>
      </c>
      <c r="T11" s="62" t="str">
        <f t="shared" si="6"/>
        <v>L</v>
      </c>
      <c r="U11" s="63">
        <f>IFERROR(VLOOKUP($U$4,'Schedule &amp; Results (2022)'!$C$30:$D$34, 2, FALSE),VLOOKUP($U$4,'Schedule &amp; Results (2022)'!$F$30:$G$34, 2, FALSE))</f>
        <v>118.9</v>
      </c>
      <c r="V11" s="58">
        <f t="array" ref="V11">IFERROR(INDEX('Schedule &amp; Results (2022)'!$G$30:$G$34,MATCH($U$4,'Schedule &amp; Results (2022)'!$C$30:$C$34,0)),INDEX('Schedule &amp; Results (2022)'!$D$30:$D$34,MATCH($U$4,'Schedule &amp; Results (2022)'!$F$30:$F$34,0)))</f>
        <v>83.08</v>
      </c>
      <c r="W11" s="59" t="str">
        <f t="shared" si="7"/>
        <v>W</v>
      </c>
      <c r="X11" s="60">
        <f>IFERROR(VLOOKUP($X$4,'Schedule &amp; Results (2022)'!$C$30:$D$34, 2, FALSE),VLOOKUP($X$4,'Schedule &amp; Results (2022)'!$F$30:$G$34, 2, FALSE))</f>
        <v>128.92</v>
      </c>
      <c r="Y11" s="61">
        <f t="array" ref="Y11">IFERROR(INDEX('Schedule &amp; Results (2022)'!$G$30:$G$34,MATCH($X$4,'Schedule &amp; Results (2022)'!$C$30:$C$34,0)),INDEX('Schedule &amp; Results (2022)'!$D$30:$D$34,MATCH($X$4,'Schedule &amp; Results (2022)'!$F$30:$F$34,0)))</f>
        <v>117.5</v>
      </c>
      <c r="Z11" s="62" t="str">
        <f t="shared" si="8"/>
        <v>W</v>
      </c>
      <c r="AA11" s="63">
        <f>IFERROR(VLOOKUP($AA$4,'Schedule &amp; Results (2022)'!$C$30:$D$34, 2, FALSE),VLOOKUP($AA$4,'Schedule &amp; Results (2022)'!$F$30:$G$34, 2, FALSE))</f>
        <v>116.9</v>
      </c>
      <c r="AB11" s="58">
        <f t="array" ref="AB11">IFERROR(INDEX('Schedule &amp; Results (2022)'!$G$30:$G$34,MATCH($AA$4,'Schedule &amp; Results (2022)'!$C$30:$C$34,0)),INDEX('Schedule &amp; Results (2022)'!$D$30:$D$34,MATCH($AA$4,'Schedule &amp; Results (2022)'!$F$30:$F$34,0)))</f>
        <v>144.78</v>
      </c>
      <c r="AC11" s="59" t="str">
        <f t="shared" si="9"/>
        <v>L</v>
      </c>
      <c r="AD11" s="60">
        <f>IFERROR(VLOOKUP($AD$4,'Schedule &amp; Results (2022)'!$C$30:$D$34, 2, FALSE),VLOOKUP($AD$4,'Schedule &amp; Results (2022)'!$F$30:$G$34, 2, FALSE))</f>
        <v>89.12</v>
      </c>
      <c r="AE11" s="61">
        <f t="array" ref="AE11">IFERROR(INDEX('Schedule &amp; Results (2022)'!$G$30:$G$34,MATCH($AD$4,'Schedule &amp; Results (2022)'!$C$30:$C$34,0)),INDEX('Schedule &amp; Results (2022)'!$D$30:$D$34,MATCH($AD$4,'Schedule &amp; Results (2022)'!$F$30:$F$34,0)))</f>
        <v>95.54</v>
      </c>
      <c r="AF11" s="62" t="str">
        <f t="shared" si="10"/>
        <v>L</v>
      </c>
    </row>
    <row r="12">
      <c r="A12" s="55"/>
      <c r="B12" s="56">
        <v>7.0</v>
      </c>
      <c r="C12" s="57">
        <f>IFERROR(VLOOKUP($C$4,'Schedule &amp; Results (2022)'!$C$35:$D$39, 2, FALSE),VLOOKUP($C$4,'Schedule &amp; Results (2022)'!$F$35:$G$39, 2, FALSE))</f>
        <v>83.9</v>
      </c>
      <c r="D12" s="58">
        <f t="array" ref="D12">IFERROR(INDEX('Schedule &amp; Results (2022)'!$G$35:$G$39,MATCH($C$4,'Schedule &amp; Results (2022)'!$C$35:$C$39,0)),INDEX('Schedule &amp; Results (2022)'!$D$35:$D$39,MATCH($C$4,'Schedule &amp; Results (2022)'!$F$35:$F$39,0)))</f>
        <v>113.84</v>
      </c>
      <c r="E12" s="59" t="str">
        <f t="shared" si="1"/>
        <v>L</v>
      </c>
      <c r="F12" s="60">
        <f>IFERROR(VLOOKUP($F$4,'Schedule &amp; Results (2022)'!$C$35:$D$39, 2, FALSE),VLOOKUP($F$4,'Schedule &amp; Results (2022)'!$F$35:$G$39, 2, FALSE))</f>
        <v>119.16</v>
      </c>
      <c r="G12" s="61">
        <f t="array" ref="G12">IFERROR(INDEX('Schedule &amp; Results (2022)'!$G$35:$G$39,MATCH($F$4,'Schedule &amp; Results (2022)'!$C$35:$C$39,0)),INDEX('Schedule &amp; Results (2022)'!$D$35:$D$39,MATCH($F$4,'Schedule &amp; Results (2022)'!$F$35:$F$39,0)))</f>
        <v>126.48</v>
      </c>
      <c r="H12" s="62" t="str">
        <f t="shared" si="2"/>
        <v>L</v>
      </c>
      <c r="I12" s="63">
        <f>IFERROR(VLOOKUP($I$4,'Schedule &amp; Results (2022)'!$C$35:$D$39, 2, FALSE),VLOOKUP($I$4,'Schedule &amp; Results (2022)'!$F$35:$G$39, 2, FALSE))</f>
        <v>113.84</v>
      </c>
      <c r="J12" s="58">
        <f t="array" ref="J12">IFERROR(INDEX('Schedule &amp; Results (2022)'!$G$35:$G$39,MATCH($I$4,'Schedule &amp; Results (2022)'!$C$35:$C$39,0)),INDEX('Schedule &amp; Results (2022)'!$D$35:$D$39,MATCH($I$4,'Schedule &amp; Results (2022)'!$F$35:$F$39,0)))</f>
        <v>83.9</v>
      </c>
      <c r="K12" s="59" t="str">
        <f t="shared" si="3"/>
        <v>W</v>
      </c>
      <c r="L12" s="60">
        <f>IFERROR(VLOOKUP($L$4,'Schedule &amp; Results (2022)'!$C$35:$D$39, 2, FALSE),VLOOKUP($L$4,'Schedule &amp; Results (2022)'!$F$35:$G$39, 2, FALSE))</f>
        <v>74.82</v>
      </c>
      <c r="M12" s="61">
        <f t="array" ref="M12">IFERROR(INDEX('Schedule &amp; Results (2022)'!$G$35:$G$39,MATCH($L$4,'Schedule &amp; Results (2022)'!$C$35:$C$39,0)),INDEX('Schedule &amp; Results (2022)'!$D$35:$D$39,MATCH($L$4,'Schedule &amp; Results (2022)'!$F$35:$F$39,0)))</f>
        <v>158.44</v>
      </c>
      <c r="N12" s="62" t="str">
        <f t="shared" si="4"/>
        <v>L</v>
      </c>
      <c r="O12" s="63">
        <f>IFERROR(VLOOKUP($O$4,'Schedule &amp; Results (2022)'!$C$35:$D$39, 2, FALSE),VLOOKUP($O$4,'Schedule &amp; Results (2022)'!$F$35:$G$39, 2, FALSE))</f>
        <v>126.48</v>
      </c>
      <c r="P12" s="58">
        <f t="array" ref="P12">IFERROR(INDEX('Schedule &amp; Results (2022)'!$G$35:$G$39,MATCH($O$4,'Schedule &amp; Results (2022)'!$C$35:$C$39,0)),INDEX('Schedule &amp; Results (2022)'!$D$35:$D$39,MATCH($O$4,'Schedule &amp; Results (2022)'!$F$35:$F$39,0)))</f>
        <v>119.16</v>
      </c>
      <c r="Q12" s="59" t="str">
        <f t="shared" si="5"/>
        <v>W</v>
      </c>
      <c r="R12" s="60">
        <f>IFERROR(VLOOKUP($R$4,'Schedule &amp; Results (2022)'!$C$35:$D$39, 2, FALSE),VLOOKUP($R$4,'Schedule &amp; Results (2022)'!$F$35:$G$39, 2, FALSE))</f>
        <v>100.42</v>
      </c>
      <c r="S12" s="61">
        <f t="array" ref="S12">IFERROR(INDEX('Schedule &amp; Results (2022)'!$G$35:$G$39,MATCH($R$4,'Schedule &amp; Results (2022)'!$C$35:$C$39,0)),INDEX('Schedule &amp; Results (2022)'!$D$35:$D$39,MATCH($R$4,'Schedule &amp; Results (2022)'!$F$35:$F$39,0)))</f>
        <v>65.8</v>
      </c>
      <c r="T12" s="62" t="str">
        <f t="shared" si="6"/>
        <v>W</v>
      </c>
      <c r="U12" s="63">
        <f>IFERROR(VLOOKUP($U$4,'Schedule &amp; Results (2022)'!$C$35:$D$39, 2, FALSE),VLOOKUP($U$4,'Schedule &amp; Results (2022)'!$F$35:$G$39, 2, FALSE))</f>
        <v>97.04</v>
      </c>
      <c r="V12" s="58">
        <f t="array" ref="V12">IFERROR(INDEX('Schedule &amp; Results (2022)'!$G$35:$G$39,MATCH($U$4,'Schedule &amp; Results (2022)'!$C$35:$C$39,0)),INDEX('Schedule &amp; Results (2022)'!$D$35:$D$39,MATCH($U$4,'Schedule &amp; Results (2022)'!$F$35:$F$39,0)))</f>
        <v>149.12</v>
      </c>
      <c r="W12" s="59" t="str">
        <f t="shared" si="7"/>
        <v>L</v>
      </c>
      <c r="X12" s="60">
        <f>IFERROR(VLOOKUP($X$4,'Schedule &amp; Results (2022)'!$C$35:$D$39, 2, FALSE),VLOOKUP($X$4,'Schedule &amp; Results (2022)'!$F$35:$G$39, 2, FALSE))</f>
        <v>158.44</v>
      </c>
      <c r="Y12" s="61">
        <f t="array" ref="Y12">IFERROR(INDEX('Schedule &amp; Results (2022)'!$G$35:$G$39,MATCH($X$4,'Schedule &amp; Results (2022)'!$C$35:$C$39,0)),INDEX('Schedule &amp; Results (2022)'!$D$35:$D$39,MATCH($X$4,'Schedule &amp; Results (2022)'!$F$35:$F$39,0)))</f>
        <v>74.82</v>
      </c>
      <c r="Z12" s="62" t="str">
        <f t="shared" si="8"/>
        <v>W</v>
      </c>
      <c r="AA12" s="63">
        <f>IFERROR(VLOOKUP($AA$4,'Schedule &amp; Results (2022)'!$C$35:$D$39, 2, FALSE),VLOOKUP($AA$4,'Schedule &amp; Results (2022)'!$F$35:$G$39, 2, FALSE))</f>
        <v>65.8</v>
      </c>
      <c r="AB12" s="58">
        <f t="array" ref="AB12">IFERROR(INDEX('Schedule &amp; Results (2022)'!$G$35:$G$39,MATCH($AA$4,'Schedule &amp; Results (2022)'!$C$35:$C$39,0)),INDEX('Schedule &amp; Results (2022)'!$D$35:$D$39,MATCH($AA$4,'Schedule &amp; Results (2022)'!$F$35:$F$39,0)))</f>
        <v>100.42</v>
      </c>
      <c r="AC12" s="59" t="str">
        <f t="shared" si="9"/>
        <v>L</v>
      </c>
      <c r="AD12" s="60">
        <f>IFERROR(VLOOKUP($AD$4,'Schedule &amp; Results (2022)'!$C$35:$D$39, 2, FALSE),VLOOKUP($AD$4,'Schedule &amp; Results (2022)'!$F$35:$G$39, 2, FALSE))</f>
        <v>149.12</v>
      </c>
      <c r="AE12" s="61">
        <f t="array" ref="AE12">IFERROR(INDEX('Schedule &amp; Results (2022)'!$G$35:$G$39,MATCH($AD$4,'Schedule &amp; Results (2022)'!$C$35:$C$39,0)),INDEX('Schedule &amp; Results (2022)'!$D$35:$D$39,MATCH($AD$4,'Schedule &amp; Results (2022)'!$F$35:$F$39,0)))</f>
        <v>97.04</v>
      </c>
      <c r="AF12" s="62" t="str">
        <f t="shared" si="10"/>
        <v>W</v>
      </c>
    </row>
    <row r="13">
      <c r="A13" s="55"/>
      <c r="B13" s="56">
        <v>8.0</v>
      </c>
      <c r="C13" s="57">
        <f>IFERROR(VLOOKUP($C$4,'Schedule &amp; Results (2022)'!$C$40:$D$44, 2, FALSE),VLOOKUP($C$4,'Schedule &amp; Results (2022)'!$F$40:$G$44, 2, FALSE))</f>
        <v>151.06</v>
      </c>
      <c r="D13" s="58">
        <f t="array" ref="D13">IFERROR(INDEX('Schedule &amp; Results (2022)'!$G$40:$G$44,MATCH($C$4,'Schedule &amp; Results (2022)'!$C$40:$C$44,0)),INDEX('Schedule &amp; Results (2022)'!$D$40:$D$44,MATCH($C$4,'Schedule &amp; Results (2022)'!$F$40:$F$44,0)))</f>
        <v>132.34</v>
      </c>
      <c r="E13" s="59" t="str">
        <f t="shared" si="1"/>
        <v>W</v>
      </c>
      <c r="F13" s="60">
        <f>IFERROR(VLOOKUP($F$4,'Schedule &amp; Results (2022)'!$C$40:$D$44, 2, FALSE),VLOOKUP($F$4,'Schedule &amp; Results (2022)'!$F$40:$G$44, 2, FALSE))</f>
        <v>139.54</v>
      </c>
      <c r="G13" s="61">
        <f t="array" ref="G13">IFERROR(INDEX('Schedule &amp; Results (2022)'!$G$40:$G$44,MATCH($F$4,'Schedule &amp; Results (2022)'!$C$40:$C$44,0)),INDEX('Schedule &amp; Results (2022)'!$D$40:$D$44,MATCH($F$4,'Schedule &amp; Results (2022)'!$F$40:$F$44,0)))</f>
        <v>162.88</v>
      </c>
      <c r="H13" s="62" t="str">
        <f t="shared" si="2"/>
        <v>L</v>
      </c>
      <c r="I13" s="63">
        <f>IFERROR(VLOOKUP($I$4,'Schedule &amp; Results (2022)'!$C$40:$D$44, 2, FALSE),VLOOKUP($I$4,'Schedule &amp; Results (2022)'!$F$40:$G$44, 2, FALSE))</f>
        <v>101.58</v>
      </c>
      <c r="J13" s="58">
        <f t="array" ref="J13">IFERROR(INDEX('Schedule &amp; Results (2022)'!$G$40:$G$44,MATCH($I$4,'Schedule &amp; Results (2022)'!$C$40:$C$44,0)),INDEX('Schedule &amp; Results (2022)'!$D$40:$D$44,MATCH($I$4,'Schedule &amp; Results (2022)'!$F$40:$F$44,0)))</f>
        <v>143.58</v>
      </c>
      <c r="K13" s="59" t="str">
        <f t="shared" si="3"/>
        <v>L</v>
      </c>
      <c r="L13" s="60">
        <f>IFERROR(VLOOKUP($L$4,'Schedule &amp; Results (2022)'!$C$40:$D$44, 2, FALSE),VLOOKUP($L$4,'Schedule &amp; Results (2022)'!$F$40:$G$44, 2, FALSE))</f>
        <v>132.34</v>
      </c>
      <c r="M13" s="61">
        <f t="array" ref="M13">IFERROR(INDEX('Schedule &amp; Results (2022)'!$G$40:$G$44,MATCH($L$4,'Schedule &amp; Results (2022)'!$C$40:$C$44,0)),INDEX('Schedule &amp; Results (2022)'!$D$40:$D$44,MATCH($L$4,'Schedule &amp; Results (2022)'!$F$40:$F$44,0)))</f>
        <v>151.06</v>
      </c>
      <c r="N13" s="62" t="str">
        <f t="shared" si="4"/>
        <v>L</v>
      </c>
      <c r="O13" s="63">
        <f>IFERROR(VLOOKUP($O$4,'Schedule &amp; Results (2022)'!$C$40:$D$44, 2, FALSE),VLOOKUP($O$4,'Schedule &amp; Results (2022)'!$F$40:$G$44, 2, FALSE))</f>
        <v>135.4</v>
      </c>
      <c r="P13" s="58">
        <f t="array" ref="P13">IFERROR(INDEX('Schedule &amp; Results (2022)'!$G$40:$G$44,MATCH($O$4,'Schedule &amp; Results (2022)'!$C$40:$C$44,0)),INDEX('Schedule &amp; Results (2022)'!$D$40:$D$44,MATCH($O$4,'Schedule &amp; Results (2022)'!$F$40:$F$44,0)))</f>
        <v>130.42</v>
      </c>
      <c r="Q13" s="59" t="str">
        <f t="shared" si="5"/>
        <v>W</v>
      </c>
      <c r="R13" s="60">
        <f>IFERROR(VLOOKUP($R$4,'Schedule &amp; Results (2022)'!$C$40:$D$44, 2, FALSE),VLOOKUP($R$4,'Schedule &amp; Results (2022)'!$F$40:$G$44, 2, FALSE))</f>
        <v>130.42</v>
      </c>
      <c r="S13" s="61">
        <f t="array" ref="S13">IFERROR(INDEX('Schedule &amp; Results (2022)'!$G$40:$G$44,MATCH($R$4,'Schedule &amp; Results (2022)'!$C$40:$C$44,0)),INDEX('Schedule &amp; Results (2022)'!$D$40:$D$44,MATCH($R$4,'Schedule &amp; Results (2022)'!$F$40:$F$44,0)))</f>
        <v>135.4</v>
      </c>
      <c r="T13" s="62" t="str">
        <f t="shared" si="6"/>
        <v>L</v>
      </c>
      <c r="U13" s="63">
        <f>IFERROR(VLOOKUP($U$4,'Schedule &amp; Results (2022)'!$C$40:$D$44, 2, FALSE),VLOOKUP($U$4,'Schedule &amp; Results (2022)'!$F$40:$G$44, 2, FALSE))</f>
        <v>124</v>
      </c>
      <c r="V13" s="58">
        <f t="array" ref="V13">IFERROR(INDEX('Schedule &amp; Results (2022)'!$G$40:$G$44,MATCH($U$4,'Schedule &amp; Results (2022)'!$C$40:$C$44,0)),INDEX('Schedule &amp; Results (2022)'!$D$40:$D$44,MATCH($U$4,'Schedule &amp; Results (2022)'!$F$40:$F$44,0)))</f>
        <v>115.64</v>
      </c>
      <c r="W13" s="59" t="str">
        <f t="shared" si="7"/>
        <v>W</v>
      </c>
      <c r="X13" s="60">
        <f>IFERROR(VLOOKUP($X$4,'Schedule &amp; Results (2022)'!$C$40:$D$44, 2, FALSE),VLOOKUP($X$4,'Schedule &amp; Results (2022)'!$F$40:$G$44, 2, FALSE))</f>
        <v>115.64</v>
      </c>
      <c r="Y13" s="61">
        <f t="array" ref="Y13">IFERROR(INDEX('Schedule &amp; Results (2022)'!$G$40:$G$44,MATCH($X$4,'Schedule &amp; Results (2022)'!$C$40:$C$44,0)),INDEX('Schedule &amp; Results (2022)'!$D$40:$D$44,MATCH($X$4,'Schedule &amp; Results (2022)'!$F$40:$F$44,0)))</f>
        <v>124</v>
      </c>
      <c r="Z13" s="62" t="str">
        <f t="shared" si="8"/>
        <v>L</v>
      </c>
      <c r="AA13" s="63">
        <f>IFERROR(VLOOKUP($AA$4,'Schedule &amp; Results (2022)'!$C$40:$D$44, 2, FALSE),VLOOKUP($AA$4,'Schedule &amp; Results (2022)'!$F$40:$G$44, 2, FALSE))</f>
        <v>143.58</v>
      </c>
      <c r="AB13" s="58">
        <f t="array" ref="AB13">IFERROR(INDEX('Schedule &amp; Results (2022)'!$G$40:$G$44,MATCH($AA$4,'Schedule &amp; Results (2022)'!$C$40:$C$44,0)),INDEX('Schedule &amp; Results (2022)'!$D$40:$D$44,MATCH($AA$4,'Schedule &amp; Results (2022)'!$F$40:$F$44,0)))</f>
        <v>101.58</v>
      </c>
      <c r="AC13" s="59" t="str">
        <f t="shared" si="9"/>
        <v>W</v>
      </c>
      <c r="AD13" s="60">
        <f>IFERROR(VLOOKUP($AD$4,'Schedule &amp; Results (2022)'!$C$40:$D$44, 2, FALSE),VLOOKUP($AD$4,'Schedule &amp; Results (2022)'!$F$40:$G$44, 2, FALSE))</f>
        <v>162.88</v>
      </c>
      <c r="AE13" s="61">
        <f t="array" ref="AE13">IFERROR(INDEX('Schedule &amp; Results (2022)'!$G$40:$G$44,MATCH($AD$4,'Schedule &amp; Results (2022)'!$C$40:$C$44,0)),INDEX('Schedule &amp; Results (2022)'!$D$40:$D$44,MATCH($AD$4,'Schedule &amp; Results (2022)'!$F$40:$F$44,0)))</f>
        <v>139.54</v>
      </c>
      <c r="AF13" s="62" t="str">
        <f t="shared" si="10"/>
        <v>W</v>
      </c>
    </row>
    <row r="14">
      <c r="A14" s="55"/>
      <c r="B14" s="56">
        <v>9.0</v>
      </c>
      <c r="C14" s="57">
        <f>IFERROR(VLOOKUP($C$4,'Schedule &amp; Results (2022)'!$C$45:$D$49, 2, FALSE),VLOOKUP($C$4,'Schedule &amp; Results (2022)'!$F$45:$G$49, 2, FALSE))</f>
        <v>93.5</v>
      </c>
      <c r="D14" s="58">
        <f t="array" ref="D14">IFERROR(INDEX('Schedule &amp; Results (2022)'!$G$45:$G$49,MATCH($C$4,'Schedule &amp; Results (2022)'!$C$45:$C$49,0)),INDEX('Schedule &amp; Results (2022)'!$D$45:$D$49,MATCH($C$4,'Schedule &amp; Results (2022)'!$F$45:$F$49,0)))</f>
        <v>128.52</v>
      </c>
      <c r="E14" s="59" t="str">
        <f t="shared" si="1"/>
        <v>L</v>
      </c>
      <c r="F14" s="60">
        <f>IFERROR(VLOOKUP($F$4,'Schedule &amp; Results (2022)'!$C$45:$D$49, 2, FALSE),VLOOKUP($F$4,'Schedule &amp; Results (2022)'!$F$45:$G$49, 2, FALSE))</f>
        <v>121.3</v>
      </c>
      <c r="G14" s="61">
        <f t="array" ref="G14">IFERROR(INDEX('Schedule &amp; Results (2022)'!$G$45:$G$49,MATCH($F$4,'Schedule &amp; Results (2022)'!$C$45:$C$49,0)),INDEX('Schedule &amp; Results (2022)'!$D$45:$D$49,MATCH($F$4,'Schedule &amp; Results (2022)'!$F$45:$F$49,0)))</f>
        <v>115.84</v>
      </c>
      <c r="H14" s="62" t="str">
        <f t="shared" si="2"/>
        <v>W</v>
      </c>
      <c r="I14" s="63">
        <f>IFERROR(VLOOKUP($I$4,'Schedule &amp; Results (2022)'!$C$45:$D$49, 2, FALSE),VLOOKUP($I$4,'Schedule &amp; Results (2022)'!$F$45:$G$49, 2, FALSE))</f>
        <v>115.84</v>
      </c>
      <c r="J14" s="58">
        <f t="array" ref="J14">IFERROR(INDEX('Schedule &amp; Results (2022)'!$G$45:$G$49,MATCH($I$4,'Schedule &amp; Results (2022)'!$C$45:$C$49,0)),INDEX('Schedule &amp; Results (2022)'!$D$45:$D$49,MATCH($I$4,'Schedule &amp; Results (2022)'!$F$45:$F$49,0)))</f>
        <v>121.3</v>
      </c>
      <c r="K14" s="59" t="str">
        <f t="shared" si="3"/>
        <v>L</v>
      </c>
      <c r="L14" s="60">
        <f>IFERROR(VLOOKUP($L$4,'Schedule &amp; Results (2022)'!$C$45:$D$49, 2, FALSE),VLOOKUP($L$4,'Schedule &amp; Results (2022)'!$F$45:$G$49, 2, FALSE))</f>
        <v>86.24</v>
      </c>
      <c r="M14" s="61">
        <f t="array" ref="M14">IFERROR(INDEX('Schedule &amp; Results (2022)'!$G$45:$G$49,MATCH($L$4,'Schedule &amp; Results (2022)'!$C$45:$C$49,0)),INDEX('Schedule &amp; Results (2022)'!$D$45:$D$49,MATCH($L$4,'Schedule &amp; Results (2022)'!$F$45:$F$49,0)))</f>
        <v>101.72</v>
      </c>
      <c r="N14" s="62" t="str">
        <f t="shared" si="4"/>
        <v>L</v>
      </c>
      <c r="O14" s="63">
        <f>IFERROR(VLOOKUP($O$4,'Schedule &amp; Results (2022)'!$C$45:$D$49, 2, FALSE),VLOOKUP($O$4,'Schedule &amp; Results (2022)'!$F$45:$G$49, 2, FALSE))</f>
        <v>157.7</v>
      </c>
      <c r="P14" s="58">
        <f t="array" ref="P14">IFERROR(INDEX('Schedule &amp; Results (2022)'!$G$45:$G$49,MATCH($O$4,'Schedule &amp; Results (2022)'!$C$45:$C$49,0)),INDEX('Schedule &amp; Results (2022)'!$D$45:$D$49,MATCH($O$4,'Schedule &amp; Results (2022)'!$F$45:$F$49,0)))</f>
        <v>111.64</v>
      </c>
      <c r="Q14" s="59" t="str">
        <f t="shared" si="5"/>
        <v>W</v>
      </c>
      <c r="R14" s="60">
        <f>IFERROR(VLOOKUP($R$4,'Schedule &amp; Results (2022)'!$C$45:$D$49, 2, FALSE),VLOOKUP($R$4,'Schedule &amp; Results (2022)'!$F$45:$G$49, 2, FALSE))</f>
        <v>133.5</v>
      </c>
      <c r="S14" s="61">
        <f t="array" ref="S14">IFERROR(INDEX('Schedule &amp; Results (2022)'!$G$45:$G$49,MATCH($R$4,'Schedule &amp; Results (2022)'!$C$45:$C$49,0)),INDEX('Schedule &amp; Results (2022)'!$D$45:$D$49,MATCH($R$4,'Schedule &amp; Results (2022)'!$F$45:$F$49,0)))</f>
        <v>100.2</v>
      </c>
      <c r="T14" s="62" t="str">
        <f t="shared" si="6"/>
        <v>W</v>
      </c>
      <c r="U14" s="63">
        <f>IFERROR(VLOOKUP($U$4,'Schedule &amp; Results (2022)'!$C$45:$D$49, 2, FALSE),VLOOKUP($U$4,'Schedule &amp; Results (2022)'!$F$45:$G$49, 2, FALSE))</f>
        <v>101.72</v>
      </c>
      <c r="V14" s="58">
        <f t="array" ref="V14">IFERROR(INDEX('Schedule &amp; Results (2022)'!$G$45:$G$49,MATCH($U$4,'Schedule &amp; Results (2022)'!$C$45:$C$49,0)),INDEX('Schedule &amp; Results (2022)'!$D$45:$D$49,MATCH($U$4,'Schedule &amp; Results (2022)'!$F$45:$F$49,0)))</f>
        <v>86.24</v>
      </c>
      <c r="W14" s="59" t="str">
        <f t="shared" si="7"/>
        <v>W</v>
      </c>
      <c r="X14" s="60">
        <f>IFERROR(VLOOKUP($X$4,'Schedule &amp; Results (2022)'!$C$45:$D$49, 2, FALSE),VLOOKUP($X$4,'Schedule &amp; Results (2022)'!$F$45:$G$49, 2, FALSE))</f>
        <v>111.64</v>
      </c>
      <c r="Y14" s="61">
        <f t="array" ref="Y14">IFERROR(INDEX('Schedule &amp; Results (2022)'!$G$45:$G$49,MATCH($X$4,'Schedule &amp; Results (2022)'!$C$45:$C$49,0)),INDEX('Schedule &amp; Results (2022)'!$D$45:$D$49,MATCH($X$4,'Schedule &amp; Results (2022)'!$F$45:$F$49,0)))</f>
        <v>157.7</v>
      </c>
      <c r="Z14" s="62" t="str">
        <f t="shared" si="8"/>
        <v>L</v>
      </c>
      <c r="AA14" s="63">
        <f>IFERROR(VLOOKUP($AA$4,'Schedule &amp; Results (2022)'!$C$45:$D$49, 2, FALSE),VLOOKUP($AA$4,'Schedule &amp; Results (2022)'!$F$45:$G$49, 2, FALSE))</f>
        <v>128.52</v>
      </c>
      <c r="AB14" s="58">
        <f t="array" ref="AB14">IFERROR(INDEX('Schedule &amp; Results (2022)'!$G$45:$G$49,MATCH($AA$4,'Schedule &amp; Results (2022)'!$C$45:$C$49,0)),INDEX('Schedule &amp; Results (2022)'!$D$45:$D$49,MATCH($AA$4,'Schedule &amp; Results (2022)'!$F$45:$F$49,0)))</f>
        <v>93.5</v>
      </c>
      <c r="AC14" s="59" t="str">
        <f t="shared" si="9"/>
        <v>W</v>
      </c>
      <c r="AD14" s="60">
        <f>IFERROR(VLOOKUP($AD$4,'Schedule &amp; Results (2022)'!$C$45:$D$49, 2, FALSE),VLOOKUP($AD$4,'Schedule &amp; Results (2022)'!$F$45:$G$49, 2, FALSE))</f>
        <v>100.2</v>
      </c>
      <c r="AE14" s="61">
        <f t="array" ref="AE14">IFERROR(INDEX('Schedule &amp; Results (2022)'!$G$45:$G$49,MATCH($AD$4,'Schedule &amp; Results (2022)'!$C$45:$C$49,0)),INDEX('Schedule &amp; Results (2022)'!$D$45:$D$49,MATCH($AD$4,'Schedule &amp; Results (2022)'!$F$45:$F$49,0)))</f>
        <v>133.5</v>
      </c>
      <c r="AF14" s="62" t="str">
        <f t="shared" si="10"/>
        <v>L</v>
      </c>
    </row>
    <row r="15">
      <c r="A15" s="55"/>
      <c r="B15" s="56">
        <v>10.0</v>
      </c>
      <c r="C15" s="57">
        <f>IFERROR(VLOOKUP($C$4,'Schedule &amp; Results (2022)'!$C$50:$D$54, 2, FALSE),VLOOKUP($C$4,'Schedule &amp; Results (2022)'!$F$50:$G$54, 2, FALSE))</f>
        <v>126.88</v>
      </c>
      <c r="D15" s="58">
        <f t="array" ref="D15">IFERROR(INDEX('Schedule &amp; Results (2022)'!$G$50:$G$54,MATCH($C$4,'Schedule &amp; Results (2022)'!$C$50:$C$54,0)),INDEX('Schedule &amp; Results (2022)'!$D$50:$D$54,MATCH($C$4,'Schedule &amp; Results (2022)'!$F$50:$F$54,0)))</f>
        <v>92.94</v>
      </c>
      <c r="E15" s="59" t="str">
        <f t="shared" si="1"/>
        <v>W</v>
      </c>
      <c r="F15" s="60">
        <f>IFERROR(VLOOKUP($F$4,'Schedule &amp; Results (2022)'!$C$50:$D$54, 2, FALSE),VLOOKUP($F$4,'Schedule &amp; Results (2022)'!$F$50:$G$54, 2, FALSE))</f>
        <v>107.92</v>
      </c>
      <c r="G15" s="61">
        <f t="array" ref="G15">IFERROR(INDEX('Schedule &amp; Results (2022)'!$G$50:$G$54,MATCH($F$4,'Schedule &amp; Results (2022)'!$C$50:$C$54,0)),INDEX('Schedule &amp; Results (2022)'!$D$50:$D$54,MATCH($F$4,'Schedule &amp; Results (2022)'!$F$50:$F$54,0)))</f>
        <v>142.74</v>
      </c>
      <c r="H15" s="62" t="str">
        <f t="shared" si="2"/>
        <v>L</v>
      </c>
      <c r="I15" s="63">
        <f>IFERROR(VLOOKUP($I$4,'Schedule &amp; Results (2022)'!$C$50:$D$54, 2, FALSE),VLOOKUP($I$4,'Schedule &amp; Results (2022)'!$F$50:$G$54, 2, FALSE))</f>
        <v>164.4</v>
      </c>
      <c r="J15" s="58">
        <f t="array" ref="J15">IFERROR(INDEX('Schedule &amp; Results (2022)'!$G$50:$G$54,MATCH($I$4,'Schedule &amp; Results (2022)'!$C$50:$C$54,0)),INDEX('Schedule &amp; Results (2022)'!$D$50:$D$54,MATCH($I$4,'Schedule &amp; Results (2022)'!$F$50:$F$54,0)))</f>
        <v>94.74</v>
      </c>
      <c r="K15" s="59" t="str">
        <f t="shared" si="3"/>
        <v>W</v>
      </c>
      <c r="L15" s="60">
        <f>IFERROR(VLOOKUP($L$4,'Schedule &amp; Results (2022)'!$C$50:$D$54, 2, FALSE),VLOOKUP($L$4,'Schedule &amp; Results (2022)'!$F$50:$G$54, 2, FALSE))</f>
        <v>94.74</v>
      </c>
      <c r="M15" s="61">
        <f t="array" ref="M15">IFERROR(INDEX('Schedule &amp; Results (2022)'!$G$50:$G$54,MATCH($L$4,'Schedule &amp; Results (2022)'!$C$50:$C$54,0)),INDEX('Schedule &amp; Results (2022)'!$D$50:$D$54,MATCH($L$4,'Schedule &amp; Results (2022)'!$F$50:$F$54,0)))</f>
        <v>164.4</v>
      </c>
      <c r="N15" s="62" t="str">
        <f t="shared" si="4"/>
        <v>L</v>
      </c>
      <c r="O15" s="64">
        <f>IFERROR(VLOOKUP($O$4,'Schedule &amp; Results (2022)'!$C$50:$D$54, 2, FALSE),VLOOKUP($O$4,'Schedule &amp; Results (2022)'!$F$50:$G$54, 2, FALSE))</f>
        <v>118.7</v>
      </c>
      <c r="P15" s="58">
        <f t="array" ref="P15">IFERROR(INDEX('Schedule &amp; Results (2022)'!$G$50:$G$54,MATCH($O$4,'Schedule &amp; Results (2022)'!$C$50:$C$54,0)),INDEX('Schedule &amp; Results (2022)'!$D$50:$D$54,MATCH($O$4,'Schedule &amp; Results (2022)'!$F$50:$F$54,0)))</f>
        <v>109.86</v>
      </c>
      <c r="Q15" s="59" t="str">
        <f t="shared" si="5"/>
        <v>W</v>
      </c>
      <c r="R15" s="60">
        <f>IFERROR(VLOOKUP($R$4,'Schedule &amp; Results (2022)'!$C$50:$D$54, 2, FALSE),VLOOKUP($R$4,'Schedule &amp; Results (2022)'!$F$50:$G$54, 2, FALSE))</f>
        <v>94</v>
      </c>
      <c r="S15" s="61">
        <f t="array" ref="S15">IFERROR(INDEX('Schedule &amp; Results (2022)'!$G$50:$G$54,MATCH($R$4,'Schedule &amp; Results (2022)'!$C$50:$C$54,0)),INDEX('Schedule &amp; Results (2022)'!$D$50:$D$54,MATCH($R$4,'Schedule &amp; Results (2022)'!$F$50:$F$54,0)))</f>
        <v>86.6</v>
      </c>
      <c r="T15" s="62" t="str">
        <f t="shared" si="6"/>
        <v>W</v>
      </c>
      <c r="U15" s="63">
        <f>IFERROR(VLOOKUP($U$4,'Schedule &amp; Results (2022)'!$C$50:$D$54, 2, FALSE),VLOOKUP($U$4,'Schedule &amp; Results (2022)'!$F$50:$G$54, 2, FALSE))</f>
        <v>86.6</v>
      </c>
      <c r="V15" s="58">
        <f t="array" ref="V15">IFERROR(INDEX('Schedule &amp; Results (2022)'!$G$50:$G$54,MATCH($U$4,'Schedule &amp; Results (2022)'!$C$50:$C$54,0)),INDEX('Schedule &amp; Results (2022)'!$D$50:$D$54,MATCH($U$4,'Schedule &amp; Results (2022)'!$F$50:$F$54,0)))</f>
        <v>94</v>
      </c>
      <c r="W15" s="59" t="str">
        <f t="shared" si="7"/>
        <v>L</v>
      </c>
      <c r="X15" s="60">
        <f>IFERROR(VLOOKUP($X$4,'Schedule &amp; Results (2022)'!$C$50:$D$54, 2, FALSE),VLOOKUP($X$4,'Schedule &amp; Results (2022)'!$F$50:$G$54, 2, FALSE))</f>
        <v>142.74</v>
      </c>
      <c r="Y15" s="61">
        <f t="array" ref="Y15">IFERROR(INDEX('Schedule &amp; Results (2022)'!$G$50:$G$54,MATCH($X$4,'Schedule &amp; Results (2022)'!$C$50:$C$54,0)),INDEX('Schedule &amp; Results (2022)'!$D$50:$D$54,MATCH($X$4,'Schedule &amp; Results (2022)'!$F$50:$F$54,0)))</f>
        <v>107.92</v>
      </c>
      <c r="Z15" s="62" t="str">
        <f t="shared" si="8"/>
        <v>W</v>
      </c>
      <c r="AA15" s="63">
        <f>IFERROR(VLOOKUP($AA$4,'Schedule &amp; Results (2022)'!$C$50:$D$54, 2, FALSE),VLOOKUP($AA$4,'Schedule &amp; Results (2022)'!$F$50:$G$54, 2, FALSE))</f>
        <v>109.86</v>
      </c>
      <c r="AB15" s="58">
        <f t="array" ref="AB15">IFERROR(INDEX('Schedule &amp; Results (2022)'!$G$50:$G$54,MATCH($AA$4,'Schedule &amp; Results (2022)'!$C$50:$C$54,0)),INDEX('Schedule &amp; Results (2022)'!$D$50:$D$54,MATCH($AA$4,'Schedule &amp; Results (2022)'!$F$50:$F$54,0)))</f>
        <v>118.7</v>
      </c>
      <c r="AC15" s="59" t="str">
        <f t="shared" si="9"/>
        <v>L</v>
      </c>
      <c r="AD15" s="60">
        <f>IFERROR(VLOOKUP($AD$4,'Schedule &amp; Results (2022)'!$C$50:$D$54, 2, FALSE),VLOOKUP($AD$4,'Schedule &amp; Results (2022)'!$F$50:$G$54, 2, FALSE))</f>
        <v>92.94</v>
      </c>
      <c r="AE15" s="61">
        <f t="array" ref="AE15">IFERROR(INDEX('Schedule &amp; Results (2022)'!$G$50:$G$54,MATCH($AD$4,'Schedule &amp; Results (2022)'!$C$50:$C$54,0)),INDEX('Schedule &amp; Results (2022)'!$D$50:$D$54,MATCH($AD$4,'Schedule &amp; Results (2022)'!$F$50:$F$54,0)))</f>
        <v>126.88</v>
      </c>
      <c r="AF15" s="62" t="str">
        <f t="shared" si="10"/>
        <v>L</v>
      </c>
    </row>
    <row r="16">
      <c r="A16" s="55"/>
      <c r="B16" s="56">
        <v>11.0</v>
      </c>
      <c r="C16" s="57">
        <f>IFERROR(VLOOKUP($C$4,'Schedule &amp; Results (2022)'!$C$55:$D$59, 2, FALSE),VLOOKUP($C$4,'Schedule &amp; Results (2022)'!$F$55:$G$59, 2, FALSE))</f>
        <v>114.12</v>
      </c>
      <c r="D16" s="58">
        <f t="array" ref="D16">IFERROR(INDEX('Schedule &amp; Results (2022)'!$G$55:$G$59,MATCH($C$4,'Schedule &amp; Results (2022)'!$C$55:$C$59,0)),INDEX('Schedule &amp; Results (2022)'!$D$55:$D$59,MATCH($C$4,'Schedule &amp; Results (2022)'!$F$55:$F$59,0)))</f>
        <v>110</v>
      </c>
      <c r="E16" s="59" t="str">
        <f t="shared" si="1"/>
        <v>W</v>
      </c>
      <c r="F16" s="60">
        <f>IFERROR(VLOOKUP($F$4,'Schedule &amp; Results (2022)'!$C$55:$D$59, 2, FALSE),VLOOKUP($F$4,'Schedule &amp; Results (2022)'!$F$55:$G$59, 2, FALSE))</f>
        <v>89.84</v>
      </c>
      <c r="G16" s="61">
        <f t="array" ref="G16">IFERROR(INDEX('Schedule &amp; Results (2022)'!$G$55:$G$59,MATCH($F$4,'Schedule &amp; Results (2022)'!$C$55:$C$59,0)),INDEX('Schedule &amp; Results (2022)'!$D$55:$D$59,MATCH($F$4,'Schedule &amp; Results (2022)'!$F$55:$F$59,0)))</f>
        <v>105.14</v>
      </c>
      <c r="H16" s="62" t="str">
        <f t="shared" si="2"/>
        <v>L</v>
      </c>
      <c r="I16" s="63">
        <f>IFERROR(VLOOKUP($I$4,'Schedule &amp; Results (2022)'!$C$55:$D$59, 2, FALSE),VLOOKUP($I$4,'Schedule &amp; Results (2022)'!$F$55:$G$59, 2, FALSE))</f>
        <v>144.2</v>
      </c>
      <c r="J16" s="58">
        <f t="array" ref="J16">IFERROR(INDEX('Schedule &amp; Results (2022)'!$G$55:$G$59,MATCH($I$4,'Schedule &amp; Results (2022)'!$C$55:$C$59,0)),INDEX('Schedule &amp; Results (2022)'!$D$55:$D$59,MATCH($I$4,'Schedule &amp; Results (2022)'!$F$55:$F$59,0)))</f>
        <v>107.98</v>
      </c>
      <c r="K16" s="59" t="str">
        <f t="shared" si="3"/>
        <v>W</v>
      </c>
      <c r="L16" s="60">
        <f>IFERROR(VLOOKUP($L$4,'Schedule &amp; Results (2022)'!$C$55:$D$59, 2, FALSE),VLOOKUP($L$4,'Schedule &amp; Results (2022)'!$F$55:$G$59, 2, FALSE))</f>
        <v>105.14</v>
      </c>
      <c r="M16" s="61">
        <f t="array" ref="M16">IFERROR(INDEX('Schedule &amp; Results (2022)'!$G$55:$G$59,MATCH($L$4,'Schedule &amp; Results (2022)'!$C$55:$C$59,0)),INDEX('Schedule &amp; Results (2022)'!$D$55:$D$59,MATCH($L$4,'Schedule &amp; Results (2022)'!$F$55:$F$59,0)))</f>
        <v>89.84</v>
      </c>
      <c r="N16" s="62" t="str">
        <f t="shared" si="4"/>
        <v>W</v>
      </c>
      <c r="O16" s="63">
        <f>IFERROR(VLOOKUP($O$4,'Schedule &amp; Results (2022)'!$C$55:$D$59, 2, FALSE),VLOOKUP($O$4,'Schedule &amp; Results (2022)'!$F$55:$G$59, 2, FALSE))</f>
        <v>161.84</v>
      </c>
      <c r="P16" s="58">
        <f t="array" ref="P16">IFERROR(INDEX('Schedule &amp; Results (2022)'!$G$55:$G$59,MATCH($O$4,'Schedule &amp; Results (2022)'!$C$55:$C$59,0)),INDEX('Schedule &amp; Results (2022)'!$D$55:$D$59,MATCH($O$4,'Schedule &amp; Results (2022)'!$F$55:$F$59,0)))</f>
        <v>133.5</v>
      </c>
      <c r="Q16" s="59" t="str">
        <f t="shared" si="5"/>
        <v>W</v>
      </c>
      <c r="R16" s="60">
        <f>IFERROR(VLOOKUP($R$4,'Schedule &amp; Results (2022)'!$C$55:$D$59, 2, FALSE),VLOOKUP($R$4,'Schedule &amp; Results (2022)'!$F$55:$G$59, 2, FALSE))</f>
        <v>107.98</v>
      </c>
      <c r="S16" s="61">
        <f t="array" ref="S16">IFERROR(INDEX('Schedule &amp; Results (2022)'!$G$55:$G$59,MATCH($R$4,'Schedule &amp; Results (2022)'!$C$55:$C$59,0)),INDEX('Schedule &amp; Results (2022)'!$D$55:$D$59,MATCH($R$4,'Schedule &amp; Results (2022)'!$F$55:$F$59,0)))</f>
        <v>144.2</v>
      </c>
      <c r="T16" s="62" t="str">
        <f t="shared" si="6"/>
        <v>L</v>
      </c>
      <c r="U16" s="63">
        <f>IFERROR(VLOOKUP($U$4,'Schedule &amp; Results (2022)'!$C$55:$D$59, 2, FALSE),VLOOKUP($U$4,'Schedule &amp; Results (2022)'!$F$55:$G$59, 2, FALSE))</f>
        <v>110</v>
      </c>
      <c r="V16" s="58">
        <f t="array" ref="V16">IFERROR(INDEX('Schedule &amp; Results (2022)'!$G$55:$G$59,MATCH($U$4,'Schedule &amp; Results (2022)'!$C$55:$C$59,0)),INDEX('Schedule &amp; Results (2022)'!$D$55:$D$59,MATCH($U$4,'Schedule &amp; Results (2022)'!$F$55:$F$59,0)))</f>
        <v>114.12</v>
      </c>
      <c r="W16" s="59" t="str">
        <f t="shared" si="7"/>
        <v>L</v>
      </c>
      <c r="X16" s="60">
        <f>IFERROR(VLOOKUP($X$4,'Schedule &amp; Results (2022)'!$C$55:$D$59, 2, FALSE),VLOOKUP($X$4,'Schedule &amp; Results (2022)'!$F$55:$G$59, 2, FALSE))</f>
        <v>128.36</v>
      </c>
      <c r="Y16" s="61">
        <f t="array" ref="Y16">IFERROR(INDEX('Schedule &amp; Results (2022)'!$G$55:$G$59,MATCH($X$4,'Schedule &amp; Results (2022)'!$C$55:$C$59,0)),INDEX('Schedule &amp; Results (2022)'!$D$55:$D$59,MATCH($X$4,'Schedule &amp; Results (2022)'!$F$55:$F$59,0)))</f>
        <v>120.66</v>
      </c>
      <c r="Z16" s="62" t="str">
        <f t="shared" si="8"/>
        <v>W</v>
      </c>
      <c r="AA16" s="63">
        <f>IFERROR(VLOOKUP($AA$4,'Schedule &amp; Results (2022)'!$C$55:$D$59, 2, FALSE),VLOOKUP($AA$4,'Schedule &amp; Results (2022)'!$F$55:$G$59, 2, FALSE))</f>
        <v>120.66</v>
      </c>
      <c r="AB16" s="58">
        <f t="array" ref="AB16">IFERROR(INDEX('Schedule &amp; Results (2022)'!$G$55:$G$59,MATCH($AA$4,'Schedule &amp; Results (2022)'!$C$55:$C$59,0)),INDEX('Schedule &amp; Results (2022)'!$D$55:$D$59,MATCH($AA$4,'Schedule &amp; Results (2022)'!$F$55:$F$59,0)))</f>
        <v>128.36</v>
      </c>
      <c r="AC16" s="59" t="str">
        <f t="shared" si="9"/>
        <v>L</v>
      </c>
      <c r="AD16" s="60">
        <f>IFERROR(VLOOKUP($AD$4,'Schedule &amp; Results (2022)'!$C$55:$D$59, 2, FALSE),VLOOKUP($AD$4,'Schedule &amp; Results (2022)'!$F$55:$G$59, 2, FALSE))</f>
        <v>133.5</v>
      </c>
      <c r="AE16" s="61">
        <f t="array" ref="AE16">IFERROR(INDEX('Schedule &amp; Results (2022)'!$G$55:$G$59,MATCH($AD$4,'Schedule &amp; Results (2022)'!$C$55:$C$59,0)),INDEX('Schedule &amp; Results (2022)'!$D$55:$D$59,MATCH($AD$4,'Schedule &amp; Results (2022)'!$F$55:$F$59,0)))</f>
        <v>161.84</v>
      </c>
      <c r="AF16" s="62" t="str">
        <f t="shared" si="10"/>
        <v>L</v>
      </c>
    </row>
    <row r="17">
      <c r="A17" s="55"/>
      <c r="B17" s="56">
        <v>12.0</v>
      </c>
      <c r="C17" s="57">
        <f>IFERROR(VLOOKUP($C$4,'Schedule &amp; Results (2022)'!$C$60:$D$64, 2, FALSE),VLOOKUP($C$4,'Schedule &amp; Results (2022)'!$F$60:$G$64, 2, FALSE))</f>
        <v>82.2</v>
      </c>
      <c r="D17" s="58">
        <f t="array" ref="D17">IFERROR(INDEX('Schedule &amp; Results (2022)'!$G$60:$G$64,MATCH($C$4,'Schedule &amp; Results (2022)'!$C$60:$C$64,0)),INDEX('Schedule &amp; Results (2022)'!$D$60:$D$64,MATCH($C$4,'Schedule &amp; Results (2022)'!$F$60:$F$64,0)))</f>
        <v>143.84</v>
      </c>
      <c r="E17" s="59" t="str">
        <f t="shared" si="1"/>
        <v>L</v>
      </c>
      <c r="F17" s="60">
        <f>IFERROR(VLOOKUP($F$4,'Schedule &amp; Results (2022)'!$C$60:$D$64, 2, FALSE),VLOOKUP($F$4,'Schedule &amp; Results (2022)'!$F$60:$G$64, 2, FALSE))</f>
        <v>116.98</v>
      </c>
      <c r="G17" s="61">
        <f t="array" ref="G17">IFERROR(INDEX('Schedule &amp; Results (2022)'!$G$60:$G$64,MATCH($F$4,'Schedule &amp; Results (2022)'!$C$60:$C$64,0)),INDEX('Schedule &amp; Results (2022)'!$D$60:$D$64,MATCH($F$4,'Schedule &amp; Results (2022)'!$F$60:$F$64,0)))</f>
        <v>123.02</v>
      </c>
      <c r="H17" s="62" t="str">
        <f t="shared" si="2"/>
        <v>L</v>
      </c>
      <c r="I17" s="63">
        <f>IFERROR(VLOOKUP($I$4,'Schedule &amp; Results (2022)'!$C$60:$D$64, 2, FALSE),VLOOKUP($I$4,'Schedule &amp; Results (2022)'!$F$60:$G$64, 2, FALSE))</f>
        <v>148.8</v>
      </c>
      <c r="J17" s="58">
        <f t="array" ref="J17">IFERROR(INDEX('Schedule &amp; Results (2022)'!$G$60:$G$64,MATCH($I$4,'Schedule &amp; Results (2022)'!$C$60:$C$64,0)),INDEX('Schedule &amp; Results (2022)'!$D$60:$D$64,MATCH($I$4,'Schedule &amp; Results (2022)'!$F$60:$F$64,0)))</f>
        <v>127.12</v>
      </c>
      <c r="K17" s="59" t="str">
        <f t="shared" si="3"/>
        <v>W</v>
      </c>
      <c r="L17" s="60">
        <f>IFERROR(VLOOKUP($L$4,'Schedule &amp; Results (2022)'!$C$60:$D$64, 2, FALSE),VLOOKUP($L$4,'Schedule &amp; Results (2022)'!$F$60:$G$64, 2, FALSE))</f>
        <v>142.9</v>
      </c>
      <c r="M17" s="61">
        <f t="array" ref="M17">IFERROR(INDEX('Schedule &amp; Results (2022)'!$G$60:$G$64,MATCH($L$4,'Schedule &amp; Results (2022)'!$C$60:$C$64,0)),INDEX('Schedule &amp; Results (2022)'!$D$60:$D$64,MATCH($L$4,'Schedule &amp; Results (2022)'!$F$60:$F$64,0)))</f>
        <v>112.46</v>
      </c>
      <c r="N17" s="62" t="str">
        <f t="shared" si="4"/>
        <v>W</v>
      </c>
      <c r="O17" s="63">
        <f>IFERROR(VLOOKUP($O$4,'Schedule &amp; Results (2022)'!$C$60:$D$64, 2, FALSE),VLOOKUP($O$4,'Schedule &amp; Results (2022)'!$F$60:$G$64, 2, FALSE))</f>
        <v>143.84</v>
      </c>
      <c r="P17" s="58">
        <f t="array" ref="P17">IFERROR(INDEX('Schedule &amp; Results (2022)'!$G$60:$G$64,MATCH($O$4,'Schedule &amp; Results (2022)'!$C$60:$C$64,0)),INDEX('Schedule &amp; Results (2022)'!$D$60:$D$64,MATCH($O$4,'Schedule &amp; Results (2022)'!$F$60:$F$64,0)))</f>
        <v>82.2</v>
      </c>
      <c r="Q17" s="59" t="str">
        <f t="shared" si="5"/>
        <v>W</v>
      </c>
      <c r="R17" s="60">
        <f>IFERROR(VLOOKUP($R$4,'Schedule &amp; Results (2022)'!$C$60:$D$64, 2, FALSE),VLOOKUP($R$4,'Schedule &amp; Results (2022)'!$F$60:$G$64, 2, FALSE))</f>
        <v>123.02</v>
      </c>
      <c r="S17" s="61">
        <f t="array" ref="S17">IFERROR(INDEX('Schedule &amp; Results (2022)'!$G$60:$G$64,MATCH($R$4,'Schedule &amp; Results (2022)'!$C$60:$C$64,0)),INDEX('Schedule &amp; Results (2022)'!$D$60:$D$64,MATCH($R$4,'Schedule &amp; Results (2022)'!$F$60:$F$64,0)))</f>
        <v>116.98</v>
      </c>
      <c r="T17" s="62" t="str">
        <f t="shared" si="6"/>
        <v>W</v>
      </c>
      <c r="U17" s="63">
        <f>IFERROR(VLOOKUP($U$4,'Schedule &amp; Results (2022)'!$C$60:$D$64, 2, FALSE),VLOOKUP($U$4,'Schedule &amp; Results (2022)'!$F$60:$G$64, 2, FALSE))</f>
        <v>127.12</v>
      </c>
      <c r="V17" s="58">
        <f t="array" ref="V17">IFERROR(INDEX('Schedule &amp; Results (2022)'!$G$60:$G$64,MATCH($U$4,'Schedule &amp; Results (2022)'!$C$60:$C$64,0)),INDEX('Schedule &amp; Results (2022)'!$D$60:$D$64,MATCH($U$4,'Schedule &amp; Results (2022)'!$F$60:$F$64,0)))</f>
        <v>148.8</v>
      </c>
      <c r="W17" s="59" t="str">
        <f t="shared" si="7"/>
        <v>L</v>
      </c>
      <c r="X17" s="60">
        <f>IFERROR(VLOOKUP($X$4,'Schedule &amp; Results (2022)'!$C$60:$D$64, 2, FALSE),VLOOKUP($X$4,'Schedule &amp; Results (2022)'!$F$60:$G$64, 2, FALSE))</f>
        <v>145.6</v>
      </c>
      <c r="Y17" s="61">
        <f t="array" ref="Y17">IFERROR(INDEX('Schedule &amp; Results (2022)'!$G$60:$G$64,MATCH($X$4,'Schedule &amp; Results (2022)'!$C$60:$C$64,0)),INDEX('Schedule &amp; Results (2022)'!$D$60:$D$64,MATCH($X$4,'Schedule &amp; Results (2022)'!$F$60:$F$64,0)))</f>
        <v>116.86</v>
      </c>
      <c r="Z17" s="62" t="str">
        <f t="shared" si="8"/>
        <v>W</v>
      </c>
      <c r="AA17" s="63">
        <f>IFERROR(VLOOKUP($AA$4,'Schedule &amp; Results (2022)'!$C$60:$D$64, 2, FALSE),VLOOKUP($AA$4,'Schedule &amp; Results (2022)'!$F$60:$G$64, 2, FALSE))</f>
        <v>112.46</v>
      </c>
      <c r="AB17" s="58">
        <f t="array" ref="AB17">IFERROR(INDEX('Schedule &amp; Results (2022)'!$G$60:$G$64,MATCH($AA$4,'Schedule &amp; Results (2022)'!$C$60:$C$64,0)),INDEX('Schedule &amp; Results (2022)'!$D$60:$D$64,MATCH($AA$4,'Schedule &amp; Results (2022)'!$F$60:$F$64,0)))</f>
        <v>142.9</v>
      </c>
      <c r="AC17" s="59" t="str">
        <f t="shared" si="9"/>
        <v>L</v>
      </c>
      <c r="AD17" s="60">
        <f>IFERROR(VLOOKUP($AD$4,'Schedule &amp; Results (2022)'!$C$60:$D$64, 2, FALSE),VLOOKUP($AD$4,'Schedule &amp; Results (2022)'!$F$60:$G$64, 2, FALSE))</f>
        <v>116.86</v>
      </c>
      <c r="AE17" s="61">
        <f t="array" ref="AE17">IFERROR(INDEX('Schedule &amp; Results (2022)'!$G$60:$G$64,MATCH($AD$4,'Schedule &amp; Results (2022)'!$C$60:$C$64,0)),INDEX('Schedule &amp; Results (2022)'!$D$60:$D$64,MATCH($AD$4,'Schedule &amp; Results (2022)'!$F$60:$F$64,0)))</f>
        <v>145.6</v>
      </c>
      <c r="AF17" s="62" t="str">
        <f t="shared" si="10"/>
        <v>L</v>
      </c>
    </row>
    <row r="18">
      <c r="A18" s="55"/>
      <c r="B18" s="56">
        <v>13.0</v>
      </c>
      <c r="C18" s="57">
        <f>IFERROR(VLOOKUP($C$4,'Schedule &amp; Results (2022)'!$C$65:$D$69, 2, FALSE),VLOOKUP($C$4,'Schedule &amp; Results (2022)'!$F$65:$G$69, 2, FALSE))</f>
        <v>97.46</v>
      </c>
      <c r="D18" s="58">
        <f t="array" ref="D18">IFERROR(INDEX('Schedule &amp; Results (2022)'!$G$65:$G$69,MATCH($C$4,'Schedule &amp; Results (2022)'!$C$65:$C$69,0)),INDEX('Schedule &amp; Results (2022)'!$D$65:$D$69,MATCH($C$4,'Schedule &amp; Results (2022)'!$F$65:$F$69,0)))</f>
        <v>132.72</v>
      </c>
      <c r="E18" s="59" t="str">
        <f t="shared" si="1"/>
        <v>L</v>
      </c>
      <c r="F18" s="60">
        <f>IFERROR(VLOOKUP($F$4,'Schedule &amp; Results (2022)'!$C$65:$D$69, 2, FALSE),VLOOKUP($F$4,'Schedule &amp; Results (2022)'!$F$65:$G$69, 2, FALSE))</f>
        <v>117.96</v>
      </c>
      <c r="G18" s="61">
        <f t="array" ref="G18">IFERROR(INDEX('Schedule &amp; Results (2022)'!$G$65:$G$69,MATCH($F$4,'Schedule &amp; Results (2022)'!$C$65:$C$69,0)),INDEX('Schedule &amp; Results (2022)'!$D$65:$D$69,MATCH($F$4,'Schedule &amp; Results (2022)'!$F$65:$F$69,0)))</f>
        <v>188.6</v>
      </c>
      <c r="H18" s="62" t="str">
        <f t="shared" si="2"/>
        <v>L</v>
      </c>
      <c r="I18" s="63">
        <f>IFERROR(VLOOKUP($I$4,'Schedule &amp; Results (2022)'!$C$65:$D$69, 2, FALSE),VLOOKUP($I$4,'Schedule &amp; Results (2022)'!$F$65:$G$69, 2, FALSE))</f>
        <v>130.64</v>
      </c>
      <c r="J18" s="58">
        <f t="array" ref="J18">IFERROR(INDEX('Schedule &amp; Results (2022)'!$G$65:$G$69,MATCH($I$4,'Schedule &amp; Results (2022)'!$C$65:$C$69,0)),INDEX('Schedule &amp; Results (2022)'!$D$65:$D$69,MATCH($I$4,'Schedule &amp; Results (2022)'!$F$65:$F$69,0)))</f>
        <v>120.74</v>
      </c>
      <c r="K18" s="59" t="str">
        <f t="shared" si="3"/>
        <v>W</v>
      </c>
      <c r="L18" s="60">
        <f>IFERROR(VLOOKUP($L$4,'Schedule &amp; Results (2022)'!$C$65:$D$69, 2, FALSE),VLOOKUP($L$4,'Schedule &amp; Results (2022)'!$F$65:$G$69, 2, FALSE))</f>
        <v>116.2</v>
      </c>
      <c r="M18" s="61">
        <f t="array" ref="M18">IFERROR(INDEX('Schedule &amp; Results (2022)'!$G$65:$G$69,MATCH($L$4,'Schedule &amp; Results (2022)'!$C$65:$C$69,0)),INDEX('Schedule &amp; Results (2022)'!$D$65:$D$69,MATCH($L$4,'Schedule &amp; Results (2022)'!$F$65:$F$69,0)))</f>
        <v>100.02</v>
      </c>
      <c r="N18" s="62" t="str">
        <f t="shared" si="4"/>
        <v>W</v>
      </c>
      <c r="O18" s="63">
        <f>IFERROR(VLOOKUP($O$4,'Schedule &amp; Results (2022)'!$C$65:$D$69, 2, FALSE),VLOOKUP($O$4,'Schedule &amp; Results (2022)'!$F$65:$G$69, 2, FALSE))</f>
        <v>120.74</v>
      </c>
      <c r="P18" s="58">
        <f t="array" ref="P18">IFERROR(INDEX('Schedule &amp; Results (2022)'!$G$65:$G$69,MATCH($O$4,'Schedule &amp; Results (2022)'!$C$65:$C$69,0)),INDEX('Schedule &amp; Results (2022)'!$D$65:$D$69,MATCH($O$4,'Schedule &amp; Results (2022)'!$F$65:$F$69,0)))</f>
        <v>130.64</v>
      </c>
      <c r="Q18" s="59" t="str">
        <f t="shared" si="5"/>
        <v>L</v>
      </c>
      <c r="R18" s="60">
        <f>IFERROR(VLOOKUP($R$4,'Schedule &amp; Results (2022)'!$C$65:$D$69, 2, FALSE),VLOOKUP($R$4,'Schedule &amp; Results (2022)'!$F$65:$G$69, 2, FALSE))</f>
        <v>100.02</v>
      </c>
      <c r="S18" s="61">
        <f t="array" ref="S18">IFERROR(INDEX('Schedule &amp; Results (2022)'!$G$65:$G$69,MATCH($R$4,'Schedule &amp; Results (2022)'!$C$65:$C$69,0)),INDEX('Schedule &amp; Results (2022)'!$D$65:$D$69,MATCH($R$4,'Schedule &amp; Results (2022)'!$F$65:$F$69,0)))</f>
        <v>116.2</v>
      </c>
      <c r="T18" s="62" t="str">
        <f t="shared" si="6"/>
        <v>L</v>
      </c>
      <c r="U18" s="63">
        <f>IFERROR(VLOOKUP($U$4,'Schedule &amp; Results (2022)'!$C$65:$D$69, 2, FALSE),VLOOKUP($U$4,'Schedule &amp; Results (2022)'!$F$65:$G$69, 2, FALSE))</f>
        <v>188.6</v>
      </c>
      <c r="V18" s="58">
        <f t="array" ref="V18">IFERROR(INDEX('Schedule &amp; Results (2022)'!$G$65:$G$69,MATCH($U$4,'Schedule &amp; Results (2022)'!$C$65:$C$69,0)),INDEX('Schedule &amp; Results (2022)'!$D$65:$D$69,MATCH($U$4,'Schedule &amp; Results (2022)'!$F$65:$F$69,0)))</f>
        <v>117.96</v>
      </c>
      <c r="W18" s="59" t="str">
        <f t="shared" si="7"/>
        <v>W</v>
      </c>
      <c r="X18" s="60">
        <f>IFERROR(VLOOKUP($X$4,'Schedule &amp; Results (2022)'!$C$65:$D$69, 2, FALSE),VLOOKUP($X$4,'Schedule &amp; Results (2022)'!$F$65:$G$69, 2, FALSE))</f>
        <v>132.72</v>
      </c>
      <c r="Y18" s="61">
        <f t="array" ref="Y18">IFERROR(INDEX('Schedule &amp; Results (2022)'!$G$65:$G$69,MATCH($X$4,'Schedule &amp; Results (2022)'!$C$65:$C$69,0)),INDEX('Schedule &amp; Results (2022)'!$D$65:$D$69,MATCH($X$4,'Schedule &amp; Results (2022)'!$F$65:$F$69,0)))</f>
        <v>97.46</v>
      </c>
      <c r="Z18" s="62" t="str">
        <f t="shared" si="8"/>
        <v>W</v>
      </c>
      <c r="AA18" s="63">
        <f>IFERROR(VLOOKUP($AA$4,'Schedule &amp; Results (2022)'!$C$65:$D$69, 2, FALSE),VLOOKUP($AA$4,'Schedule &amp; Results (2022)'!$F$65:$G$69, 2, FALSE))</f>
        <v>95.14</v>
      </c>
      <c r="AB18" s="58">
        <f t="array" ref="AB18">IFERROR(INDEX('Schedule &amp; Results (2022)'!$G$65:$G$69,MATCH($AA$4,'Schedule &amp; Results (2022)'!$C$65:$C$69,0)),INDEX('Schedule &amp; Results (2022)'!$D$65:$D$69,MATCH($AA$4,'Schedule &amp; Results (2022)'!$F$65:$F$69,0)))</f>
        <v>106.03</v>
      </c>
      <c r="AC18" s="59" t="str">
        <f t="shared" si="9"/>
        <v>L</v>
      </c>
      <c r="AD18" s="60">
        <f>IFERROR(VLOOKUP($AD$4,'Schedule &amp; Results (2022)'!$C$65:$D$69, 2, FALSE),VLOOKUP($AD$4,'Schedule &amp; Results (2022)'!$F$65:$G$69, 2, FALSE))</f>
        <v>106.03</v>
      </c>
      <c r="AE18" s="61">
        <f t="array" ref="AE18">IFERROR(INDEX('Schedule &amp; Results (2022)'!$G$65:$G$69,MATCH($AD$4,'Schedule &amp; Results (2022)'!$C$65:$C$69,0)),INDEX('Schedule &amp; Results (2022)'!$D$65:$D$69,MATCH($AD$4,'Schedule &amp; Results (2022)'!$F$65:$F$69,0)))</f>
        <v>95.14</v>
      </c>
      <c r="AF18" s="62" t="str">
        <f t="shared" si="10"/>
        <v>W</v>
      </c>
    </row>
    <row r="19">
      <c r="A19" s="55"/>
      <c r="B19" s="65">
        <v>14.0</v>
      </c>
      <c r="C19" s="57">
        <f>IFERROR(VLOOKUP($C$4,'Schedule &amp; Results (2022)'!$C$70:$D$74, 2, FALSE),VLOOKUP($C$4,'Schedule &amp; Results (2022)'!$F$70:$G$74, 2, FALSE))</f>
        <v>137.22</v>
      </c>
      <c r="D19" s="58">
        <f t="array" ref="D19">IFERROR(INDEX('Schedule &amp; Results (2022)'!$G$70:$G$74,MATCH($C$4,'Schedule &amp; Results (2022)'!$C$70:$C$74,0)),INDEX('Schedule &amp; Results (2022)'!$D$70:$D$74,MATCH($C$4,'Schedule &amp; Results (2022)'!$F$70:$F$74,0)))</f>
        <v>124.06</v>
      </c>
      <c r="E19" s="59" t="str">
        <f t="shared" si="1"/>
        <v>W</v>
      </c>
      <c r="F19" s="60">
        <f>IFERROR(VLOOKUP($F$4,'Schedule &amp; Results (2022)'!$C$70:$D$74, 2, FALSE),VLOOKUP($F$4,'Schedule &amp; Results (2022)'!$F$70:$G$74, 2, FALSE))</f>
        <v>124.06</v>
      </c>
      <c r="G19" s="66">
        <f t="array" ref="G19">IFERROR(INDEX('Schedule &amp; Results (2022)'!$G$70:$G$74,MATCH($F$4,'Schedule &amp; Results (2022)'!$C$70:$C$74,0)),IFERROR(INDEX('Schedule &amp; Results (2022)'!$D$70:$D$74,MATCH($F$4,'Schedule &amp; Results (2022)'!$F$70:$F$74,0))))</f>
        <v>137.22</v>
      </c>
      <c r="H19" s="67" t="str">
        <f t="shared" ref="H19:H22" si="11">IF(G19="","B", IF(F19&gt;G19,"W","L"))</f>
        <v>L</v>
      </c>
      <c r="I19" s="63">
        <f>IFERROR(VLOOKUP($I$4,'Schedule &amp; Results (2022)'!$C$70:$D$74, 2, FALSE),VLOOKUP($I$4,'Schedule &amp; Results (2022)'!$F$70:$G$74, 2, FALSE))</f>
        <v>93.76</v>
      </c>
      <c r="J19" s="58">
        <f t="array" ref="J19">IFERROR(INDEX('Schedule &amp; Results (2022)'!$G$70:$G$74,MATCH($I$4,'Schedule &amp; Results (2022)'!$C$70:$C$74,0)),IFERROR(INDEX('Schedule &amp; Results (2022)'!$D$70:$D$74,MATCH($I$4,'Schedule &amp; Results (2022)'!$F$70:$F$74,0))))</f>
        <v>66.28</v>
      </c>
      <c r="K19" s="59" t="str">
        <f t="shared" si="3"/>
        <v>W</v>
      </c>
      <c r="L19" s="60">
        <f>IFERROR(VLOOKUP($L$4,'Schedule &amp; Results (2022)'!$C$70:$D$74, 2, FALSE),VLOOKUP($L$4,'Schedule &amp; Results (2022)'!$F$70:$G$74, 2, FALSE))</f>
        <v>139.4</v>
      </c>
      <c r="M19" s="66">
        <f t="array" ref="M19">IFERROR(INDEX('Schedule &amp; Results (2022)'!$G$70:$G$74,MATCH($L$4,'Schedule &amp; Results (2022)'!$C$70:$C$74,0)),IFERROR(INDEX('Schedule &amp; Results (2022)'!$D$70:$D$74,MATCH($L$4,'Schedule &amp; Results (2022)'!$F$70:$F$74,0))))</f>
        <v>103.66</v>
      </c>
      <c r="N19" s="67" t="str">
        <f t="shared" ref="N19:N22" si="12">IF(M19="","B", IF(L19&gt;M19,"W","L"))</f>
        <v>W</v>
      </c>
      <c r="O19" s="63">
        <f>IFERROR(VLOOKUP($O$4,'Schedule &amp; Results (2022)'!$C$70:$D$74, 2, FALSE),VLOOKUP($O$4,'Schedule &amp; Results (2022)'!$F$70:$G$74, 2, FALSE))</f>
        <v>103.66</v>
      </c>
      <c r="P19" s="68">
        <f t="array" ref="P19">IFERROR(INDEX('Schedule &amp; Results (2022)'!$G$70:$G$74,MATCH($O$4,'Schedule &amp; Results (2022)'!$C$70:$C$74,0)),IFERROR(INDEX('Schedule &amp; Results (2022)'!$D$70:$D$74,MATCH($O$4,'Schedule &amp; Results (2022)'!$F$70:$F$74,0))))</f>
        <v>139.4</v>
      </c>
      <c r="Q19" s="69" t="str">
        <f t="shared" ref="Q19:Q22" si="13">IF(P19="","B", IF(O19&gt;P19,"W","L"))</f>
        <v>L</v>
      </c>
      <c r="R19" s="60">
        <f>IFERROR(VLOOKUP($R$4,'Schedule &amp; Results (2022)'!$C$70:$D$74, 2, FALSE),VLOOKUP($R$4,'Schedule &amp; Results (2022)'!$F$70:$G$74, 2, FALSE))</f>
        <v>99.18</v>
      </c>
      <c r="S19" s="61">
        <f t="array" ref="S19">IFERROR(INDEX('Schedule &amp; Results (2022)'!$G$70:$G$74,MATCH($R$4,'Schedule &amp; Results (2022)'!$C$70:$C$74,0)),IFERROR(INDEX('Schedule &amp; Results (2022)'!$D$70:$D$74,MATCH($R$4,'Schedule &amp; Results (2022)'!$F$70:$F$74,0))))</f>
        <v>99.38</v>
      </c>
      <c r="T19" s="62" t="str">
        <f t="shared" ref="T19:T22" si="14">IF(S19="","B", IF(R19&gt;S19,"W","L"))</f>
        <v>L</v>
      </c>
      <c r="U19" s="63">
        <f>IFERROR(VLOOKUP($U$4,'Schedule &amp; Results (2022)'!$C$70:$D$74, 2, FALSE),VLOOKUP($U$4,'Schedule &amp; Results (2022)'!$F$70:$G$74, 2, FALSE))</f>
        <v>176.68</v>
      </c>
      <c r="V19" s="58">
        <f t="array" ref="V19">IFERROR(INDEX('Schedule &amp; Results (2022)'!$G$70:$G$74,MATCH($U$4,'Schedule &amp; Results (2022)'!$C$70:$C$74,0)),IFERROR(INDEX('Schedule &amp; Results (2022)'!$D$70:$D$74,MATCH($U$4,'Schedule &amp; Results (2022)'!$F$70:$F$74,0))))</f>
        <v>92.4</v>
      </c>
      <c r="W19" s="69" t="str">
        <f t="shared" ref="W19:W22" si="15">IF(V19="","B", IF(U19&gt;V19,"W","L"))</f>
        <v>W</v>
      </c>
      <c r="X19" s="60">
        <f>IFERROR(VLOOKUP($X$4,'Schedule &amp; Results (2022)'!$C$70:$D$74, 2, FALSE),VLOOKUP($X$4,'Schedule &amp; Results (2022)'!$F$70:$G$74, 2, FALSE))</f>
        <v>99.38</v>
      </c>
      <c r="Y19" s="66">
        <f t="array" ref="Y19">IFERROR(INDEX('Schedule &amp; Results (2022)'!$G$70:$G$74,MATCH($X$4,'Schedule &amp; Results (2022)'!$C$70:$C$74,0)),IFERROR(INDEX('Schedule &amp; Results (2022)'!$D$70:$D$74,MATCH($X$4,'Schedule &amp; Results (2022)'!$F$70:$F$74,0))))</f>
        <v>99.18</v>
      </c>
      <c r="Z19" s="62" t="str">
        <f t="shared" ref="Z19:Z22" si="16">IF(Y19="","B", IF(X19&gt;Y19,"W","L"))</f>
        <v>W</v>
      </c>
      <c r="AA19" s="63">
        <f>IFERROR(VLOOKUP($AA$4,'Schedule &amp; Results (2022)'!$C$70:$D$74, 2, FALSE),VLOOKUP($AA$4,'Schedule &amp; Results (2022)'!$F$70:$G$74, 2, FALSE))</f>
        <v>92.4</v>
      </c>
      <c r="AB19" s="68">
        <f t="array" ref="AB19">IFERROR(INDEX('Schedule &amp; Results (2022)'!$G$70:$G$74,MATCH($AA$4,'Schedule &amp; Results (2022)'!$C$70:$C$74,0)),IFERROR(INDEX('Schedule &amp; Results (2022)'!$D$70:$D$74,MATCH($AA$4,'Schedule &amp; Results (2022)'!$F$70:$F$74,0))))</f>
        <v>176.68</v>
      </c>
      <c r="AC19" s="59" t="str">
        <f t="shared" ref="AC19:AC22" si="17">IF(AB19="","B", IF(AA19&gt;AB19,"W","L"))</f>
        <v>L</v>
      </c>
      <c r="AD19" s="60">
        <f>IFERROR(VLOOKUP($AD$4,'Schedule &amp; Results (2022)'!$C$70:$D$74, 2, FALSE),VLOOKUP($AD$4,'Schedule &amp; Results (2022)'!$F$70:$G$74, 2, FALSE))</f>
        <v>66.28</v>
      </c>
      <c r="AE19" s="61">
        <f t="array" ref="AE19">IFERROR(INDEX('Schedule &amp; Results (2022)'!$G$70:$G$74,MATCH($AD$4,'Schedule &amp; Results (2022)'!$C$70:$C$74,0)),IFERROR(INDEX('Schedule &amp; Results (2022)'!$D$70:$D$74,MATCH($AD$4,'Schedule &amp; Results (2022)'!$F$70:$F$74,0))))</f>
        <v>93.76</v>
      </c>
      <c r="AF19" s="62" t="str">
        <f t="shared" ref="AF19:AF22" si="18">IF(AE19="","B", IF(AD19&gt;AE19,"W","L"))</f>
        <v>L</v>
      </c>
    </row>
    <row r="20">
      <c r="A20" s="55"/>
      <c r="B20" s="70" t="s">
        <v>27</v>
      </c>
      <c r="C20" s="63">
        <f>IFERROR(VLOOKUP($C$4,'Schedule &amp; Results (2022)'!$C$75:$D$79, 2, FALSE),VLOOKUP($C$4,'Schedule &amp; Results (2022)'!$F$75:$G$79, 2, FALSE))</f>
        <v>136.68</v>
      </c>
      <c r="D20" s="58" t="str">
        <f t="array" ref="D20">IFERROR(INDEX('Schedule &amp; Results (2022)'!$G$75:$G$76,MATCH($C$4,'Schedule &amp; Results (2022)'!$C$75:$C$76,0)),IFERROR(INDEX('Schedule &amp; Results (2022)'!$D$75:$D$76,MATCH($C$4,'Schedule &amp; Results (2022)'!$F$75:$F$76,0))))</f>
        <v/>
      </c>
      <c r="E20" s="59" t="str">
        <f t="shared" ref="E20:E22" si="19">IF(D20="","B", IF(C20&gt;D20,"W","L"))</f>
        <v>B</v>
      </c>
      <c r="F20" s="60">
        <f>IFERROR(VLOOKUP($F$4,'Schedule &amp; Results (2022)'!$C$75:$D$79, 2, FALSE),VLOOKUP($F$4,'Schedule &amp; Results (2022)'!$F$75:$G$79, 2, FALSE))</f>
        <v>143.22</v>
      </c>
      <c r="G20" s="71">
        <f t="array" ref="G20">IFERROR(INDEX('Schedule &amp; Results (2022)'!$G$75:$G$79,MATCH($F$4,'Schedule &amp; Results (2022)'!$C$75:$C$79,0)),IFERROR(INDEX('Schedule &amp; Results (2022)'!$D$75:$D$79,MATCH($F$4,'Schedule &amp; Results (2022)'!$F$75:$F$79,0))))</f>
        <v>125.82</v>
      </c>
      <c r="H20" s="67" t="str">
        <f t="shared" si="11"/>
        <v>W</v>
      </c>
      <c r="I20" s="63">
        <f>IFERROR(VLOOKUP($I$4,'Schedule &amp; Results (2022)'!$C$75:$D$79, 2, FALSE),VLOOKUP($I$4,'Schedule &amp; Results (2022)'!$F$75:$G$79, 2, FALSE))</f>
        <v>110.1</v>
      </c>
      <c r="J20" s="58">
        <f t="array" ref="J20">IFERROR(INDEX('Schedule &amp; Results (2022)'!$G$75:$G$76,MATCH($I$4,'Schedule &amp; Results (2022)'!$C$75:$C$76,0)),IFERROR(INDEX('Schedule &amp; Results (2022)'!$D$75:$D$76,MATCH($I$4,'Schedule &amp; Results (2022)'!$F$75:$F$76,0))))</f>
        <v>112.24</v>
      </c>
      <c r="K20" s="58" t="str">
        <f t="shared" ref="K20:K22" si="20">IF(J20="","B", IF(I20&gt;J20,"W","L"))</f>
        <v>L</v>
      </c>
      <c r="L20" s="60">
        <f>IFERROR(VLOOKUP($L$4,'Schedule &amp; Results (2022)'!$C$75:$D$79, 2, FALSE),VLOOKUP($L$4,'Schedule &amp; Results (2022)'!$F$75:$G$79, 2, FALSE))</f>
        <v>116.16</v>
      </c>
      <c r="M20" s="72">
        <f t="array" ref="M20">IFERROR(INDEX('Schedule &amp; Results (2022)'!$G$75:$G$76,MATCH($L$4,'Schedule &amp; Results (2022)'!$C$75:$C$76,0)),IFERROR(INDEX('Schedule &amp; Results (2022)'!$D$75:$D$76,MATCH($L$4,'Schedule &amp; Results (2022)'!$F$75:$F$76,0))))</f>
        <v>121.96</v>
      </c>
      <c r="N20" s="67" t="str">
        <f t="shared" si="12"/>
        <v>L</v>
      </c>
      <c r="O20" s="63">
        <f>IFERROR(VLOOKUP($O$4,'Schedule &amp; Results (2022)'!$C$75:$D$79, 2, FALSE),VLOOKUP($O$4,'Schedule &amp; Results (2022)'!$F$75:$G$79, 2, FALSE))</f>
        <v>112.24</v>
      </c>
      <c r="P20" s="73">
        <f t="array" ref="P20">IFERROR(INDEX('Schedule &amp; Results (2022)'!$G$75:$G$76,MATCH($O$4,'Schedule &amp; Results (2022)'!$C$75:$C$76,0)),IFERROR(INDEX('Schedule &amp; Results (2022)'!$D$75:$D$76,MATCH($O$4,'Schedule &amp; Results (2022)'!$F$75:$F$76,0))))</f>
        <v>110.1</v>
      </c>
      <c r="Q20" s="69" t="str">
        <f t="shared" si="13"/>
        <v>W</v>
      </c>
      <c r="R20" s="60">
        <f>IFERROR(VLOOKUP($R$4,'Schedule &amp; Results (2022)'!$C$75:$D$79, 2, FALSE),VLOOKUP($R$4,'Schedule &amp; Results (2022)'!$F$75:$G$79, 2, FALSE))</f>
        <v>121.96</v>
      </c>
      <c r="S20" s="61">
        <f t="array" ref="S20">IFERROR(INDEX('Schedule &amp; Results (2022)'!$G$75:$G$79,MATCH($R$4,'Schedule &amp; Results (2022)'!$C$75:$C$79,0)),IFERROR(INDEX('Schedule &amp; Results (2022)'!$D$75:$D$79,MATCH($R$4,'Schedule &amp; Results (2022)'!$F$75:$F$79,0))))</f>
        <v>116.16</v>
      </c>
      <c r="T20" s="62" t="str">
        <f t="shared" si="14"/>
        <v>W</v>
      </c>
      <c r="U20" s="63">
        <f>IFERROR(VLOOKUP($U$4,'Schedule &amp; Results (2022)'!$C$75:$D$79, 2, FALSE),VLOOKUP($U$4,'Schedule &amp; Results (2022)'!$F$75:$G$79, 2, FALSE))</f>
        <v>140.2</v>
      </c>
      <c r="V20" s="58" t="str">
        <f t="array" ref="V20">IFERROR(INDEX('Schedule &amp; Results (2022)'!$G$75:$G$76,MATCH($U$4,'Schedule &amp; Results (2022)'!$C$75:$C$76,0)),IFERROR(INDEX('Schedule &amp; Results (2022)'!$D$75:$D$76,MATCH($U$4,'Schedule &amp; Results (2022)'!$F$75:$F$76,0))))</f>
        <v/>
      </c>
      <c r="W20" s="69" t="str">
        <f t="shared" si="15"/>
        <v>B</v>
      </c>
      <c r="X20" s="60">
        <f>IFERROR(VLOOKUP($X$4,'Schedule &amp; Results (2022)'!$C$75:$D$79, 2, FALSE),VLOOKUP($X$4,'Schedule &amp; Results (2022)'!$F$75:$G$79, 2, FALSE))</f>
        <v>152.94</v>
      </c>
      <c r="Y20" s="72" t="str">
        <f t="array" ref="Y20">IFERROR(INDEX('Schedule &amp; Results (2022)'!$G$75:$G$76,MATCH($X$4,'Schedule &amp; Results (2022)'!$C$75:$C$76,0)),IFERROR(INDEX('Schedule &amp; Results (2022)'!$D$75:$D$76,MATCH($X$4,'Schedule &amp; Results (2022)'!$F$75:$F$76,0))))</f>
        <v/>
      </c>
      <c r="Z20" s="62" t="str">
        <f t="shared" si="16"/>
        <v>B</v>
      </c>
      <c r="AA20" s="63">
        <f>IFERROR(VLOOKUP($AA$4,'Schedule &amp; Results (2022)'!$C$75:$D$79, 2, FALSE),VLOOKUP($AA$4,'Schedule &amp; Results (2022)'!$F$75:$G$79, 2, FALSE))</f>
        <v>118.6</v>
      </c>
      <c r="AB20" s="73" t="str">
        <f t="array" ref="AB20">IFERROR(INDEX('Schedule &amp; Results (2022)'!$G$75:$G$76,MATCH($AA$4,'Schedule &amp; Results (2022)'!$C$75:$C$76,0)),IFERROR(INDEX('Schedule &amp; Results (2022)'!$D$75:$D$76,MATCH($AA$4,'Schedule &amp; Results (2022)'!$F$75:$F$76,0))))</f>
        <v/>
      </c>
      <c r="AC20" s="59" t="str">
        <f t="shared" si="17"/>
        <v>B</v>
      </c>
      <c r="AD20" s="60">
        <f>IFERROR(VLOOKUP($AD$4,'Schedule &amp; Results (2022)'!$C$75:$D$79, 2, FALSE),VLOOKUP($AD$4,'Schedule &amp; Results (2022)'!$F$75:$G$79, 2, FALSE))</f>
        <v>125.82</v>
      </c>
      <c r="AE20" s="61">
        <f t="array" ref="AE20">IFERROR(INDEX('Schedule &amp; Results (2022)'!$G$75:$G$79,MATCH($AD$4,'Schedule &amp; Results (2022)'!$C$75:$C$79,0)),IFERROR(INDEX('Schedule &amp; Results (2022)'!$D$75:$D$79,MATCH($AD$4,'Schedule &amp; Results (2022)'!$F$75:$F$79,0))))</f>
        <v>143.22</v>
      </c>
      <c r="AF20" s="62" t="str">
        <f t="shared" si="18"/>
        <v>L</v>
      </c>
    </row>
    <row r="21">
      <c r="A21" s="55"/>
      <c r="B21" s="70" t="s">
        <v>28</v>
      </c>
      <c r="C21" s="63">
        <f>IFERROR(VLOOKUP($C$4,'Schedule &amp; Results (2022)'!$C$80:$D$84, 2, FALSE),VLOOKUP($C$4,'Schedule &amp; Results (2022)'!$F$80:$G$84, 2, FALSE))</f>
        <v>103.86</v>
      </c>
      <c r="D21" s="58" t="str">
        <f t="array" ref="D21">IFERROR(INDEX('Schedule &amp; Results (2022)'!$G$80:$G$81,MATCH($C$4,'Schedule &amp; Results (2022)'!$C$80:$C$81,0)),IFERROR(INDEX('Schedule &amp; Results (2022)'!$D$80:$D$81,MATCH($C$4,'Schedule &amp; Results (2022)'!$F$80:$F$81,0))))</f>
        <v/>
      </c>
      <c r="E21" s="59" t="str">
        <f t="shared" si="19"/>
        <v>B</v>
      </c>
      <c r="F21" s="60">
        <f>IFERROR(VLOOKUP($F$4,'Schedule &amp; Results (2022)'!$C$80:$D$84, 2, FALSE),VLOOKUP($F$4,'Schedule &amp; Results (2022)'!$F$80:$G$84, 2, FALSE))</f>
        <v>104.96</v>
      </c>
      <c r="G21" s="66" t="str">
        <f t="array" ref="G21">IFERROR(INDEX('Schedule &amp; Results (2022)'!$G$80:$G$81,MATCH($F$4,'Schedule &amp; Results (2022)'!$C$80:$C$81,0)),IFERROR(INDEX('Schedule &amp; Results (2022)'!$D$80:$D$81,MATCH($F$4,'Schedule &amp; Results (2022)'!$F$80:$F$81,0))))</f>
        <v/>
      </c>
      <c r="H21" s="67" t="str">
        <f t="shared" si="11"/>
        <v>B</v>
      </c>
      <c r="I21" s="63">
        <f>IFERROR(VLOOKUP($I$4,'Schedule &amp; Results (2022)'!$C$80:$D$84, 2, FALSE),VLOOKUP($I$4,'Schedule &amp; Results (2022)'!$F$80:$G$84, 2, FALSE))</f>
        <v>99.2</v>
      </c>
      <c r="J21" s="58" t="str">
        <f t="array" ref="J21">IFERROR(INDEX('Schedule &amp; Results (2022)'!$G$80:$G$81,MATCH($I$4,'Schedule &amp; Results (2022)'!$C$80:$C$81,0)),IFERROR(INDEX('Schedule &amp; Results (2022)'!$D$80:$D$81,MATCH($I$4,'Schedule &amp; Results (2022)'!$F$80:$F$81,0))))</f>
        <v/>
      </c>
      <c r="K21" s="58" t="str">
        <f t="shared" si="20"/>
        <v>B</v>
      </c>
      <c r="L21" s="60">
        <f>IFERROR(VLOOKUP($L$4,'Schedule &amp; Results (2022)'!$C$80:$D$84, 2, FALSE),VLOOKUP($L$4,'Schedule &amp; Results (2022)'!$F$80:$G$84, 2, FALSE))</f>
        <v>119.3</v>
      </c>
      <c r="M21" s="66" t="str">
        <f t="array" ref="M21">IFERROR(INDEX('Schedule &amp; Results (2022)'!$G$80:$G$81,MATCH($L$4,'Schedule &amp; Results (2022)'!$C$80:$C$81,0)),IFERROR(INDEX('Schedule &amp; Results (2022)'!$D$80:$D$81,MATCH($L$4,'Schedule &amp; Results (2022)'!$F$80:$F$81,0))))</f>
        <v/>
      </c>
      <c r="N21" s="67" t="str">
        <f t="shared" si="12"/>
        <v>B</v>
      </c>
      <c r="O21" s="74">
        <f>IFERROR(VLOOKUP($O$4,'Schedule &amp; Results (2022)'!$C$80:$D$84, 2, FALSE),VLOOKUP($O$4,'Schedule &amp; Results (2022)'!$F$80:$G$84, 2, FALSE))</f>
        <v>136.18</v>
      </c>
      <c r="P21" s="68">
        <f t="array" ref="P21">IFERROR(INDEX('Schedule &amp; Results (2022)'!$G$80:$G$81,MATCH($O$4,'Schedule &amp; Results (2022)'!$C$80:$C$81,0)),IFERROR(INDEX('Schedule &amp; Results (2022)'!$D$80:$D$81,MATCH($O$4,'Schedule &amp; Results (2022)'!$F$80:$F$81,0))))</f>
        <v>126.46</v>
      </c>
      <c r="Q21" s="69" t="str">
        <f t="shared" si="13"/>
        <v>W</v>
      </c>
      <c r="R21" s="60">
        <f>IFERROR(VLOOKUP($R$4,'Schedule &amp; Results (2022)'!$C$80:$D$84, 2, FALSE),VLOOKUP($R$4,'Schedule &amp; Results (2022)'!$F$80:$G$84, 2, FALSE))</f>
        <v>154.98</v>
      </c>
      <c r="S21" s="61">
        <f t="array" ref="S21">IFERROR(INDEX('Schedule &amp; Results (2022)'!$G$80:$G$81,MATCH($R$4,'Schedule &amp; Results (2022)'!$C$80:$C$81,0)),IFERROR(INDEX('Schedule &amp; Results (2022)'!$D$80:$D$81,MATCH($R$4,'Schedule &amp; Results (2022)'!$F$80:$F$81,0))))</f>
        <v>120.86</v>
      </c>
      <c r="T21" s="62" t="str">
        <f t="shared" si="14"/>
        <v>W</v>
      </c>
      <c r="U21" s="63">
        <f>IFERROR(VLOOKUP($U$4,'Schedule &amp; Results (2022)'!$C$80:$D$84, 2, FALSE),VLOOKUP($U$4,'Schedule &amp; Results (2022)'!$F$80:$G$84, 2, FALSE))</f>
        <v>126.46</v>
      </c>
      <c r="V21" s="58">
        <f t="array" ref="V21">IFERROR(INDEX('Schedule &amp; Results (2022)'!$G$80:$G$81,MATCH($U$4,'Schedule &amp; Results (2022)'!$C$80:$C$81,0)),IFERROR(INDEX('Schedule &amp; Results (2022)'!$D$80:$D$81,MATCH($U$4,'Schedule &amp; Results (2022)'!$F$80:$F$81,0))))</f>
        <v>136.18</v>
      </c>
      <c r="W21" s="69" t="str">
        <f t="shared" si="15"/>
        <v>L</v>
      </c>
      <c r="X21" s="60">
        <f>IFERROR(VLOOKUP($X$4,'Schedule &amp; Results (2022)'!$C$80:$D$84, 2, FALSE),VLOOKUP($X$4,'Schedule &amp; Results (2022)'!$F$80:$G$84, 2, FALSE))</f>
        <v>120.86</v>
      </c>
      <c r="Y21" s="66">
        <f t="array" ref="Y21">IFERROR(INDEX('Schedule &amp; Results (2022)'!$G$80:$G$81,MATCH($X$4,'Schedule &amp; Results (2022)'!$C$80:$C$81,0)),IFERROR(INDEX('Schedule &amp; Results (2022)'!$D$80:$D$81,MATCH($X$4,'Schedule &amp; Results (2022)'!$F$80:$F$81,0))))</f>
        <v>154.98</v>
      </c>
      <c r="Z21" s="62" t="str">
        <f t="shared" si="16"/>
        <v>L</v>
      </c>
      <c r="AA21" s="63">
        <f>IFERROR(VLOOKUP($AA$4,'Schedule &amp; Results (2022)'!$C$80:$D$84, 2, FALSE),VLOOKUP($AA$4,'Schedule &amp; Results (2022)'!$F$80:$G$84, 2, FALSE))</f>
        <v>115.26</v>
      </c>
      <c r="AB21" s="68" t="str">
        <f t="array" ref="AB21">IFERROR(INDEX('Schedule &amp; Results (2022)'!$G$80:$G$81,MATCH($AA$4,'Schedule &amp; Results (2022)'!$C$80:$C$81,0)),IFERROR(INDEX('Schedule &amp; Results (2022)'!$D$80:$D$81,MATCH($AA$4,'Schedule &amp; Results (2022)'!$F$80:$F$81,0))))</f>
        <v/>
      </c>
      <c r="AC21" s="59" t="str">
        <f t="shared" si="17"/>
        <v>B</v>
      </c>
      <c r="AD21" s="60">
        <f>IFERROR(VLOOKUP($AD$4,'Schedule &amp; Results (2022)'!$C$80:$D$84, 2, FALSE),VLOOKUP($AD$4,'Schedule &amp; Results (2022)'!$F$80:$G$84, 2, FALSE))</f>
        <v>86</v>
      </c>
      <c r="AE21" s="61" t="str">
        <f t="array" ref="AE21">IFERROR(INDEX('Schedule &amp; Results (2022)'!$G$80:$G$81,MATCH($AD$4,'Schedule &amp; Results (2022)'!$C$80:$C$81,0)),IFERROR(INDEX('Schedule &amp; Results (2022)'!$D$80:$D$81,MATCH($AD$4,'Schedule &amp; Results (2022)'!$F$80:$F$81,0))))</f>
        <v/>
      </c>
      <c r="AF21" s="62" t="str">
        <f t="shared" si="18"/>
        <v>B</v>
      </c>
    </row>
    <row r="22">
      <c r="A22" s="75"/>
      <c r="B22" s="76" t="s">
        <v>29</v>
      </c>
      <c r="C22" s="77">
        <f>IFERROR(VLOOKUP($C$4,'Schedule &amp; Results (2022)'!$C$85:$D$89, 2, FALSE),VLOOKUP($C$4,'Schedule &amp; Results (2022)'!$F$85:$G$89, 2, FALSE))</f>
        <v>109</v>
      </c>
      <c r="D22" s="78" t="str">
        <f t="array" ref="D22">IFERROR(INDEX('Schedule &amp; Results (2022)'!$G$85,MATCH($C$4,'Schedule &amp; Results (2022)'!$C$85,0)),IFERROR(INDEX('Schedule &amp; Results (2022)'!$D$85,MATCH($C$4,'Schedule &amp; Results (2022)'!$F$85,0))))</f>
        <v/>
      </c>
      <c r="E22" s="79" t="str">
        <f t="shared" si="19"/>
        <v>B</v>
      </c>
      <c r="F22" s="80">
        <f>IFERROR(VLOOKUP($F$4,'Schedule &amp; Results (2022)'!$C$85:$D$89, 2, FALSE),VLOOKUP($F$4,'Schedule &amp; Results (2022)'!$F$85:$G$89, 2, FALSE))</f>
        <v>103.88</v>
      </c>
      <c r="G22" s="81" t="str">
        <f t="array" ref="G22">IFERROR(INDEX('Schedule &amp; Results (2022)'!$G$85,MATCH($F$4,'Schedule &amp; Results (2022)'!$C$85,0)),IFERROR(INDEX('Schedule &amp; Results (2022)'!$D$85,MATCH($F$4,'Schedule &amp; Results (2022)'!$F$85,0))))</f>
        <v/>
      </c>
      <c r="H22" s="82" t="str">
        <f t="shared" si="11"/>
        <v>B</v>
      </c>
      <c r="I22" s="77">
        <f>IFERROR(VLOOKUP($I$4,'Schedule &amp; Results (2022)'!$C$85:$D$89, 2, FALSE),VLOOKUP($I$4,'Schedule &amp; Results (2022)'!$F$85:$G$89, 2, FALSE))</f>
        <v>0</v>
      </c>
      <c r="J22" s="78" t="str">
        <f t="array" ref="J22">IFERROR(INDEX('Schedule &amp; Results (2022)'!$G$85,MATCH($I$4,'Schedule &amp; Results (2022)'!$C$85,0)),IFERROR(INDEX('Schedule &amp; Results (2022)'!$D$85,MATCH($I$4,'Schedule &amp; Results (2022)'!$F$85,0))))</f>
        <v/>
      </c>
      <c r="K22" s="78" t="str">
        <f t="shared" si="20"/>
        <v>B</v>
      </c>
      <c r="L22" s="83">
        <f>IFERROR(VLOOKUP($L$4,'Schedule &amp; Results (2022)'!$C$85:$D$89, 2, FALSE),VLOOKUP($L$4,'Schedule &amp; Results (2022)'!$F$85:$G$89, 2, FALSE))</f>
        <v>96.3</v>
      </c>
      <c r="M22" s="81" t="str">
        <f t="array" ref="M22">IFERROR(INDEX('Schedule &amp; Results (2022)'!$G$85,MATCH($L$4,'Schedule &amp; Results (2022)'!$C$85,0)),IFERROR(INDEX('Schedule &amp; Results (2022)'!$D$85,MATCH($L$4,'Schedule &amp; Results (2022)'!$F$85,0))))</f>
        <v/>
      </c>
      <c r="N22" s="82" t="str">
        <f t="shared" si="12"/>
        <v>B</v>
      </c>
      <c r="O22" s="77">
        <f>IFERROR(VLOOKUP($O$4,'Schedule &amp; Results (2022)'!$C$85:$D$89, 2, FALSE),VLOOKUP($O$4,'Schedule &amp; Results (2022)'!$F$85:$G$89, 2, FALSE))</f>
        <v>105.18</v>
      </c>
      <c r="P22" s="84">
        <f t="array" ref="P22">IFERROR(INDEX('Schedule &amp; Results (2022)'!$G$85,MATCH($O$4,'Schedule &amp; Results (2022)'!$C$85,0)),IFERROR(INDEX('Schedule &amp; Results (2022)'!$D$85,MATCH($O$4,'Schedule &amp; Results (2022)'!$F$85,0))))</f>
        <v>92.6</v>
      </c>
      <c r="Q22" s="85" t="str">
        <f t="shared" si="13"/>
        <v>W</v>
      </c>
      <c r="R22" s="83">
        <f>IFERROR(VLOOKUP($R$4,'Schedule &amp; Results (2022)'!$C$85:$D$89, 2, FALSE),VLOOKUP($R$4,'Schedule &amp; Results (2022)'!$F$85:$G$89, 2, FALSE))</f>
        <v>92.6</v>
      </c>
      <c r="S22" s="86">
        <f t="array" ref="S22">IFERROR(INDEX('Schedule &amp; Results (2022)'!$G$85,MATCH($R$4,'Schedule &amp; Results (2022)'!$C$85,0)),IFERROR(INDEX('Schedule &amp; Results (2022)'!$D$85,MATCH($R$4,'Schedule &amp; Results (2022)'!$F$85,0))))</f>
        <v>105.18</v>
      </c>
      <c r="T22" s="87" t="str">
        <f t="shared" si="14"/>
        <v>L</v>
      </c>
      <c r="U22" s="77">
        <f>IFERROR(VLOOKUP($U$4,'Schedule &amp; Results (2022)'!$C$85:$D$89, 2, FALSE),VLOOKUP($U$4,'Schedule &amp; Results (2022)'!$F$85:$G$89, 2, FALSE))</f>
        <v>130.58</v>
      </c>
      <c r="V22" s="78" t="str">
        <f t="array" ref="V22">IFERROR(INDEX('Schedule &amp; Results (2022)'!$G$85,MATCH($U$4,'Schedule &amp; Results (2022)'!$C$85,0)),IFERROR(INDEX('Schedule &amp; Results (2022)'!$D$85,MATCH($U$4,'Schedule &amp; Results (2022)'!$F$85,0))))</f>
        <v/>
      </c>
      <c r="W22" s="85" t="str">
        <f t="shared" si="15"/>
        <v>B</v>
      </c>
      <c r="X22" s="83">
        <f>IFERROR(VLOOKUP($X$4,'Schedule &amp; Results (2022)'!$C$85:$D$89, 2, FALSE),VLOOKUP($X$4,'Schedule &amp; Results (2022)'!$F$85:$G$89, 2, FALSE))</f>
        <v>108.02</v>
      </c>
      <c r="Y22" s="81" t="str">
        <f t="array" ref="Y22">IFERROR(INDEX('Schedule &amp; Results (2022)'!$G$85,MATCH($X$4,'Schedule &amp; Results (2022)'!$C$85,0)),IFERROR(INDEX('Schedule &amp; Results (2022)'!$D$85,MATCH($X$4,'Schedule &amp; Results (2022)'!$F$85,0))))</f>
        <v/>
      </c>
      <c r="Z22" s="87" t="str">
        <f t="shared" si="16"/>
        <v>B</v>
      </c>
      <c r="AA22" s="77">
        <f>IFERROR(VLOOKUP($AA$4,'Schedule &amp; Results (2022)'!$C$85:$D$89, 2, FALSE),VLOOKUP($AA$4,'Schedule &amp; Results (2022)'!$F$85:$G$89, 2, FALSE))</f>
        <v>72.2</v>
      </c>
      <c r="AB22" s="84" t="str">
        <f t="array" ref="AB22">IFERROR(INDEX('Schedule &amp; Results (2022)'!$G$85,MATCH($AA$4,'Schedule &amp; Results (2022)'!$C$85,0)),IFERROR(INDEX('Schedule &amp; Results (2022)'!$D$85,MATCH($AA$4,'Schedule &amp; Results (2022)'!$F$85,0))))</f>
        <v/>
      </c>
      <c r="AC22" s="88" t="str">
        <f t="shared" si="17"/>
        <v>B</v>
      </c>
      <c r="AD22" s="83">
        <f>IFERROR(VLOOKUP($AD$4,'Schedule &amp; Results (2022)'!$C$85:$D$89, 2, FALSE),VLOOKUP($AD$4,'Schedule &amp; Results (2022)'!$F$85:$G$89, 2, FALSE))</f>
        <v>100.18</v>
      </c>
      <c r="AE22" s="86" t="str">
        <f t="array" ref="AE22">IFERROR(INDEX('Schedule &amp; Results (2022)'!$G$85,MATCH($AD$4,'Schedule &amp; Results (2022)'!$C$85,0)),IFERROR(INDEX('Schedule &amp; Results (2022)'!$D$85,MATCH($AD$4,'Schedule &amp; Results (2022)'!$F$85,0))))</f>
        <v/>
      </c>
      <c r="AF22" s="87" t="str">
        <f t="shared" si="18"/>
        <v>B</v>
      </c>
    </row>
    <row r="23" ht="7.5" customHeight="1">
      <c r="B23" s="89"/>
    </row>
    <row r="24" ht="16.5" customHeight="1">
      <c r="B24" s="90" t="s">
        <v>30</v>
      </c>
      <c r="C24" s="91">
        <f t="shared" ref="C24:D24" si="21">SUM(C6:C22)</f>
        <v>1891.66</v>
      </c>
      <c r="D24" s="91">
        <f t="shared" si="21"/>
        <v>1633.58</v>
      </c>
      <c r="E24" s="92"/>
      <c r="F24" s="93">
        <f t="shared" ref="F24:G24" si="22">SUM(F6:F22)</f>
        <v>2010.96</v>
      </c>
      <c r="G24" s="91">
        <f t="shared" si="22"/>
        <v>1991.26</v>
      </c>
      <c r="H24" s="94"/>
      <c r="I24" s="93">
        <f t="shared" ref="I24:J24" si="23">SUM(I6:I22)</f>
        <v>1978.2</v>
      </c>
      <c r="J24" s="91">
        <f t="shared" si="23"/>
        <v>1726.56</v>
      </c>
      <c r="K24" s="94"/>
      <c r="L24" s="93">
        <f t="shared" ref="L24:M24" si="24">SUM(L6:L22)</f>
        <v>1870.82</v>
      </c>
      <c r="M24" s="91">
        <f t="shared" si="24"/>
        <v>1820.74</v>
      </c>
      <c r="N24" s="94"/>
      <c r="O24" s="93">
        <f t="shared" ref="O24:P24" si="25">SUM(O6:O22)</f>
        <v>2059.82</v>
      </c>
      <c r="P24" s="91">
        <f t="shared" si="25"/>
        <v>1962.04</v>
      </c>
      <c r="Q24" s="94"/>
      <c r="R24" s="93">
        <f t="shared" ref="R24:S24" si="26">SUM(R6:R22)</f>
        <v>2102.48</v>
      </c>
      <c r="S24" s="91">
        <f t="shared" si="26"/>
        <v>1923.56</v>
      </c>
      <c r="T24" s="94"/>
      <c r="U24" s="93">
        <f t="shared" ref="U24:V24" si="27">SUM(U6:U22)</f>
        <v>2180.86</v>
      </c>
      <c r="V24" s="91">
        <f t="shared" si="27"/>
        <v>1752.54</v>
      </c>
      <c r="W24" s="94"/>
      <c r="X24" s="93">
        <f t="shared" ref="X24:Y24" si="28">SUM(X6:X22)</f>
        <v>2142.58</v>
      </c>
      <c r="Y24" s="91">
        <f t="shared" si="28"/>
        <v>1847.22</v>
      </c>
      <c r="Z24" s="94"/>
      <c r="AA24" s="93">
        <f t="shared" ref="AA24:AB24" si="29">SUM(AA6:AA22)</f>
        <v>1997.06</v>
      </c>
      <c r="AB24" s="91">
        <f t="shared" si="29"/>
        <v>1661.25</v>
      </c>
      <c r="AC24" s="94"/>
      <c r="AD24" s="93">
        <f t="shared" ref="AD24:AE24" si="30">SUM(AD6:AD22)</f>
        <v>1785.25</v>
      </c>
      <c r="AE24" s="91">
        <f t="shared" si="30"/>
        <v>1803.78</v>
      </c>
      <c r="AF24" s="94"/>
    </row>
    <row r="25">
      <c r="B25" s="95"/>
      <c r="C25" s="3" t="s">
        <v>31</v>
      </c>
      <c r="E25" s="4">
        <f>SUM(C6:C19)</f>
        <v>1542.12</v>
      </c>
      <c r="F25" s="5" t="s">
        <v>31</v>
      </c>
      <c r="H25" s="4">
        <f>SUM(F6:F19)</f>
        <v>1658.9</v>
      </c>
      <c r="I25" s="5" t="s">
        <v>31</v>
      </c>
      <c r="K25" s="4">
        <f>SUM(I6:I19)</f>
        <v>1768.9</v>
      </c>
      <c r="L25" s="5" t="s">
        <v>31</v>
      </c>
      <c r="N25" s="4">
        <f>SUM(L6:L19)</f>
        <v>1539.06</v>
      </c>
      <c r="O25" s="5" t="s">
        <v>31</v>
      </c>
      <c r="Q25" s="4">
        <f>SUM(O6:O19)</f>
        <v>1706.22</v>
      </c>
      <c r="R25" s="5" t="s">
        <v>31</v>
      </c>
      <c r="T25" s="4">
        <f>SUM(R6:R19)</f>
        <v>1732.94</v>
      </c>
      <c r="U25" s="5" t="s">
        <v>31</v>
      </c>
      <c r="W25" s="4">
        <f>SUM(U6:U19)</f>
        <v>1783.62</v>
      </c>
      <c r="X25" s="5" t="s">
        <v>31</v>
      </c>
      <c r="Z25" s="4">
        <f>SUM(X6:X19)</f>
        <v>1760.76</v>
      </c>
      <c r="AA25" s="5" t="s">
        <v>31</v>
      </c>
      <c r="AC25" s="4">
        <f>SUM(AA6:AA19)</f>
        <v>1691</v>
      </c>
      <c r="AD25" s="5" t="s">
        <v>31</v>
      </c>
      <c r="AF25" s="4">
        <f>SUM(AD6:AD19)</f>
        <v>1473.25</v>
      </c>
    </row>
    <row r="26">
      <c r="B26" s="96"/>
      <c r="C26" s="6" t="s">
        <v>11</v>
      </c>
      <c r="D26" s="6" t="s">
        <v>12</v>
      </c>
      <c r="E26" s="6" t="s">
        <v>13</v>
      </c>
      <c r="F26" s="7" t="s">
        <v>11</v>
      </c>
      <c r="G26" s="6" t="s">
        <v>12</v>
      </c>
      <c r="H26" s="6" t="s">
        <v>13</v>
      </c>
      <c r="I26" s="7" t="s">
        <v>11</v>
      </c>
      <c r="J26" s="6" t="s">
        <v>12</v>
      </c>
      <c r="K26" s="6" t="s">
        <v>13</v>
      </c>
      <c r="L26" s="7" t="s">
        <v>11</v>
      </c>
      <c r="M26" s="6" t="s">
        <v>12</v>
      </c>
      <c r="N26" s="6" t="s">
        <v>13</v>
      </c>
      <c r="O26" s="7" t="s">
        <v>11</v>
      </c>
      <c r="P26" s="6" t="s">
        <v>12</v>
      </c>
      <c r="Q26" s="6" t="s">
        <v>13</v>
      </c>
      <c r="R26" s="7" t="s">
        <v>11</v>
      </c>
      <c r="S26" s="6" t="s">
        <v>12</v>
      </c>
      <c r="T26" s="6" t="s">
        <v>13</v>
      </c>
      <c r="U26" s="7" t="s">
        <v>11</v>
      </c>
      <c r="V26" s="6" t="s">
        <v>12</v>
      </c>
      <c r="W26" s="6" t="s">
        <v>13</v>
      </c>
      <c r="X26" s="7" t="s">
        <v>11</v>
      </c>
      <c r="Y26" s="6" t="s">
        <v>12</v>
      </c>
      <c r="Z26" s="6" t="s">
        <v>13</v>
      </c>
      <c r="AA26" s="7" t="s">
        <v>11</v>
      </c>
      <c r="AB26" s="6" t="s">
        <v>12</v>
      </c>
      <c r="AC26" s="6" t="s">
        <v>13</v>
      </c>
      <c r="AD26" s="7" t="s">
        <v>11</v>
      </c>
      <c r="AE26" s="6" t="s">
        <v>12</v>
      </c>
      <c r="AF26" s="6" t="s">
        <v>13</v>
      </c>
    </row>
    <row r="27">
      <c r="C27" s="8">
        <f>COUNTIF(E6:E19,"=W")</f>
        <v>7</v>
      </c>
      <c r="D27" s="8">
        <f>COUNTIF(E6:E19,"=L")</f>
        <v>7</v>
      </c>
      <c r="E27" s="8">
        <f>COUNTIF(E6:E19,"=T")</f>
        <v>0</v>
      </c>
      <c r="F27" s="9">
        <f>COUNTIF(H6:H19,"=W")</f>
        <v>4</v>
      </c>
      <c r="G27" s="8">
        <f>COUNTIF(H6:H19,"=L")</f>
        <v>10</v>
      </c>
      <c r="H27" s="8">
        <f>COUNTIF(H6:H19,"=T")</f>
        <v>0</v>
      </c>
      <c r="I27" s="9">
        <f>COUNTIF(K6:K19,"=W")</f>
        <v>8</v>
      </c>
      <c r="J27" s="8">
        <f>COUNTIF(K6:K19,"=L")</f>
        <v>6</v>
      </c>
      <c r="K27" s="8">
        <f>COUNTIF(K6:K19,"=T")</f>
        <v>0</v>
      </c>
      <c r="L27" s="9">
        <f>COUNTIF(N6:N19,"=W")</f>
        <v>8</v>
      </c>
      <c r="M27" s="8">
        <f>COUNTIF(N6:N19,"=L")</f>
        <v>6</v>
      </c>
      <c r="N27" s="8">
        <f>COUNTIF(N6:N19,"=T")</f>
        <v>0</v>
      </c>
      <c r="O27" s="9">
        <f>COUNTIF(Q6:Q19,"=W")</f>
        <v>7</v>
      </c>
      <c r="P27" s="8">
        <f>COUNTIF(Q6:Q19,"=L")</f>
        <v>7</v>
      </c>
      <c r="Q27" s="8">
        <f>COUNTIF(Q6:Q19,"=T")</f>
        <v>0</v>
      </c>
      <c r="R27" s="9">
        <f>COUNTIF(T6:T19,"=W")</f>
        <v>8</v>
      </c>
      <c r="S27" s="8">
        <f>COUNTIF(T6:T19,"=L")</f>
        <v>6</v>
      </c>
      <c r="T27" s="8">
        <f>COUNTIF(T6:T19,"=T")</f>
        <v>0</v>
      </c>
      <c r="U27" s="9">
        <f>COUNTIF(W6:W19,"=W")</f>
        <v>8</v>
      </c>
      <c r="V27" s="8">
        <f>COUNTIF(W6:W19,"=L")</f>
        <v>6</v>
      </c>
      <c r="W27" s="8">
        <f>COUNTIF(W6:W19,"=T")</f>
        <v>0</v>
      </c>
      <c r="X27" s="9">
        <f>COUNTIF(Z6:Z19,"=W")</f>
        <v>10</v>
      </c>
      <c r="Y27" s="8">
        <f>COUNTIF(Z6:Z19,"=L")</f>
        <v>4</v>
      </c>
      <c r="Z27" s="8">
        <f>COUNTIF(Z6:Z19,"=T")</f>
        <v>0</v>
      </c>
      <c r="AA27" s="9">
        <f>COUNTIF(AC6:AC19,"=W")</f>
        <v>6</v>
      </c>
      <c r="AB27" s="8">
        <f>COUNTIF(AC6:AC19,"=L")</f>
        <v>8</v>
      </c>
      <c r="AC27" s="8">
        <f>COUNTIF(AC6:AC19,"=T")</f>
        <v>0</v>
      </c>
      <c r="AD27" s="9">
        <f>COUNTIF(AF6:AF19,"=W")</f>
        <v>4</v>
      </c>
      <c r="AE27" s="8">
        <f>COUNTIF(AF6:AF19,"=L")</f>
        <v>10</v>
      </c>
      <c r="AF27" s="8">
        <f>COUNTIF(AF6:AF19,"=T")</f>
        <v>0</v>
      </c>
    </row>
    <row r="28">
      <c r="A28" s="26"/>
      <c r="C28" s="97" t="s">
        <v>32</v>
      </c>
      <c r="D28" s="98">
        <f>MAX(C6:C19)</f>
        <v>151.06</v>
      </c>
      <c r="E28" s="98">
        <f>MIN(D6:D19)</f>
        <v>88.18</v>
      </c>
      <c r="F28" s="99" t="s">
        <v>32</v>
      </c>
      <c r="G28" s="98">
        <f>MAX(F6:F19)</f>
        <v>158.02</v>
      </c>
      <c r="H28" s="98">
        <f>MIN(G6:G19)</f>
        <v>93.56</v>
      </c>
      <c r="I28" s="99" t="s">
        <v>32</v>
      </c>
      <c r="J28" s="98">
        <f>MAX(I6:I19)</f>
        <v>164.4</v>
      </c>
      <c r="K28" s="98">
        <f>MIN(J6:J19)</f>
        <v>66.28</v>
      </c>
      <c r="L28" s="99" t="s">
        <v>32</v>
      </c>
      <c r="M28" s="98">
        <f>MAX(L6:L19)</f>
        <v>142.9</v>
      </c>
      <c r="N28" s="98">
        <f>MIN(M6:M19)</f>
        <v>89.12</v>
      </c>
      <c r="O28" s="99" t="s">
        <v>32</v>
      </c>
      <c r="P28" s="98">
        <f>MAX(O6:O19)</f>
        <v>161.84</v>
      </c>
      <c r="Q28" s="98">
        <f>MIN(P6:P19)</f>
        <v>78.66</v>
      </c>
      <c r="R28" s="99" t="s">
        <v>32</v>
      </c>
      <c r="S28" s="98">
        <f>MAX(R6:R19)</f>
        <v>184.98</v>
      </c>
      <c r="T28" s="98">
        <f>MIN(S6:S19)</f>
        <v>65.8</v>
      </c>
      <c r="U28" s="99" t="s">
        <v>32</v>
      </c>
      <c r="V28" s="98">
        <f>MAX(U6:U19)</f>
        <v>188.6</v>
      </c>
      <c r="W28" s="98">
        <f>MIN(V6:V19)</f>
        <v>63.4</v>
      </c>
      <c r="X28" s="99" t="s">
        <v>32</v>
      </c>
      <c r="Y28" s="98">
        <f>MAX(X6:X19)</f>
        <v>158.44</v>
      </c>
      <c r="Z28" s="98">
        <f>MIN(Y6:Y19)</f>
        <v>74.82</v>
      </c>
      <c r="AA28" s="99" t="s">
        <v>32</v>
      </c>
      <c r="AB28" s="98">
        <f>MAX(AA6:AA19)</f>
        <v>239.22</v>
      </c>
      <c r="AC28" s="98">
        <f>MIN(AB6:AB19)</f>
        <v>85.4</v>
      </c>
      <c r="AD28" s="99" t="s">
        <v>32</v>
      </c>
      <c r="AE28" s="98">
        <f>MAX(AD6:AD19)</f>
        <v>162.88</v>
      </c>
      <c r="AF28" s="98">
        <f>MIN(AE6:AE19)</f>
        <v>93.76</v>
      </c>
    </row>
    <row r="29">
      <c r="B29" s="96"/>
      <c r="C29" s="10" t="s">
        <v>14</v>
      </c>
      <c r="E29" s="12">
        <v>0.0</v>
      </c>
      <c r="F29" s="10" t="s">
        <v>14</v>
      </c>
      <c r="H29" s="11">
        <f>(F20)</f>
        <v>143.22</v>
      </c>
      <c r="I29" s="10" t="s">
        <v>14</v>
      </c>
      <c r="K29" s="12">
        <f>I20</f>
        <v>110.1</v>
      </c>
      <c r="L29" s="10" t="s">
        <v>14</v>
      </c>
      <c r="N29" s="11">
        <f>L20</f>
        <v>116.16</v>
      </c>
      <c r="O29" s="10" t="s">
        <v>14</v>
      </c>
      <c r="Q29" s="11">
        <f>SUM(O20:O22)</f>
        <v>353.6</v>
      </c>
      <c r="R29" s="10" t="s">
        <v>14</v>
      </c>
      <c r="T29" s="11">
        <f>SUM(R20:R22)</f>
        <v>369.54</v>
      </c>
      <c r="U29" s="10" t="s">
        <v>14</v>
      </c>
      <c r="W29" s="11">
        <f>U21</f>
        <v>126.46</v>
      </c>
      <c r="X29" s="10" t="s">
        <v>14</v>
      </c>
      <c r="Z29" s="11">
        <f>X21</f>
        <v>120.86</v>
      </c>
      <c r="AA29" s="10" t="s">
        <v>14</v>
      </c>
      <c r="AC29" s="12">
        <v>0.0</v>
      </c>
      <c r="AD29" s="10" t="s">
        <v>14</v>
      </c>
      <c r="AF29" s="11">
        <f>AD20</f>
        <v>125.82</v>
      </c>
    </row>
    <row r="30">
      <c r="C30" s="13" t="s">
        <v>11</v>
      </c>
      <c r="D30" s="13" t="s">
        <v>12</v>
      </c>
      <c r="E30" s="14" t="s">
        <v>33</v>
      </c>
      <c r="F30" s="13" t="s">
        <v>11</v>
      </c>
      <c r="G30" s="13" t="s">
        <v>12</v>
      </c>
      <c r="H30" s="14" t="s">
        <v>33</v>
      </c>
      <c r="I30" s="13" t="s">
        <v>11</v>
      </c>
      <c r="J30" s="13" t="s">
        <v>12</v>
      </c>
      <c r="K30" s="14" t="s">
        <v>33</v>
      </c>
      <c r="L30" s="13" t="s">
        <v>11</v>
      </c>
      <c r="M30" s="13" t="s">
        <v>12</v>
      </c>
      <c r="N30" s="14" t="s">
        <v>33</v>
      </c>
      <c r="O30" s="13" t="s">
        <v>11</v>
      </c>
      <c r="P30" s="13" t="s">
        <v>12</v>
      </c>
      <c r="Q30" s="14" t="s">
        <v>33</v>
      </c>
      <c r="R30" s="13" t="s">
        <v>11</v>
      </c>
      <c r="S30" s="13" t="s">
        <v>12</v>
      </c>
      <c r="T30" s="14" t="s">
        <v>33</v>
      </c>
      <c r="U30" s="13" t="s">
        <v>11</v>
      </c>
      <c r="V30" s="13" t="s">
        <v>12</v>
      </c>
      <c r="W30" s="14" t="s">
        <v>33</v>
      </c>
      <c r="X30" s="13" t="s">
        <v>11</v>
      </c>
      <c r="Y30" s="13" t="s">
        <v>12</v>
      </c>
      <c r="Z30" s="14" t="s">
        <v>33</v>
      </c>
      <c r="AA30" s="13" t="s">
        <v>11</v>
      </c>
      <c r="AB30" s="13" t="s">
        <v>12</v>
      </c>
      <c r="AC30" s="14" t="s">
        <v>33</v>
      </c>
      <c r="AD30" s="13" t="s">
        <v>11</v>
      </c>
      <c r="AE30" s="13" t="s">
        <v>12</v>
      </c>
      <c r="AF30" s="14" t="s">
        <v>33</v>
      </c>
    </row>
    <row r="31">
      <c r="C31" s="15">
        <f>COUNTIF(E20:E22,"=W")</f>
        <v>0</v>
      </c>
      <c r="D31" s="16">
        <f>COUNTIF(E20:E22,"=L")</f>
        <v>0</v>
      </c>
      <c r="E31" s="100">
        <f>COUNTIF(E20:E22,"=B")</f>
        <v>3</v>
      </c>
      <c r="F31" s="16">
        <f>COUNTIF(H20:H22,"=W")</f>
        <v>1</v>
      </c>
      <c r="G31" s="16">
        <f>COUNTIF(H20:H22,"=L")</f>
        <v>0</v>
      </c>
      <c r="H31" s="100">
        <f>COUNTIF(H20:H22,"=B")</f>
        <v>2</v>
      </c>
      <c r="I31" s="16">
        <f>COUNTIF(K20:K22,"=W")</f>
        <v>0</v>
      </c>
      <c r="J31" s="16">
        <f>COUNTIF(K20:K22,"=L")</f>
        <v>1</v>
      </c>
      <c r="K31" s="100">
        <f>COUNTIF(K20:K22,"=B")</f>
        <v>2</v>
      </c>
      <c r="L31" s="16">
        <f>COUNTIF(N20:N22,"=W")</f>
        <v>0</v>
      </c>
      <c r="M31" s="16">
        <f>COUNTIF(N20:N22,"=L")</f>
        <v>1</v>
      </c>
      <c r="N31" s="100">
        <f>COUNTIF(N20:N22,"=B")</f>
        <v>2</v>
      </c>
      <c r="O31" s="16">
        <f>COUNTIF(Q20:Q22,"=W")</f>
        <v>3</v>
      </c>
      <c r="P31" s="16">
        <f>COUNTIF(Q20:Q22,"=L")</f>
        <v>0</v>
      </c>
      <c r="Q31" s="100">
        <f>COUNTIF(Q20:Q22,"=B")</f>
        <v>0</v>
      </c>
      <c r="R31" s="16">
        <f>COUNTIF(T20:T22,"=W")</f>
        <v>2</v>
      </c>
      <c r="S31" s="16">
        <f>COUNTIF(T20:T22,"=L")</f>
        <v>1</v>
      </c>
      <c r="T31" s="100">
        <f>COUNTIF(T20:T22,"=B")</f>
        <v>0</v>
      </c>
      <c r="U31" s="16">
        <f>COUNTIF(W20:W22,"=W")</f>
        <v>0</v>
      </c>
      <c r="V31" s="16">
        <f>COUNTIF(W20:W22,"=L")</f>
        <v>1</v>
      </c>
      <c r="W31" s="100">
        <f>COUNTIF(W20:W22,"=B")</f>
        <v>2</v>
      </c>
      <c r="X31" s="16">
        <f>COUNTIF(Z20:Z22,"=W")</f>
        <v>0</v>
      </c>
      <c r="Y31" s="16">
        <f>COUNTIF(Z20:Z22,"=L")</f>
        <v>1</v>
      </c>
      <c r="Z31" s="100">
        <f>COUNTIF(Z20:Z22,"=B")</f>
        <v>2</v>
      </c>
      <c r="AA31" s="16">
        <f>COUNTIF(AC20:AC22,"=W")</f>
        <v>0</v>
      </c>
      <c r="AB31" s="16">
        <f>COUNTIF(AC20:AC22,"=L")</f>
        <v>0</v>
      </c>
      <c r="AC31" s="100">
        <f>COUNTIF(AC20:AC22,"=B")</f>
        <v>3</v>
      </c>
      <c r="AD31" s="16">
        <f>COUNTIF(AF20:AF22,"=W")</f>
        <v>0</v>
      </c>
      <c r="AE31" s="16">
        <f>COUNTIF(AF20:AF22,"=L")</f>
        <v>1</v>
      </c>
      <c r="AF31" s="100">
        <f>COUNTIF(AF20:AF22,"=B")</f>
        <v>2</v>
      </c>
    </row>
    <row r="32">
      <c r="B32" s="96"/>
      <c r="C32" s="101" t="s">
        <v>15</v>
      </c>
      <c r="D32" s="192">
        <f>IF(E22="W", 1, 0)</f>
        <v>0</v>
      </c>
      <c r="E32" s="106">
        <f>IF(E22="W", 1, IF(E22="L",1,IF(E22="B",0)))</f>
        <v>0</v>
      </c>
      <c r="F32" s="104" t="s">
        <v>15</v>
      </c>
      <c r="G32" s="105">
        <f>IF(H22="W", 1, 0)</f>
        <v>0</v>
      </c>
      <c r="H32" s="106">
        <f>IF(H22="W", 1, IF(H22="L",1,IF(H22="B",0)))</f>
        <v>0</v>
      </c>
      <c r="I32" s="104" t="s">
        <v>15</v>
      </c>
      <c r="J32" s="105">
        <f>IF(K122="W", 1, 0)</f>
        <v>0</v>
      </c>
      <c r="K32" s="106">
        <f>IF(K22="W", 1, IF(K22="L",1,IF(K22="B",0)))</f>
        <v>0</v>
      </c>
      <c r="L32" s="104" t="s">
        <v>15</v>
      </c>
      <c r="M32" s="105">
        <f>IF(N22="W", 1, 0)</f>
        <v>0</v>
      </c>
      <c r="N32" s="106">
        <f>IF(N22="W", 1, IF(N22="L",1,IF(N22="B",0)))</f>
        <v>0</v>
      </c>
      <c r="O32" s="104" t="s">
        <v>15</v>
      </c>
      <c r="P32" s="102">
        <f>IF(Q22="W", 1, 0)</f>
        <v>1</v>
      </c>
      <c r="Q32" s="103">
        <f>IF(Q22="W", 1, IF(Q22="L",1,IF(Q22="B",0)))</f>
        <v>1</v>
      </c>
      <c r="R32" s="104" t="s">
        <v>15</v>
      </c>
      <c r="S32" s="102">
        <f>IF(T22="W", 1, 0)</f>
        <v>0</v>
      </c>
      <c r="T32" s="103">
        <f>IF(T22="W", 1, IF(T22="L",1,IF(T22="B",0)))</f>
        <v>1</v>
      </c>
      <c r="U32" s="104" t="s">
        <v>15</v>
      </c>
      <c r="V32" s="192">
        <f>IF(W22="W", 1, 0)</f>
        <v>0</v>
      </c>
      <c r="W32" s="106">
        <f>IF(W22="W", 1, IF(W22="L",1,IF(W22="B",0)))</f>
        <v>0</v>
      </c>
      <c r="X32" s="104" t="s">
        <v>15</v>
      </c>
      <c r="Y32" s="105">
        <f>IF(Z22="W", 1, 0)</f>
        <v>0</v>
      </c>
      <c r="Z32" s="106">
        <f>IF(Z22="W", 1, IF(Z22="L",1,IF(Z22="B",0)))</f>
        <v>0</v>
      </c>
      <c r="AA32" s="104" t="s">
        <v>15</v>
      </c>
      <c r="AB32" s="105">
        <f>IF(AC22="W", 1, 0)</f>
        <v>0</v>
      </c>
      <c r="AC32" s="106">
        <f>IF(AC22="W", 1, IF(AC22="L",1,IF(AC22="B",0)))</f>
        <v>0</v>
      </c>
      <c r="AD32" s="104" t="s">
        <v>15</v>
      </c>
      <c r="AE32" s="105">
        <f>IF(AF22="W", 1, 0)</f>
        <v>0</v>
      </c>
      <c r="AF32" s="106">
        <f>IF(AF22="W", 1, IF(AF22="L",1,IF(AF22="B",0)))</f>
        <v>0</v>
      </c>
    </row>
    <row r="33">
      <c r="C33" s="25" t="s">
        <v>16</v>
      </c>
      <c r="D33" s="26"/>
      <c r="E33" s="27">
        <f>SUM(C6:C22)</f>
        <v>1891.66</v>
      </c>
      <c r="F33" s="25" t="s">
        <v>16</v>
      </c>
      <c r="G33" s="26"/>
      <c r="H33" s="27">
        <f>Sum(F6:F22)</f>
        <v>2010.96</v>
      </c>
      <c r="I33" s="25" t="s">
        <v>16</v>
      </c>
      <c r="J33" s="26"/>
      <c r="K33" s="28">
        <f>SUM(I6:I22)</f>
        <v>1978.2</v>
      </c>
      <c r="L33" s="25" t="s">
        <v>16</v>
      </c>
      <c r="M33" s="26"/>
      <c r="N33" s="27">
        <f>SUM(L6:L22)</f>
        <v>1870.82</v>
      </c>
      <c r="O33" s="25" t="s">
        <v>16</v>
      </c>
      <c r="P33" s="26"/>
      <c r="Q33" s="27">
        <f>SUM(O6:O22)</f>
        <v>2059.82</v>
      </c>
      <c r="R33" s="25" t="s">
        <v>16</v>
      </c>
      <c r="S33" s="26"/>
      <c r="T33" s="27">
        <f>SUM(R6:R22)</f>
        <v>2102.48</v>
      </c>
      <c r="U33" s="25" t="s">
        <v>16</v>
      </c>
      <c r="V33" s="26"/>
      <c r="W33" s="27">
        <f>SUM(U6:U22)</f>
        <v>2180.86</v>
      </c>
      <c r="X33" s="25" t="s">
        <v>16</v>
      </c>
      <c r="Y33" s="26"/>
      <c r="Z33" s="27">
        <f>SUM(X6:X22)</f>
        <v>2142.58</v>
      </c>
      <c r="AA33" s="25" t="s">
        <v>16</v>
      </c>
      <c r="AB33" s="26"/>
      <c r="AC33" s="28">
        <f>SUM(AA6:AA22)</f>
        <v>1997.06</v>
      </c>
      <c r="AD33" s="25" t="s">
        <v>16</v>
      </c>
      <c r="AE33" s="26"/>
      <c r="AF33" s="27">
        <f>SUM(AD6:AD22)</f>
        <v>1785.25</v>
      </c>
    </row>
  </sheetData>
  <mergeCells count="44">
    <mergeCell ref="U4:W4"/>
    <mergeCell ref="X4:Z4"/>
    <mergeCell ref="AA4:AC4"/>
    <mergeCell ref="AD4:AF4"/>
    <mergeCell ref="B3:B5"/>
    <mergeCell ref="C4:E4"/>
    <mergeCell ref="F4:H4"/>
    <mergeCell ref="I4:K4"/>
    <mergeCell ref="L4:N4"/>
    <mergeCell ref="O4:Q4"/>
    <mergeCell ref="R4:T4"/>
    <mergeCell ref="X25:Y25"/>
    <mergeCell ref="AA25:AB25"/>
    <mergeCell ref="AD25:AE25"/>
    <mergeCell ref="C25:D25"/>
    <mergeCell ref="F25:G25"/>
    <mergeCell ref="I25:J25"/>
    <mergeCell ref="L25:M25"/>
    <mergeCell ref="O25:P25"/>
    <mergeCell ref="R25:S25"/>
    <mergeCell ref="U25:V25"/>
    <mergeCell ref="R29:S29"/>
    <mergeCell ref="U29:V29"/>
    <mergeCell ref="X29:Y29"/>
    <mergeCell ref="AA29:AB29"/>
    <mergeCell ref="AD29:AE29"/>
    <mergeCell ref="B26:B28"/>
    <mergeCell ref="B29:B31"/>
    <mergeCell ref="C29:D29"/>
    <mergeCell ref="F29:G29"/>
    <mergeCell ref="I29:J29"/>
    <mergeCell ref="L29:M29"/>
    <mergeCell ref="O29:P29"/>
    <mergeCell ref="U33:V33"/>
    <mergeCell ref="X33:Y33"/>
    <mergeCell ref="AA33:AB33"/>
    <mergeCell ref="AD33:AE33"/>
    <mergeCell ref="B32:B34"/>
    <mergeCell ref="C33:D33"/>
    <mergeCell ref="F33:G33"/>
    <mergeCell ref="I33:J33"/>
    <mergeCell ref="L33:M33"/>
    <mergeCell ref="O33:P33"/>
    <mergeCell ref="R33:S33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.25"/>
    <col customWidth="1" min="2" max="2" width="38.5"/>
    <col customWidth="1" min="3" max="3" width="10.25"/>
    <col customWidth="1" min="4" max="6" width="9.88"/>
    <col customWidth="1" min="7" max="7" width="9.13"/>
    <col customWidth="1" min="8" max="8" width="12.63"/>
    <col customWidth="1" min="9" max="9" width="11.13"/>
  </cols>
  <sheetData>
    <row r="1">
      <c r="A1" s="107"/>
    </row>
    <row r="2">
      <c r="A2" s="107"/>
      <c r="B2" s="108" t="s">
        <v>57</v>
      </c>
      <c r="C2" s="109" t="s">
        <v>35</v>
      </c>
      <c r="D2" s="110"/>
      <c r="E2" s="111" t="s">
        <v>36</v>
      </c>
      <c r="F2" s="110"/>
      <c r="G2" s="110"/>
      <c r="H2" s="112" t="s">
        <v>37</v>
      </c>
      <c r="I2" s="113" t="s">
        <v>38</v>
      </c>
    </row>
    <row r="3">
      <c r="A3" s="114"/>
      <c r="B3" s="115" t="s">
        <v>39</v>
      </c>
      <c r="C3" s="116" t="s">
        <v>40</v>
      </c>
      <c r="D3" s="116" t="s">
        <v>41</v>
      </c>
      <c r="E3" s="116" t="s">
        <v>42</v>
      </c>
      <c r="F3" s="117" t="s">
        <v>43</v>
      </c>
      <c r="G3" s="118" t="s">
        <v>44</v>
      </c>
      <c r="H3" s="116" t="s">
        <v>45</v>
      </c>
      <c r="I3" s="116" t="s">
        <v>46</v>
      </c>
    </row>
    <row r="4">
      <c r="A4" s="119"/>
      <c r="B4" s="120" t="str">
        <f>'Stats (2023)'!X4</f>
        <v>Michael P.</v>
      </c>
      <c r="C4" s="121">
        <f>'Stats (2022)'!X24</f>
        <v>2142.58</v>
      </c>
      <c r="D4" s="121">
        <f>Average('Stats (2022)'!X$6:X$19)</f>
        <v>125.7685714</v>
      </c>
      <c r="E4" s="122">
        <f>(((D4*6)+(('Stats (2022)'!Y$28+'Stats (2022)'!Z$28)*2)+((G4*200)*2))/10)</f>
        <v>172.1131429</v>
      </c>
      <c r="F4" s="123" t="str">
        <f>('Stats (2022)'!X27)&amp;"-"&amp;('Stats (2022)'!Y27)&amp;"-"&amp;'Stats (2022)'!Z27</f>
        <v>10-4-0</v>
      </c>
      <c r="G4" s="124">
        <f>'Stats (2022)'!X27/'Stats (2022)'!Y27/2</f>
        <v>1.25</v>
      </c>
      <c r="H4" s="121">
        <f>'Stats (2022)'!Y24</f>
        <v>1847.22</v>
      </c>
      <c r="I4" s="122">
        <f t="shared" ref="I4:I13" si="1">C4-H4</f>
        <v>295.36</v>
      </c>
    </row>
    <row r="5">
      <c r="A5" s="119"/>
      <c r="B5" s="120" t="str">
        <f>'Stats (2023)'!F4</f>
        <v>Dylan D.</v>
      </c>
      <c r="C5" s="121">
        <f>'Stats (2022)'!F24</f>
        <v>2010.96</v>
      </c>
      <c r="D5" s="121">
        <f>Average('Stats (2022)'!F$6:F$19)</f>
        <v>118.4928571</v>
      </c>
      <c r="E5" s="122">
        <f>(((D5*6)+(('Stats (2022)'!G$28+'Stats (2022)'!H$28)*2)+((G5*200)*2))/10)</f>
        <v>129.4117143</v>
      </c>
      <c r="F5" s="123" t="str">
        <f>('Stats (2022)'!F27)&amp;"-"&amp;('Stats (2022)'!G27)&amp;"-"&amp;'Stats (2022)'!H27</f>
        <v>4-10-0</v>
      </c>
      <c r="G5" s="124">
        <f>'Stats (2022)'!F27/'Stats (2022)'!G27/2</f>
        <v>0.2</v>
      </c>
      <c r="H5" s="121">
        <f>'Stats (2022)'!G24</f>
        <v>1991.26</v>
      </c>
      <c r="I5" s="122">
        <f t="shared" si="1"/>
        <v>19.7</v>
      </c>
    </row>
    <row r="6">
      <c r="A6" s="119"/>
      <c r="B6" s="120" t="str">
        <f>'Stats (2022)'!AD4</f>
        <v>Jake C./Joey S.</v>
      </c>
      <c r="C6" s="121">
        <f>'Stats (2022)'!AD24</f>
        <v>1785.25</v>
      </c>
      <c r="D6" s="121">
        <f>Average('Stats (2022)'!AD$6:AD$19)</f>
        <v>105.2321429</v>
      </c>
      <c r="E6" s="122">
        <f>(((D6*6)+(('Stats (2022)'!AE$28+'Stats (2022)'!AF$28)*2)+((G6*200)*2))/10)</f>
        <v>122.4672857</v>
      </c>
      <c r="F6" s="123" t="str">
        <f>'Stats (2022)'!AD27&amp;"-"&amp;'Stats (2022)'!AE27&amp;"-"&amp;'Stats (2022)'!AF27</f>
        <v>4-10-0</v>
      </c>
      <c r="G6" s="124">
        <f>'Stats (2022)'!AD27/'Stats (2022)'!AE27/2</f>
        <v>0.2</v>
      </c>
      <c r="H6" s="121">
        <f>'Stats (2022)'!AE24</f>
        <v>1803.78</v>
      </c>
      <c r="I6" s="122">
        <f t="shared" si="1"/>
        <v>-18.53</v>
      </c>
    </row>
    <row r="7">
      <c r="A7" s="119"/>
      <c r="B7" s="120" t="str">
        <f>'Stats (2023)'!AA4</f>
        <v>Nick L.</v>
      </c>
      <c r="C7" s="121">
        <f>'Stats (2022)'!AA24</f>
        <v>1997.06</v>
      </c>
      <c r="D7" s="121">
        <f>Average('Stats (2022)'!AA$6:AA$19)</f>
        <v>120.7857143</v>
      </c>
      <c r="E7" s="122">
        <f>(((D7*6)+(('Stats (2022)'!AB28+'Stats (2022)'!AC28)*2)+((G7*200)*2))/10)</f>
        <v>152.3954286</v>
      </c>
      <c r="F7" s="123" t="str">
        <f>('Stats (2022)'!AA27)&amp;"-"&amp;('Stats (2022)'!AB27)&amp;"-"&amp;'Stats (2022)'!AC27</f>
        <v>6-8-0</v>
      </c>
      <c r="G7" s="124">
        <f>'Stats (2022)'!AA27/'Stats (2022)'!AB27/2</f>
        <v>0.375</v>
      </c>
      <c r="H7" s="121">
        <f>'Stats (2022)'!AB24</f>
        <v>1661.25</v>
      </c>
      <c r="I7" s="122">
        <f t="shared" si="1"/>
        <v>335.81</v>
      </c>
    </row>
    <row r="8">
      <c r="A8" s="119"/>
      <c r="B8" s="120" t="str">
        <f>'Stats (2023)'!C4</f>
        <v>Alex S.</v>
      </c>
      <c r="C8" s="121">
        <f>'Stats (2022)'!C24</f>
        <v>1891.66</v>
      </c>
      <c r="D8" s="121">
        <f>Average('Stats (2022)'!C$6:C$19)</f>
        <v>110.1514286</v>
      </c>
      <c r="E8" s="122">
        <f>(((D8*6)+(('Stats (2022)'!D28+'Stats (2022)'!E28)*2)+((G8*200)*2))/10)</f>
        <v>133.9388571</v>
      </c>
      <c r="F8" s="123" t="str">
        <f>('Stats (2022)'!C27)&amp;"-"&amp;('Stats (2022)'!D27)&amp;"-"&amp;'Stats (2022)'!E27</f>
        <v>7-7-0</v>
      </c>
      <c r="G8" s="124">
        <f>'Stats (2022)'!D27/'Stats (2022)'!C27/2</f>
        <v>0.5</v>
      </c>
      <c r="H8" s="121">
        <f>'Stats (2022)'!D24</f>
        <v>1633.58</v>
      </c>
      <c r="I8" s="122">
        <f t="shared" si="1"/>
        <v>258.08</v>
      </c>
    </row>
    <row r="9">
      <c r="A9" s="119"/>
      <c r="B9" s="120" t="str">
        <f>'Stats (2023)'!O4</f>
        <v>Jack G.</v>
      </c>
      <c r="C9" s="121">
        <f>'Stats (2022)'!O24</f>
        <v>2059.82</v>
      </c>
      <c r="D9" s="121">
        <f>Average('Stats (2022)'!O$6:O$19)</f>
        <v>121.8728571</v>
      </c>
      <c r="E9" s="122">
        <f>(((D9*6)+(('Stats (2022)'!P$28+'Stats (2022)'!Q$28)*2)+((G9*200)*2))/10)</f>
        <v>141.2237143</v>
      </c>
      <c r="F9" s="123" t="str">
        <f>('Stats (2022)'!O27)&amp;"-"&amp;('Stats (2022)'!P27)&amp;"-"&amp;'Stats (2022)'!Q27</f>
        <v>7-7-0</v>
      </c>
      <c r="G9" s="124">
        <f>'Stats (2022)'!O27/'Stats (2022)'!P27/2</f>
        <v>0.5</v>
      </c>
      <c r="H9" s="121">
        <f>'Stats (2022)'!P24</f>
        <v>1962.04</v>
      </c>
      <c r="I9" s="122">
        <f t="shared" si="1"/>
        <v>97.78</v>
      </c>
    </row>
    <row r="10">
      <c r="A10" s="119"/>
      <c r="B10" s="120" t="str">
        <f>'Stats (2023)'!I4</f>
        <v>Ethan L.</v>
      </c>
      <c r="C10" s="121">
        <f>'Stats (2022)'!I24</f>
        <v>1978.2</v>
      </c>
      <c r="D10" s="121">
        <f>Average('Stats (2022)'!I$6:I$19)</f>
        <v>126.35</v>
      </c>
      <c r="E10" s="122">
        <f>(((D10*6)+(('Stats (2022)'!J$28+'Stats (2022)'!K$28)*2)+((G10*200)*2))/10)</f>
        <v>148.6126667</v>
      </c>
      <c r="F10" s="123" t="str">
        <f>('Stats (2022)'!I27)&amp;"-"&amp;('Stats (2022)'!J27)&amp;"-"&amp;'Stats (2022)'!K27</f>
        <v>8-6-0</v>
      </c>
      <c r="G10" s="124">
        <f>'Stats (2022)'!I27/'Stats (2022)'!J27/2</f>
        <v>0.6666666667</v>
      </c>
      <c r="H10" s="121">
        <f>'Stats (2022)'!J24</f>
        <v>1726.56</v>
      </c>
      <c r="I10" s="122">
        <f t="shared" si="1"/>
        <v>251.64</v>
      </c>
    </row>
    <row r="11">
      <c r="A11" s="119"/>
      <c r="B11" s="120" t="str">
        <f>'Stats (2023)'!L4</f>
        <v>Grant B.</v>
      </c>
      <c r="C11" s="121">
        <f>'Stats (2022)'!L24</f>
        <v>1870.82</v>
      </c>
      <c r="D11" s="121">
        <f>Average('Stats (2022)'!L$6:L$19)</f>
        <v>109.9328571</v>
      </c>
      <c r="E11" s="122">
        <f>(((D11*6)+(('Stats (2022)'!M$28+'Stats (2022)'!N$28)*2)+((G11*200)*2))/10)</f>
        <v>139.030381</v>
      </c>
      <c r="F11" s="123" t="str">
        <f>('Stats (2022)'!L27)&amp;"-"&amp;('Stats (2022)'!M27)&amp;"-"&amp;'Stats (2022)'!N27</f>
        <v>8-6-0</v>
      </c>
      <c r="G11" s="124">
        <f>'Stats (2022)'!L27/'Stats (2022)'!M27/2</f>
        <v>0.6666666667</v>
      </c>
      <c r="H11" s="121">
        <f>'Stats (2022)'!M24</f>
        <v>1820.74</v>
      </c>
      <c r="I11" s="122">
        <f t="shared" si="1"/>
        <v>50.08</v>
      </c>
    </row>
    <row r="12">
      <c r="A12" s="119"/>
      <c r="B12" s="120" t="str">
        <f>'Stats (2022)'!R4</f>
        <v>Joey K./Riley D.</v>
      </c>
      <c r="C12" s="121">
        <f>'Stats (2022)'!R24</f>
        <v>2102.48</v>
      </c>
      <c r="D12" s="121">
        <f>Average('Stats (2022)'!R$6:R$19)</f>
        <v>123.7814286</v>
      </c>
      <c r="E12" s="122">
        <f>(((D12*6)+(('Stats (2022)'!S$28+'Stats (2022)'!T$28)*2)+((G12*200)*2))/10)</f>
        <v>151.0915238</v>
      </c>
      <c r="F12" s="123" t="str">
        <f>('Stats (2022)'!R27)&amp;"-"&amp;('Stats (2022)'!S27)&amp;"-"&amp;'Stats (2022)'!T27</f>
        <v>8-6-0</v>
      </c>
      <c r="G12" s="124">
        <f>'Stats (2022)'!R27/'Stats (2022)'!S27/2</f>
        <v>0.6666666667</v>
      </c>
      <c r="H12" s="121">
        <f>'Stats (2022)'!S24</f>
        <v>1923.56</v>
      </c>
      <c r="I12" s="122">
        <f t="shared" si="1"/>
        <v>178.92</v>
      </c>
    </row>
    <row r="13">
      <c r="A13" s="119"/>
      <c r="B13" s="120" t="str">
        <f>'Stats (2023)'!U4</f>
        <v>Max T.</v>
      </c>
      <c r="C13" s="121">
        <f>'Stats (2022)'!U24</f>
        <v>2180.86</v>
      </c>
      <c r="D13" s="121">
        <f>Average('Stats (2022)'!U$6:U$19)</f>
        <v>127.4014286</v>
      </c>
      <c r="E13" s="122">
        <f>(((D13*6)+(('Stats (2022)'!V$28+'Stats (2022)'!W$28)*2)+((G13*200)*2))/10)</f>
        <v>153.5075238</v>
      </c>
      <c r="F13" s="123" t="str">
        <f>('Stats (2022)'!U27)&amp;"-"&amp;('Stats (2022)'!V27)&amp;"-"&amp;'Stats (2022)'!W27</f>
        <v>8-6-0</v>
      </c>
      <c r="G13" s="124">
        <f>'Stats (2022)'!U27/'Stats (2022)'!V27/2</f>
        <v>0.6666666667</v>
      </c>
      <c r="H13" s="121">
        <f>'Stats (2022)'!V24</f>
        <v>1752.54</v>
      </c>
      <c r="I13" s="122">
        <f t="shared" si="1"/>
        <v>428.32</v>
      </c>
    </row>
    <row r="14">
      <c r="A14" s="125"/>
      <c r="B14" s="126" t="s">
        <v>47</v>
      </c>
      <c r="C14" s="127">
        <f t="shared" ref="C14:E14" si="2">average(C4:C13)</f>
        <v>2001.969</v>
      </c>
      <c r="D14" s="127">
        <f t="shared" si="2"/>
        <v>118.9769286</v>
      </c>
      <c r="E14" s="127">
        <f t="shared" si="2"/>
        <v>144.3792238</v>
      </c>
      <c r="F14" s="127"/>
      <c r="G14" s="128"/>
      <c r="H14" s="127">
        <f>average(H4:H13)</f>
        <v>1812.253</v>
      </c>
      <c r="I14" s="127"/>
    </row>
  </sheetData>
  <autoFilter ref="$B$3:$I$13">
    <sortState ref="B3:I13">
      <sortCondition ref="B3:B13"/>
      <sortCondition descending="1" ref="C3:C13"/>
    </sortState>
  </autoFilter>
  <mergeCells count="3">
    <mergeCell ref="A1:I1"/>
    <mergeCell ref="C2:D2"/>
    <mergeCell ref="E2:G2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2.25"/>
    <col customWidth="1" min="3" max="3" width="12.88"/>
    <col customWidth="1" min="4" max="4" width="8.75"/>
    <col customWidth="1" min="5" max="5" width="8.63"/>
    <col customWidth="1" min="6" max="6" width="12.63"/>
    <col customWidth="1" min="7" max="7" width="8.75"/>
    <col customWidth="1" min="8" max="8" width="8.63"/>
    <col customWidth="1" min="9" max="9" width="4.25"/>
    <col customWidth="1" min="10" max="10" width="9.63"/>
    <col customWidth="1" min="11" max="34" width="10.13"/>
  </cols>
  <sheetData>
    <row r="1">
      <c r="A1" s="129"/>
      <c r="B1" s="129" t="s">
        <v>58</v>
      </c>
      <c r="D1" s="130"/>
      <c r="E1" s="130"/>
      <c r="G1" s="130"/>
      <c r="H1" s="130"/>
    </row>
    <row r="2">
      <c r="A2" s="130"/>
      <c r="B2" s="130"/>
      <c r="D2" s="130"/>
      <c r="E2" s="130"/>
      <c r="G2" s="130"/>
      <c r="H2" s="130"/>
    </row>
    <row r="3">
      <c r="A3" s="131"/>
      <c r="B3" s="132" t="s">
        <v>22</v>
      </c>
      <c r="C3" s="133" t="s">
        <v>49</v>
      </c>
      <c r="D3" s="134"/>
      <c r="E3" s="135"/>
      <c r="F3" s="133" t="s">
        <v>50</v>
      </c>
      <c r="G3" s="134"/>
      <c r="H3" s="135"/>
    </row>
    <row r="4">
      <c r="A4" s="131"/>
      <c r="B4" s="51"/>
      <c r="C4" s="136" t="s">
        <v>51</v>
      </c>
      <c r="D4" s="137" t="s">
        <v>52</v>
      </c>
      <c r="E4" s="137" t="s">
        <v>26</v>
      </c>
      <c r="F4" s="138" t="s">
        <v>51</v>
      </c>
      <c r="G4" s="137" t="s">
        <v>52</v>
      </c>
      <c r="H4" s="139" t="s">
        <v>26</v>
      </c>
    </row>
    <row r="5">
      <c r="A5" s="34"/>
      <c r="B5" s="140">
        <v>1.0</v>
      </c>
      <c r="C5" t="str">
        <f>'Master Matrix (2022)'!A3</f>
        <v>Dylan D.</v>
      </c>
      <c r="D5" s="43">
        <v>158.02</v>
      </c>
      <c r="E5" s="43" t="s">
        <v>11</v>
      </c>
      <c r="F5" t="str">
        <f>'Master Matrix (2022)'!A4</f>
        <v>Ethan L.</v>
      </c>
      <c r="G5" s="43">
        <v>150.22</v>
      </c>
      <c r="H5" s="141" t="s">
        <v>12</v>
      </c>
    </row>
    <row r="6">
      <c r="A6" s="34"/>
      <c r="B6" s="142"/>
      <c r="C6" t="str">
        <f>'Master Matrix (2022)'!A2</f>
        <v>Alex S.</v>
      </c>
      <c r="D6" s="43">
        <v>113.8</v>
      </c>
      <c r="E6" s="43" t="s">
        <v>12</v>
      </c>
      <c r="F6" t="str">
        <f>'Master Matrix (2022)'!A11</f>
        <v>Jake C./Joey S.</v>
      </c>
      <c r="G6" s="43">
        <v>114.26</v>
      </c>
      <c r="H6" s="141" t="s">
        <v>11</v>
      </c>
    </row>
    <row r="7">
      <c r="A7" s="34"/>
      <c r="B7" s="142"/>
      <c r="C7" t="str">
        <f>'Master Matrix (2022)'!A8</f>
        <v>Max T.</v>
      </c>
      <c r="D7" s="43">
        <v>146.82</v>
      </c>
      <c r="E7" s="43" t="s">
        <v>11</v>
      </c>
      <c r="F7" t="str">
        <f>'Master Matrix (2022)'!A5</f>
        <v>Grant B.</v>
      </c>
      <c r="G7" s="43">
        <v>63.4</v>
      </c>
      <c r="H7" s="141" t="s">
        <v>12</v>
      </c>
    </row>
    <row r="8">
      <c r="A8" s="34"/>
      <c r="B8" s="142"/>
      <c r="C8" t="str">
        <f>'Master Matrix (2022)'!A7</f>
        <v>Joey K./Riley D.</v>
      </c>
      <c r="D8" s="43">
        <v>135.78</v>
      </c>
      <c r="E8" s="43" t="s">
        <v>11</v>
      </c>
      <c r="F8" t="str">
        <f>'Master Matrix (2022)'!A9</f>
        <v>Michael P.</v>
      </c>
      <c r="G8" s="43">
        <v>133.7</v>
      </c>
      <c r="H8" s="141" t="s">
        <v>12</v>
      </c>
    </row>
    <row r="9">
      <c r="A9" s="34"/>
      <c r="B9" s="142"/>
      <c r="C9" t="str">
        <f>'Master Matrix (2022)'!A10</f>
        <v>Nick L.</v>
      </c>
      <c r="D9" s="43">
        <v>121.62</v>
      </c>
      <c r="E9" s="43" t="s">
        <v>11</v>
      </c>
      <c r="F9" t="str">
        <f>'Master Matrix (2022)'!A6</f>
        <v>Jack G.</v>
      </c>
      <c r="G9" s="43">
        <v>116.26</v>
      </c>
      <c r="H9" s="141" t="s">
        <v>12</v>
      </c>
    </row>
    <row r="10">
      <c r="A10" s="34"/>
      <c r="B10" s="143">
        <v>2.0</v>
      </c>
      <c r="C10" s="144" t="str">
        <f>'Master Matrix (2022)'!A3</f>
        <v>Dylan D.</v>
      </c>
      <c r="D10" s="145">
        <v>88.18</v>
      </c>
      <c r="E10" s="145" t="s">
        <v>12</v>
      </c>
      <c r="F10" s="144" t="str">
        <f>'Master Matrix (2022)'!A2</f>
        <v>Alex S.</v>
      </c>
      <c r="G10" s="145">
        <v>93.56</v>
      </c>
      <c r="H10" s="146" t="s">
        <v>11</v>
      </c>
    </row>
    <row r="11">
      <c r="A11" s="34"/>
      <c r="B11" s="142"/>
      <c r="C11" s="147" t="str">
        <f>'Master Matrix (2022)'!A7</f>
        <v>Joey K./Riley D.</v>
      </c>
      <c r="D11" s="148">
        <v>184.98</v>
      </c>
      <c r="E11" s="148" t="s">
        <v>11</v>
      </c>
      <c r="F11" s="147" t="str">
        <f>'Master Matrix (2022)'!A8</f>
        <v>Max T.</v>
      </c>
      <c r="G11" s="148">
        <v>112.32</v>
      </c>
      <c r="H11" s="149" t="s">
        <v>12</v>
      </c>
    </row>
    <row r="12">
      <c r="A12" s="34"/>
      <c r="B12" s="142"/>
      <c r="C12" s="147" t="str">
        <f>'Master Matrix (2022)'!A4</f>
        <v>Ethan L.</v>
      </c>
      <c r="D12" s="148">
        <v>112.16</v>
      </c>
      <c r="E12" s="148" t="s">
        <v>12</v>
      </c>
      <c r="F12" s="147" t="str">
        <f>'Master Matrix (2022)'!A5</f>
        <v>Grant B.</v>
      </c>
      <c r="G12" s="148">
        <v>114.56</v>
      </c>
      <c r="H12" s="149" t="s">
        <v>11</v>
      </c>
    </row>
    <row r="13">
      <c r="A13" s="34"/>
      <c r="B13" s="142"/>
      <c r="C13" s="147" t="str">
        <f>'Master Matrix (2022)'!A9</f>
        <v>Michael P.</v>
      </c>
      <c r="D13" s="148">
        <v>85.4</v>
      </c>
      <c r="E13" s="148" t="s">
        <v>12</v>
      </c>
      <c r="F13" s="147" t="str">
        <f>'Master Matrix (2022)'!A10</f>
        <v>Nick L.</v>
      </c>
      <c r="G13" s="148">
        <v>239.22</v>
      </c>
      <c r="H13" s="149" t="s">
        <v>11</v>
      </c>
    </row>
    <row r="14">
      <c r="A14" s="34"/>
      <c r="B14" s="142"/>
      <c r="C14" s="150" t="str">
        <f>'Master Matrix (2022)'!A11</f>
        <v>Jake C./Joey S.</v>
      </c>
      <c r="D14" s="151">
        <v>78.66</v>
      </c>
      <c r="E14" s="148" t="s">
        <v>12</v>
      </c>
      <c r="F14" s="150" t="str">
        <f>'Master Matrix (2022)'!A6</f>
        <v>Jack G.</v>
      </c>
      <c r="G14" s="151">
        <v>123.8</v>
      </c>
      <c r="H14" s="149" t="s">
        <v>11</v>
      </c>
    </row>
    <row r="15">
      <c r="A15" s="34"/>
      <c r="B15" s="152">
        <v>3.0</v>
      </c>
      <c r="C15" s="153" t="str">
        <f>'Master Matrix (2022)'!A5</f>
        <v>Grant B.</v>
      </c>
      <c r="D15" s="154">
        <v>137.86</v>
      </c>
      <c r="E15" s="154" t="s">
        <v>11</v>
      </c>
      <c r="F15" s="153" t="str">
        <f>'Master Matrix (2022)'!A3</f>
        <v>Dylan D.</v>
      </c>
      <c r="G15" s="154">
        <v>92.46</v>
      </c>
      <c r="H15" s="155" t="s">
        <v>12</v>
      </c>
    </row>
    <row r="16">
      <c r="A16" s="34"/>
      <c r="B16" s="142"/>
      <c r="C16" s="156" t="str">
        <f>'Master Matrix (2022)'!A6</f>
        <v>Jack G.</v>
      </c>
      <c r="D16" s="157">
        <v>101.4</v>
      </c>
      <c r="E16" s="157" t="s">
        <v>12</v>
      </c>
      <c r="F16" s="156" t="str">
        <f>'Master Matrix (2022)'!A2</f>
        <v>Alex S.</v>
      </c>
      <c r="G16" s="157">
        <v>102.26</v>
      </c>
      <c r="H16" s="158" t="s">
        <v>11</v>
      </c>
    </row>
    <row r="17">
      <c r="A17" s="34"/>
      <c r="B17" s="142"/>
      <c r="C17" s="156" t="str">
        <f>'Master Matrix (2022)'!A4</f>
        <v>Ethan L.</v>
      </c>
      <c r="D17" s="157">
        <v>132.5</v>
      </c>
      <c r="E17" s="157" t="s">
        <v>11</v>
      </c>
      <c r="F17" s="156" t="str">
        <f>'Master Matrix (2022)'!A7</f>
        <v>Joey K./Riley D.</v>
      </c>
      <c r="G17" s="157">
        <v>116.0</v>
      </c>
      <c r="H17" s="158" t="s">
        <v>12</v>
      </c>
    </row>
    <row r="18">
      <c r="A18" s="34"/>
      <c r="B18" s="142"/>
      <c r="C18" s="156" t="str">
        <f>'Master Matrix (2022)'!A8</f>
        <v>Max T.</v>
      </c>
      <c r="D18" s="157">
        <v>131.6</v>
      </c>
      <c r="E18" s="157" t="s">
        <v>11</v>
      </c>
      <c r="F18" s="156" t="str">
        <f>'Master Matrix (2022)'!A10</f>
        <v>Nick L.</v>
      </c>
      <c r="G18" s="157">
        <v>123.72</v>
      </c>
      <c r="H18" s="158" t="s">
        <v>12</v>
      </c>
    </row>
    <row r="19">
      <c r="A19" s="34"/>
      <c r="B19" s="159"/>
      <c r="C19" s="156" t="str">
        <f>'Master Matrix (2022)'!A11</f>
        <v>Jake C./Joey S.</v>
      </c>
      <c r="D19" s="157">
        <v>76.28</v>
      </c>
      <c r="E19" s="157" t="s">
        <v>12</v>
      </c>
      <c r="F19" s="156" t="str">
        <f>'Master Matrix (2022)'!A9</f>
        <v>Michael P.</v>
      </c>
      <c r="G19" s="157">
        <v>106.58</v>
      </c>
      <c r="H19" s="158" t="s">
        <v>11</v>
      </c>
    </row>
    <row r="20">
      <c r="A20" s="34"/>
      <c r="B20" s="143">
        <v>4.0</v>
      </c>
      <c r="C20" s="144" t="str">
        <f>'Master Matrix (2022)'!A3</f>
        <v>Dylan D.</v>
      </c>
      <c r="D20" s="145">
        <v>114.78</v>
      </c>
      <c r="E20" s="145" t="s">
        <v>12</v>
      </c>
      <c r="F20" s="144" t="str">
        <f>'Master Matrix (2022)'!A7</f>
        <v>Joey K./Riley D.</v>
      </c>
      <c r="G20" s="145">
        <v>145.12</v>
      </c>
      <c r="H20" s="146" t="s">
        <v>11</v>
      </c>
    </row>
    <row r="21">
      <c r="A21" s="34"/>
      <c r="B21" s="142"/>
      <c r="C21" s="147" t="str">
        <f>'Master Matrix (2022)'!A10</f>
        <v>Nick L.</v>
      </c>
      <c r="D21" s="148">
        <v>103.06</v>
      </c>
      <c r="E21" s="148" t="s">
        <v>11</v>
      </c>
      <c r="F21" s="147" t="str">
        <f>'Master Matrix (2022)'!A11</f>
        <v>Jake C./Joey S.</v>
      </c>
      <c r="G21" s="148">
        <v>98.3</v>
      </c>
      <c r="H21" s="149" t="s">
        <v>12</v>
      </c>
    </row>
    <row r="22">
      <c r="A22" s="34"/>
      <c r="B22" s="142"/>
      <c r="C22" s="147" t="str">
        <f>'Master Matrix (2022)'!A2</f>
        <v>Alex S.</v>
      </c>
      <c r="D22" s="148">
        <v>125.8</v>
      </c>
      <c r="E22" s="148" t="s">
        <v>12</v>
      </c>
      <c r="F22" s="147" t="str">
        <f>'Master Matrix (2022)'!A9</f>
        <v>Michael P.</v>
      </c>
      <c r="G22" s="148">
        <v>133.26</v>
      </c>
      <c r="H22" s="149" t="s">
        <v>11</v>
      </c>
    </row>
    <row r="23">
      <c r="A23" s="34"/>
      <c r="B23" s="142"/>
      <c r="C23" s="147" t="str">
        <f>'Master Matrix (2022)'!A5</f>
        <v>Grant B.</v>
      </c>
      <c r="D23" s="148">
        <v>116.24</v>
      </c>
      <c r="E23" s="148" t="s">
        <v>11</v>
      </c>
      <c r="F23" s="147" t="str">
        <f>'Master Matrix (2022)'!A6</f>
        <v>Jack G.</v>
      </c>
      <c r="G23" s="148">
        <v>114.26</v>
      </c>
      <c r="H23" s="149" t="s">
        <v>12</v>
      </c>
    </row>
    <row r="24">
      <c r="A24" s="34"/>
      <c r="B24" s="159"/>
      <c r="C24" s="147" t="str">
        <f>'Master Matrix (2022)'!A8</f>
        <v>Max T.</v>
      </c>
      <c r="D24" s="148">
        <v>142.36</v>
      </c>
      <c r="E24" s="148" t="s">
        <v>11</v>
      </c>
      <c r="F24" s="147" t="str">
        <f>'Master Matrix (2022)'!A4</f>
        <v>Ethan L.</v>
      </c>
      <c r="G24" s="148">
        <v>118.98</v>
      </c>
      <c r="H24" s="149" t="s">
        <v>12</v>
      </c>
    </row>
    <row r="25">
      <c r="A25" s="34"/>
      <c r="B25" s="152">
        <v>5.0</v>
      </c>
      <c r="C25" s="160" t="str">
        <f>'Master Matrix (2022)'!A3</f>
        <v>Dylan D.</v>
      </c>
      <c r="D25" s="161">
        <v>123.92</v>
      </c>
      <c r="E25" s="154" t="s">
        <v>11</v>
      </c>
      <c r="F25" s="160" t="str">
        <f>'Master Matrix (2022)'!A8</f>
        <v>Max T.</v>
      </c>
      <c r="G25" s="161">
        <v>119.86</v>
      </c>
      <c r="H25" s="155" t="s">
        <v>12</v>
      </c>
    </row>
    <row r="26">
      <c r="A26" s="34"/>
      <c r="B26" s="142"/>
      <c r="C26" t="str">
        <f>'Master Matrix (2022)'!A9</f>
        <v>Michael P.</v>
      </c>
      <c r="D26" s="43">
        <v>138.38</v>
      </c>
      <c r="E26" s="157" t="s">
        <v>11</v>
      </c>
      <c r="F26" t="str">
        <f>'Master Matrix (2022)'!A6</f>
        <v>Jack G.</v>
      </c>
      <c r="G26" s="43">
        <v>99.06</v>
      </c>
      <c r="H26" s="158" t="s">
        <v>12</v>
      </c>
    </row>
    <row r="27">
      <c r="A27" s="34"/>
      <c r="B27" s="142"/>
      <c r="C27" t="str">
        <f>'Master Matrix (2022)'!A2</f>
        <v>Alex S.</v>
      </c>
      <c r="D27" s="43">
        <v>116.74</v>
      </c>
      <c r="E27" s="157" t="s">
        <v>12</v>
      </c>
      <c r="F27" t="str">
        <f>'Master Matrix (2022)'!A10</f>
        <v>Nick L.</v>
      </c>
      <c r="G27" s="43">
        <v>118.06</v>
      </c>
      <c r="H27" s="158" t="s">
        <v>11</v>
      </c>
    </row>
    <row r="28">
      <c r="A28" s="34"/>
      <c r="B28" s="142"/>
      <c r="C28" t="str">
        <f>'Master Matrix (2022)'!A4</f>
        <v>Ethan L.</v>
      </c>
      <c r="D28" s="43">
        <v>124.48</v>
      </c>
      <c r="E28" s="157" t="s">
        <v>11</v>
      </c>
      <c r="F28" t="str">
        <f>'Master Matrix (2022)'!A11</f>
        <v>Jake C./Joey S.</v>
      </c>
      <c r="G28" s="43">
        <v>88.82</v>
      </c>
      <c r="H28" s="158" t="s">
        <v>12</v>
      </c>
    </row>
    <row r="29">
      <c r="A29" s="34"/>
      <c r="B29" s="159"/>
      <c r="C29" t="str">
        <f>'Master Matrix (2022)'!A7</f>
        <v>Joey K./Riley D.</v>
      </c>
      <c r="D29" s="43">
        <v>162.36</v>
      </c>
      <c r="E29" s="157" t="s">
        <v>11</v>
      </c>
      <c r="F29" t="str">
        <f>'Master Matrix (2022)'!A5</f>
        <v>Grant B.</v>
      </c>
      <c r="G29" s="43">
        <v>119.68</v>
      </c>
      <c r="H29" s="158" t="s">
        <v>12</v>
      </c>
    </row>
    <row r="30">
      <c r="A30" s="34"/>
      <c r="B30" s="143">
        <v>6.0</v>
      </c>
      <c r="C30" s="144" t="str">
        <f>'Master Matrix (2022)'!A10</f>
        <v>Nick L.</v>
      </c>
      <c r="D30" s="145">
        <v>116.9</v>
      </c>
      <c r="E30" s="145" t="s">
        <v>12</v>
      </c>
      <c r="F30" s="144" t="str">
        <f>'Master Matrix (2022)'!A3</f>
        <v>Dylan D.</v>
      </c>
      <c r="G30" s="145">
        <v>144.78</v>
      </c>
      <c r="H30" s="146" t="s">
        <v>11</v>
      </c>
    </row>
    <row r="31">
      <c r="A31" s="34"/>
      <c r="B31" s="142"/>
      <c r="C31" s="147" t="str">
        <f>'Master Matrix (2022)'!A6</f>
        <v>Jack G.</v>
      </c>
      <c r="D31" s="148">
        <v>83.08</v>
      </c>
      <c r="E31" s="148" t="s">
        <v>12</v>
      </c>
      <c r="F31" s="147" t="str">
        <f>'Master Matrix (2022)'!A8</f>
        <v>Max T.</v>
      </c>
      <c r="G31" s="148">
        <v>118.9</v>
      </c>
      <c r="H31" s="149" t="s">
        <v>11</v>
      </c>
    </row>
    <row r="32">
      <c r="A32" s="34"/>
      <c r="B32" s="142"/>
      <c r="C32" s="147" t="str">
        <f>'Master Matrix (2022)'!A9</f>
        <v>Michael P.</v>
      </c>
      <c r="D32" s="148">
        <v>128.92</v>
      </c>
      <c r="E32" s="148" t="s">
        <v>11</v>
      </c>
      <c r="F32" s="147" t="str">
        <f>'Master Matrix (2022)'!A4</f>
        <v>Ethan L.</v>
      </c>
      <c r="G32" s="148">
        <v>117.5</v>
      </c>
      <c r="H32" s="149" t="s">
        <v>12</v>
      </c>
    </row>
    <row r="33">
      <c r="A33" s="34"/>
      <c r="B33" s="142"/>
      <c r="C33" s="147" t="str">
        <f>'Master Matrix (2022)'!A2</f>
        <v>Alex S.</v>
      </c>
      <c r="D33" s="148">
        <v>103.62</v>
      </c>
      <c r="E33" s="148" t="s">
        <v>11</v>
      </c>
      <c r="F33" s="147" t="str">
        <f>'Master Matrix (2022)'!A7</f>
        <v>Joey K./Riley D.</v>
      </c>
      <c r="G33" s="148">
        <v>100.16</v>
      </c>
      <c r="H33" s="149" t="s">
        <v>12</v>
      </c>
    </row>
    <row r="34">
      <c r="A34" s="34"/>
      <c r="B34" s="159"/>
      <c r="C34" s="147" t="str">
        <f>'Master Matrix (2022)'!A11</f>
        <v>Jake C./Joey S.</v>
      </c>
      <c r="D34" s="148">
        <v>89.12</v>
      </c>
      <c r="E34" s="148" t="s">
        <v>12</v>
      </c>
      <c r="F34" s="147" t="str">
        <f>'Master Matrix (2022)'!A5</f>
        <v>Grant B.</v>
      </c>
      <c r="G34" s="148">
        <v>95.54</v>
      </c>
      <c r="H34" s="149" t="s">
        <v>11</v>
      </c>
    </row>
    <row r="35">
      <c r="A35" s="34"/>
      <c r="B35" s="152">
        <v>7.0</v>
      </c>
      <c r="C35" s="160" t="str">
        <f>'Master Matrix (2022)'!A3</f>
        <v>Dylan D.</v>
      </c>
      <c r="D35" s="161">
        <v>119.16</v>
      </c>
      <c r="E35" s="154" t="s">
        <v>12</v>
      </c>
      <c r="F35" s="160" t="str">
        <f>'Master Matrix (2022)'!A6</f>
        <v>Jack G.</v>
      </c>
      <c r="G35" s="161">
        <v>126.48</v>
      </c>
      <c r="H35" s="155" t="s">
        <v>11</v>
      </c>
    </row>
    <row r="36">
      <c r="A36" s="34"/>
      <c r="B36" s="142"/>
      <c r="C36" t="str">
        <f>'Master Matrix (2022)'!A8</f>
        <v>Max T.</v>
      </c>
      <c r="D36" s="43">
        <v>97.04</v>
      </c>
      <c r="E36" s="157" t="s">
        <v>12</v>
      </c>
      <c r="F36" t="str">
        <f>'Master Matrix (2022)'!A11</f>
        <v>Jake C./Joey S.</v>
      </c>
      <c r="G36" s="43">
        <v>149.12</v>
      </c>
      <c r="H36" s="158" t="s">
        <v>11</v>
      </c>
    </row>
    <row r="37">
      <c r="A37" s="34"/>
      <c r="B37" s="142"/>
      <c r="C37" t="str">
        <f>'Master Matrix (2022)'!A4</f>
        <v>Ethan L.</v>
      </c>
      <c r="D37" s="43">
        <v>113.84</v>
      </c>
      <c r="E37" s="157" t="s">
        <v>12</v>
      </c>
      <c r="F37" t="str">
        <f>'Master Matrix (2022)'!A2</f>
        <v>Alex S.</v>
      </c>
      <c r="G37" s="43">
        <v>83.9</v>
      </c>
      <c r="H37" s="158" t="s">
        <v>11</v>
      </c>
    </row>
    <row r="38">
      <c r="A38" s="34"/>
      <c r="B38" s="142"/>
      <c r="C38" t="str">
        <f>'Master Matrix (2022)'!A7</f>
        <v>Joey K./Riley D.</v>
      </c>
      <c r="D38" s="43">
        <v>100.42</v>
      </c>
      <c r="E38" s="157" t="s">
        <v>11</v>
      </c>
      <c r="F38" t="str">
        <f>'Master Matrix (2022)'!A10</f>
        <v>Nick L.</v>
      </c>
      <c r="G38" s="43">
        <v>65.8</v>
      </c>
      <c r="H38" s="158" t="s">
        <v>12</v>
      </c>
    </row>
    <row r="39">
      <c r="A39" s="34"/>
      <c r="B39" s="159"/>
      <c r="C39" t="str">
        <f>'Master Matrix (2022)'!A5</f>
        <v>Grant B.</v>
      </c>
      <c r="D39" s="43">
        <v>74.82</v>
      </c>
      <c r="E39" s="157" t="s">
        <v>12</v>
      </c>
      <c r="F39" t="str">
        <f>'Master Matrix (2022)'!A9</f>
        <v>Michael P.</v>
      </c>
      <c r="G39" s="43">
        <v>158.44</v>
      </c>
      <c r="H39" s="158" t="s">
        <v>11</v>
      </c>
    </row>
    <row r="40">
      <c r="A40" s="34"/>
      <c r="B40" s="143">
        <v>8.0</v>
      </c>
      <c r="C40" s="144" t="str">
        <f>'Master Matrix (2022)'!A11</f>
        <v>Jake C./Joey S.</v>
      </c>
      <c r="D40" s="145">
        <v>162.88</v>
      </c>
      <c r="E40" s="145" t="s">
        <v>11</v>
      </c>
      <c r="F40" s="144" t="str">
        <f>'Master Matrix (2022)'!A3</f>
        <v>Dylan D.</v>
      </c>
      <c r="G40" s="145">
        <v>139.54</v>
      </c>
      <c r="H40" s="146" t="s">
        <v>12</v>
      </c>
    </row>
    <row r="41">
      <c r="A41" s="34"/>
      <c r="B41" s="142"/>
      <c r="C41" s="147" t="str">
        <f>'Master Matrix (2022)'!A9</f>
        <v>Michael P.</v>
      </c>
      <c r="D41" s="148">
        <v>115.64</v>
      </c>
      <c r="E41" s="148" t="s">
        <v>12</v>
      </c>
      <c r="F41" s="147" t="str">
        <f>'Master Matrix (2022)'!A8</f>
        <v>Max T.</v>
      </c>
      <c r="G41" s="148">
        <v>124.0</v>
      </c>
      <c r="H41" s="149" t="s">
        <v>11</v>
      </c>
    </row>
    <row r="42">
      <c r="A42" s="34"/>
      <c r="B42" s="142"/>
      <c r="C42" s="147" t="str">
        <f>'Master Matrix (2022)'!A10</f>
        <v>Nick L.</v>
      </c>
      <c r="D42" s="148">
        <v>143.58</v>
      </c>
      <c r="E42" s="148" t="s">
        <v>11</v>
      </c>
      <c r="F42" s="147" t="str">
        <f>'Master Matrix (2022)'!A4</f>
        <v>Ethan L.</v>
      </c>
      <c r="G42" s="148">
        <v>101.58</v>
      </c>
      <c r="H42" s="149" t="s">
        <v>12</v>
      </c>
    </row>
    <row r="43">
      <c r="A43" s="34"/>
      <c r="B43" s="142"/>
      <c r="C43" s="147" t="str">
        <f>'Master Matrix (2022)'!A6</f>
        <v>Jack G.</v>
      </c>
      <c r="D43" s="148">
        <v>135.4</v>
      </c>
      <c r="E43" s="148" t="s">
        <v>11</v>
      </c>
      <c r="F43" s="147" t="str">
        <f>'Master Matrix (2022)'!A7</f>
        <v>Joey K./Riley D.</v>
      </c>
      <c r="G43" s="148">
        <v>130.42</v>
      </c>
      <c r="H43" s="149" t="s">
        <v>12</v>
      </c>
    </row>
    <row r="44">
      <c r="A44" s="34"/>
      <c r="B44" s="159"/>
      <c r="C44" s="147" t="str">
        <f>'Master Matrix (2022)'!A2</f>
        <v>Alex S.</v>
      </c>
      <c r="D44" s="148">
        <v>151.06</v>
      </c>
      <c r="E44" s="148" t="s">
        <v>11</v>
      </c>
      <c r="F44" s="147" t="str">
        <f>'Master Matrix (2022)'!A5</f>
        <v>Grant B.</v>
      </c>
      <c r="G44" s="148">
        <v>132.34</v>
      </c>
      <c r="H44" s="149" t="s">
        <v>12</v>
      </c>
    </row>
    <row r="45">
      <c r="A45" s="34"/>
      <c r="B45" s="152">
        <v>9.0</v>
      </c>
      <c r="C45" s="160" t="str">
        <f>'Master Matrix (2022)'!A4</f>
        <v>Ethan L.</v>
      </c>
      <c r="D45" s="161">
        <v>115.84</v>
      </c>
      <c r="E45" s="154" t="s">
        <v>12</v>
      </c>
      <c r="F45" s="160" t="str">
        <f>'Master Matrix (2022)'!A3</f>
        <v>Dylan D.</v>
      </c>
      <c r="G45" s="161">
        <v>121.3</v>
      </c>
      <c r="H45" s="155" t="s">
        <v>11</v>
      </c>
    </row>
    <row r="46">
      <c r="A46" s="34"/>
      <c r="B46" s="142"/>
      <c r="C46" t="str">
        <f>'Master Matrix (2022)'!A6</f>
        <v>Jack G.</v>
      </c>
      <c r="D46" s="43">
        <v>157.7</v>
      </c>
      <c r="E46" s="157" t="s">
        <v>11</v>
      </c>
      <c r="F46" t="str">
        <f>'Master Matrix (2022)'!A9</f>
        <v>Michael P.</v>
      </c>
      <c r="G46" s="43">
        <v>111.64</v>
      </c>
      <c r="H46" s="158" t="s">
        <v>12</v>
      </c>
    </row>
    <row r="47">
      <c r="A47" s="34"/>
      <c r="B47" s="142"/>
      <c r="C47" t="str">
        <f>'Master Matrix (2022)'!A5</f>
        <v>Grant B.</v>
      </c>
      <c r="D47" s="43">
        <v>86.24</v>
      </c>
      <c r="E47" s="157" t="s">
        <v>12</v>
      </c>
      <c r="F47" t="str">
        <f>'Master Matrix (2022)'!A8</f>
        <v>Max T.</v>
      </c>
      <c r="G47" s="43">
        <v>101.72</v>
      </c>
      <c r="H47" s="158" t="s">
        <v>11</v>
      </c>
    </row>
    <row r="48">
      <c r="A48" s="34"/>
      <c r="B48" s="142"/>
      <c r="C48" t="str">
        <f>'Master Matrix (2022)'!A7</f>
        <v>Joey K./Riley D.</v>
      </c>
      <c r="D48" s="43">
        <v>133.5</v>
      </c>
      <c r="E48" s="157" t="s">
        <v>11</v>
      </c>
      <c r="F48" t="str">
        <f>'Master Matrix (2022)'!A11</f>
        <v>Jake C./Joey S.</v>
      </c>
      <c r="G48" s="43">
        <v>100.2</v>
      </c>
      <c r="H48" s="158" t="s">
        <v>12</v>
      </c>
    </row>
    <row r="49">
      <c r="A49" s="34"/>
      <c r="B49" s="159"/>
      <c r="C49" t="str">
        <f>'Master Matrix (2022)'!A10</f>
        <v>Nick L.</v>
      </c>
      <c r="D49" s="43">
        <v>128.52</v>
      </c>
      <c r="E49" s="157" t="s">
        <v>11</v>
      </c>
      <c r="F49" t="str">
        <f>'Master Matrix (2022)'!A2</f>
        <v>Alex S.</v>
      </c>
      <c r="G49" s="43">
        <v>93.5</v>
      </c>
      <c r="H49" s="158" t="s">
        <v>12</v>
      </c>
    </row>
    <row r="50">
      <c r="A50" s="34"/>
      <c r="B50" s="143">
        <v>10.0</v>
      </c>
      <c r="C50" s="144" t="str">
        <f>'Master Matrix (2022)'!A3</f>
        <v>Dylan D.</v>
      </c>
      <c r="D50" s="145">
        <v>107.92</v>
      </c>
      <c r="E50" s="145" t="s">
        <v>12</v>
      </c>
      <c r="F50" s="144" t="str">
        <f>'Master Matrix (2022)'!A9</f>
        <v>Michael P.</v>
      </c>
      <c r="G50" s="145">
        <v>142.74</v>
      </c>
      <c r="H50" s="146" t="s">
        <v>11</v>
      </c>
    </row>
    <row r="51">
      <c r="A51" s="34"/>
      <c r="B51" s="142"/>
      <c r="C51" s="147" t="str">
        <f>'Master Matrix (2022)'!A8</f>
        <v>Max T.</v>
      </c>
      <c r="D51" s="148">
        <v>86.6</v>
      </c>
      <c r="E51" s="148" t="s">
        <v>12</v>
      </c>
      <c r="F51" s="147" t="str">
        <f>'Master Matrix (2022)'!A7</f>
        <v>Joey K./Riley D.</v>
      </c>
      <c r="G51" s="148">
        <v>94.0</v>
      </c>
      <c r="H51" s="149" t="s">
        <v>11</v>
      </c>
    </row>
    <row r="52">
      <c r="A52" s="34"/>
      <c r="B52" s="142"/>
      <c r="C52" s="147" t="str">
        <f>'Master Matrix (2022)'!A5</f>
        <v>Grant B.</v>
      </c>
      <c r="D52" s="148">
        <v>94.74</v>
      </c>
      <c r="E52" s="148" t="s">
        <v>12</v>
      </c>
      <c r="F52" s="147" t="str">
        <f>'Master Matrix (2022)'!A4</f>
        <v>Ethan L.</v>
      </c>
      <c r="G52" s="148">
        <v>164.4</v>
      </c>
      <c r="H52" s="149" t="s">
        <v>11</v>
      </c>
    </row>
    <row r="53">
      <c r="A53" s="34"/>
      <c r="B53" s="142"/>
      <c r="C53" s="147" t="str">
        <f>'Master Matrix (2022)'!A11</f>
        <v>Jake C./Joey S.</v>
      </c>
      <c r="D53" s="148">
        <v>92.94</v>
      </c>
      <c r="E53" s="148" t="s">
        <v>12</v>
      </c>
      <c r="F53" s="147" t="str">
        <f>'Master Matrix (2022)'!A2</f>
        <v>Alex S.</v>
      </c>
      <c r="G53" s="148">
        <v>126.88</v>
      </c>
      <c r="H53" s="149" t="s">
        <v>11</v>
      </c>
    </row>
    <row r="54">
      <c r="A54" s="34"/>
      <c r="B54" s="159"/>
      <c r="C54" s="147" t="str">
        <f>'Master Matrix (2022)'!A6</f>
        <v>Jack G.</v>
      </c>
      <c r="D54" s="148">
        <v>118.7</v>
      </c>
      <c r="E54" s="148" t="s">
        <v>11</v>
      </c>
      <c r="F54" s="147" t="str">
        <f>'Master Matrix (2022)'!A10</f>
        <v>Nick L.</v>
      </c>
      <c r="G54" s="148">
        <v>109.86</v>
      </c>
      <c r="H54" s="149" t="s">
        <v>12</v>
      </c>
    </row>
    <row r="55">
      <c r="A55" s="34"/>
      <c r="B55" s="152">
        <v>11.0</v>
      </c>
      <c r="C55" s="160" t="str">
        <f>'Master Matrix (2022)'!A3</f>
        <v>Dylan D.</v>
      </c>
      <c r="D55" s="161">
        <v>89.84</v>
      </c>
      <c r="E55" s="161" t="s">
        <v>12</v>
      </c>
      <c r="F55" s="160" t="str">
        <f>'Master Matrix (2022)'!A5</f>
        <v>Grant B.</v>
      </c>
      <c r="G55" s="161">
        <v>105.14</v>
      </c>
      <c r="H55" s="162" t="s">
        <v>11</v>
      </c>
    </row>
    <row r="56">
      <c r="A56" s="34"/>
      <c r="B56" s="142"/>
      <c r="C56" t="str">
        <f>'Master Matrix (2022)'!A10</f>
        <v>Nick L.</v>
      </c>
      <c r="D56" s="43">
        <v>120.66</v>
      </c>
      <c r="E56" s="43" t="s">
        <v>12</v>
      </c>
      <c r="F56" t="str">
        <f>'Master Matrix (2022)'!A9</f>
        <v>Michael P.</v>
      </c>
      <c r="G56" s="43">
        <v>128.36</v>
      </c>
      <c r="H56" s="141" t="s">
        <v>11</v>
      </c>
    </row>
    <row r="57">
      <c r="A57" s="34"/>
      <c r="B57" s="142"/>
      <c r="C57" t="str">
        <f>'Master Matrix (2022)'!A7</f>
        <v>Joey K./Riley D.</v>
      </c>
      <c r="D57" s="43">
        <v>107.98</v>
      </c>
      <c r="E57" s="43" t="s">
        <v>12</v>
      </c>
      <c r="F57" t="str">
        <f>'Master Matrix (2022)'!A4</f>
        <v>Ethan L.</v>
      </c>
      <c r="G57" s="43">
        <v>144.2</v>
      </c>
      <c r="H57" s="141" t="s">
        <v>11</v>
      </c>
    </row>
    <row r="58">
      <c r="A58" s="34"/>
      <c r="B58" s="142"/>
      <c r="C58" t="str">
        <f>'Master Matrix (2022)'!A8</f>
        <v>Max T.</v>
      </c>
      <c r="D58" s="43">
        <v>110.0</v>
      </c>
      <c r="E58" s="43" t="s">
        <v>12</v>
      </c>
      <c r="F58" t="str">
        <f>'Master Matrix (2022)'!A2</f>
        <v>Alex S.</v>
      </c>
      <c r="G58" s="43">
        <v>114.12</v>
      </c>
      <c r="H58" s="141" t="s">
        <v>11</v>
      </c>
    </row>
    <row r="59">
      <c r="A59" s="34"/>
      <c r="B59" s="159"/>
      <c r="C59" t="str">
        <f>'Master Matrix (2022)'!A6</f>
        <v>Jack G.</v>
      </c>
      <c r="D59" s="43">
        <v>161.84</v>
      </c>
      <c r="E59" s="43" t="s">
        <v>11</v>
      </c>
      <c r="F59" t="str">
        <f>'Master Matrix (2022)'!A11</f>
        <v>Jake C./Joey S.</v>
      </c>
      <c r="G59" s="43">
        <v>133.5</v>
      </c>
      <c r="H59" s="141" t="s">
        <v>12</v>
      </c>
    </row>
    <row r="60">
      <c r="A60" s="34"/>
      <c r="B60" s="143">
        <v>12.0</v>
      </c>
      <c r="C60" s="144" t="str">
        <f>'Master Matrix (2022)'!A7</f>
        <v>Joey K./Riley D.</v>
      </c>
      <c r="D60" s="145">
        <v>123.02</v>
      </c>
      <c r="E60" s="145" t="s">
        <v>11</v>
      </c>
      <c r="F60" s="144" t="str">
        <f>'Master Matrix (2022)'!A3</f>
        <v>Dylan D.</v>
      </c>
      <c r="G60" s="145">
        <v>116.98</v>
      </c>
      <c r="H60" s="146" t="s">
        <v>12</v>
      </c>
    </row>
    <row r="61">
      <c r="A61" s="34"/>
      <c r="B61" s="142"/>
      <c r="C61" s="147" t="str">
        <f>'Master Matrix (2022)'!A2</f>
        <v>Alex S.</v>
      </c>
      <c r="D61" s="148">
        <v>82.2</v>
      </c>
      <c r="E61" s="148" t="s">
        <v>12</v>
      </c>
      <c r="F61" s="147" t="str">
        <f>'Master Matrix (2022)'!A6</f>
        <v>Jack G.</v>
      </c>
      <c r="G61" s="148">
        <v>143.84</v>
      </c>
      <c r="H61" s="149" t="s">
        <v>11</v>
      </c>
    </row>
    <row r="62">
      <c r="A62" s="34"/>
      <c r="B62" s="142"/>
      <c r="C62" s="147" t="str">
        <f>'Master Matrix (2022)'!A9</f>
        <v>Michael P.</v>
      </c>
      <c r="D62" s="148">
        <v>145.6</v>
      </c>
      <c r="E62" s="148" t="s">
        <v>11</v>
      </c>
      <c r="F62" s="147" t="str">
        <f>'Master Matrix (2022)'!A11</f>
        <v>Jake C./Joey S.</v>
      </c>
      <c r="G62" s="148">
        <v>116.86</v>
      </c>
      <c r="H62" s="149" t="s">
        <v>12</v>
      </c>
    </row>
    <row r="63">
      <c r="A63" s="34"/>
      <c r="B63" s="142"/>
      <c r="C63" s="147" t="str">
        <f>'Master Matrix (2022)'!A5</f>
        <v>Grant B.</v>
      </c>
      <c r="D63" s="148">
        <v>142.9</v>
      </c>
      <c r="E63" s="148" t="s">
        <v>11</v>
      </c>
      <c r="F63" s="147" t="str">
        <f>'Master Matrix (2022)'!A10</f>
        <v>Nick L.</v>
      </c>
      <c r="G63" s="148">
        <v>112.46</v>
      </c>
      <c r="H63" s="149" t="s">
        <v>12</v>
      </c>
    </row>
    <row r="64">
      <c r="A64" s="34"/>
      <c r="B64" s="159"/>
      <c r="C64" s="147" t="str">
        <f>'Master Matrix (2022)'!A4</f>
        <v>Ethan L.</v>
      </c>
      <c r="D64" s="148">
        <v>148.8</v>
      </c>
      <c r="E64" s="148" t="s">
        <v>11</v>
      </c>
      <c r="F64" s="147" t="str">
        <f>'Master Matrix (2022)'!A8</f>
        <v>Max T.</v>
      </c>
      <c r="G64" s="148">
        <v>127.12</v>
      </c>
      <c r="H64" s="149" t="s">
        <v>12</v>
      </c>
    </row>
    <row r="65">
      <c r="A65" s="34"/>
      <c r="B65" s="152">
        <v>13.0</v>
      </c>
      <c r="C65" s="160" t="str">
        <f>'Master Matrix (2022)'!A8</f>
        <v>Max T.</v>
      </c>
      <c r="D65" s="161">
        <v>188.6</v>
      </c>
      <c r="E65" s="154" t="s">
        <v>11</v>
      </c>
      <c r="F65" s="160" t="str">
        <f>'Master Matrix (2022)'!A3</f>
        <v>Dylan D.</v>
      </c>
      <c r="G65" s="161">
        <v>117.96</v>
      </c>
      <c r="H65" s="155" t="s">
        <v>12</v>
      </c>
    </row>
    <row r="66">
      <c r="A66" s="34"/>
      <c r="B66" s="142"/>
      <c r="C66" t="str">
        <f>'Master Matrix (2022)'!A11</f>
        <v>Jake C./Joey S.</v>
      </c>
      <c r="D66" s="43">
        <v>106.03</v>
      </c>
      <c r="E66" s="157" t="s">
        <v>11</v>
      </c>
      <c r="F66" t="str">
        <f>'Master Matrix (2022)'!A10</f>
        <v>Nick L.</v>
      </c>
      <c r="G66" s="43">
        <v>95.14</v>
      </c>
      <c r="H66" s="158" t="s">
        <v>12</v>
      </c>
    </row>
    <row r="67">
      <c r="A67" s="34"/>
      <c r="B67" s="142"/>
      <c r="C67" t="str">
        <f>'Master Matrix (2022)'!A9</f>
        <v>Michael P.</v>
      </c>
      <c r="D67" s="43">
        <v>132.72</v>
      </c>
      <c r="E67" s="157" t="s">
        <v>11</v>
      </c>
      <c r="F67" t="str">
        <f>'Master Matrix (2022)'!A2</f>
        <v>Alex S.</v>
      </c>
      <c r="G67" s="43">
        <v>97.46</v>
      </c>
      <c r="H67" s="158" t="s">
        <v>12</v>
      </c>
    </row>
    <row r="68">
      <c r="A68" s="34"/>
      <c r="B68" s="142"/>
      <c r="C68" t="str">
        <f>'Master Matrix (2022)'!A4</f>
        <v>Ethan L.</v>
      </c>
      <c r="D68" s="43">
        <v>130.64</v>
      </c>
      <c r="E68" s="157" t="s">
        <v>11</v>
      </c>
      <c r="F68" t="str">
        <f>'Master Matrix (2022)'!A6</f>
        <v>Jack G.</v>
      </c>
      <c r="G68" s="43">
        <v>120.74</v>
      </c>
      <c r="H68" s="158" t="s">
        <v>12</v>
      </c>
    </row>
    <row r="69">
      <c r="A69" s="34"/>
      <c r="B69" s="159"/>
      <c r="C69" s="26" t="str">
        <f>'Master Matrix (2022)'!A5</f>
        <v>Grant B.</v>
      </c>
      <c r="D69" s="45">
        <v>116.2</v>
      </c>
      <c r="E69" s="163" t="s">
        <v>11</v>
      </c>
      <c r="F69" s="26" t="str">
        <f>'Master Matrix (2022)'!A7</f>
        <v>Joey K./Riley D.</v>
      </c>
      <c r="G69" s="45">
        <v>100.02</v>
      </c>
      <c r="H69" s="164" t="s">
        <v>12</v>
      </c>
    </row>
    <row r="70">
      <c r="A70" s="34"/>
      <c r="B70" s="165">
        <v>14.0</v>
      </c>
      <c r="C70" s="166" t="str">
        <f>'Master Matrix (2022)'!A2</f>
        <v>Alex S.</v>
      </c>
      <c r="D70" s="145">
        <v>137.22</v>
      </c>
      <c r="E70" s="145" t="s">
        <v>11</v>
      </c>
      <c r="F70" s="166" t="str">
        <f>'Master Matrix (2022)'!A3</f>
        <v>Dylan D.</v>
      </c>
      <c r="G70" s="145">
        <v>124.06</v>
      </c>
      <c r="H70" s="146" t="s">
        <v>12</v>
      </c>
    </row>
    <row r="71">
      <c r="A71" s="34"/>
      <c r="B71" s="142"/>
      <c r="C71" s="167" t="str">
        <f>'Master Matrix (2022)'!A10</f>
        <v>Nick L.</v>
      </c>
      <c r="D71" s="148">
        <v>92.4</v>
      </c>
      <c r="E71" s="148" t="s">
        <v>12</v>
      </c>
      <c r="F71" s="167" t="str">
        <f>'Master Matrix (2022)'!A8</f>
        <v>Max T.</v>
      </c>
      <c r="G71" s="148">
        <v>176.68</v>
      </c>
      <c r="H71" s="149" t="s">
        <v>11</v>
      </c>
    </row>
    <row r="72">
      <c r="A72" s="34"/>
      <c r="B72" s="142"/>
      <c r="C72" s="167" t="str">
        <f>'Master Matrix (2022)'!A11</f>
        <v>Jake C./Joey S.</v>
      </c>
      <c r="D72" s="148">
        <v>66.28</v>
      </c>
      <c r="E72" s="148" t="s">
        <v>12</v>
      </c>
      <c r="F72" s="167" t="str">
        <f>'Master Matrix (2022)'!A4</f>
        <v>Ethan L.</v>
      </c>
      <c r="G72" s="148">
        <v>93.76</v>
      </c>
      <c r="H72" s="149" t="s">
        <v>11</v>
      </c>
    </row>
    <row r="73">
      <c r="A73" s="34"/>
      <c r="B73" s="142"/>
      <c r="C73" s="167" t="str">
        <f>'Master Matrix (2022)'!A9</f>
        <v>Michael P.</v>
      </c>
      <c r="D73" s="148">
        <v>99.38</v>
      </c>
      <c r="E73" s="148" t="s">
        <v>11</v>
      </c>
      <c r="F73" s="167" t="str">
        <f>'Master Matrix (2022)'!A7</f>
        <v>Joey K./Riley D.</v>
      </c>
      <c r="G73" s="148">
        <v>99.18</v>
      </c>
      <c r="H73" s="149" t="s">
        <v>12</v>
      </c>
    </row>
    <row r="74">
      <c r="A74" s="34"/>
      <c r="B74" s="159"/>
      <c r="C74" s="168" t="str">
        <f>'Master Matrix (2022)'!A6</f>
        <v>Jack G.</v>
      </c>
      <c r="D74" s="151">
        <v>103.66</v>
      </c>
      <c r="E74" s="151" t="s">
        <v>12</v>
      </c>
      <c r="F74" s="168" t="str">
        <f>'Master Matrix (2022)'!A5</f>
        <v>Grant B.</v>
      </c>
      <c r="G74" s="151">
        <v>139.4</v>
      </c>
      <c r="H74" s="169" t="s">
        <v>11</v>
      </c>
    </row>
    <row r="75">
      <c r="A75" s="170"/>
      <c r="B75" s="165" t="s">
        <v>53</v>
      </c>
      <c r="C75" s="171" t="str">
        <f>'Master Matrix (2022)'!A5</f>
        <v>Grant B.</v>
      </c>
      <c r="D75" s="172">
        <v>116.16</v>
      </c>
      <c r="E75" s="172" t="s">
        <v>12</v>
      </c>
      <c r="F75" s="171" t="str">
        <f>'Master Matrix (2022)'!A7</f>
        <v>Joey K./Riley D.</v>
      </c>
      <c r="G75" s="172">
        <v>121.96</v>
      </c>
      <c r="H75" s="173" t="s">
        <v>11</v>
      </c>
    </row>
    <row r="76">
      <c r="A76" s="170"/>
      <c r="B76" s="142"/>
      <c r="C76" s="174" t="str">
        <f>'Master Matrix (2022)'!A6</f>
        <v>Jack G.</v>
      </c>
      <c r="D76" s="175">
        <v>112.24</v>
      </c>
      <c r="E76" s="175" t="s">
        <v>11</v>
      </c>
      <c r="F76" s="174" t="str">
        <f>'Master Matrix (2022)'!A4</f>
        <v>Ethan L.</v>
      </c>
      <c r="G76" s="175">
        <v>110.1</v>
      </c>
      <c r="H76" s="176" t="s">
        <v>12</v>
      </c>
    </row>
    <row r="77">
      <c r="A77" s="170"/>
      <c r="B77" s="142"/>
      <c r="C77" s="177" t="str">
        <f>'Master Matrix (2022)'!A9</f>
        <v>Michael P.</v>
      </c>
      <c r="D77" s="178">
        <v>152.94</v>
      </c>
      <c r="E77" s="178" t="s">
        <v>33</v>
      </c>
      <c r="F77" s="177" t="str">
        <f>'Master Matrix (2022)'!A8</f>
        <v>Max T.</v>
      </c>
      <c r="G77" s="178">
        <v>140.2</v>
      </c>
      <c r="H77" s="179" t="s">
        <v>33</v>
      </c>
    </row>
    <row r="78">
      <c r="A78" s="170"/>
      <c r="B78" s="142"/>
      <c r="C78" s="177" t="str">
        <f>'Master Matrix (2022)'!A10</f>
        <v>Nick L.</v>
      </c>
      <c r="D78" s="178">
        <v>118.6</v>
      </c>
      <c r="E78" s="178" t="s">
        <v>33</v>
      </c>
      <c r="F78" s="177" t="str">
        <f>'Master Matrix (2022)'!A2</f>
        <v>Alex S.</v>
      </c>
      <c r="G78" s="178">
        <v>136.68</v>
      </c>
      <c r="H78" s="179" t="s">
        <v>33</v>
      </c>
      <c r="J78" s="180"/>
    </row>
    <row r="79">
      <c r="A79" s="170"/>
      <c r="B79" s="159"/>
      <c r="C79" s="181" t="str">
        <f>'Master Matrix (2022)'!A11</f>
        <v>Jake C./Joey S.</v>
      </c>
      <c r="D79" s="182">
        <v>125.82</v>
      </c>
      <c r="E79" s="183" t="s">
        <v>12</v>
      </c>
      <c r="F79" s="181" t="str">
        <f>'Master Matrix (2022)'!A3</f>
        <v>Dylan D.</v>
      </c>
      <c r="G79" s="184">
        <v>143.22</v>
      </c>
      <c r="H79" s="185" t="s">
        <v>11</v>
      </c>
    </row>
    <row r="80">
      <c r="A80" s="170"/>
      <c r="B80" s="165" t="s">
        <v>54</v>
      </c>
      <c r="C80" s="171" t="str">
        <f>'Master Matrix (2022)'!A7</f>
        <v>Joey K./Riley D.</v>
      </c>
      <c r="D80" s="172">
        <v>154.98</v>
      </c>
      <c r="E80" s="172" t="s">
        <v>11</v>
      </c>
      <c r="F80" s="171" t="str">
        <f>'Master Matrix (2022)'!A9</f>
        <v>Michael P.</v>
      </c>
      <c r="G80" s="172">
        <v>120.86</v>
      </c>
      <c r="H80" s="173" t="s">
        <v>12</v>
      </c>
      <c r="J80" s="43"/>
    </row>
    <row r="81">
      <c r="A81" s="170"/>
      <c r="B81" s="142"/>
      <c r="C81" s="174" t="str">
        <f>'Master Matrix (2022)'!A6</f>
        <v>Jack G.</v>
      </c>
      <c r="D81" s="175">
        <v>136.18</v>
      </c>
      <c r="E81" s="175" t="s">
        <v>11</v>
      </c>
      <c r="F81" s="174" t="str">
        <f>'Master Matrix (2022)'!A8</f>
        <v>Max T.</v>
      </c>
      <c r="G81" s="175">
        <v>126.46</v>
      </c>
      <c r="H81" s="176" t="s">
        <v>12</v>
      </c>
    </row>
    <row r="82">
      <c r="A82" s="170"/>
      <c r="B82" s="142"/>
      <c r="C82" s="177" t="str">
        <f>'Master Matrix (2022)'!A5</f>
        <v>Grant B.</v>
      </c>
      <c r="D82" s="178">
        <v>119.3</v>
      </c>
      <c r="E82" s="178" t="s">
        <v>33</v>
      </c>
      <c r="F82" s="177" t="str">
        <f>'Master Matrix (2022)'!A4</f>
        <v>Ethan L.</v>
      </c>
      <c r="G82" s="178">
        <v>99.2</v>
      </c>
      <c r="H82" s="179" t="s">
        <v>33</v>
      </c>
    </row>
    <row r="83">
      <c r="A83" s="170"/>
      <c r="B83" s="142"/>
      <c r="C83" s="177" t="str">
        <f>'Master Matrix (2022)'!A3</f>
        <v>Dylan D.</v>
      </c>
      <c r="D83" s="178">
        <v>104.96</v>
      </c>
      <c r="E83" s="178" t="s">
        <v>33</v>
      </c>
      <c r="F83" s="177" t="str">
        <f>'Master Matrix (2022)'!A2</f>
        <v>Alex S.</v>
      </c>
      <c r="G83" s="178">
        <v>103.86</v>
      </c>
      <c r="H83" s="179" t="s">
        <v>33</v>
      </c>
    </row>
    <row r="84">
      <c r="A84" s="170"/>
      <c r="B84" s="159"/>
      <c r="C84" s="186" t="str">
        <f>'Master Matrix (2022)'!A11</f>
        <v>Jake C./Joey S.</v>
      </c>
      <c r="D84" s="187">
        <v>86.0</v>
      </c>
      <c r="E84" s="187" t="s">
        <v>33</v>
      </c>
      <c r="F84" s="186" t="str">
        <f>'Master Matrix (2022)'!A10</f>
        <v>Nick L.</v>
      </c>
      <c r="G84" s="187">
        <v>115.26</v>
      </c>
      <c r="H84" s="188" t="s">
        <v>33</v>
      </c>
    </row>
    <row r="85">
      <c r="A85" s="170"/>
      <c r="B85" s="165" t="s">
        <v>55</v>
      </c>
      <c r="C85" s="171" t="str">
        <f>'Master Matrix (2022)'!A6</f>
        <v>Jack G.</v>
      </c>
      <c r="D85" s="172">
        <v>105.18</v>
      </c>
      <c r="E85" s="172" t="s">
        <v>11</v>
      </c>
      <c r="F85" s="171" t="str">
        <f>'Master Matrix (2022)'!A7</f>
        <v>Joey K./Riley D.</v>
      </c>
      <c r="G85" s="172">
        <v>92.6</v>
      </c>
      <c r="H85" s="173" t="s">
        <v>12</v>
      </c>
    </row>
    <row r="86">
      <c r="A86" s="170"/>
      <c r="B86" s="142"/>
      <c r="C86" s="177" t="str">
        <f>'Master Matrix (2022)'!A8</f>
        <v>Max T.</v>
      </c>
      <c r="D86" s="178">
        <v>130.58</v>
      </c>
      <c r="E86" s="178" t="s">
        <v>33</v>
      </c>
      <c r="F86" s="177" t="str">
        <f>'Master Matrix (2022)'!A9</f>
        <v>Michael P.</v>
      </c>
      <c r="G86" s="178">
        <v>108.02</v>
      </c>
      <c r="H86" s="179" t="s">
        <v>33</v>
      </c>
    </row>
    <row r="87">
      <c r="A87" s="170"/>
      <c r="B87" s="142"/>
      <c r="C87" s="177" t="str">
        <f>'Master Matrix (2022)'!A3</f>
        <v>Dylan D.</v>
      </c>
      <c r="D87" s="178">
        <v>103.88</v>
      </c>
      <c r="E87" s="178" t="s">
        <v>33</v>
      </c>
      <c r="F87" s="177" t="str">
        <f>'Master Matrix (2022)'!A10</f>
        <v>Nick L.</v>
      </c>
      <c r="G87" s="178">
        <v>72.2</v>
      </c>
      <c r="H87" s="179" t="s">
        <v>33</v>
      </c>
    </row>
    <row r="88">
      <c r="A88" s="170"/>
      <c r="B88" s="142"/>
      <c r="C88" s="177" t="str">
        <f>'Master Matrix (2022)'!A5</f>
        <v>Grant B.</v>
      </c>
      <c r="D88" s="178">
        <v>96.3</v>
      </c>
      <c r="E88" s="178" t="s">
        <v>33</v>
      </c>
      <c r="F88" s="177" t="str">
        <f>'Master Matrix (2022)'!A4</f>
        <v>Ethan L.</v>
      </c>
      <c r="G88" s="178">
        <v>0.0</v>
      </c>
      <c r="H88" s="179" t="s">
        <v>33</v>
      </c>
    </row>
    <row r="89">
      <c r="A89" s="170"/>
      <c r="B89" s="159"/>
      <c r="C89" s="186" t="str">
        <f>'Master Matrix (2022)'!A11</f>
        <v>Jake C./Joey S.</v>
      </c>
      <c r="D89" s="187">
        <v>100.18</v>
      </c>
      <c r="E89" s="187" t="s">
        <v>33</v>
      </c>
      <c r="F89" s="186" t="str">
        <f>'Master Matrix (2022)'!A2</f>
        <v>Alex S.</v>
      </c>
      <c r="G89" s="187">
        <v>109.0</v>
      </c>
      <c r="H89" s="188" t="s">
        <v>33</v>
      </c>
    </row>
    <row r="90">
      <c r="A90" s="170"/>
      <c r="B90" s="170"/>
      <c r="D90" s="130"/>
      <c r="E90" s="130"/>
      <c r="G90" s="130"/>
      <c r="H90" s="130"/>
    </row>
    <row r="91">
      <c r="A91" s="170"/>
      <c r="B91" s="170"/>
      <c r="D91" s="130"/>
      <c r="E91" s="130"/>
      <c r="G91" s="130"/>
      <c r="H91" s="130"/>
    </row>
    <row r="92">
      <c r="A92" s="170"/>
      <c r="B92" s="170"/>
      <c r="D92" s="130"/>
      <c r="E92" s="130"/>
      <c r="G92" s="130"/>
      <c r="H92" s="130"/>
    </row>
    <row r="93">
      <c r="A93" s="170"/>
      <c r="B93" s="170"/>
      <c r="D93" s="130"/>
      <c r="E93" s="130"/>
      <c r="G93" s="130"/>
      <c r="H93" s="130"/>
    </row>
    <row r="94">
      <c r="A94" s="170"/>
      <c r="B94" s="170"/>
      <c r="D94" s="130"/>
      <c r="E94" s="130"/>
      <c r="G94" s="130"/>
      <c r="H94" s="130"/>
    </row>
    <row r="95">
      <c r="A95" s="170"/>
      <c r="B95" s="170"/>
      <c r="D95" s="130"/>
      <c r="E95" s="130"/>
      <c r="G95" s="130"/>
      <c r="H95" s="130"/>
    </row>
    <row r="96">
      <c r="A96" s="170"/>
      <c r="B96" s="170"/>
      <c r="D96" s="130"/>
      <c r="E96" s="130"/>
      <c r="G96" s="130"/>
      <c r="H96" s="130"/>
    </row>
    <row r="97">
      <c r="A97" s="170"/>
      <c r="B97" s="170"/>
      <c r="D97" s="130"/>
      <c r="E97" s="130"/>
      <c r="G97" s="130"/>
      <c r="H97" s="130"/>
    </row>
    <row r="98">
      <c r="A98" s="170"/>
      <c r="B98" s="170"/>
      <c r="D98" s="130"/>
      <c r="E98" s="130"/>
      <c r="G98" s="130"/>
      <c r="H98" s="130"/>
    </row>
    <row r="99">
      <c r="A99" s="170"/>
      <c r="B99" s="170"/>
      <c r="D99" s="130"/>
      <c r="E99" s="130"/>
      <c r="G99" s="130"/>
      <c r="H99" s="130"/>
    </row>
    <row r="100">
      <c r="A100" s="170"/>
      <c r="B100" s="170"/>
      <c r="D100" s="130"/>
      <c r="E100" s="130"/>
      <c r="G100" s="130"/>
      <c r="H100" s="130"/>
    </row>
    <row r="101">
      <c r="A101" s="170"/>
      <c r="B101" s="170"/>
      <c r="D101" s="130"/>
      <c r="E101" s="130"/>
      <c r="G101" s="130"/>
      <c r="H101" s="130"/>
    </row>
    <row r="102">
      <c r="A102" s="170"/>
      <c r="B102" s="170"/>
      <c r="D102" s="130"/>
      <c r="E102" s="130"/>
      <c r="G102" s="130"/>
      <c r="H102" s="130"/>
    </row>
    <row r="103">
      <c r="A103" s="170"/>
      <c r="B103" s="170"/>
      <c r="D103" s="130"/>
      <c r="E103" s="130"/>
      <c r="G103" s="130"/>
      <c r="H103" s="130"/>
    </row>
    <row r="104">
      <c r="A104" s="130"/>
      <c r="B104" s="130"/>
      <c r="D104" s="130"/>
      <c r="E104" s="130"/>
      <c r="G104" s="130"/>
      <c r="H104" s="130"/>
    </row>
    <row r="105">
      <c r="A105" s="130"/>
      <c r="B105" s="130"/>
      <c r="D105" s="130"/>
      <c r="E105" s="130"/>
      <c r="G105" s="130"/>
      <c r="H105" s="130"/>
    </row>
    <row r="106">
      <c r="A106" s="130"/>
      <c r="B106" s="130"/>
      <c r="D106" s="130"/>
      <c r="E106" s="130"/>
      <c r="G106" s="130"/>
      <c r="H106" s="130"/>
    </row>
    <row r="107">
      <c r="A107" s="130"/>
      <c r="B107" s="130"/>
      <c r="D107" s="130"/>
      <c r="E107" s="130"/>
      <c r="G107" s="130"/>
      <c r="H107" s="130"/>
    </row>
    <row r="108">
      <c r="A108" s="130"/>
      <c r="B108" s="130"/>
      <c r="D108" s="130"/>
      <c r="E108" s="130"/>
      <c r="G108" s="130"/>
      <c r="H108" s="130"/>
    </row>
    <row r="109">
      <c r="A109" s="130"/>
      <c r="B109" s="130"/>
      <c r="D109" s="130"/>
      <c r="E109" s="130"/>
      <c r="G109" s="130"/>
      <c r="H109" s="130"/>
    </row>
    <row r="110">
      <c r="A110" s="130"/>
      <c r="B110" s="130"/>
      <c r="D110" s="130"/>
      <c r="E110" s="130"/>
      <c r="G110" s="130"/>
      <c r="H110" s="130"/>
    </row>
    <row r="111">
      <c r="A111" s="130"/>
      <c r="B111" s="130"/>
      <c r="D111" s="130"/>
      <c r="E111" s="130"/>
      <c r="G111" s="130"/>
      <c r="H111" s="130"/>
    </row>
    <row r="112">
      <c r="A112" s="130"/>
      <c r="B112" s="130"/>
      <c r="D112" s="130"/>
      <c r="E112" s="130"/>
      <c r="G112" s="130"/>
      <c r="H112" s="130"/>
    </row>
    <row r="113">
      <c r="A113" s="130"/>
      <c r="B113" s="130"/>
      <c r="D113" s="130"/>
      <c r="E113" s="130"/>
      <c r="G113" s="130"/>
      <c r="H113" s="130"/>
    </row>
    <row r="114">
      <c r="A114" s="130"/>
      <c r="B114" s="130"/>
      <c r="D114" s="130"/>
      <c r="E114" s="130"/>
      <c r="G114" s="130"/>
      <c r="H114" s="130"/>
    </row>
    <row r="115">
      <c r="A115" s="130"/>
      <c r="B115" s="130"/>
      <c r="D115" s="130"/>
      <c r="E115" s="130"/>
      <c r="G115" s="130"/>
      <c r="H115" s="130"/>
    </row>
    <row r="116">
      <c r="A116" s="130"/>
      <c r="B116" s="130"/>
      <c r="D116" s="130"/>
      <c r="E116" s="130"/>
      <c r="G116" s="130"/>
      <c r="H116" s="130"/>
    </row>
    <row r="117">
      <c r="A117" s="130"/>
      <c r="B117" s="130"/>
      <c r="D117" s="130"/>
      <c r="E117" s="130"/>
      <c r="G117" s="130"/>
      <c r="H117" s="130"/>
    </row>
    <row r="118">
      <c r="A118" s="130"/>
      <c r="B118" s="130"/>
      <c r="D118" s="130"/>
      <c r="E118" s="130"/>
      <c r="G118" s="130"/>
      <c r="H118" s="130"/>
    </row>
    <row r="119">
      <c r="A119" s="130"/>
      <c r="B119" s="130"/>
      <c r="D119" s="130"/>
      <c r="E119" s="130"/>
      <c r="G119" s="130"/>
      <c r="H119" s="130"/>
    </row>
    <row r="120">
      <c r="A120" s="130"/>
      <c r="B120" s="130"/>
      <c r="D120" s="130"/>
      <c r="E120" s="130"/>
      <c r="G120" s="130"/>
      <c r="H120" s="130"/>
    </row>
    <row r="121">
      <c r="A121" s="130"/>
      <c r="B121" s="130"/>
      <c r="D121" s="130"/>
      <c r="E121" s="130"/>
      <c r="G121" s="130"/>
      <c r="H121" s="130"/>
    </row>
    <row r="122">
      <c r="A122" s="130"/>
      <c r="B122" s="130"/>
      <c r="D122" s="130"/>
      <c r="E122" s="130"/>
      <c r="G122" s="130"/>
      <c r="H122" s="130"/>
    </row>
    <row r="123">
      <c r="A123" s="130"/>
      <c r="B123" s="130"/>
      <c r="D123" s="130"/>
      <c r="E123" s="130"/>
      <c r="G123" s="130"/>
      <c r="H123" s="130"/>
    </row>
    <row r="124">
      <c r="A124" s="130"/>
      <c r="B124" s="130"/>
      <c r="D124" s="130"/>
      <c r="E124" s="130"/>
      <c r="G124" s="130"/>
      <c r="H124" s="130"/>
    </row>
    <row r="125">
      <c r="A125" s="130"/>
      <c r="B125" s="130"/>
      <c r="D125" s="130"/>
      <c r="E125" s="130"/>
      <c r="G125" s="130"/>
      <c r="H125" s="130"/>
    </row>
    <row r="126">
      <c r="A126" s="130"/>
      <c r="B126" s="130"/>
      <c r="D126" s="130"/>
      <c r="E126" s="130"/>
      <c r="G126" s="130"/>
      <c r="H126" s="130"/>
    </row>
    <row r="127">
      <c r="A127" s="130"/>
      <c r="B127" s="130"/>
      <c r="D127" s="130"/>
      <c r="E127" s="130"/>
      <c r="G127" s="130"/>
      <c r="H127" s="130"/>
    </row>
    <row r="128">
      <c r="A128" s="130"/>
      <c r="B128" s="130"/>
      <c r="D128" s="130"/>
      <c r="E128" s="130"/>
      <c r="G128" s="130"/>
      <c r="H128" s="130"/>
    </row>
    <row r="129">
      <c r="A129" s="130"/>
      <c r="B129" s="130"/>
      <c r="D129" s="130"/>
      <c r="E129" s="130"/>
      <c r="G129" s="130"/>
      <c r="H129" s="130"/>
    </row>
    <row r="130">
      <c r="A130" s="130"/>
      <c r="B130" s="130"/>
      <c r="D130" s="130"/>
      <c r="E130" s="130"/>
      <c r="G130" s="130"/>
      <c r="H130" s="130"/>
    </row>
    <row r="131">
      <c r="A131" s="130"/>
      <c r="B131" s="130"/>
      <c r="D131" s="130"/>
      <c r="E131" s="130"/>
      <c r="G131" s="130"/>
      <c r="H131" s="130"/>
    </row>
    <row r="132">
      <c r="A132" s="130"/>
      <c r="B132" s="130"/>
      <c r="D132" s="130"/>
      <c r="E132" s="130"/>
      <c r="G132" s="130"/>
      <c r="H132" s="130"/>
    </row>
    <row r="133">
      <c r="A133" s="130"/>
      <c r="B133" s="130"/>
      <c r="D133" s="130"/>
      <c r="E133" s="130"/>
      <c r="G133" s="130"/>
      <c r="H133" s="130"/>
    </row>
    <row r="134">
      <c r="A134" s="130"/>
      <c r="B134" s="130"/>
      <c r="D134" s="130"/>
      <c r="E134" s="130"/>
      <c r="G134" s="130"/>
      <c r="H134" s="130"/>
    </row>
    <row r="135">
      <c r="A135" s="130"/>
      <c r="B135" s="130"/>
      <c r="D135" s="130"/>
      <c r="E135" s="130"/>
      <c r="G135" s="130"/>
      <c r="H135" s="130"/>
    </row>
    <row r="136">
      <c r="A136" s="130"/>
      <c r="B136" s="130"/>
      <c r="D136" s="130"/>
      <c r="E136" s="130"/>
      <c r="G136" s="130"/>
      <c r="H136" s="130"/>
    </row>
    <row r="137">
      <c r="A137" s="130"/>
      <c r="B137" s="130"/>
      <c r="D137" s="130"/>
      <c r="E137" s="130"/>
      <c r="G137" s="130"/>
      <c r="H137" s="130"/>
    </row>
    <row r="138">
      <c r="A138" s="130"/>
      <c r="B138" s="130"/>
      <c r="D138" s="130"/>
      <c r="E138" s="130"/>
      <c r="G138" s="130"/>
      <c r="H138" s="130"/>
    </row>
    <row r="139">
      <c r="A139" s="130"/>
      <c r="B139" s="130"/>
      <c r="D139" s="130"/>
      <c r="E139" s="130"/>
      <c r="G139" s="130"/>
      <c r="H139" s="130"/>
    </row>
    <row r="140">
      <c r="A140" s="130"/>
      <c r="B140" s="130"/>
      <c r="D140" s="130"/>
      <c r="E140" s="130"/>
      <c r="G140" s="130"/>
      <c r="H140" s="130"/>
    </row>
    <row r="141">
      <c r="A141" s="130"/>
      <c r="B141" s="130"/>
      <c r="D141" s="130"/>
      <c r="E141" s="130"/>
      <c r="G141" s="130"/>
      <c r="H141" s="130"/>
    </row>
    <row r="142">
      <c r="A142" s="130"/>
      <c r="B142" s="130"/>
      <c r="D142" s="130"/>
      <c r="E142" s="130"/>
      <c r="G142" s="130"/>
      <c r="H142" s="130"/>
    </row>
    <row r="143">
      <c r="A143" s="130"/>
      <c r="B143" s="130"/>
      <c r="D143" s="130"/>
      <c r="E143" s="130"/>
      <c r="G143" s="130"/>
      <c r="H143" s="130"/>
    </row>
    <row r="144">
      <c r="A144" s="130"/>
      <c r="B144" s="130"/>
      <c r="D144" s="130"/>
      <c r="E144" s="130"/>
      <c r="G144" s="130"/>
      <c r="H144" s="130"/>
    </row>
    <row r="145">
      <c r="A145" s="130"/>
      <c r="B145" s="130"/>
      <c r="D145" s="130"/>
      <c r="E145" s="130"/>
      <c r="G145" s="130"/>
      <c r="H145" s="130"/>
    </row>
    <row r="146">
      <c r="A146" s="130"/>
      <c r="B146" s="130"/>
      <c r="D146" s="130"/>
      <c r="E146" s="130"/>
      <c r="G146" s="130"/>
      <c r="H146" s="130"/>
    </row>
    <row r="147">
      <c r="A147" s="130"/>
      <c r="B147" s="130"/>
      <c r="D147" s="130"/>
      <c r="E147" s="130"/>
      <c r="G147" s="130"/>
      <c r="H147" s="130"/>
    </row>
    <row r="148">
      <c r="A148" s="130"/>
      <c r="B148" s="130"/>
      <c r="D148" s="130"/>
      <c r="E148" s="130"/>
      <c r="G148" s="130"/>
      <c r="H148" s="130"/>
    </row>
    <row r="149">
      <c r="A149" s="130"/>
      <c r="B149" s="130"/>
      <c r="D149" s="130"/>
      <c r="E149" s="130"/>
      <c r="G149" s="130"/>
      <c r="H149" s="130"/>
    </row>
    <row r="150">
      <c r="A150" s="130"/>
      <c r="B150" s="130"/>
      <c r="D150" s="130"/>
      <c r="E150" s="130"/>
      <c r="G150" s="130"/>
      <c r="H150" s="130"/>
    </row>
    <row r="151">
      <c r="A151" s="130"/>
      <c r="B151" s="130"/>
      <c r="D151" s="130"/>
      <c r="E151" s="130"/>
      <c r="G151" s="130"/>
      <c r="H151" s="130"/>
    </row>
    <row r="152">
      <c r="A152" s="130"/>
      <c r="B152" s="130"/>
      <c r="D152" s="130"/>
      <c r="E152" s="130"/>
      <c r="G152" s="130"/>
      <c r="H152" s="130"/>
    </row>
    <row r="153">
      <c r="A153" s="130"/>
      <c r="B153" s="130"/>
      <c r="D153" s="130"/>
      <c r="E153" s="130"/>
      <c r="G153" s="130"/>
      <c r="H153" s="130"/>
    </row>
    <row r="154">
      <c r="A154" s="130"/>
      <c r="B154" s="130"/>
      <c r="D154" s="130"/>
      <c r="E154" s="130"/>
      <c r="G154" s="130"/>
      <c r="H154" s="130"/>
    </row>
    <row r="155">
      <c r="A155" s="130"/>
      <c r="B155" s="130"/>
      <c r="D155" s="130"/>
      <c r="E155" s="130"/>
      <c r="G155" s="130"/>
      <c r="H155" s="130"/>
    </row>
    <row r="156">
      <c r="A156" s="130"/>
      <c r="B156" s="130"/>
      <c r="D156" s="130"/>
      <c r="E156" s="130"/>
      <c r="G156" s="130"/>
      <c r="H156" s="130"/>
    </row>
    <row r="157">
      <c r="A157" s="130"/>
      <c r="B157" s="130"/>
      <c r="D157" s="130"/>
      <c r="E157" s="130"/>
      <c r="G157" s="130"/>
      <c r="H157" s="130"/>
    </row>
    <row r="158">
      <c r="A158" s="130"/>
      <c r="B158" s="130"/>
      <c r="D158" s="130"/>
      <c r="E158" s="130"/>
      <c r="G158" s="130"/>
      <c r="H158" s="130"/>
    </row>
    <row r="159">
      <c r="A159" s="130"/>
      <c r="B159" s="130"/>
      <c r="D159" s="130"/>
      <c r="E159" s="130"/>
      <c r="G159" s="130"/>
      <c r="H159" s="130"/>
    </row>
    <row r="160">
      <c r="A160" s="130"/>
      <c r="B160" s="130"/>
      <c r="D160" s="130"/>
      <c r="E160" s="130"/>
      <c r="G160" s="130"/>
      <c r="H160" s="130"/>
    </row>
    <row r="161">
      <c r="A161" s="130"/>
      <c r="B161" s="130"/>
      <c r="D161" s="130"/>
      <c r="E161" s="130"/>
      <c r="G161" s="130"/>
      <c r="H161" s="130"/>
    </row>
    <row r="162">
      <c r="A162" s="130"/>
      <c r="B162" s="130"/>
      <c r="D162" s="130"/>
      <c r="E162" s="130"/>
      <c r="G162" s="130"/>
      <c r="H162" s="130"/>
    </row>
    <row r="163">
      <c r="A163" s="130"/>
      <c r="B163" s="130"/>
      <c r="D163" s="130"/>
      <c r="E163" s="130"/>
      <c r="G163" s="130"/>
      <c r="H163" s="130"/>
    </row>
    <row r="164">
      <c r="A164" s="130"/>
      <c r="B164" s="130"/>
      <c r="D164" s="130"/>
      <c r="E164" s="130"/>
      <c r="G164" s="130"/>
      <c r="H164" s="130"/>
    </row>
    <row r="165">
      <c r="A165" s="130"/>
      <c r="B165" s="130"/>
      <c r="D165" s="130"/>
      <c r="E165" s="130"/>
      <c r="G165" s="130"/>
      <c r="H165" s="130"/>
    </row>
    <row r="166">
      <c r="A166" s="130"/>
      <c r="B166" s="130"/>
      <c r="D166" s="130"/>
      <c r="E166" s="130"/>
      <c r="G166" s="130"/>
      <c r="H166" s="130"/>
    </row>
    <row r="167">
      <c r="A167" s="130"/>
      <c r="B167" s="130"/>
      <c r="D167" s="130"/>
      <c r="E167" s="130"/>
      <c r="G167" s="130"/>
      <c r="H167" s="130"/>
    </row>
    <row r="168">
      <c r="A168" s="130"/>
      <c r="B168" s="130"/>
      <c r="D168" s="130"/>
      <c r="E168" s="130"/>
      <c r="G168" s="130"/>
      <c r="H168" s="130"/>
    </row>
    <row r="169">
      <c r="A169" s="130"/>
      <c r="B169" s="130"/>
      <c r="D169" s="130"/>
      <c r="E169" s="130"/>
      <c r="G169" s="130"/>
      <c r="H169" s="130"/>
    </row>
    <row r="170">
      <c r="A170" s="130"/>
      <c r="B170" s="130"/>
      <c r="D170" s="130"/>
      <c r="E170" s="130"/>
      <c r="G170" s="130"/>
      <c r="H170" s="130"/>
    </row>
    <row r="171">
      <c r="A171" s="130"/>
      <c r="B171" s="130"/>
      <c r="D171" s="130"/>
      <c r="E171" s="130"/>
      <c r="G171" s="130"/>
      <c r="H171" s="130"/>
    </row>
    <row r="172">
      <c r="A172" s="130"/>
      <c r="B172" s="130"/>
      <c r="D172" s="130"/>
      <c r="E172" s="130"/>
      <c r="G172" s="130"/>
      <c r="H172" s="130"/>
    </row>
    <row r="173">
      <c r="A173" s="130"/>
      <c r="B173" s="130"/>
      <c r="D173" s="130"/>
      <c r="E173" s="130"/>
      <c r="G173" s="130"/>
      <c r="H173" s="130"/>
    </row>
    <row r="174">
      <c r="A174" s="130"/>
      <c r="B174" s="130"/>
      <c r="D174" s="130"/>
      <c r="E174" s="130"/>
      <c r="G174" s="130"/>
      <c r="H174" s="130"/>
    </row>
    <row r="175">
      <c r="A175" s="130"/>
      <c r="B175" s="130"/>
      <c r="D175" s="130"/>
      <c r="E175" s="130"/>
      <c r="G175" s="130"/>
      <c r="H175" s="130"/>
    </row>
    <row r="176">
      <c r="A176" s="130"/>
      <c r="B176" s="130"/>
      <c r="D176" s="130"/>
      <c r="E176" s="130"/>
      <c r="G176" s="130"/>
      <c r="H176" s="130"/>
    </row>
    <row r="177">
      <c r="A177" s="130"/>
      <c r="B177" s="130"/>
      <c r="D177" s="130"/>
      <c r="E177" s="130"/>
      <c r="G177" s="130"/>
      <c r="H177" s="130"/>
    </row>
    <row r="178">
      <c r="A178" s="130"/>
      <c r="B178" s="130"/>
      <c r="D178" s="130"/>
      <c r="E178" s="130"/>
      <c r="G178" s="130"/>
      <c r="H178" s="130"/>
    </row>
    <row r="179">
      <c r="A179" s="130"/>
      <c r="B179" s="130"/>
      <c r="D179" s="130"/>
      <c r="E179" s="130"/>
      <c r="G179" s="130"/>
      <c r="H179" s="130"/>
    </row>
    <row r="180">
      <c r="A180" s="130"/>
      <c r="B180" s="130"/>
      <c r="D180" s="130"/>
      <c r="E180" s="130"/>
      <c r="G180" s="130"/>
      <c r="H180" s="130"/>
    </row>
    <row r="181">
      <c r="A181" s="130"/>
      <c r="B181" s="130"/>
      <c r="D181" s="130"/>
      <c r="E181" s="130"/>
      <c r="G181" s="130"/>
      <c r="H181" s="130"/>
    </row>
    <row r="182">
      <c r="A182" s="130"/>
      <c r="B182" s="130"/>
      <c r="D182" s="130"/>
      <c r="E182" s="130"/>
      <c r="G182" s="130"/>
      <c r="H182" s="130"/>
    </row>
    <row r="183">
      <c r="A183" s="130"/>
      <c r="B183" s="130"/>
      <c r="D183" s="130"/>
      <c r="E183" s="130"/>
      <c r="G183" s="130"/>
      <c r="H183" s="130"/>
    </row>
    <row r="184">
      <c r="A184" s="130"/>
      <c r="B184" s="130"/>
      <c r="D184" s="130"/>
      <c r="E184" s="130"/>
      <c r="G184" s="130"/>
      <c r="H184" s="130"/>
    </row>
    <row r="185">
      <c r="A185" s="130"/>
      <c r="B185" s="130"/>
      <c r="D185" s="130"/>
      <c r="E185" s="130"/>
      <c r="G185" s="130"/>
      <c r="H185" s="130"/>
    </row>
    <row r="186">
      <c r="A186" s="130"/>
      <c r="B186" s="130"/>
      <c r="D186" s="130"/>
      <c r="E186" s="130"/>
      <c r="G186" s="130"/>
      <c r="H186" s="130"/>
    </row>
    <row r="187">
      <c r="A187" s="130"/>
      <c r="B187" s="130"/>
      <c r="D187" s="130"/>
      <c r="E187" s="130"/>
      <c r="G187" s="130"/>
      <c r="H187" s="130"/>
    </row>
    <row r="188">
      <c r="A188" s="130"/>
      <c r="B188" s="130"/>
      <c r="D188" s="130"/>
      <c r="E188" s="130"/>
      <c r="G188" s="130"/>
      <c r="H188" s="130"/>
    </row>
    <row r="189">
      <c r="A189" s="130"/>
      <c r="B189" s="130"/>
      <c r="D189" s="130"/>
      <c r="E189" s="130"/>
      <c r="G189" s="130"/>
      <c r="H189" s="130"/>
    </row>
    <row r="190">
      <c r="A190" s="130"/>
      <c r="B190" s="130"/>
      <c r="D190" s="130"/>
      <c r="E190" s="130"/>
      <c r="G190" s="130"/>
      <c r="H190" s="130"/>
    </row>
    <row r="191">
      <c r="A191" s="130"/>
      <c r="B191" s="130"/>
      <c r="D191" s="130"/>
      <c r="E191" s="130"/>
      <c r="G191" s="130"/>
      <c r="H191" s="130"/>
    </row>
    <row r="192">
      <c r="A192" s="130"/>
      <c r="B192" s="130"/>
      <c r="D192" s="130"/>
      <c r="E192" s="130"/>
      <c r="G192" s="130"/>
      <c r="H192" s="130"/>
    </row>
    <row r="193">
      <c r="A193" s="130"/>
      <c r="B193" s="130"/>
      <c r="D193" s="130"/>
      <c r="E193" s="130"/>
      <c r="G193" s="130"/>
      <c r="H193" s="130"/>
    </row>
    <row r="194">
      <c r="A194" s="130"/>
      <c r="B194" s="130"/>
      <c r="D194" s="130"/>
      <c r="E194" s="130"/>
      <c r="G194" s="130"/>
      <c r="H194" s="130"/>
    </row>
    <row r="195">
      <c r="A195" s="130"/>
      <c r="B195" s="130"/>
      <c r="D195" s="130"/>
      <c r="E195" s="130"/>
      <c r="G195" s="130"/>
      <c r="H195" s="130"/>
    </row>
    <row r="196">
      <c r="A196" s="130"/>
      <c r="B196" s="130"/>
      <c r="D196" s="130"/>
      <c r="E196" s="130"/>
      <c r="G196" s="130"/>
      <c r="H196" s="130"/>
    </row>
    <row r="197">
      <c r="A197" s="130"/>
      <c r="B197" s="130"/>
      <c r="D197" s="130"/>
      <c r="E197" s="130"/>
      <c r="G197" s="130"/>
      <c r="H197" s="130"/>
    </row>
    <row r="198">
      <c r="A198" s="130"/>
      <c r="B198" s="130"/>
      <c r="D198" s="130"/>
      <c r="E198" s="130"/>
      <c r="G198" s="130"/>
      <c r="H198" s="130"/>
    </row>
    <row r="199">
      <c r="A199" s="130"/>
      <c r="B199" s="130"/>
      <c r="D199" s="130"/>
      <c r="E199" s="130"/>
      <c r="G199" s="130"/>
      <c r="H199" s="130"/>
    </row>
    <row r="200">
      <c r="A200" s="130"/>
      <c r="B200" s="130"/>
      <c r="D200" s="130"/>
      <c r="E200" s="130"/>
      <c r="G200" s="130"/>
      <c r="H200" s="130"/>
    </row>
    <row r="201">
      <c r="A201" s="130"/>
      <c r="B201" s="130"/>
      <c r="D201" s="130"/>
      <c r="E201" s="130"/>
      <c r="G201" s="130"/>
      <c r="H201" s="130"/>
    </row>
    <row r="202">
      <c r="A202" s="130"/>
      <c r="B202" s="130"/>
      <c r="D202" s="130"/>
      <c r="E202" s="130"/>
      <c r="G202" s="130"/>
      <c r="H202" s="130"/>
    </row>
    <row r="203">
      <c r="A203" s="130"/>
      <c r="B203" s="130"/>
      <c r="D203" s="130"/>
      <c r="E203" s="130"/>
      <c r="G203" s="130"/>
      <c r="H203" s="130"/>
    </row>
    <row r="204">
      <c r="A204" s="130"/>
      <c r="B204" s="130"/>
      <c r="D204" s="130"/>
      <c r="E204" s="130"/>
      <c r="G204" s="130"/>
      <c r="H204" s="130"/>
    </row>
    <row r="205">
      <c r="A205" s="130"/>
      <c r="B205" s="130"/>
      <c r="D205" s="130"/>
      <c r="E205" s="130"/>
      <c r="G205" s="130"/>
      <c r="H205" s="130"/>
    </row>
    <row r="206">
      <c r="A206" s="130"/>
      <c r="B206" s="130"/>
      <c r="D206" s="130"/>
      <c r="E206" s="130"/>
      <c r="G206" s="130"/>
      <c r="H206" s="130"/>
    </row>
    <row r="207">
      <c r="A207" s="130"/>
      <c r="B207" s="130"/>
      <c r="D207" s="130"/>
      <c r="E207" s="130"/>
      <c r="G207" s="130"/>
      <c r="H207" s="130"/>
    </row>
    <row r="208">
      <c r="A208" s="130"/>
      <c r="B208" s="130"/>
      <c r="D208" s="130"/>
      <c r="E208" s="130"/>
      <c r="G208" s="130"/>
      <c r="H208" s="130"/>
    </row>
    <row r="209">
      <c r="A209" s="130"/>
      <c r="B209" s="130"/>
      <c r="D209" s="130"/>
      <c r="E209" s="130"/>
      <c r="G209" s="130"/>
      <c r="H209" s="130"/>
    </row>
    <row r="210">
      <c r="A210" s="130"/>
      <c r="B210" s="130"/>
      <c r="D210" s="130"/>
      <c r="E210" s="130"/>
      <c r="G210" s="130"/>
      <c r="H210" s="130"/>
    </row>
    <row r="211">
      <c r="A211" s="130"/>
      <c r="B211" s="130"/>
      <c r="D211" s="130"/>
      <c r="E211" s="130"/>
      <c r="G211" s="130"/>
      <c r="H211" s="130"/>
    </row>
    <row r="212">
      <c r="A212" s="130"/>
      <c r="B212" s="130"/>
      <c r="D212" s="130"/>
      <c r="E212" s="130"/>
      <c r="G212" s="130"/>
      <c r="H212" s="130"/>
    </row>
    <row r="213">
      <c r="A213" s="130"/>
      <c r="B213" s="130"/>
      <c r="D213" s="130"/>
      <c r="E213" s="130"/>
      <c r="G213" s="130"/>
      <c r="H213" s="130"/>
    </row>
    <row r="214">
      <c r="A214" s="130"/>
      <c r="B214" s="130"/>
      <c r="D214" s="130"/>
      <c r="E214" s="130"/>
      <c r="G214" s="130"/>
      <c r="H214" s="130"/>
    </row>
    <row r="215">
      <c r="A215" s="130"/>
      <c r="B215" s="130"/>
      <c r="D215" s="130"/>
      <c r="E215" s="130"/>
      <c r="G215" s="130"/>
      <c r="H215" s="130"/>
    </row>
    <row r="216">
      <c r="A216" s="130"/>
      <c r="B216" s="130"/>
      <c r="D216" s="130"/>
      <c r="E216" s="130"/>
      <c r="G216" s="130"/>
      <c r="H216" s="130"/>
    </row>
    <row r="217">
      <c r="A217" s="130"/>
      <c r="B217" s="130"/>
      <c r="D217" s="130"/>
      <c r="E217" s="130"/>
      <c r="G217" s="130"/>
      <c r="H217" s="130"/>
    </row>
    <row r="218">
      <c r="A218" s="130"/>
      <c r="B218" s="130"/>
      <c r="D218" s="130"/>
      <c r="E218" s="130"/>
      <c r="G218" s="130"/>
      <c r="H218" s="130"/>
    </row>
    <row r="219">
      <c r="A219" s="130"/>
      <c r="B219" s="130"/>
      <c r="D219" s="130"/>
      <c r="E219" s="130"/>
      <c r="G219" s="130"/>
      <c r="H219" s="130"/>
    </row>
    <row r="220">
      <c r="A220" s="130"/>
      <c r="B220" s="130"/>
      <c r="D220" s="130"/>
      <c r="E220" s="130"/>
      <c r="G220" s="130"/>
      <c r="H220" s="130"/>
    </row>
    <row r="221">
      <c r="A221" s="130"/>
      <c r="B221" s="130"/>
      <c r="D221" s="130"/>
      <c r="E221" s="130"/>
      <c r="G221" s="130"/>
      <c r="H221" s="130"/>
    </row>
    <row r="222">
      <c r="A222" s="130"/>
      <c r="B222" s="130"/>
      <c r="D222" s="130"/>
      <c r="E222" s="130"/>
      <c r="G222" s="130"/>
      <c r="H222" s="130"/>
    </row>
    <row r="223">
      <c r="A223" s="130"/>
      <c r="B223" s="130"/>
      <c r="D223" s="130"/>
      <c r="E223" s="130"/>
      <c r="G223" s="130"/>
      <c r="H223" s="130"/>
    </row>
    <row r="224">
      <c r="A224" s="130"/>
      <c r="B224" s="130"/>
      <c r="D224" s="130"/>
      <c r="E224" s="130"/>
      <c r="G224" s="130"/>
      <c r="H224" s="130"/>
    </row>
    <row r="225">
      <c r="A225" s="130"/>
      <c r="B225" s="130"/>
      <c r="D225" s="130"/>
      <c r="E225" s="130"/>
      <c r="G225" s="130"/>
      <c r="H225" s="130"/>
    </row>
    <row r="226">
      <c r="A226" s="130"/>
      <c r="B226" s="130"/>
      <c r="D226" s="130"/>
      <c r="E226" s="130"/>
      <c r="G226" s="130"/>
      <c r="H226" s="130"/>
    </row>
    <row r="227">
      <c r="A227" s="130"/>
      <c r="B227" s="130"/>
      <c r="D227" s="130"/>
      <c r="E227" s="130"/>
      <c r="G227" s="130"/>
      <c r="H227" s="130"/>
    </row>
    <row r="228">
      <c r="A228" s="130"/>
      <c r="B228" s="130"/>
      <c r="D228" s="130"/>
      <c r="E228" s="130"/>
      <c r="G228" s="130"/>
      <c r="H228" s="130"/>
    </row>
    <row r="229">
      <c r="A229" s="130"/>
      <c r="B229" s="130"/>
      <c r="D229" s="130"/>
      <c r="E229" s="130"/>
      <c r="G229" s="130"/>
      <c r="H229" s="130"/>
    </row>
    <row r="230">
      <c r="A230" s="130"/>
      <c r="B230" s="130"/>
      <c r="D230" s="130"/>
      <c r="E230" s="130"/>
      <c r="G230" s="130"/>
      <c r="H230" s="130"/>
    </row>
    <row r="231">
      <c r="A231" s="130"/>
      <c r="B231" s="130"/>
      <c r="D231" s="130"/>
      <c r="E231" s="130"/>
      <c r="G231" s="130"/>
      <c r="H231" s="130"/>
    </row>
    <row r="232">
      <c r="A232" s="130"/>
      <c r="B232" s="130"/>
      <c r="D232" s="130"/>
      <c r="E232" s="130"/>
      <c r="G232" s="130"/>
      <c r="H232" s="130"/>
    </row>
    <row r="233">
      <c r="A233" s="130"/>
      <c r="B233" s="130"/>
      <c r="D233" s="130"/>
      <c r="E233" s="130"/>
      <c r="G233" s="130"/>
      <c r="H233" s="130"/>
    </row>
    <row r="234">
      <c r="A234" s="130"/>
      <c r="B234" s="130"/>
      <c r="D234" s="130"/>
      <c r="E234" s="130"/>
      <c r="G234" s="130"/>
      <c r="H234" s="130"/>
    </row>
    <row r="235">
      <c r="A235" s="130"/>
      <c r="B235" s="130"/>
      <c r="D235" s="130"/>
      <c r="E235" s="130"/>
      <c r="G235" s="130"/>
      <c r="H235" s="130"/>
    </row>
    <row r="236">
      <c r="A236" s="130"/>
      <c r="B236" s="130"/>
      <c r="D236" s="130"/>
      <c r="E236" s="130"/>
      <c r="G236" s="130"/>
      <c r="H236" s="130"/>
    </row>
    <row r="237">
      <c r="A237" s="130"/>
      <c r="B237" s="130"/>
      <c r="D237" s="130"/>
      <c r="E237" s="130"/>
      <c r="G237" s="130"/>
      <c r="H237" s="130"/>
    </row>
    <row r="238">
      <c r="A238" s="130"/>
      <c r="B238" s="130"/>
      <c r="D238" s="130"/>
      <c r="E238" s="130"/>
      <c r="G238" s="130"/>
      <c r="H238" s="130"/>
    </row>
    <row r="239">
      <c r="A239" s="130"/>
      <c r="B239" s="130"/>
      <c r="D239" s="130"/>
      <c r="E239" s="130"/>
      <c r="G239" s="130"/>
      <c r="H239" s="130"/>
    </row>
    <row r="240">
      <c r="A240" s="130"/>
      <c r="B240" s="130"/>
      <c r="D240" s="130"/>
      <c r="E240" s="130"/>
      <c r="G240" s="130"/>
      <c r="H240" s="130"/>
    </row>
    <row r="241">
      <c r="A241" s="130"/>
      <c r="B241" s="130"/>
      <c r="D241" s="130"/>
      <c r="E241" s="130"/>
      <c r="G241" s="130"/>
      <c r="H241" s="130"/>
    </row>
    <row r="242">
      <c r="A242" s="130"/>
      <c r="B242" s="130"/>
      <c r="D242" s="130"/>
      <c r="E242" s="130"/>
      <c r="G242" s="130"/>
      <c r="H242" s="130"/>
    </row>
    <row r="243">
      <c r="A243" s="130"/>
      <c r="B243" s="130"/>
      <c r="D243" s="130"/>
      <c r="E243" s="130"/>
      <c r="G243" s="130"/>
      <c r="H243" s="130"/>
    </row>
    <row r="244">
      <c r="A244" s="130"/>
      <c r="B244" s="130"/>
      <c r="D244" s="130"/>
      <c r="E244" s="130"/>
      <c r="G244" s="130"/>
      <c r="H244" s="130"/>
    </row>
    <row r="245">
      <c r="A245" s="130"/>
      <c r="B245" s="130"/>
      <c r="D245" s="130"/>
      <c r="E245" s="130"/>
      <c r="G245" s="130"/>
      <c r="H245" s="130"/>
    </row>
    <row r="246">
      <c r="A246" s="130"/>
      <c r="B246" s="130"/>
      <c r="D246" s="130"/>
      <c r="E246" s="130"/>
      <c r="G246" s="130"/>
      <c r="H246" s="130"/>
    </row>
    <row r="247">
      <c r="A247" s="130"/>
      <c r="B247" s="130"/>
      <c r="D247" s="130"/>
      <c r="E247" s="130"/>
      <c r="G247" s="130"/>
      <c r="H247" s="130"/>
    </row>
    <row r="248">
      <c r="A248" s="130"/>
      <c r="B248" s="130"/>
      <c r="D248" s="130"/>
      <c r="E248" s="130"/>
      <c r="G248" s="130"/>
      <c r="H248" s="130"/>
    </row>
    <row r="249">
      <c r="A249" s="130"/>
      <c r="B249" s="130"/>
      <c r="D249" s="130"/>
      <c r="E249" s="130"/>
      <c r="G249" s="130"/>
      <c r="H249" s="130"/>
    </row>
    <row r="250">
      <c r="A250" s="130"/>
      <c r="B250" s="130"/>
      <c r="D250" s="130"/>
      <c r="E250" s="130"/>
      <c r="G250" s="130"/>
      <c r="H250" s="130"/>
    </row>
    <row r="251">
      <c r="A251" s="130"/>
      <c r="B251" s="130"/>
      <c r="D251" s="130"/>
      <c r="E251" s="130"/>
      <c r="G251" s="130"/>
      <c r="H251" s="130"/>
    </row>
    <row r="252">
      <c r="A252" s="130"/>
      <c r="B252" s="130"/>
      <c r="D252" s="130"/>
      <c r="E252" s="130"/>
      <c r="G252" s="130"/>
      <c r="H252" s="130"/>
    </row>
    <row r="253">
      <c r="A253" s="130"/>
      <c r="B253" s="130"/>
      <c r="D253" s="130"/>
      <c r="E253" s="130"/>
      <c r="G253" s="130"/>
      <c r="H253" s="130"/>
    </row>
    <row r="254">
      <c r="A254" s="130"/>
      <c r="B254" s="130"/>
      <c r="D254" s="130"/>
      <c r="E254" s="130"/>
      <c r="G254" s="130"/>
      <c r="H254" s="130"/>
    </row>
    <row r="255">
      <c r="A255" s="130"/>
      <c r="B255" s="130"/>
      <c r="D255" s="130"/>
      <c r="E255" s="130"/>
      <c r="G255" s="130"/>
      <c r="H255" s="130"/>
    </row>
    <row r="256">
      <c r="A256" s="130"/>
      <c r="B256" s="130"/>
      <c r="D256" s="130"/>
      <c r="E256" s="130"/>
      <c r="G256" s="130"/>
      <c r="H256" s="130"/>
    </row>
    <row r="257">
      <c r="A257" s="130"/>
      <c r="B257" s="130"/>
      <c r="D257" s="130"/>
      <c r="E257" s="130"/>
      <c r="G257" s="130"/>
      <c r="H257" s="130"/>
    </row>
    <row r="258">
      <c r="A258" s="130"/>
      <c r="B258" s="130"/>
      <c r="D258" s="130"/>
      <c r="E258" s="130"/>
      <c r="G258" s="130"/>
      <c r="H258" s="130"/>
    </row>
    <row r="259">
      <c r="A259" s="130"/>
      <c r="B259" s="130"/>
      <c r="D259" s="130"/>
      <c r="E259" s="130"/>
      <c r="G259" s="130"/>
      <c r="H259" s="130"/>
    </row>
    <row r="260">
      <c r="A260" s="130"/>
      <c r="B260" s="130"/>
      <c r="D260" s="130"/>
      <c r="E260" s="130"/>
      <c r="G260" s="130"/>
      <c r="H260" s="130"/>
    </row>
    <row r="261">
      <c r="A261" s="130"/>
      <c r="B261" s="130"/>
      <c r="D261" s="130"/>
      <c r="E261" s="130"/>
      <c r="G261" s="130"/>
      <c r="H261" s="130"/>
    </row>
    <row r="262">
      <c r="A262" s="130"/>
      <c r="B262" s="130"/>
      <c r="D262" s="130"/>
      <c r="E262" s="130"/>
      <c r="G262" s="130"/>
      <c r="H262" s="130"/>
    </row>
    <row r="263">
      <c r="A263" s="130"/>
      <c r="B263" s="130"/>
      <c r="D263" s="130"/>
      <c r="E263" s="130"/>
      <c r="G263" s="130"/>
      <c r="H263" s="130"/>
    </row>
    <row r="264">
      <c r="A264" s="130"/>
      <c r="B264" s="130"/>
      <c r="D264" s="130"/>
      <c r="E264" s="130"/>
      <c r="G264" s="130"/>
      <c r="H264" s="130"/>
    </row>
    <row r="265">
      <c r="A265" s="130"/>
      <c r="B265" s="130"/>
      <c r="D265" s="130"/>
      <c r="E265" s="130"/>
      <c r="G265" s="130"/>
      <c r="H265" s="130"/>
    </row>
    <row r="266">
      <c r="A266" s="130"/>
      <c r="B266" s="130"/>
      <c r="D266" s="130"/>
      <c r="E266" s="130"/>
      <c r="G266" s="130"/>
      <c r="H266" s="130"/>
    </row>
    <row r="267">
      <c r="A267" s="130"/>
      <c r="B267" s="130"/>
      <c r="D267" s="130"/>
      <c r="E267" s="130"/>
      <c r="G267" s="130"/>
      <c r="H267" s="130"/>
    </row>
    <row r="268">
      <c r="A268" s="130"/>
      <c r="B268" s="130"/>
      <c r="D268" s="130"/>
      <c r="E268" s="130"/>
      <c r="G268" s="130"/>
      <c r="H268" s="130"/>
    </row>
    <row r="269">
      <c r="A269" s="130"/>
      <c r="B269" s="130"/>
      <c r="D269" s="130"/>
      <c r="E269" s="130"/>
      <c r="G269" s="130"/>
      <c r="H269" s="130"/>
    </row>
    <row r="270">
      <c r="A270" s="130"/>
      <c r="B270" s="130"/>
      <c r="D270" s="130"/>
      <c r="E270" s="130"/>
      <c r="G270" s="130"/>
      <c r="H270" s="130"/>
    </row>
    <row r="271">
      <c r="A271" s="130"/>
      <c r="B271" s="130"/>
      <c r="D271" s="130"/>
      <c r="E271" s="130"/>
      <c r="G271" s="130"/>
      <c r="H271" s="130"/>
    </row>
    <row r="272">
      <c r="A272" s="130"/>
      <c r="B272" s="130"/>
      <c r="D272" s="130"/>
      <c r="E272" s="130"/>
      <c r="G272" s="130"/>
      <c r="H272" s="130"/>
    </row>
    <row r="273">
      <c r="A273" s="130"/>
      <c r="B273" s="130"/>
      <c r="D273" s="130"/>
      <c r="E273" s="130"/>
      <c r="G273" s="130"/>
      <c r="H273" s="130"/>
    </row>
    <row r="274">
      <c r="A274" s="130"/>
      <c r="B274" s="130"/>
      <c r="D274" s="130"/>
      <c r="E274" s="130"/>
      <c r="G274" s="130"/>
      <c r="H274" s="130"/>
    </row>
    <row r="275">
      <c r="A275" s="130"/>
      <c r="B275" s="130"/>
      <c r="D275" s="130"/>
      <c r="E275" s="130"/>
      <c r="G275" s="130"/>
      <c r="H275" s="130"/>
    </row>
    <row r="276">
      <c r="A276" s="130"/>
      <c r="B276" s="130"/>
      <c r="D276" s="130"/>
      <c r="E276" s="130"/>
      <c r="G276" s="130"/>
      <c r="H276" s="130"/>
    </row>
    <row r="277">
      <c r="A277" s="130"/>
      <c r="B277" s="130"/>
      <c r="D277" s="130"/>
      <c r="E277" s="130"/>
      <c r="G277" s="130"/>
      <c r="H277" s="130"/>
    </row>
    <row r="278">
      <c r="A278" s="130"/>
      <c r="B278" s="130"/>
      <c r="D278" s="130"/>
      <c r="E278" s="130"/>
      <c r="G278" s="130"/>
      <c r="H278" s="130"/>
    </row>
    <row r="279">
      <c r="A279" s="130"/>
      <c r="B279" s="130"/>
      <c r="D279" s="130"/>
      <c r="E279" s="130"/>
      <c r="G279" s="130"/>
      <c r="H279" s="130"/>
    </row>
    <row r="280">
      <c r="A280" s="130"/>
      <c r="B280" s="130"/>
      <c r="D280" s="130"/>
      <c r="E280" s="130"/>
      <c r="G280" s="130"/>
      <c r="H280" s="130"/>
    </row>
    <row r="281">
      <c r="A281" s="130"/>
      <c r="B281" s="130"/>
      <c r="D281" s="130"/>
      <c r="E281" s="130"/>
      <c r="G281" s="130"/>
      <c r="H281" s="130"/>
    </row>
    <row r="282">
      <c r="A282" s="130"/>
      <c r="B282" s="130"/>
      <c r="D282" s="130"/>
      <c r="E282" s="130"/>
      <c r="G282" s="130"/>
      <c r="H282" s="130"/>
    </row>
    <row r="283">
      <c r="A283" s="130"/>
      <c r="B283" s="130"/>
      <c r="D283" s="130"/>
      <c r="E283" s="130"/>
      <c r="G283" s="130"/>
      <c r="H283" s="130"/>
    </row>
    <row r="284">
      <c r="A284" s="130"/>
      <c r="B284" s="130"/>
      <c r="D284" s="130"/>
      <c r="E284" s="130"/>
      <c r="G284" s="130"/>
      <c r="H284" s="130"/>
    </row>
    <row r="285">
      <c r="A285" s="130"/>
      <c r="B285" s="130"/>
      <c r="D285" s="130"/>
      <c r="E285" s="130"/>
      <c r="G285" s="130"/>
      <c r="H285" s="130"/>
    </row>
    <row r="286">
      <c r="A286" s="130"/>
      <c r="B286" s="130"/>
      <c r="D286" s="130"/>
      <c r="E286" s="130"/>
      <c r="G286" s="130"/>
      <c r="H286" s="130"/>
    </row>
    <row r="287">
      <c r="A287" s="130"/>
      <c r="B287" s="130"/>
      <c r="D287" s="130"/>
      <c r="E287" s="130"/>
      <c r="G287" s="130"/>
      <c r="H287" s="130"/>
    </row>
    <row r="288">
      <c r="A288" s="130"/>
      <c r="B288" s="130"/>
      <c r="D288" s="130"/>
      <c r="E288" s="130"/>
      <c r="G288" s="130"/>
      <c r="H288" s="130"/>
    </row>
    <row r="289">
      <c r="A289" s="130"/>
      <c r="B289" s="130"/>
      <c r="D289" s="130"/>
      <c r="E289" s="130"/>
      <c r="G289" s="130"/>
      <c r="H289" s="130"/>
    </row>
    <row r="290">
      <c r="A290" s="130"/>
      <c r="B290" s="130"/>
      <c r="D290" s="130"/>
      <c r="E290" s="130"/>
      <c r="G290" s="130"/>
      <c r="H290" s="130"/>
    </row>
    <row r="291">
      <c r="A291" s="130"/>
      <c r="B291" s="130"/>
      <c r="D291" s="130"/>
      <c r="E291" s="130"/>
      <c r="G291" s="130"/>
      <c r="H291" s="130"/>
    </row>
    <row r="292">
      <c r="A292" s="130"/>
      <c r="B292" s="130"/>
      <c r="D292" s="130"/>
      <c r="E292" s="130"/>
      <c r="G292" s="130"/>
      <c r="H292" s="130"/>
    </row>
    <row r="293">
      <c r="A293" s="130"/>
      <c r="B293" s="130"/>
      <c r="D293" s="130"/>
      <c r="E293" s="130"/>
      <c r="G293" s="130"/>
      <c r="H293" s="130"/>
    </row>
    <row r="294">
      <c r="A294" s="130"/>
      <c r="B294" s="130"/>
      <c r="D294" s="130"/>
      <c r="E294" s="130"/>
      <c r="G294" s="130"/>
      <c r="H294" s="130"/>
    </row>
    <row r="295">
      <c r="A295" s="130"/>
      <c r="B295" s="130"/>
      <c r="D295" s="130"/>
      <c r="E295" s="130"/>
      <c r="G295" s="130"/>
      <c r="H295" s="130"/>
    </row>
    <row r="296">
      <c r="A296" s="130"/>
      <c r="B296" s="130"/>
      <c r="D296" s="130"/>
      <c r="E296" s="130"/>
      <c r="G296" s="130"/>
      <c r="H296" s="130"/>
    </row>
    <row r="297">
      <c r="A297" s="130"/>
      <c r="B297" s="130"/>
      <c r="D297" s="130"/>
      <c r="E297" s="130"/>
      <c r="G297" s="130"/>
      <c r="H297" s="130"/>
    </row>
    <row r="298">
      <c r="A298" s="130"/>
      <c r="B298" s="130"/>
      <c r="D298" s="130"/>
      <c r="E298" s="130"/>
      <c r="G298" s="130"/>
      <c r="H298" s="130"/>
    </row>
    <row r="299">
      <c r="A299" s="130"/>
      <c r="B299" s="130"/>
      <c r="D299" s="130"/>
      <c r="E299" s="130"/>
      <c r="G299" s="130"/>
      <c r="H299" s="130"/>
    </row>
    <row r="300">
      <c r="A300" s="130"/>
      <c r="B300" s="130"/>
      <c r="D300" s="130"/>
      <c r="E300" s="130"/>
      <c r="G300" s="130"/>
      <c r="H300" s="130"/>
    </row>
    <row r="301">
      <c r="A301" s="130"/>
      <c r="B301" s="130"/>
      <c r="D301" s="130"/>
      <c r="E301" s="130"/>
      <c r="G301" s="130"/>
      <c r="H301" s="130"/>
    </row>
    <row r="302">
      <c r="A302" s="130"/>
      <c r="B302" s="130"/>
      <c r="D302" s="130"/>
      <c r="E302" s="130"/>
      <c r="G302" s="130"/>
      <c r="H302" s="130"/>
    </row>
    <row r="303">
      <c r="A303" s="130"/>
      <c r="B303" s="130"/>
      <c r="D303" s="130"/>
      <c r="E303" s="130"/>
      <c r="G303" s="130"/>
      <c r="H303" s="130"/>
    </row>
    <row r="304">
      <c r="A304" s="130"/>
      <c r="B304" s="130"/>
      <c r="D304" s="130"/>
      <c r="E304" s="130"/>
      <c r="G304" s="130"/>
      <c r="H304" s="130"/>
    </row>
    <row r="305">
      <c r="A305" s="130"/>
      <c r="B305" s="130"/>
      <c r="D305" s="130"/>
      <c r="E305" s="130"/>
      <c r="G305" s="130"/>
      <c r="H305" s="130"/>
    </row>
    <row r="306">
      <c r="A306" s="130"/>
      <c r="B306" s="130"/>
      <c r="D306" s="130"/>
      <c r="E306" s="130"/>
      <c r="G306" s="130"/>
      <c r="H306" s="130"/>
    </row>
    <row r="307">
      <c r="A307" s="130"/>
      <c r="B307" s="130"/>
      <c r="D307" s="130"/>
      <c r="E307" s="130"/>
      <c r="G307" s="130"/>
      <c r="H307" s="130"/>
    </row>
    <row r="308">
      <c r="A308" s="130"/>
      <c r="B308" s="130"/>
      <c r="D308" s="130"/>
      <c r="E308" s="130"/>
      <c r="G308" s="130"/>
      <c r="H308" s="130"/>
    </row>
    <row r="309">
      <c r="A309" s="130"/>
      <c r="B309" s="130"/>
      <c r="D309" s="130"/>
      <c r="E309" s="130"/>
      <c r="G309" s="130"/>
      <c r="H309" s="130"/>
    </row>
    <row r="310">
      <c r="A310" s="130"/>
      <c r="B310" s="130"/>
      <c r="D310" s="130"/>
      <c r="E310" s="130"/>
      <c r="G310" s="130"/>
      <c r="H310" s="130"/>
    </row>
    <row r="311">
      <c r="A311" s="130"/>
      <c r="B311" s="130"/>
      <c r="D311" s="130"/>
      <c r="E311" s="130"/>
      <c r="G311" s="130"/>
      <c r="H311" s="130"/>
    </row>
    <row r="312">
      <c r="A312" s="130"/>
      <c r="B312" s="130"/>
      <c r="D312" s="130"/>
      <c r="E312" s="130"/>
      <c r="G312" s="130"/>
      <c r="H312" s="130"/>
    </row>
    <row r="313">
      <c r="A313" s="130"/>
      <c r="B313" s="130"/>
      <c r="D313" s="130"/>
      <c r="E313" s="130"/>
      <c r="G313" s="130"/>
      <c r="H313" s="130"/>
    </row>
    <row r="314">
      <c r="A314" s="130"/>
      <c r="B314" s="130"/>
      <c r="D314" s="130"/>
      <c r="E314" s="130"/>
      <c r="G314" s="130"/>
      <c r="H314" s="130"/>
    </row>
    <row r="315">
      <c r="A315" s="130"/>
      <c r="B315" s="130"/>
      <c r="D315" s="130"/>
      <c r="E315" s="130"/>
      <c r="G315" s="130"/>
      <c r="H315" s="130"/>
    </row>
    <row r="316">
      <c r="A316" s="130"/>
      <c r="B316" s="130"/>
      <c r="D316" s="130"/>
      <c r="E316" s="130"/>
      <c r="G316" s="130"/>
      <c r="H316" s="130"/>
    </row>
    <row r="317">
      <c r="A317" s="130"/>
      <c r="B317" s="130"/>
      <c r="D317" s="130"/>
      <c r="E317" s="130"/>
      <c r="G317" s="130"/>
      <c r="H317" s="130"/>
    </row>
    <row r="318">
      <c r="A318" s="130"/>
      <c r="B318" s="130"/>
      <c r="D318" s="130"/>
      <c r="E318" s="130"/>
      <c r="G318" s="130"/>
      <c r="H318" s="130"/>
    </row>
    <row r="319">
      <c r="A319" s="130"/>
      <c r="B319" s="130"/>
      <c r="D319" s="130"/>
      <c r="E319" s="130"/>
      <c r="G319" s="130"/>
      <c r="H319" s="130"/>
    </row>
    <row r="320">
      <c r="A320" s="130"/>
      <c r="B320" s="130"/>
      <c r="D320" s="130"/>
      <c r="E320" s="130"/>
      <c r="G320" s="130"/>
      <c r="H320" s="130"/>
    </row>
    <row r="321">
      <c r="A321" s="130"/>
      <c r="B321" s="130"/>
      <c r="D321" s="130"/>
      <c r="E321" s="130"/>
      <c r="G321" s="130"/>
      <c r="H321" s="130"/>
    </row>
    <row r="322">
      <c r="A322" s="130"/>
      <c r="B322" s="130"/>
      <c r="D322" s="130"/>
      <c r="E322" s="130"/>
      <c r="G322" s="130"/>
      <c r="H322" s="130"/>
    </row>
    <row r="323">
      <c r="A323" s="130"/>
      <c r="B323" s="130"/>
      <c r="D323" s="130"/>
      <c r="E323" s="130"/>
      <c r="G323" s="130"/>
      <c r="H323" s="130"/>
    </row>
    <row r="324">
      <c r="A324" s="130"/>
      <c r="B324" s="130"/>
      <c r="D324" s="130"/>
      <c r="E324" s="130"/>
      <c r="G324" s="130"/>
      <c r="H324" s="130"/>
    </row>
    <row r="325">
      <c r="A325" s="130"/>
      <c r="B325" s="130"/>
      <c r="D325" s="130"/>
      <c r="E325" s="130"/>
      <c r="G325" s="130"/>
      <c r="H325" s="130"/>
    </row>
    <row r="326">
      <c r="A326" s="130"/>
      <c r="B326" s="130"/>
      <c r="D326" s="130"/>
      <c r="E326" s="130"/>
      <c r="G326" s="130"/>
      <c r="H326" s="130"/>
    </row>
    <row r="327">
      <c r="A327" s="130"/>
      <c r="B327" s="130"/>
      <c r="D327" s="130"/>
      <c r="E327" s="130"/>
      <c r="G327" s="130"/>
      <c r="H327" s="130"/>
    </row>
    <row r="328">
      <c r="A328" s="130"/>
      <c r="B328" s="130"/>
      <c r="D328" s="130"/>
      <c r="E328" s="130"/>
      <c r="G328" s="130"/>
      <c r="H328" s="130"/>
    </row>
    <row r="329">
      <c r="A329" s="130"/>
      <c r="B329" s="130"/>
      <c r="D329" s="130"/>
      <c r="E329" s="130"/>
      <c r="G329" s="130"/>
      <c r="H329" s="130"/>
    </row>
    <row r="330">
      <c r="A330" s="130"/>
      <c r="B330" s="130"/>
      <c r="D330" s="130"/>
      <c r="E330" s="130"/>
      <c r="G330" s="130"/>
      <c r="H330" s="130"/>
    </row>
    <row r="331">
      <c r="A331" s="130"/>
      <c r="B331" s="130"/>
      <c r="D331" s="130"/>
      <c r="E331" s="130"/>
      <c r="G331" s="130"/>
      <c r="H331" s="130"/>
    </row>
    <row r="332">
      <c r="A332" s="130"/>
      <c r="B332" s="130"/>
      <c r="D332" s="130"/>
      <c r="E332" s="130"/>
      <c r="G332" s="130"/>
      <c r="H332" s="130"/>
    </row>
    <row r="333">
      <c r="A333" s="130"/>
      <c r="B333" s="130"/>
      <c r="D333" s="130"/>
      <c r="E333" s="130"/>
      <c r="G333" s="130"/>
      <c r="H333" s="130"/>
    </row>
    <row r="334">
      <c r="A334" s="130"/>
      <c r="B334" s="130"/>
      <c r="D334" s="130"/>
      <c r="E334" s="130"/>
      <c r="G334" s="130"/>
      <c r="H334" s="130"/>
    </row>
    <row r="335">
      <c r="A335" s="130"/>
      <c r="B335" s="130"/>
      <c r="D335" s="130"/>
      <c r="E335" s="130"/>
      <c r="G335" s="130"/>
      <c r="H335" s="130"/>
    </row>
    <row r="336">
      <c r="A336" s="130"/>
      <c r="B336" s="130"/>
      <c r="D336" s="130"/>
      <c r="E336" s="130"/>
      <c r="G336" s="130"/>
      <c r="H336" s="130"/>
    </row>
    <row r="337">
      <c r="A337" s="130"/>
      <c r="B337" s="130"/>
      <c r="D337" s="130"/>
      <c r="E337" s="130"/>
      <c r="G337" s="130"/>
      <c r="H337" s="130"/>
    </row>
    <row r="338">
      <c r="A338" s="130"/>
      <c r="B338" s="130"/>
      <c r="D338" s="130"/>
      <c r="E338" s="130"/>
      <c r="G338" s="130"/>
      <c r="H338" s="130"/>
    </row>
    <row r="339">
      <c r="A339" s="130"/>
      <c r="B339" s="130"/>
      <c r="D339" s="130"/>
      <c r="E339" s="130"/>
      <c r="G339" s="130"/>
      <c r="H339" s="130"/>
    </row>
    <row r="340">
      <c r="A340" s="130"/>
      <c r="B340" s="130"/>
      <c r="D340" s="130"/>
      <c r="E340" s="130"/>
      <c r="G340" s="130"/>
      <c r="H340" s="130"/>
    </row>
    <row r="341">
      <c r="A341" s="130"/>
      <c r="B341" s="130"/>
      <c r="D341" s="130"/>
      <c r="E341" s="130"/>
      <c r="G341" s="130"/>
      <c r="H341" s="130"/>
    </row>
    <row r="342">
      <c r="A342" s="130"/>
      <c r="B342" s="130"/>
      <c r="D342" s="130"/>
      <c r="E342" s="130"/>
      <c r="G342" s="130"/>
      <c r="H342" s="130"/>
    </row>
    <row r="343">
      <c r="A343" s="130"/>
      <c r="B343" s="130"/>
      <c r="D343" s="130"/>
      <c r="E343" s="130"/>
      <c r="G343" s="130"/>
      <c r="H343" s="130"/>
    </row>
    <row r="344">
      <c r="A344" s="130"/>
      <c r="B344" s="130"/>
      <c r="D344" s="130"/>
      <c r="E344" s="130"/>
      <c r="G344" s="130"/>
      <c r="H344" s="130"/>
    </row>
    <row r="345">
      <c r="A345" s="130"/>
      <c r="B345" s="130"/>
      <c r="D345" s="130"/>
      <c r="E345" s="130"/>
      <c r="G345" s="130"/>
      <c r="H345" s="130"/>
    </row>
    <row r="346">
      <c r="A346" s="130"/>
      <c r="B346" s="130"/>
      <c r="D346" s="130"/>
      <c r="E346" s="130"/>
      <c r="G346" s="130"/>
      <c r="H346" s="130"/>
    </row>
    <row r="347">
      <c r="A347" s="130"/>
      <c r="B347" s="130"/>
      <c r="D347" s="130"/>
      <c r="E347" s="130"/>
      <c r="G347" s="130"/>
      <c r="H347" s="130"/>
    </row>
    <row r="348">
      <c r="A348" s="130"/>
      <c r="B348" s="130"/>
      <c r="D348" s="130"/>
      <c r="E348" s="130"/>
      <c r="G348" s="130"/>
      <c r="H348" s="130"/>
    </row>
    <row r="349">
      <c r="A349" s="130"/>
      <c r="B349" s="130"/>
      <c r="D349" s="130"/>
      <c r="E349" s="130"/>
      <c r="G349" s="130"/>
      <c r="H349" s="130"/>
    </row>
    <row r="350">
      <c r="A350" s="130"/>
      <c r="B350" s="130"/>
      <c r="D350" s="130"/>
      <c r="E350" s="130"/>
      <c r="G350" s="130"/>
      <c r="H350" s="130"/>
    </row>
    <row r="351">
      <c r="A351" s="130"/>
      <c r="B351" s="130"/>
      <c r="D351" s="130"/>
      <c r="E351" s="130"/>
      <c r="G351" s="130"/>
      <c r="H351" s="130"/>
    </row>
    <row r="352">
      <c r="A352" s="130"/>
      <c r="B352" s="130"/>
      <c r="D352" s="130"/>
      <c r="E352" s="130"/>
      <c r="G352" s="130"/>
      <c r="H352" s="130"/>
    </row>
    <row r="353">
      <c r="A353" s="130"/>
      <c r="B353" s="130"/>
      <c r="D353" s="130"/>
      <c r="E353" s="130"/>
      <c r="G353" s="130"/>
      <c r="H353" s="130"/>
    </row>
    <row r="354">
      <c r="A354" s="130"/>
      <c r="B354" s="130"/>
      <c r="D354" s="130"/>
      <c r="E354" s="130"/>
      <c r="G354" s="130"/>
      <c r="H354" s="130"/>
    </row>
    <row r="355">
      <c r="A355" s="130"/>
      <c r="B355" s="130"/>
      <c r="D355" s="130"/>
      <c r="E355" s="130"/>
      <c r="G355" s="130"/>
      <c r="H355" s="130"/>
    </row>
    <row r="356">
      <c r="A356" s="130"/>
      <c r="B356" s="130"/>
      <c r="D356" s="130"/>
      <c r="E356" s="130"/>
      <c r="G356" s="130"/>
      <c r="H356" s="130"/>
    </row>
    <row r="357">
      <c r="A357" s="130"/>
      <c r="B357" s="130"/>
      <c r="D357" s="130"/>
      <c r="E357" s="130"/>
      <c r="G357" s="130"/>
      <c r="H357" s="130"/>
    </row>
    <row r="358">
      <c r="A358" s="130"/>
      <c r="B358" s="130"/>
      <c r="D358" s="130"/>
      <c r="E358" s="130"/>
      <c r="G358" s="130"/>
      <c r="H358" s="130"/>
    </row>
    <row r="359">
      <c r="A359" s="130"/>
      <c r="B359" s="130"/>
      <c r="D359" s="130"/>
      <c r="E359" s="130"/>
      <c r="G359" s="130"/>
      <c r="H359" s="130"/>
    </row>
    <row r="360">
      <c r="A360" s="130"/>
      <c r="B360" s="130"/>
      <c r="D360" s="130"/>
      <c r="E360" s="130"/>
      <c r="G360" s="130"/>
      <c r="H360" s="130"/>
    </row>
    <row r="361">
      <c r="A361" s="130"/>
      <c r="B361" s="130"/>
      <c r="D361" s="130"/>
      <c r="E361" s="130"/>
      <c r="G361" s="130"/>
      <c r="H361" s="130"/>
    </row>
    <row r="362">
      <c r="A362" s="130"/>
      <c r="B362" s="130"/>
      <c r="D362" s="130"/>
      <c r="E362" s="130"/>
      <c r="G362" s="130"/>
      <c r="H362" s="130"/>
    </row>
    <row r="363">
      <c r="A363" s="130"/>
      <c r="B363" s="130"/>
      <c r="D363" s="130"/>
      <c r="E363" s="130"/>
      <c r="G363" s="130"/>
      <c r="H363" s="130"/>
    </row>
    <row r="364">
      <c r="A364" s="130"/>
      <c r="B364" s="130"/>
      <c r="D364" s="130"/>
      <c r="E364" s="130"/>
      <c r="G364" s="130"/>
      <c r="H364" s="130"/>
    </row>
    <row r="365">
      <c r="A365" s="130"/>
      <c r="B365" s="130"/>
      <c r="D365" s="130"/>
      <c r="E365" s="130"/>
      <c r="G365" s="130"/>
      <c r="H365" s="130"/>
    </row>
    <row r="366">
      <c r="A366" s="130"/>
      <c r="B366" s="130"/>
      <c r="D366" s="130"/>
      <c r="E366" s="130"/>
      <c r="G366" s="130"/>
      <c r="H366" s="130"/>
    </row>
    <row r="367">
      <c r="A367" s="130"/>
      <c r="B367" s="130"/>
      <c r="D367" s="130"/>
      <c r="E367" s="130"/>
      <c r="G367" s="130"/>
      <c r="H367" s="130"/>
    </row>
    <row r="368">
      <c r="A368" s="130"/>
      <c r="B368" s="130"/>
      <c r="D368" s="130"/>
      <c r="E368" s="130"/>
      <c r="G368" s="130"/>
      <c r="H368" s="130"/>
    </row>
    <row r="369">
      <c r="A369" s="130"/>
      <c r="B369" s="130"/>
      <c r="D369" s="130"/>
      <c r="E369" s="130"/>
      <c r="G369" s="130"/>
      <c r="H369" s="130"/>
    </row>
    <row r="370">
      <c r="A370" s="130"/>
      <c r="B370" s="130"/>
      <c r="D370" s="130"/>
      <c r="E370" s="130"/>
      <c r="G370" s="130"/>
      <c r="H370" s="130"/>
    </row>
    <row r="371">
      <c r="A371" s="130"/>
      <c r="B371" s="130"/>
      <c r="D371" s="130"/>
      <c r="E371" s="130"/>
      <c r="G371" s="130"/>
      <c r="H371" s="130"/>
    </row>
    <row r="372">
      <c r="A372" s="130"/>
      <c r="B372" s="130"/>
      <c r="D372" s="130"/>
      <c r="E372" s="130"/>
      <c r="G372" s="130"/>
      <c r="H372" s="130"/>
    </row>
    <row r="373">
      <c r="A373" s="130"/>
      <c r="B373" s="130"/>
      <c r="D373" s="130"/>
      <c r="E373" s="130"/>
      <c r="G373" s="130"/>
      <c r="H373" s="130"/>
    </row>
    <row r="374">
      <c r="A374" s="130"/>
      <c r="B374" s="130"/>
      <c r="D374" s="130"/>
      <c r="E374" s="130"/>
      <c r="G374" s="130"/>
      <c r="H374" s="130"/>
    </row>
    <row r="375">
      <c r="A375" s="130"/>
      <c r="B375" s="130"/>
      <c r="D375" s="130"/>
      <c r="E375" s="130"/>
      <c r="G375" s="130"/>
      <c r="H375" s="130"/>
    </row>
    <row r="376">
      <c r="A376" s="130"/>
      <c r="B376" s="130"/>
      <c r="D376" s="130"/>
      <c r="E376" s="130"/>
      <c r="G376" s="130"/>
      <c r="H376" s="130"/>
    </row>
    <row r="377">
      <c r="A377" s="130"/>
      <c r="B377" s="130"/>
      <c r="D377" s="130"/>
      <c r="E377" s="130"/>
      <c r="G377" s="130"/>
      <c r="H377" s="130"/>
    </row>
    <row r="378">
      <c r="A378" s="130"/>
      <c r="B378" s="130"/>
      <c r="D378" s="130"/>
      <c r="E378" s="130"/>
      <c r="G378" s="130"/>
      <c r="H378" s="130"/>
    </row>
    <row r="379">
      <c r="A379" s="130"/>
      <c r="B379" s="130"/>
      <c r="D379" s="130"/>
      <c r="E379" s="130"/>
      <c r="G379" s="130"/>
      <c r="H379" s="130"/>
    </row>
    <row r="380">
      <c r="A380" s="130"/>
      <c r="B380" s="130"/>
      <c r="D380" s="130"/>
      <c r="E380" s="130"/>
      <c r="G380" s="130"/>
      <c r="H380" s="130"/>
    </row>
    <row r="381">
      <c r="A381" s="130"/>
      <c r="B381" s="130"/>
      <c r="D381" s="130"/>
      <c r="E381" s="130"/>
      <c r="G381" s="130"/>
      <c r="H381" s="130"/>
    </row>
    <row r="382">
      <c r="A382" s="130"/>
      <c r="B382" s="130"/>
      <c r="D382" s="130"/>
      <c r="E382" s="130"/>
      <c r="G382" s="130"/>
      <c r="H382" s="130"/>
    </row>
    <row r="383">
      <c r="A383" s="130"/>
      <c r="B383" s="130"/>
      <c r="D383" s="130"/>
      <c r="E383" s="130"/>
      <c r="G383" s="130"/>
      <c r="H383" s="130"/>
    </row>
    <row r="384">
      <c r="A384" s="130"/>
      <c r="B384" s="130"/>
      <c r="D384" s="130"/>
      <c r="E384" s="130"/>
      <c r="G384" s="130"/>
      <c r="H384" s="130"/>
    </row>
    <row r="385">
      <c r="A385" s="130"/>
      <c r="B385" s="130"/>
      <c r="D385" s="130"/>
      <c r="E385" s="130"/>
      <c r="G385" s="130"/>
      <c r="H385" s="130"/>
    </row>
    <row r="386">
      <c r="A386" s="130"/>
      <c r="B386" s="130"/>
      <c r="D386" s="130"/>
      <c r="E386" s="130"/>
      <c r="G386" s="130"/>
      <c r="H386" s="130"/>
    </row>
    <row r="387">
      <c r="A387" s="130"/>
      <c r="B387" s="130"/>
      <c r="D387" s="130"/>
      <c r="E387" s="130"/>
      <c r="G387" s="130"/>
      <c r="H387" s="130"/>
    </row>
    <row r="388">
      <c r="A388" s="130"/>
      <c r="B388" s="130"/>
      <c r="D388" s="130"/>
      <c r="E388" s="130"/>
      <c r="G388" s="130"/>
      <c r="H388" s="130"/>
    </row>
    <row r="389">
      <c r="A389" s="130"/>
      <c r="B389" s="130"/>
      <c r="D389" s="130"/>
      <c r="E389" s="130"/>
      <c r="G389" s="130"/>
      <c r="H389" s="130"/>
    </row>
    <row r="390">
      <c r="A390" s="130"/>
      <c r="B390" s="130"/>
      <c r="D390" s="130"/>
      <c r="E390" s="130"/>
      <c r="G390" s="130"/>
      <c r="H390" s="130"/>
    </row>
    <row r="391">
      <c r="A391" s="130"/>
      <c r="B391" s="130"/>
      <c r="D391" s="130"/>
      <c r="E391" s="130"/>
      <c r="G391" s="130"/>
      <c r="H391" s="130"/>
    </row>
    <row r="392">
      <c r="A392" s="130"/>
      <c r="B392" s="130"/>
      <c r="D392" s="130"/>
      <c r="E392" s="130"/>
      <c r="G392" s="130"/>
      <c r="H392" s="130"/>
    </row>
    <row r="393">
      <c r="A393" s="130"/>
      <c r="B393" s="130"/>
      <c r="D393" s="130"/>
      <c r="E393" s="130"/>
      <c r="G393" s="130"/>
      <c r="H393" s="130"/>
    </row>
    <row r="394">
      <c r="A394" s="130"/>
      <c r="B394" s="130"/>
      <c r="D394" s="130"/>
      <c r="E394" s="130"/>
      <c r="G394" s="130"/>
      <c r="H394" s="130"/>
    </row>
    <row r="395">
      <c r="A395" s="130"/>
      <c r="B395" s="130"/>
      <c r="D395" s="130"/>
      <c r="E395" s="130"/>
      <c r="G395" s="130"/>
      <c r="H395" s="130"/>
    </row>
    <row r="396">
      <c r="A396" s="130"/>
      <c r="B396" s="130"/>
      <c r="D396" s="130"/>
      <c r="E396" s="130"/>
      <c r="G396" s="130"/>
      <c r="H396" s="130"/>
    </row>
    <row r="397">
      <c r="A397" s="130"/>
      <c r="B397" s="130"/>
      <c r="D397" s="130"/>
      <c r="E397" s="130"/>
      <c r="G397" s="130"/>
      <c r="H397" s="130"/>
    </row>
    <row r="398">
      <c r="A398" s="130"/>
      <c r="B398" s="130"/>
      <c r="D398" s="130"/>
      <c r="E398" s="130"/>
      <c r="G398" s="130"/>
      <c r="H398" s="130"/>
    </row>
    <row r="399">
      <c r="A399" s="130"/>
      <c r="B399" s="130"/>
      <c r="D399" s="130"/>
      <c r="E399" s="130"/>
      <c r="G399" s="130"/>
      <c r="H399" s="130"/>
    </row>
    <row r="400">
      <c r="A400" s="130"/>
      <c r="B400" s="130"/>
      <c r="D400" s="130"/>
      <c r="E400" s="130"/>
      <c r="G400" s="130"/>
      <c r="H400" s="130"/>
    </row>
    <row r="401">
      <c r="A401" s="130"/>
      <c r="B401" s="130"/>
      <c r="D401" s="130"/>
      <c r="E401" s="130"/>
      <c r="G401" s="130"/>
      <c r="H401" s="130"/>
    </row>
    <row r="402">
      <c r="A402" s="130"/>
      <c r="B402" s="130"/>
      <c r="D402" s="130"/>
      <c r="E402" s="130"/>
      <c r="G402" s="130"/>
      <c r="H402" s="130"/>
    </row>
    <row r="403">
      <c r="A403" s="130"/>
      <c r="B403" s="130"/>
      <c r="D403" s="130"/>
      <c r="E403" s="130"/>
      <c r="G403" s="130"/>
      <c r="H403" s="130"/>
    </row>
    <row r="404">
      <c r="A404" s="130"/>
      <c r="B404" s="130"/>
      <c r="D404" s="130"/>
      <c r="E404" s="130"/>
      <c r="G404" s="130"/>
      <c r="H404" s="130"/>
    </row>
    <row r="405">
      <c r="A405" s="130"/>
      <c r="B405" s="130"/>
      <c r="D405" s="130"/>
      <c r="E405" s="130"/>
      <c r="G405" s="130"/>
      <c r="H405" s="130"/>
    </row>
    <row r="406">
      <c r="A406" s="130"/>
      <c r="B406" s="130"/>
      <c r="D406" s="130"/>
      <c r="E406" s="130"/>
      <c r="G406" s="130"/>
      <c r="H406" s="130"/>
    </row>
    <row r="407">
      <c r="A407" s="130"/>
      <c r="B407" s="130"/>
      <c r="D407" s="130"/>
      <c r="E407" s="130"/>
      <c r="G407" s="130"/>
      <c r="H407" s="130"/>
    </row>
    <row r="408">
      <c r="A408" s="130"/>
      <c r="B408" s="130"/>
      <c r="D408" s="130"/>
      <c r="E408" s="130"/>
      <c r="G408" s="130"/>
      <c r="H408" s="130"/>
    </row>
    <row r="409">
      <c r="A409" s="130"/>
      <c r="B409" s="130"/>
      <c r="D409" s="130"/>
      <c r="E409" s="130"/>
      <c r="G409" s="130"/>
      <c r="H409" s="130"/>
    </row>
    <row r="410">
      <c r="A410" s="130"/>
      <c r="B410" s="130"/>
      <c r="D410" s="130"/>
      <c r="E410" s="130"/>
      <c r="G410" s="130"/>
      <c r="H410" s="130"/>
    </row>
    <row r="411">
      <c r="A411" s="130"/>
      <c r="B411" s="130"/>
      <c r="D411" s="130"/>
      <c r="E411" s="130"/>
      <c r="G411" s="130"/>
      <c r="H411" s="130"/>
    </row>
    <row r="412">
      <c r="A412" s="130"/>
      <c r="B412" s="130"/>
      <c r="D412" s="130"/>
      <c r="E412" s="130"/>
      <c r="G412" s="130"/>
      <c r="H412" s="130"/>
    </row>
    <row r="413">
      <c r="A413" s="130"/>
      <c r="B413" s="130"/>
      <c r="D413" s="130"/>
      <c r="E413" s="130"/>
      <c r="G413" s="130"/>
      <c r="H413" s="130"/>
    </row>
    <row r="414">
      <c r="A414" s="130"/>
      <c r="B414" s="130"/>
      <c r="D414" s="130"/>
      <c r="E414" s="130"/>
      <c r="G414" s="130"/>
      <c r="H414" s="130"/>
    </row>
    <row r="415">
      <c r="A415" s="130"/>
      <c r="B415" s="130"/>
      <c r="D415" s="130"/>
      <c r="E415" s="130"/>
      <c r="G415" s="130"/>
      <c r="H415" s="130"/>
    </row>
    <row r="416">
      <c r="A416" s="130"/>
      <c r="B416" s="130"/>
      <c r="D416" s="130"/>
      <c r="E416" s="130"/>
      <c r="G416" s="130"/>
      <c r="H416" s="130"/>
    </row>
    <row r="417">
      <c r="A417" s="130"/>
      <c r="B417" s="130"/>
      <c r="D417" s="130"/>
      <c r="E417" s="130"/>
      <c r="G417" s="130"/>
      <c r="H417" s="130"/>
    </row>
    <row r="418">
      <c r="A418" s="130"/>
      <c r="B418" s="130"/>
      <c r="D418" s="130"/>
      <c r="E418" s="130"/>
      <c r="G418" s="130"/>
      <c r="H418" s="130"/>
    </row>
    <row r="419">
      <c r="A419" s="130"/>
      <c r="B419" s="130"/>
      <c r="D419" s="130"/>
      <c r="E419" s="130"/>
      <c r="G419" s="130"/>
      <c r="H419" s="130"/>
    </row>
    <row r="420">
      <c r="A420" s="130"/>
      <c r="B420" s="130"/>
      <c r="D420" s="130"/>
      <c r="E420" s="130"/>
      <c r="G420" s="130"/>
      <c r="H420" s="130"/>
    </row>
    <row r="421">
      <c r="A421" s="130"/>
      <c r="B421" s="130"/>
      <c r="D421" s="130"/>
      <c r="E421" s="130"/>
      <c r="G421" s="130"/>
      <c r="H421" s="130"/>
    </row>
    <row r="422">
      <c r="A422" s="130"/>
      <c r="B422" s="130"/>
      <c r="D422" s="130"/>
      <c r="E422" s="130"/>
      <c r="G422" s="130"/>
      <c r="H422" s="130"/>
    </row>
    <row r="423">
      <c r="A423" s="130"/>
      <c r="B423" s="130"/>
      <c r="D423" s="130"/>
      <c r="E423" s="130"/>
      <c r="G423" s="130"/>
      <c r="H423" s="130"/>
    </row>
    <row r="424">
      <c r="A424" s="130"/>
      <c r="B424" s="130"/>
      <c r="D424" s="130"/>
      <c r="E424" s="130"/>
      <c r="G424" s="130"/>
      <c r="H424" s="130"/>
    </row>
    <row r="425">
      <c r="A425" s="130"/>
      <c r="B425" s="130"/>
      <c r="D425" s="130"/>
      <c r="E425" s="130"/>
      <c r="G425" s="130"/>
      <c r="H425" s="130"/>
    </row>
    <row r="426">
      <c r="A426" s="130"/>
      <c r="B426" s="130"/>
      <c r="D426" s="130"/>
      <c r="E426" s="130"/>
      <c r="G426" s="130"/>
      <c r="H426" s="130"/>
    </row>
    <row r="427">
      <c r="A427" s="130"/>
      <c r="B427" s="130"/>
      <c r="D427" s="130"/>
      <c r="E427" s="130"/>
      <c r="G427" s="130"/>
      <c r="H427" s="130"/>
    </row>
    <row r="428">
      <c r="A428" s="130"/>
      <c r="B428" s="130"/>
      <c r="D428" s="130"/>
      <c r="E428" s="130"/>
      <c r="G428" s="130"/>
      <c r="H428" s="130"/>
    </row>
    <row r="429">
      <c r="A429" s="130"/>
      <c r="B429" s="130"/>
      <c r="D429" s="130"/>
      <c r="E429" s="130"/>
      <c r="G429" s="130"/>
      <c r="H429" s="130"/>
    </row>
    <row r="430">
      <c r="A430" s="130"/>
      <c r="B430" s="130"/>
      <c r="D430" s="130"/>
      <c r="E430" s="130"/>
      <c r="G430" s="130"/>
      <c r="H430" s="130"/>
    </row>
    <row r="431">
      <c r="A431" s="130"/>
      <c r="B431" s="130"/>
      <c r="D431" s="130"/>
      <c r="E431" s="130"/>
      <c r="G431" s="130"/>
      <c r="H431" s="130"/>
    </row>
    <row r="432">
      <c r="A432" s="130"/>
      <c r="B432" s="130"/>
      <c r="D432" s="130"/>
      <c r="E432" s="130"/>
      <c r="G432" s="130"/>
      <c r="H432" s="130"/>
    </row>
    <row r="433">
      <c r="A433" s="130"/>
      <c r="B433" s="130"/>
      <c r="D433" s="130"/>
      <c r="E433" s="130"/>
      <c r="G433" s="130"/>
      <c r="H433" s="130"/>
    </row>
    <row r="434">
      <c r="A434" s="130"/>
      <c r="B434" s="130"/>
      <c r="D434" s="130"/>
      <c r="E434" s="130"/>
      <c r="G434" s="130"/>
      <c r="H434" s="130"/>
    </row>
    <row r="435">
      <c r="A435" s="130"/>
      <c r="B435" s="130"/>
      <c r="D435" s="130"/>
      <c r="E435" s="130"/>
      <c r="G435" s="130"/>
      <c r="H435" s="130"/>
    </row>
    <row r="436">
      <c r="A436" s="130"/>
      <c r="B436" s="130"/>
      <c r="D436" s="130"/>
      <c r="E436" s="130"/>
      <c r="G436" s="130"/>
      <c r="H436" s="130"/>
    </row>
    <row r="437">
      <c r="A437" s="130"/>
      <c r="B437" s="130"/>
      <c r="D437" s="130"/>
      <c r="E437" s="130"/>
      <c r="G437" s="130"/>
      <c r="H437" s="130"/>
    </row>
    <row r="438">
      <c r="A438" s="130"/>
      <c r="B438" s="130"/>
      <c r="D438" s="130"/>
      <c r="E438" s="130"/>
      <c r="G438" s="130"/>
      <c r="H438" s="130"/>
    </row>
    <row r="439">
      <c r="A439" s="130"/>
      <c r="B439" s="130"/>
      <c r="D439" s="130"/>
      <c r="E439" s="130"/>
      <c r="G439" s="130"/>
      <c r="H439" s="130"/>
    </row>
    <row r="440">
      <c r="A440" s="130"/>
      <c r="B440" s="130"/>
      <c r="D440" s="130"/>
      <c r="E440" s="130"/>
      <c r="G440" s="130"/>
      <c r="H440" s="130"/>
    </row>
    <row r="441">
      <c r="A441" s="130"/>
      <c r="B441" s="130"/>
      <c r="D441" s="130"/>
      <c r="E441" s="130"/>
      <c r="G441" s="130"/>
      <c r="H441" s="130"/>
    </row>
    <row r="442">
      <c r="A442" s="130"/>
      <c r="B442" s="130"/>
      <c r="D442" s="130"/>
      <c r="E442" s="130"/>
      <c r="G442" s="130"/>
      <c r="H442" s="130"/>
    </row>
    <row r="443">
      <c r="A443" s="130"/>
      <c r="B443" s="130"/>
      <c r="D443" s="130"/>
      <c r="E443" s="130"/>
      <c r="G443" s="130"/>
      <c r="H443" s="130"/>
    </row>
    <row r="444">
      <c r="A444" s="130"/>
      <c r="B444" s="130"/>
      <c r="D444" s="130"/>
      <c r="E444" s="130"/>
      <c r="G444" s="130"/>
      <c r="H444" s="130"/>
    </row>
    <row r="445">
      <c r="A445" s="130"/>
      <c r="B445" s="130"/>
      <c r="D445" s="130"/>
      <c r="E445" s="130"/>
      <c r="G445" s="130"/>
      <c r="H445" s="130"/>
    </row>
    <row r="446">
      <c r="A446" s="130"/>
      <c r="B446" s="130"/>
      <c r="D446" s="130"/>
      <c r="E446" s="130"/>
      <c r="G446" s="130"/>
      <c r="H446" s="130"/>
    </row>
    <row r="447">
      <c r="A447" s="130"/>
      <c r="B447" s="130"/>
      <c r="D447" s="130"/>
      <c r="E447" s="130"/>
      <c r="G447" s="130"/>
      <c r="H447" s="130"/>
    </row>
    <row r="448">
      <c r="A448" s="130"/>
      <c r="B448" s="130"/>
      <c r="D448" s="130"/>
      <c r="E448" s="130"/>
      <c r="G448" s="130"/>
      <c r="H448" s="130"/>
    </row>
    <row r="449">
      <c r="A449" s="130"/>
      <c r="B449" s="130"/>
      <c r="D449" s="130"/>
      <c r="E449" s="130"/>
      <c r="G449" s="130"/>
      <c r="H449" s="130"/>
    </row>
    <row r="450">
      <c r="A450" s="130"/>
      <c r="B450" s="130"/>
      <c r="D450" s="130"/>
      <c r="E450" s="130"/>
      <c r="G450" s="130"/>
      <c r="H450" s="130"/>
    </row>
    <row r="451">
      <c r="A451" s="130"/>
      <c r="B451" s="130"/>
      <c r="D451" s="130"/>
      <c r="E451" s="130"/>
      <c r="G451" s="130"/>
      <c r="H451" s="130"/>
    </row>
    <row r="452">
      <c r="A452" s="130"/>
      <c r="B452" s="130"/>
      <c r="D452" s="130"/>
      <c r="E452" s="130"/>
      <c r="G452" s="130"/>
      <c r="H452" s="130"/>
    </row>
    <row r="453">
      <c r="A453" s="130"/>
      <c r="B453" s="130"/>
      <c r="D453" s="130"/>
      <c r="E453" s="130"/>
      <c r="G453" s="130"/>
      <c r="H453" s="130"/>
    </row>
    <row r="454">
      <c r="A454" s="130"/>
      <c r="B454" s="130"/>
      <c r="D454" s="130"/>
      <c r="E454" s="130"/>
      <c r="G454" s="130"/>
      <c r="H454" s="130"/>
    </row>
    <row r="455">
      <c r="A455" s="130"/>
      <c r="B455" s="130"/>
      <c r="D455" s="130"/>
      <c r="E455" s="130"/>
      <c r="G455" s="130"/>
      <c r="H455" s="130"/>
    </row>
    <row r="456">
      <c r="A456" s="130"/>
      <c r="B456" s="130"/>
      <c r="D456" s="130"/>
      <c r="E456" s="130"/>
      <c r="G456" s="130"/>
      <c r="H456" s="130"/>
    </row>
    <row r="457">
      <c r="A457" s="130"/>
      <c r="B457" s="130"/>
      <c r="D457" s="130"/>
      <c r="E457" s="130"/>
      <c r="G457" s="130"/>
      <c r="H457" s="130"/>
    </row>
    <row r="458">
      <c r="A458" s="130"/>
      <c r="B458" s="130"/>
      <c r="D458" s="130"/>
      <c r="E458" s="130"/>
      <c r="G458" s="130"/>
      <c r="H458" s="130"/>
    </row>
    <row r="459">
      <c r="A459" s="130"/>
      <c r="B459" s="130"/>
      <c r="D459" s="130"/>
      <c r="E459" s="130"/>
      <c r="G459" s="130"/>
      <c r="H459" s="130"/>
    </row>
    <row r="460">
      <c r="A460" s="130"/>
      <c r="B460" s="130"/>
      <c r="D460" s="130"/>
      <c r="E460" s="130"/>
      <c r="G460" s="130"/>
      <c r="H460" s="130"/>
    </row>
    <row r="461">
      <c r="A461" s="130"/>
      <c r="B461" s="130"/>
      <c r="D461" s="130"/>
      <c r="E461" s="130"/>
      <c r="G461" s="130"/>
      <c r="H461" s="130"/>
    </row>
    <row r="462">
      <c r="A462" s="130"/>
      <c r="B462" s="130"/>
      <c r="D462" s="130"/>
      <c r="E462" s="130"/>
      <c r="G462" s="130"/>
      <c r="H462" s="130"/>
    </row>
    <row r="463">
      <c r="A463" s="130"/>
      <c r="B463" s="130"/>
      <c r="D463" s="130"/>
      <c r="E463" s="130"/>
      <c r="G463" s="130"/>
      <c r="H463" s="130"/>
    </row>
    <row r="464">
      <c r="A464" s="130"/>
      <c r="B464" s="130"/>
      <c r="D464" s="130"/>
      <c r="E464" s="130"/>
      <c r="G464" s="130"/>
      <c r="H464" s="130"/>
    </row>
    <row r="465">
      <c r="A465" s="130"/>
      <c r="B465" s="130"/>
      <c r="D465" s="130"/>
      <c r="E465" s="130"/>
      <c r="G465" s="130"/>
      <c r="H465" s="130"/>
    </row>
    <row r="466">
      <c r="A466" s="130"/>
      <c r="B466" s="130"/>
      <c r="D466" s="130"/>
      <c r="E466" s="130"/>
      <c r="G466" s="130"/>
      <c r="H466" s="130"/>
    </row>
    <row r="467">
      <c r="A467" s="130"/>
      <c r="B467" s="130"/>
      <c r="D467" s="130"/>
      <c r="E467" s="130"/>
      <c r="G467" s="130"/>
      <c r="H467" s="130"/>
    </row>
    <row r="468">
      <c r="A468" s="130"/>
      <c r="B468" s="130"/>
      <c r="D468" s="130"/>
      <c r="E468" s="130"/>
      <c r="G468" s="130"/>
      <c r="H468" s="130"/>
    </row>
    <row r="469">
      <c r="A469" s="130"/>
      <c r="B469" s="130"/>
      <c r="D469" s="130"/>
      <c r="E469" s="130"/>
      <c r="G469" s="130"/>
      <c r="H469" s="130"/>
    </row>
    <row r="470">
      <c r="A470" s="130"/>
      <c r="B470" s="130"/>
      <c r="D470" s="130"/>
      <c r="E470" s="130"/>
      <c r="G470" s="130"/>
      <c r="H470" s="130"/>
    </row>
    <row r="471">
      <c r="A471" s="130"/>
      <c r="B471" s="130"/>
      <c r="D471" s="130"/>
      <c r="E471" s="130"/>
      <c r="G471" s="130"/>
      <c r="H471" s="130"/>
    </row>
    <row r="472">
      <c r="A472" s="130"/>
      <c r="B472" s="130"/>
      <c r="D472" s="130"/>
      <c r="E472" s="130"/>
      <c r="G472" s="130"/>
      <c r="H472" s="130"/>
    </row>
    <row r="473">
      <c r="A473" s="130"/>
      <c r="B473" s="130"/>
      <c r="D473" s="130"/>
      <c r="E473" s="130"/>
      <c r="G473" s="130"/>
      <c r="H473" s="130"/>
    </row>
    <row r="474">
      <c r="A474" s="130"/>
      <c r="B474" s="130"/>
      <c r="D474" s="130"/>
      <c r="E474" s="130"/>
      <c r="G474" s="130"/>
      <c r="H474" s="130"/>
    </row>
    <row r="475">
      <c r="A475" s="130"/>
      <c r="B475" s="130"/>
      <c r="D475" s="130"/>
      <c r="E475" s="130"/>
      <c r="G475" s="130"/>
      <c r="H475" s="130"/>
    </row>
    <row r="476">
      <c r="A476" s="130"/>
      <c r="B476" s="130"/>
      <c r="D476" s="130"/>
      <c r="E476" s="130"/>
      <c r="G476" s="130"/>
      <c r="H476" s="130"/>
    </row>
    <row r="477">
      <c r="A477" s="130"/>
      <c r="B477" s="130"/>
      <c r="D477" s="130"/>
      <c r="E477" s="130"/>
      <c r="G477" s="130"/>
      <c r="H477" s="130"/>
    </row>
    <row r="478">
      <c r="A478" s="130"/>
      <c r="B478" s="130"/>
      <c r="D478" s="130"/>
      <c r="E478" s="130"/>
      <c r="G478" s="130"/>
      <c r="H478" s="130"/>
    </row>
    <row r="479">
      <c r="A479" s="130"/>
      <c r="B479" s="130"/>
      <c r="D479" s="130"/>
      <c r="E479" s="130"/>
      <c r="G479" s="130"/>
      <c r="H479" s="130"/>
    </row>
    <row r="480">
      <c r="A480" s="130"/>
      <c r="B480" s="130"/>
      <c r="D480" s="130"/>
      <c r="E480" s="130"/>
      <c r="G480" s="130"/>
      <c r="H480" s="130"/>
    </row>
    <row r="481">
      <c r="A481" s="130"/>
      <c r="B481" s="130"/>
      <c r="D481" s="130"/>
      <c r="E481" s="130"/>
      <c r="G481" s="130"/>
      <c r="H481" s="130"/>
    </row>
    <row r="482">
      <c r="A482" s="130"/>
      <c r="B482" s="130"/>
      <c r="D482" s="130"/>
      <c r="E482" s="130"/>
      <c r="G482" s="130"/>
      <c r="H482" s="130"/>
    </row>
    <row r="483">
      <c r="A483" s="130"/>
      <c r="B483" s="130"/>
      <c r="D483" s="130"/>
      <c r="E483" s="130"/>
      <c r="G483" s="130"/>
      <c r="H483" s="130"/>
    </row>
    <row r="484">
      <c r="A484" s="130"/>
      <c r="B484" s="130"/>
      <c r="D484" s="130"/>
      <c r="E484" s="130"/>
      <c r="G484" s="130"/>
      <c r="H484" s="130"/>
    </row>
    <row r="485">
      <c r="A485" s="130"/>
      <c r="B485" s="130"/>
      <c r="D485" s="130"/>
      <c r="E485" s="130"/>
      <c r="G485" s="130"/>
      <c r="H485" s="130"/>
    </row>
    <row r="486">
      <c r="A486" s="130"/>
      <c r="B486" s="130"/>
      <c r="D486" s="130"/>
      <c r="E486" s="130"/>
      <c r="G486" s="130"/>
      <c r="H486" s="130"/>
    </row>
    <row r="487">
      <c r="A487" s="130"/>
      <c r="B487" s="130"/>
      <c r="D487" s="130"/>
      <c r="E487" s="130"/>
      <c r="G487" s="130"/>
      <c r="H487" s="130"/>
    </row>
    <row r="488">
      <c r="A488" s="130"/>
      <c r="B488" s="130"/>
      <c r="D488" s="130"/>
      <c r="E488" s="130"/>
      <c r="G488" s="130"/>
      <c r="H488" s="130"/>
    </row>
    <row r="489">
      <c r="A489" s="130"/>
      <c r="B489" s="130"/>
      <c r="D489" s="130"/>
      <c r="E489" s="130"/>
      <c r="G489" s="130"/>
      <c r="H489" s="130"/>
    </row>
    <row r="490">
      <c r="A490" s="130"/>
      <c r="B490" s="130"/>
      <c r="D490" s="130"/>
      <c r="E490" s="130"/>
      <c r="G490" s="130"/>
      <c r="H490" s="130"/>
    </row>
    <row r="491">
      <c r="A491" s="130"/>
      <c r="B491" s="130"/>
      <c r="D491" s="130"/>
      <c r="E491" s="130"/>
      <c r="G491" s="130"/>
      <c r="H491" s="130"/>
    </row>
    <row r="492">
      <c r="A492" s="130"/>
      <c r="B492" s="130"/>
      <c r="D492" s="130"/>
      <c r="E492" s="130"/>
      <c r="G492" s="130"/>
      <c r="H492" s="130"/>
    </row>
    <row r="493">
      <c r="A493" s="130"/>
      <c r="B493" s="130"/>
      <c r="D493" s="130"/>
      <c r="E493" s="130"/>
      <c r="G493" s="130"/>
      <c r="H493" s="130"/>
    </row>
    <row r="494">
      <c r="A494" s="130"/>
      <c r="B494" s="130"/>
      <c r="D494" s="130"/>
      <c r="E494" s="130"/>
      <c r="G494" s="130"/>
      <c r="H494" s="130"/>
    </row>
    <row r="495">
      <c r="A495" s="130"/>
      <c r="B495" s="130"/>
      <c r="D495" s="130"/>
      <c r="E495" s="130"/>
      <c r="G495" s="130"/>
      <c r="H495" s="130"/>
    </row>
    <row r="496">
      <c r="A496" s="130"/>
      <c r="B496" s="130"/>
      <c r="D496" s="130"/>
      <c r="E496" s="130"/>
      <c r="G496" s="130"/>
      <c r="H496" s="130"/>
    </row>
    <row r="497">
      <c r="A497" s="130"/>
      <c r="B497" s="130"/>
      <c r="D497" s="130"/>
      <c r="E497" s="130"/>
      <c r="G497" s="130"/>
      <c r="H497" s="130"/>
    </row>
    <row r="498">
      <c r="A498" s="130"/>
      <c r="B498" s="130"/>
      <c r="D498" s="130"/>
      <c r="E498" s="130"/>
      <c r="G498" s="130"/>
      <c r="H498" s="130"/>
    </row>
    <row r="499">
      <c r="A499" s="130"/>
      <c r="B499" s="130"/>
      <c r="D499" s="130"/>
      <c r="E499" s="130"/>
      <c r="G499" s="130"/>
      <c r="H499" s="130"/>
    </row>
    <row r="500">
      <c r="A500" s="130"/>
      <c r="B500" s="130"/>
      <c r="D500" s="130"/>
      <c r="E500" s="130"/>
      <c r="G500" s="130"/>
      <c r="H500" s="130"/>
    </row>
    <row r="501">
      <c r="A501" s="130"/>
      <c r="B501" s="130"/>
      <c r="D501" s="130"/>
      <c r="E501" s="130"/>
      <c r="G501" s="130"/>
      <c r="H501" s="130"/>
    </row>
    <row r="502">
      <c r="A502" s="130"/>
      <c r="B502" s="130"/>
      <c r="D502" s="130"/>
      <c r="E502" s="130"/>
      <c r="G502" s="130"/>
      <c r="H502" s="130"/>
    </row>
    <row r="503">
      <c r="A503" s="130"/>
      <c r="B503" s="130"/>
      <c r="D503" s="130"/>
      <c r="E503" s="130"/>
      <c r="G503" s="130"/>
      <c r="H503" s="130"/>
    </row>
    <row r="504">
      <c r="A504" s="130"/>
      <c r="B504" s="130"/>
      <c r="D504" s="130"/>
      <c r="E504" s="130"/>
      <c r="G504" s="130"/>
      <c r="H504" s="130"/>
    </row>
    <row r="505">
      <c r="A505" s="130"/>
      <c r="B505" s="130"/>
      <c r="D505" s="130"/>
      <c r="E505" s="130"/>
      <c r="G505" s="130"/>
      <c r="H505" s="130"/>
    </row>
    <row r="506">
      <c r="A506" s="130"/>
      <c r="B506" s="130"/>
      <c r="D506" s="130"/>
      <c r="E506" s="130"/>
      <c r="G506" s="130"/>
      <c r="H506" s="130"/>
    </row>
    <row r="507">
      <c r="A507" s="130"/>
      <c r="B507" s="130"/>
      <c r="D507" s="130"/>
      <c r="E507" s="130"/>
      <c r="G507" s="130"/>
      <c r="H507" s="130"/>
    </row>
    <row r="508">
      <c r="A508" s="130"/>
      <c r="B508" s="130"/>
      <c r="D508" s="130"/>
      <c r="E508" s="130"/>
      <c r="G508" s="130"/>
      <c r="H508" s="130"/>
    </row>
    <row r="509">
      <c r="A509" s="130"/>
      <c r="B509" s="130"/>
      <c r="D509" s="130"/>
      <c r="E509" s="130"/>
      <c r="G509" s="130"/>
      <c r="H509" s="130"/>
    </row>
    <row r="510">
      <c r="A510" s="130"/>
      <c r="B510" s="130"/>
      <c r="D510" s="130"/>
      <c r="E510" s="130"/>
      <c r="G510" s="130"/>
      <c r="H510" s="130"/>
    </row>
    <row r="511">
      <c r="A511" s="130"/>
      <c r="B511" s="130"/>
      <c r="D511" s="130"/>
      <c r="E511" s="130"/>
      <c r="G511" s="130"/>
      <c r="H511" s="130"/>
    </row>
    <row r="512">
      <c r="A512" s="130"/>
      <c r="B512" s="130"/>
      <c r="D512" s="130"/>
      <c r="E512" s="130"/>
      <c r="G512" s="130"/>
      <c r="H512" s="130"/>
    </row>
    <row r="513">
      <c r="A513" s="130"/>
      <c r="B513" s="130"/>
      <c r="D513" s="130"/>
      <c r="E513" s="130"/>
      <c r="G513" s="130"/>
      <c r="H513" s="130"/>
    </row>
    <row r="514">
      <c r="A514" s="130"/>
      <c r="B514" s="130"/>
      <c r="D514" s="130"/>
      <c r="E514" s="130"/>
      <c r="G514" s="130"/>
      <c r="H514" s="130"/>
    </row>
    <row r="515">
      <c r="A515" s="130"/>
      <c r="B515" s="130"/>
      <c r="D515" s="130"/>
      <c r="E515" s="130"/>
      <c r="G515" s="130"/>
      <c r="H515" s="130"/>
    </row>
    <row r="516">
      <c r="A516" s="130"/>
      <c r="B516" s="130"/>
      <c r="D516" s="130"/>
      <c r="E516" s="130"/>
      <c r="G516" s="130"/>
      <c r="H516" s="130"/>
    </row>
    <row r="517">
      <c r="A517" s="130"/>
      <c r="B517" s="130"/>
      <c r="D517" s="130"/>
      <c r="E517" s="130"/>
      <c r="G517" s="130"/>
      <c r="H517" s="130"/>
    </row>
    <row r="518">
      <c r="A518" s="130"/>
      <c r="B518" s="130"/>
      <c r="D518" s="130"/>
      <c r="E518" s="130"/>
      <c r="G518" s="130"/>
      <c r="H518" s="130"/>
    </row>
    <row r="519">
      <c r="A519" s="130"/>
      <c r="B519" s="130"/>
      <c r="D519" s="130"/>
      <c r="E519" s="130"/>
      <c r="G519" s="130"/>
      <c r="H519" s="130"/>
    </row>
    <row r="520">
      <c r="A520" s="130"/>
      <c r="B520" s="130"/>
      <c r="D520" s="130"/>
      <c r="E520" s="130"/>
      <c r="G520" s="130"/>
      <c r="H520" s="130"/>
    </row>
    <row r="521">
      <c r="A521" s="130"/>
      <c r="B521" s="130"/>
      <c r="D521" s="130"/>
      <c r="E521" s="130"/>
      <c r="G521" s="130"/>
      <c r="H521" s="130"/>
    </row>
    <row r="522">
      <c r="A522" s="130"/>
      <c r="B522" s="130"/>
      <c r="D522" s="130"/>
      <c r="E522" s="130"/>
      <c r="G522" s="130"/>
      <c r="H522" s="130"/>
    </row>
    <row r="523">
      <c r="A523" s="130"/>
      <c r="B523" s="130"/>
      <c r="D523" s="130"/>
      <c r="E523" s="130"/>
      <c r="G523" s="130"/>
      <c r="H523" s="130"/>
    </row>
    <row r="524">
      <c r="A524" s="130"/>
      <c r="B524" s="130"/>
      <c r="D524" s="130"/>
      <c r="E524" s="130"/>
      <c r="G524" s="130"/>
      <c r="H524" s="130"/>
    </row>
    <row r="525">
      <c r="A525" s="130"/>
      <c r="B525" s="130"/>
      <c r="D525" s="130"/>
      <c r="E525" s="130"/>
      <c r="G525" s="130"/>
      <c r="H525" s="130"/>
    </row>
    <row r="526">
      <c r="A526" s="130"/>
      <c r="B526" s="130"/>
      <c r="D526" s="130"/>
      <c r="E526" s="130"/>
      <c r="G526" s="130"/>
      <c r="H526" s="130"/>
    </row>
    <row r="527">
      <c r="A527" s="130"/>
      <c r="B527" s="130"/>
      <c r="D527" s="130"/>
      <c r="E527" s="130"/>
      <c r="G527" s="130"/>
      <c r="H527" s="130"/>
    </row>
    <row r="528">
      <c r="A528" s="130"/>
      <c r="B528" s="130"/>
      <c r="D528" s="130"/>
      <c r="E528" s="130"/>
      <c r="G528" s="130"/>
      <c r="H528" s="130"/>
    </row>
    <row r="529">
      <c r="A529" s="130"/>
      <c r="B529" s="130"/>
      <c r="D529" s="130"/>
      <c r="E529" s="130"/>
      <c r="G529" s="130"/>
      <c r="H529" s="130"/>
    </row>
    <row r="530">
      <c r="A530" s="130"/>
      <c r="B530" s="130"/>
      <c r="D530" s="130"/>
      <c r="E530" s="130"/>
      <c r="G530" s="130"/>
      <c r="H530" s="130"/>
    </row>
    <row r="531">
      <c r="A531" s="130"/>
      <c r="B531" s="130"/>
      <c r="D531" s="130"/>
      <c r="E531" s="130"/>
      <c r="G531" s="130"/>
      <c r="H531" s="130"/>
    </row>
    <row r="532">
      <c r="A532" s="130"/>
      <c r="B532" s="130"/>
      <c r="D532" s="130"/>
      <c r="E532" s="130"/>
      <c r="G532" s="130"/>
      <c r="H532" s="130"/>
    </row>
    <row r="533">
      <c r="A533" s="130"/>
      <c r="B533" s="130"/>
      <c r="D533" s="130"/>
      <c r="E533" s="130"/>
      <c r="G533" s="130"/>
      <c r="H533" s="130"/>
    </row>
    <row r="534">
      <c r="A534" s="130"/>
      <c r="B534" s="130"/>
      <c r="D534" s="130"/>
      <c r="E534" s="130"/>
      <c r="G534" s="130"/>
      <c r="H534" s="130"/>
    </row>
    <row r="535">
      <c r="A535" s="130"/>
      <c r="B535" s="130"/>
      <c r="D535" s="130"/>
      <c r="E535" s="130"/>
      <c r="G535" s="130"/>
      <c r="H535" s="130"/>
    </row>
    <row r="536">
      <c r="A536" s="130"/>
      <c r="B536" s="130"/>
      <c r="D536" s="130"/>
      <c r="E536" s="130"/>
      <c r="G536" s="130"/>
      <c r="H536" s="130"/>
    </row>
    <row r="537">
      <c r="A537" s="130"/>
      <c r="B537" s="130"/>
      <c r="D537" s="130"/>
      <c r="E537" s="130"/>
      <c r="G537" s="130"/>
      <c r="H537" s="130"/>
    </row>
    <row r="538">
      <c r="A538" s="130"/>
      <c r="B538" s="130"/>
      <c r="D538" s="130"/>
      <c r="E538" s="130"/>
      <c r="G538" s="130"/>
      <c r="H538" s="130"/>
    </row>
    <row r="539">
      <c r="A539" s="130"/>
      <c r="B539" s="130"/>
      <c r="D539" s="130"/>
      <c r="E539" s="130"/>
      <c r="G539" s="130"/>
      <c r="H539" s="130"/>
    </row>
    <row r="540">
      <c r="A540" s="130"/>
      <c r="B540" s="130"/>
      <c r="D540" s="130"/>
      <c r="E540" s="130"/>
      <c r="G540" s="130"/>
      <c r="H540" s="130"/>
    </row>
    <row r="541">
      <c r="A541" s="130"/>
      <c r="B541" s="130"/>
      <c r="D541" s="130"/>
      <c r="E541" s="130"/>
      <c r="G541" s="130"/>
      <c r="H541" s="130"/>
    </row>
    <row r="542">
      <c r="A542" s="130"/>
      <c r="B542" s="130"/>
      <c r="D542" s="130"/>
      <c r="E542" s="130"/>
      <c r="G542" s="130"/>
      <c r="H542" s="130"/>
    </row>
    <row r="543">
      <c r="A543" s="130"/>
      <c r="B543" s="130"/>
      <c r="D543" s="130"/>
      <c r="E543" s="130"/>
      <c r="G543" s="130"/>
      <c r="H543" s="130"/>
    </row>
    <row r="544">
      <c r="A544" s="130"/>
      <c r="B544" s="130"/>
      <c r="D544" s="130"/>
      <c r="E544" s="130"/>
      <c r="G544" s="130"/>
      <c r="H544" s="130"/>
    </row>
    <row r="545">
      <c r="A545" s="130"/>
      <c r="B545" s="130"/>
      <c r="D545" s="130"/>
      <c r="E545" s="130"/>
      <c r="G545" s="130"/>
      <c r="H545" s="130"/>
    </row>
    <row r="546">
      <c r="A546" s="130"/>
      <c r="B546" s="130"/>
      <c r="D546" s="130"/>
      <c r="E546" s="130"/>
      <c r="G546" s="130"/>
      <c r="H546" s="130"/>
    </row>
    <row r="547">
      <c r="A547" s="130"/>
      <c r="B547" s="130"/>
      <c r="D547" s="130"/>
      <c r="E547" s="130"/>
      <c r="G547" s="130"/>
      <c r="H547" s="130"/>
    </row>
    <row r="548">
      <c r="A548" s="130"/>
      <c r="B548" s="130"/>
      <c r="D548" s="130"/>
      <c r="E548" s="130"/>
      <c r="G548" s="130"/>
      <c r="H548" s="130"/>
    </row>
    <row r="549">
      <c r="A549" s="130"/>
      <c r="B549" s="130"/>
      <c r="D549" s="130"/>
      <c r="E549" s="130"/>
      <c r="G549" s="130"/>
      <c r="H549" s="130"/>
    </row>
    <row r="550">
      <c r="A550" s="130"/>
      <c r="B550" s="130"/>
      <c r="D550" s="130"/>
      <c r="E550" s="130"/>
      <c r="G550" s="130"/>
      <c r="H550" s="130"/>
    </row>
    <row r="551">
      <c r="A551" s="130"/>
      <c r="B551" s="130"/>
      <c r="D551" s="130"/>
      <c r="E551" s="130"/>
      <c r="G551" s="130"/>
      <c r="H551" s="130"/>
    </row>
    <row r="552">
      <c r="A552" s="130"/>
      <c r="B552" s="130"/>
      <c r="D552" s="130"/>
      <c r="E552" s="130"/>
      <c r="G552" s="130"/>
      <c r="H552" s="130"/>
    </row>
    <row r="553">
      <c r="A553" s="130"/>
      <c r="B553" s="130"/>
      <c r="D553" s="130"/>
      <c r="E553" s="130"/>
      <c r="G553" s="130"/>
      <c r="H553" s="130"/>
    </row>
    <row r="554">
      <c r="A554" s="130"/>
      <c r="B554" s="130"/>
      <c r="D554" s="130"/>
      <c r="E554" s="130"/>
      <c r="G554" s="130"/>
      <c r="H554" s="130"/>
    </row>
    <row r="555">
      <c r="A555" s="130"/>
      <c r="B555" s="130"/>
      <c r="D555" s="130"/>
      <c r="E555" s="130"/>
      <c r="G555" s="130"/>
      <c r="H555" s="130"/>
    </row>
    <row r="556">
      <c r="A556" s="130"/>
      <c r="B556" s="130"/>
      <c r="D556" s="130"/>
      <c r="E556" s="130"/>
      <c r="G556" s="130"/>
      <c r="H556" s="130"/>
    </row>
    <row r="557">
      <c r="A557" s="130"/>
      <c r="B557" s="130"/>
      <c r="D557" s="130"/>
      <c r="E557" s="130"/>
      <c r="G557" s="130"/>
      <c r="H557" s="130"/>
    </row>
    <row r="558">
      <c r="A558" s="130"/>
      <c r="B558" s="130"/>
      <c r="D558" s="130"/>
      <c r="E558" s="130"/>
      <c r="G558" s="130"/>
      <c r="H558" s="130"/>
    </row>
    <row r="559">
      <c r="A559" s="130"/>
      <c r="B559" s="130"/>
      <c r="D559" s="130"/>
      <c r="E559" s="130"/>
      <c r="G559" s="130"/>
      <c r="H559" s="130"/>
    </row>
    <row r="560">
      <c r="A560" s="130"/>
      <c r="B560" s="130"/>
      <c r="D560" s="130"/>
      <c r="E560" s="130"/>
      <c r="G560" s="130"/>
      <c r="H560" s="130"/>
    </row>
    <row r="561">
      <c r="A561" s="130"/>
      <c r="B561" s="130"/>
      <c r="D561" s="130"/>
      <c r="E561" s="130"/>
      <c r="G561" s="130"/>
      <c r="H561" s="130"/>
    </row>
    <row r="562">
      <c r="A562" s="130"/>
      <c r="B562" s="130"/>
      <c r="D562" s="130"/>
      <c r="E562" s="130"/>
      <c r="G562" s="130"/>
      <c r="H562" s="130"/>
    </row>
    <row r="563">
      <c r="A563" s="130"/>
      <c r="B563" s="130"/>
      <c r="D563" s="130"/>
      <c r="E563" s="130"/>
      <c r="G563" s="130"/>
      <c r="H563" s="130"/>
    </row>
    <row r="564">
      <c r="A564" s="130"/>
      <c r="B564" s="130"/>
      <c r="D564" s="130"/>
      <c r="E564" s="130"/>
      <c r="G564" s="130"/>
      <c r="H564" s="130"/>
    </row>
    <row r="565">
      <c r="A565" s="130"/>
      <c r="B565" s="130"/>
      <c r="D565" s="130"/>
      <c r="E565" s="130"/>
      <c r="G565" s="130"/>
      <c r="H565" s="130"/>
    </row>
    <row r="566">
      <c r="A566" s="130"/>
      <c r="B566" s="130"/>
      <c r="D566" s="130"/>
      <c r="E566" s="130"/>
      <c r="G566" s="130"/>
      <c r="H566" s="130"/>
    </row>
    <row r="567">
      <c r="A567" s="130"/>
      <c r="B567" s="130"/>
      <c r="D567" s="130"/>
      <c r="E567" s="130"/>
      <c r="G567" s="130"/>
      <c r="H567" s="130"/>
    </row>
    <row r="568">
      <c r="A568" s="130"/>
      <c r="B568" s="130"/>
      <c r="D568" s="130"/>
      <c r="E568" s="130"/>
      <c r="G568" s="130"/>
      <c r="H568" s="130"/>
    </row>
    <row r="569">
      <c r="A569" s="130"/>
      <c r="B569" s="130"/>
      <c r="D569" s="130"/>
      <c r="E569" s="130"/>
      <c r="G569" s="130"/>
      <c r="H569" s="130"/>
    </row>
    <row r="570">
      <c r="A570" s="130"/>
      <c r="B570" s="130"/>
      <c r="D570" s="130"/>
      <c r="E570" s="130"/>
      <c r="G570" s="130"/>
      <c r="H570" s="130"/>
    </row>
    <row r="571">
      <c r="A571" s="130"/>
      <c r="B571" s="130"/>
      <c r="D571" s="130"/>
      <c r="E571" s="130"/>
      <c r="G571" s="130"/>
      <c r="H571" s="130"/>
    </row>
    <row r="572">
      <c r="A572" s="130"/>
      <c r="B572" s="130"/>
      <c r="D572" s="130"/>
      <c r="E572" s="130"/>
      <c r="G572" s="130"/>
      <c r="H572" s="130"/>
    </row>
    <row r="573">
      <c r="A573" s="130"/>
      <c r="B573" s="130"/>
      <c r="D573" s="130"/>
      <c r="E573" s="130"/>
      <c r="G573" s="130"/>
      <c r="H573" s="130"/>
    </row>
    <row r="574">
      <c r="A574" s="130"/>
      <c r="B574" s="130"/>
      <c r="D574" s="130"/>
      <c r="E574" s="130"/>
      <c r="G574" s="130"/>
      <c r="H574" s="130"/>
    </row>
    <row r="575">
      <c r="A575" s="130"/>
      <c r="B575" s="130"/>
      <c r="D575" s="130"/>
      <c r="E575" s="130"/>
      <c r="G575" s="130"/>
      <c r="H575" s="130"/>
    </row>
    <row r="576">
      <c r="A576" s="130"/>
      <c r="B576" s="130"/>
      <c r="D576" s="130"/>
      <c r="E576" s="130"/>
      <c r="G576" s="130"/>
      <c r="H576" s="130"/>
    </row>
    <row r="577">
      <c r="A577" s="130"/>
      <c r="B577" s="130"/>
      <c r="D577" s="130"/>
      <c r="E577" s="130"/>
      <c r="G577" s="130"/>
      <c r="H577" s="130"/>
    </row>
    <row r="578">
      <c r="A578" s="130"/>
      <c r="B578" s="130"/>
      <c r="D578" s="130"/>
      <c r="E578" s="130"/>
      <c r="G578" s="130"/>
      <c r="H578" s="130"/>
    </row>
    <row r="579">
      <c r="A579" s="130"/>
      <c r="B579" s="130"/>
      <c r="D579" s="130"/>
      <c r="E579" s="130"/>
      <c r="G579" s="130"/>
      <c r="H579" s="130"/>
    </row>
    <row r="580">
      <c r="A580" s="130"/>
      <c r="B580" s="130"/>
      <c r="D580" s="130"/>
      <c r="E580" s="130"/>
      <c r="G580" s="130"/>
      <c r="H580" s="130"/>
    </row>
    <row r="581">
      <c r="A581" s="130"/>
      <c r="B581" s="130"/>
      <c r="D581" s="130"/>
      <c r="E581" s="130"/>
      <c r="G581" s="130"/>
      <c r="H581" s="130"/>
    </row>
    <row r="582">
      <c r="A582" s="130"/>
      <c r="B582" s="130"/>
      <c r="D582" s="130"/>
      <c r="E582" s="130"/>
      <c r="G582" s="130"/>
      <c r="H582" s="130"/>
    </row>
    <row r="583">
      <c r="A583" s="130"/>
      <c r="B583" s="130"/>
      <c r="D583" s="130"/>
      <c r="E583" s="130"/>
      <c r="G583" s="130"/>
      <c r="H583" s="130"/>
    </row>
    <row r="584">
      <c r="A584" s="130"/>
      <c r="B584" s="130"/>
      <c r="D584" s="130"/>
      <c r="E584" s="130"/>
      <c r="G584" s="130"/>
      <c r="H584" s="130"/>
    </row>
    <row r="585">
      <c r="A585" s="130"/>
      <c r="B585" s="130"/>
      <c r="D585" s="130"/>
      <c r="E585" s="130"/>
      <c r="G585" s="130"/>
      <c r="H585" s="130"/>
    </row>
    <row r="586">
      <c r="A586" s="130"/>
      <c r="B586" s="130"/>
      <c r="D586" s="130"/>
      <c r="E586" s="130"/>
      <c r="G586" s="130"/>
      <c r="H586" s="130"/>
    </row>
    <row r="587">
      <c r="A587" s="130"/>
      <c r="B587" s="130"/>
      <c r="D587" s="130"/>
      <c r="E587" s="130"/>
      <c r="G587" s="130"/>
      <c r="H587" s="130"/>
    </row>
    <row r="588">
      <c r="A588" s="130"/>
      <c r="B588" s="130"/>
      <c r="D588" s="130"/>
      <c r="E588" s="130"/>
      <c r="G588" s="130"/>
      <c r="H588" s="130"/>
    </row>
    <row r="589">
      <c r="A589" s="130"/>
      <c r="B589" s="130"/>
      <c r="D589" s="130"/>
      <c r="E589" s="130"/>
      <c r="G589" s="130"/>
      <c r="H589" s="130"/>
    </row>
    <row r="590">
      <c r="A590" s="130"/>
      <c r="B590" s="130"/>
      <c r="D590" s="130"/>
      <c r="E590" s="130"/>
      <c r="G590" s="130"/>
      <c r="H590" s="130"/>
    </row>
    <row r="591">
      <c r="A591" s="130"/>
      <c r="B591" s="130"/>
      <c r="D591" s="130"/>
      <c r="E591" s="130"/>
      <c r="G591" s="130"/>
      <c r="H591" s="130"/>
    </row>
    <row r="592">
      <c r="A592" s="130"/>
      <c r="B592" s="130"/>
      <c r="D592" s="130"/>
      <c r="E592" s="130"/>
      <c r="G592" s="130"/>
      <c r="H592" s="130"/>
    </row>
    <row r="593">
      <c r="A593" s="130"/>
      <c r="B593" s="130"/>
      <c r="D593" s="130"/>
      <c r="E593" s="130"/>
      <c r="G593" s="130"/>
      <c r="H593" s="130"/>
    </row>
    <row r="594">
      <c r="A594" s="130"/>
      <c r="B594" s="130"/>
      <c r="D594" s="130"/>
      <c r="E594" s="130"/>
      <c r="G594" s="130"/>
      <c r="H594" s="130"/>
    </row>
    <row r="595">
      <c r="A595" s="130"/>
      <c r="B595" s="130"/>
      <c r="D595" s="130"/>
      <c r="E595" s="130"/>
      <c r="G595" s="130"/>
      <c r="H595" s="130"/>
    </row>
    <row r="596">
      <c r="A596" s="130"/>
      <c r="B596" s="130"/>
      <c r="D596" s="130"/>
      <c r="E596" s="130"/>
      <c r="G596" s="130"/>
      <c r="H596" s="130"/>
    </row>
    <row r="597">
      <c r="A597" s="130"/>
      <c r="B597" s="130"/>
      <c r="D597" s="130"/>
      <c r="E597" s="130"/>
      <c r="G597" s="130"/>
      <c r="H597" s="130"/>
    </row>
    <row r="598">
      <c r="A598" s="130"/>
      <c r="B598" s="130"/>
      <c r="D598" s="130"/>
      <c r="E598" s="130"/>
      <c r="G598" s="130"/>
      <c r="H598" s="130"/>
    </row>
    <row r="599">
      <c r="A599" s="130"/>
      <c r="B599" s="130"/>
      <c r="D599" s="130"/>
      <c r="E599" s="130"/>
      <c r="G599" s="130"/>
      <c r="H599" s="130"/>
    </row>
    <row r="600">
      <c r="A600" s="130"/>
      <c r="B600" s="130"/>
      <c r="D600" s="130"/>
      <c r="E600" s="130"/>
      <c r="G600" s="130"/>
      <c r="H600" s="130"/>
    </row>
    <row r="601">
      <c r="A601" s="130"/>
      <c r="B601" s="130"/>
      <c r="D601" s="130"/>
      <c r="E601" s="130"/>
      <c r="G601" s="130"/>
      <c r="H601" s="130"/>
    </row>
    <row r="602">
      <c r="A602" s="130"/>
      <c r="B602" s="130"/>
      <c r="D602" s="130"/>
      <c r="E602" s="130"/>
      <c r="G602" s="130"/>
      <c r="H602" s="130"/>
    </row>
    <row r="603">
      <c r="A603" s="130"/>
      <c r="B603" s="130"/>
      <c r="D603" s="130"/>
      <c r="E603" s="130"/>
      <c r="G603" s="130"/>
      <c r="H603" s="130"/>
    </row>
    <row r="604">
      <c r="A604" s="130"/>
      <c r="B604" s="130"/>
      <c r="D604" s="130"/>
      <c r="E604" s="130"/>
      <c r="G604" s="130"/>
      <c r="H604" s="130"/>
    </row>
    <row r="605">
      <c r="A605" s="130"/>
      <c r="B605" s="130"/>
      <c r="D605" s="130"/>
      <c r="E605" s="130"/>
      <c r="G605" s="130"/>
      <c r="H605" s="130"/>
    </row>
    <row r="606">
      <c r="A606" s="130"/>
      <c r="B606" s="130"/>
      <c r="D606" s="130"/>
      <c r="E606" s="130"/>
      <c r="G606" s="130"/>
      <c r="H606" s="130"/>
    </row>
    <row r="607">
      <c r="A607" s="130"/>
      <c r="B607" s="130"/>
      <c r="D607" s="130"/>
      <c r="E607" s="130"/>
      <c r="G607" s="130"/>
      <c r="H607" s="130"/>
    </row>
    <row r="608">
      <c r="A608" s="130"/>
      <c r="B608" s="130"/>
      <c r="D608" s="130"/>
      <c r="E608" s="130"/>
      <c r="G608" s="130"/>
      <c r="H608" s="130"/>
    </row>
    <row r="609">
      <c r="A609" s="130"/>
      <c r="B609" s="130"/>
      <c r="D609" s="130"/>
      <c r="E609" s="130"/>
      <c r="G609" s="130"/>
      <c r="H609" s="130"/>
    </row>
    <row r="610">
      <c r="A610" s="130"/>
      <c r="B610" s="130"/>
      <c r="D610" s="130"/>
      <c r="E610" s="130"/>
      <c r="G610" s="130"/>
      <c r="H610" s="130"/>
    </row>
    <row r="611">
      <c r="A611" s="130"/>
      <c r="B611" s="130"/>
      <c r="D611" s="130"/>
      <c r="E611" s="130"/>
      <c r="G611" s="130"/>
      <c r="H611" s="130"/>
    </row>
    <row r="612">
      <c r="A612" s="130"/>
      <c r="B612" s="130"/>
      <c r="D612" s="130"/>
      <c r="E612" s="130"/>
      <c r="G612" s="130"/>
      <c r="H612" s="130"/>
    </row>
    <row r="613">
      <c r="A613" s="130"/>
      <c r="B613" s="130"/>
      <c r="D613" s="130"/>
      <c r="E613" s="130"/>
      <c r="G613" s="130"/>
      <c r="H613" s="130"/>
    </row>
    <row r="614">
      <c r="A614" s="130"/>
      <c r="B614" s="130"/>
      <c r="D614" s="130"/>
      <c r="E614" s="130"/>
      <c r="G614" s="130"/>
      <c r="H614" s="130"/>
    </row>
    <row r="615">
      <c r="A615" s="130"/>
      <c r="B615" s="130"/>
      <c r="D615" s="130"/>
      <c r="E615" s="130"/>
      <c r="G615" s="130"/>
      <c r="H615" s="130"/>
    </row>
    <row r="616">
      <c r="A616" s="130"/>
      <c r="B616" s="130"/>
      <c r="D616" s="130"/>
      <c r="E616" s="130"/>
      <c r="G616" s="130"/>
      <c r="H616" s="130"/>
    </row>
    <row r="617">
      <c r="A617" s="130"/>
      <c r="B617" s="130"/>
      <c r="D617" s="130"/>
      <c r="E617" s="130"/>
      <c r="G617" s="130"/>
      <c r="H617" s="130"/>
    </row>
    <row r="618">
      <c r="A618" s="130"/>
      <c r="B618" s="130"/>
      <c r="D618" s="130"/>
      <c r="E618" s="130"/>
      <c r="G618" s="130"/>
      <c r="H618" s="130"/>
    </row>
    <row r="619">
      <c r="A619" s="130"/>
      <c r="B619" s="130"/>
      <c r="D619" s="130"/>
      <c r="E619" s="130"/>
      <c r="G619" s="130"/>
      <c r="H619" s="130"/>
    </row>
    <row r="620">
      <c r="A620" s="130"/>
      <c r="B620" s="130"/>
      <c r="D620" s="130"/>
      <c r="E620" s="130"/>
      <c r="G620" s="130"/>
      <c r="H620" s="130"/>
    </row>
    <row r="621">
      <c r="A621" s="130"/>
      <c r="B621" s="130"/>
      <c r="D621" s="130"/>
      <c r="E621" s="130"/>
      <c r="G621" s="130"/>
      <c r="H621" s="130"/>
    </row>
    <row r="622">
      <c r="A622" s="130"/>
      <c r="B622" s="130"/>
      <c r="D622" s="130"/>
      <c r="E622" s="130"/>
      <c r="G622" s="130"/>
      <c r="H622" s="130"/>
    </row>
    <row r="623">
      <c r="A623" s="130"/>
      <c r="B623" s="130"/>
      <c r="D623" s="130"/>
      <c r="E623" s="130"/>
      <c r="G623" s="130"/>
      <c r="H623" s="130"/>
    </row>
    <row r="624">
      <c r="A624" s="130"/>
      <c r="B624" s="130"/>
      <c r="D624" s="130"/>
      <c r="E624" s="130"/>
      <c r="G624" s="130"/>
      <c r="H624" s="130"/>
    </row>
    <row r="625">
      <c r="A625" s="130"/>
      <c r="B625" s="130"/>
      <c r="D625" s="130"/>
      <c r="E625" s="130"/>
      <c r="G625" s="130"/>
      <c r="H625" s="130"/>
    </row>
    <row r="626">
      <c r="A626" s="130"/>
      <c r="B626" s="130"/>
      <c r="D626" s="130"/>
      <c r="E626" s="130"/>
      <c r="G626" s="130"/>
      <c r="H626" s="130"/>
    </row>
    <row r="627">
      <c r="A627" s="130"/>
      <c r="B627" s="130"/>
      <c r="D627" s="130"/>
      <c r="E627" s="130"/>
      <c r="G627" s="130"/>
      <c r="H627" s="130"/>
    </row>
    <row r="628">
      <c r="A628" s="130"/>
      <c r="B628" s="130"/>
      <c r="D628" s="130"/>
      <c r="E628" s="130"/>
      <c r="G628" s="130"/>
      <c r="H628" s="130"/>
    </row>
    <row r="629">
      <c r="A629" s="130"/>
      <c r="B629" s="130"/>
      <c r="D629" s="130"/>
      <c r="E629" s="130"/>
      <c r="G629" s="130"/>
      <c r="H629" s="130"/>
    </row>
    <row r="630">
      <c r="A630" s="130"/>
      <c r="B630" s="130"/>
      <c r="D630" s="130"/>
      <c r="E630" s="130"/>
      <c r="G630" s="130"/>
      <c r="H630" s="130"/>
    </row>
    <row r="631">
      <c r="A631" s="130"/>
      <c r="B631" s="130"/>
      <c r="D631" s="130"/>
      <c r="E631" s="130"/>
      <c r="G631" s="130"/>
      <c r="H631" s="130"/>
    </row>
    <row r="632">
      <c r="A632" s="130"/>
      <c r="B632" s="130"/>
      <c r="D632" s="130"/>
      <c r="E632" s="130"/>
      <c r="G632" s="130"/>
      <c r="H632" s="130"/>
    </row>
    <row r="633">
      <c r="A633" s="130"/>
      <c r="B633" s="130"/>
      <c r="D633" s="130"/>
      <c r="E633" s="130"/>
      <c r="G633" s="130"/>
      <c r="H633" s="130"/>
    </row>
    <row r="634">
      <c r="A634" s="130"/>
      <c r="B634" s="130"/>
      <c r="D634" s="130"/>
      <c r="E634" s="130"/>
      <c r="G634" s="130"/>
      <c r="H634" s="130"/>
    </row>
    <row r="635">
      <c r="A635" s="130"/>
      <c r="B635" s="130"/>
      <c r="D635" s="130"/>
      <c r="E635" s="130"/>
      <c r="G635" s="130"/>
      <c r="H635" s="130"/>
    </row>
    <row r="636">
      <c r="A636" s="130"/>
      <c r="B636" s="130"/>
      <c r="D636" s="130"/>
      <c r="E636" s="130"/>
      <c r="G636" s="130"/>
      <c r="H636" s="130"/>
    </row>
    <row r="637">
      <c r="A637" s="130"/>
      <c r="B637" s="130"/>
      <c r="D637" s="130"/>
      <c r="E637" s="130"/>
      <c r="G637" s="130"/>
      <c r="H637" s="130"/>
    </row>
    <row r="638">
      <c r="A638" s="130"/>
      <c r="B638" s="130"/>
      <c r="D638" s="130"/>
      <c r="E638" s="130"/>
      <c r="G638" s="130"/>
      <c r="H638" s="130"/>
    </row>
    <row r="639">
      <c r="A639" s="130"/>
      <c r="B639" s="130"/>
      <c r="D639" s="130"/>
      <c r="E639" s="130"/>
      <c r="G639" s="130"/>
      <c r="H639" s="130"/>
    </row>
    <row r="640">
      <c r="A640" s="130"/>
      <c r="B640" s="130"/>
      <c r="D640" s="130"/>
      <c r="E640" s="130"/>
      <c r="G640" s="130"/>
      <c r="H640" s="130"/>
    </row>
    <row r="641">
      <c r="A641" s="130"/>
      <c r="B641" s="130"/>
      <c r="D641" s="130"/>
      <c r="E641" s="130"/>
      <c r="G641" s="130"/>
      <c r="H641" s="130"/>
    </row>
    <row r="642">
      <c r="A642" s="130"/>
      <c r="B642" s="130"/>
      <c r="D642" s="130"/>
      <c r="E642" s="130"/>
      <c r="G642" s="130"/>
      <c r="H642" s="130"/>
    </row>
    <row r="643">
      <c r="A643" s="130"/>
      <c r="B643" s="130"/>
      <c r="D643" s="130"/>
      <c r="E643" s="130"/>
      <c r="G643" s="130"/>
      <c r="H643" s="130"/>
    </row>
    <row r="644">
      <c r="A644" s="130"/>
      <c r="B644" s="130"/>
      <c r="D644" s="130"/>
      <c r="E644" s="130"/>
      <c r="G644" s="130"/>
      <c r="H644" s="130"/>
    </row>
    <row r="645">
      <c r="A645" s="130"/>
      <c r="B645" s="130"/>
      <c r="D645" s="130"/>
      <c r="E645" s="130"/>
      <c r="G645" s="130"/>
      <c r="H645" s="130"/>
    </row>
    <row r="646">
      <c r="A646" s="130"/>
      <c r="B646" s="130"/>
      <c r="D646" s="130"/>
      <c r="E646" s="130"/>
      <c r="G646" s="130"/>
      <c r="H646" s="130"/>
    </row>
    <row r="647">
      <c r="A647" s="130"/>
      <c r="B647" s="130"/>
      <c r="D647" s="130"/>
      <c r="E647" s="130"/>
      <c r="G647" s="130"/>
      <c r="H647" s="130"/>
    </row>
    <row r="648">
      <c r="A648" s="130"/>
      <c r="B648" s="130"/>
      <c r="D648" s="130"/>
      <c r="E648" s="130"/>
      <c r="G648" s="130"/>
      <c r="H648" s="130"/>
    </row>
    <row r="649">
      <c r="A649" s="130"/>
      <c r="B649" s="130"/>
      <c r="D649" s="130"/>
      <c r="E649" s="130"/>
      <c r="G649" s="130"/>
      <c r="H649" s="130"/>
    </row>
    <row r="650">
      <c r="A650" s="130"/>
      <c r="B650" s="130"/>
      <c r="D650" s="130"/>
      <c r="E650" s="130"/>
      <c r="G650" s="130"/>
      <c r="H650" s="130"/>
    </row>
    <row r="651">
      <c r="A651" s="130"/>
      <c r="B651" s="130"/>
      <c r="D651" s="130"/>
      <c r="E651" s="130"/>
      <c r="G651" s="130"/>
      <c r="H651" s="130"/>
    </row>
    <row r="652">
      <c r="A652" s="130"/>
      <c r="B652" s="130"/>
      <c r="D652" s="130"/>
      <c r="E652" s="130"/>
      <c r="G652" s="130"/>
      <c r="H652" s="130"/>
    </row>
    <row r="653">
      <c r="A653" s="130"/>
      <c r="B653" s="130"/>
      <c r="D653" s="130"/>
      <c r="E653" s="130"/>
      <c r="G653" s="130"/>
      <c r="H653" s="130"/>
    </row>
    <row r="654">
      <c r="A654" s="130"/>
      <c r="B654" s="130"/>
      <c r="D654" s="130"/>
      <c r="E654" s="130"/>
      <c r="G654" s="130"/>
      <c r="H654" s="130"/>
    </row>
    <row r="655">
      <c r="A655" s="130"/>
      <c r="B655" s="130"/>
      <c r="D655" s="130"/>
      <c r="E655" s="130"/>
      <c r="G655" s="130"/>
      <c r="H655" s="130"/>
    </row>
    <row r="656">
      <c r="A656" s="130"/>
      <c r="B656" s="130"/>
      <c r="D656" s="130"/>
      <c r="E656" s="130"/>
      <c r="G656" s="130"/>
      <c r="H656" s="130"/>
    </row>
    <row r="657">
      <c r="A657" s="130"/>
      <c r="B657" s="130"/>
      <c r="D657" s="130"/>
      <c r="E657" s="130"/>
      <c r="G657" s="130"/>
      <c r="H657" s="130"/>
    </row>
    <row r="658">
      <c r="A658" s="130"/>
      <c r="B658" s="130"/>
      <c r="D658" s="130"/>
      <c r="E658" s="130"/>
      <c r="G658" s="130"/>
      <c r="H658" s="130"/>
    </row>
    <row r="659">
      <c r="A659" s="130"/>
      <c r="B659" s="130"/>
      <c r="D659" s="130"/>
      <c r="E659" s="130"/>
      <c r="G659" s="130"/>
      <c r="H659" s="130"/>
    </row>
    <row r="660">
      <c r="A660" s="130"/>
      <c r="B660" s="130"/>
      <c r="D660" s="130"/>
      <c r="E660" s="130"/>
      <c r="G660" s="130"/>
      <c r="H660" s="130"/>
    </row>
    <row r="661">
      <c r="A661" s="130"/>
      <c r="B661" s="130"/>
      <c r="D661" s="130"/>
      <c r="E661" s="130"/>
      <c r="G661" s="130"/>
      <c r="H661" s="130"/>
    </row>
    <row r="662">
      <c r="A662" s="130"/>
      <c r="B662" s="130"/>
      <c r="D662" s="130"/>
      <c r="E662" s="130"/>
      <c r="G662" s="130"/>
      <c r="H662" s="130"/>
    </row>
    <row r="663">
      <c r="A663" s="130"/>
      <c r="B663" s="130"/>
      <c r="D663" s="130"/>
      <c r="E663" s="130"/>
      <c r="G663" s="130"/>
      <c r="H663" s="130"/>
    </row>
    <row r="664">
      <c r="A664" s="130"/>
      <c r="B664" s="130"/>
      <c r="D664" s="130"/>
      <c r="E664" s="130"/>
      <c r="G664" s="130"/>
      <c r="H664" s="130"/>
    </row>
    <row r="665">
      <c r="A665" s="130"/>
      <c r="B665" s="130"/>
      <c r="D665" s="130"/>
      <c r="E665" s="130"/>
      <c r="G665" s="130"/>
      <c r="H665" s="130"/>
    </row>
    <row r="666">
      <c r="A666" s="130"/>
      <c r="B666" s="130"/>
      <c r="D666" s="130"/>
      <c r="E666" s="130"/>
      <c r="G666" s="130"/>
      <c r="H666" s="130"/>
    </row>
    <row r="667">
      <c r="A667" s="130"/>
      <c r="B667" s="130"/>
      <c r="D667" s="130"/>
      <c r="E667" s="130"/>
      <c r="G667" s="130"/>
      <c r="H667" s="130"/>
    </row>
    <row r="668">
      <c r="A668" s="130"/>
      <c r="B668" s="130"/>
      <c r="D668" s="130"/>
      <c r="E668" s="130"/>
      <c r="G668" s="130"/>
      <c r="H668" s="130"/>
    </row>
    <row r="669">
      <c r="A669" s="130"/>
      <c r="B669" s="130"/>
      <c r="D669" s="130"/>
      <c r="E669" s="130"/>
      <c r="G669" s="130"/>
      <c r="H669" s="130"/>
    </row>
    <row r="670">
      <c r="A670" s="130"/>
      <c r="B670" s="130"/>
      <c r="D670" s="130"/>
      <c r="E670" s="130"/>
      <c r="G670" s="130"/>
      <c r="H670" s="130"/>
    </row>
    <row r="671">
      <c r="A671" s="130"/>
      <c r="B671" s="130"/>
      <c r="D671" s="130"/>
      <c r="E671" s="130"/>
      <c r="G671" s="130"/>
      <c r="H671" s="130"/>
    </row>
    <row r="672">
      <c r="A672" s="130"/>
      <c r="B672" s="130"/>
      <c r="D672" s="130"/>
      <c r="E672" s="130"/>
      <c r="G672" s="130"/>
      <c r="H672" s="130"/>
    </row>
    <row r="673">
      <c r="A673" s="130"/>
      <c r="B673" s="130"/>
      <c r="D673" s="130"/>
      <c r="E673" s="130"/>
      <c r="G673" s="130"/>
      <c r="H673" s="130"/>
    </row>
    <row r="674">
      <c r="A674" s="130"/>
      <c r="B674" s="130"/>
      <c r="D674" s="130"/>
      <c r="E674" s="130"/>
      <c r="G674" s="130"/>
      <c r="H674" s="130"/>
    </row>
    <row r="675">
      <c r="A675" s="130"/>
      <c r="B675" s="130"/>
      <c r="D675" s="130"/>
      <c r="E675" s="130"/>
      <c r="G675" s="130"/>
      <c r="H675" s="130"/>
    </row>
    <row r="676">
      <c r="A676" s="130"/>
      <c r="B676" s="130"/>
      <c r="D676" s="130"/>
      <c r="E676" s="130"/>
      <c r="G676" s="130"/>
      <c r="H676" s="130"/>
    </row>
    <row r="677">
      <c r="A677" s="130"/>
      <c r="B677" s="130"/>
      <c r="D677" s="130"/>
      <c r="E677" s="130"/>
      <c r="G677" s="130"/>
      <c r="H677" s="130"/>
    </row>
    <row r="678">
      <c r="A678" s="130"/>
      <c r="B678" s="130"/>
      <c r="D678" s="130"/>
      <c r="E678" s="130"/>
      <c r="G678" s="130"/>
      <c r="H678" s="130"/>
    </row>
    <row r="679">
      <c r="A679" s="130"/>
      <c r="B679" s="130"/>
      <c r="D679" s="130"/>
      <c r="E679" s="130"/>
      <c r="G679" s="130"/>
      <c r="H679" s="130"/>
    </row>
    <row r="680">
      <c r="A680" s="130"/>
      <c r="B680" s="130"/>
      <c r="D680" s="130"/>
      <c r="E680" s="130"/>
      <c r="G680" s="130"/>
      <c r="H680" s="130"/>
    </row>
    <row r="681">
      <c r="A681" s="130"/>
      <c r="B681" s="130"/>
      <c r="D681" s="130"/>
      <c r="E681" s="130"/>
      <c r="G681" s="130"/>
      <c r="H681" s="130"/>
    </row>
    <row r="682">
      <c r="A682" s="130"/>
      <c r="B682" s="130"/>
      <c r="D682" s="130"/>
      <c r="E682" s="130"/>
      <c r="G682" s="130"/>
      <c r="H682" s="130"/>
    </row>
    <row r="683">
      <c r="A683" s="130"/>
      <c r="B683" s="130"/>
      <c r="D683" s="130"/>
      <c r="E683" s="130"/>
      <c r="G683" s="130"/>
      <c r="H683" s="130"/>
    </row>
    <row r="684">
      <c r="A684" s="130"/>
      <c r="B684" s="130"/>
      <c r="D684" s="130"/>
      <c r="E684" s="130"/>
      <c r="G684" s="130"/>
      <c r="H684" s="130"/>
    </row>
    <row r="685">
      <c r="A685" s="130"/>
      <c r="B685" s="130"/>
      <c r="D685" s="130"/>
      <c r="E685" s="130"/>
      <c r="G685" s="130"/>
      <c r="H685" s="130"/>
    </row>
    <row r="686">
      <c r="A686" s="130"/>
      <c r="B686" s="130"/>
      <c r="D686" s="130"/>
      <c r="E686" s="130"/>
      <c r="G686" s="130"/>
      <c r="H686" s="130"/>
    </row>
    <row r="687">
      <c r="A687" s="130"/>
      <c r="B687" s="130"/>
      <c r="D687" s="130"/>
      <c r="E687" s="130"/>
      <c r="G687" s="130"/>
      <c r="H687" s="130"/>
    </row>
    <row r="688">
      <c r="A688" s="130"/>
      <c r="B688" s="130"/>
      <c r="D688" s="130"/>
      <c r="E688" s="130"/>
      <c r="G688" s="130"/>
      <c r="H688" s="130"/>
    </row>
    <row r="689">
      <c r="A689" s="130"/>
      <c r="B689" s="130"/>
      <c r="D689" s="130"/>
      <c r="E689" s="130"/>
      <c r="G689" s="130"/>
      <c r="H689" s="130"/>
    </row>
    <row r="690">
      <c r="A690" s="130"/>
      <c r="B690" s="130"/>
      <c r="D690" s="130"/>
      <c r="E690" s="130"/>
      <c r="G690" s="130"/>
      <c r="H690" s="130"/>
    </row>
    <row r="691">
      <c r="A691" s="130"/>
      <c r="B691" s="130"/>
      <c r="D691" s="130"/>
      <c r="E691" s="130"/>
      <c r="G691" s="130"/>
      <c r="H691" s="130"/>
    </row>
    <row r="692">
      <c r="A692" s="130"/>
      <c r="B692" s="130"/>
      <c r="D692" s="130"/>
      <c r="E692" s="130"/>
      <c r="G692" s="130"/>
      <c r="H692" s="130"/>
    </row>
    <row r="693">
      <c r="A693" s="130"/>
      <c r="B693" s="130"/>
      <c r="D693" s="130"/>
      <c r="E693" s="130"/>
      <c r="G693" s="130"/>
      <c r="H693" s="130"/>
    </row>
    <row r="694">
      <c r="A694" s="130"/>
      <c r="B694" s="130"/>
      <c r="D694" s="130"/>
      <c r="E694" s="130"/>
      <c r="G694" s="130"/>
      <c r="H694" s="130"/>
    </row>
    <row r="695">
      <c r="A695" s="130"/>
      <c r="B695" s="130"/>
      <c r="D695" s="130"/>
      <c r="E695" s="130"/>
      <c r="G695" s="130"/>
      <c r="H695" s="130"/>
    </row>
    <row r="696">
      <c r="A696" s="130"/>
      <c r="B696" s="130"/>
      <c r="D696" s="130"/>
      <c r="E696" s="130"/>
      <c r="G696" s="130"/>
      <c r="H696" s="130"/>
    </row>
    <row r="697">
      <c r="A697" s="130"/>
      <c r="B697" s="130"/>
      <c r="D697" s="130"/>
      <c r="E697" s="130"/>
      <c r="G697" s="130"/>
      <c r="H697" s="130"/>
    </row>
    <row r="698">
      <c r="A698" s="130"/>
      <c r="B698" s="130"/>
      <c r="D698" s="130"/>
      <c r="E698" s="130"/>
      <c r="G698" s="130"/>
      <c r="H698" s="130"/>
    </row>
    <row r="699">
      <c r="A699" s="130"/>
      <c r="B699" s="130"/>
      <c r="D699" s="130"/>
      <c r="E699" s="130"/>
      <c r="G699" s="130"/>
      <c r="H699" s="130"/>
    </row>
    <row r="700">
      <c r="A700" s="130"/>
      <c r="B700" s="130"/>
      <c r="D700" s="130"/>
      <c r="E700" s="130"/>
      <c r="G700" s="130"/>
      <c r="H700" s="130"/>
    </row>
    <row r="701">
      <c r="A701" s="130"/>
      <c r="B701" s="130"/>
      <c r="D701" s="130"/>
      <c r="E701" s="130"/>
      <c r="G701" s="130"/>
      <c r="H701" s="130"/>
    </row>
    <row r="702">
      <c r="A702" s="130"/>
      <c r="B702" s="130"/>
      <c r="D702" s="130"/>
      <c r="E702" s="130"/>
      <c r="G702" s="130"/>
      <c r="H702" s="130"/>
    </row>
    <row r="703">
      <c r="A703" s="130"/>
      <c r="B703" s="130"/>
      <c r="D703" s="130"/>
      <c r="E703" s="130"/>
      <c r="G703" s="130"/>
      <c r="H703" s="130"/>
    </row>
    <row r="704">
      <c r="A704" s="130"/>
      <c r="B704" s="130"/>
      <c r="D704" s="130"/>
      <c r="E704" s="130"/>
      <c r="G704" s="130"/>
      <c r="H704" s="130"/>
    </row>
    <row r="705">
      <c r="A705" s="130"/>
      <c r="B705" s="130"/>
      <c r="D705" s="130"/>
      <c r="E705" s="130"/>
      <c r="G705" s="130"/>
      <c r="H705" s="130"/>
    </row>
    <row r="706">
      <c r="A706" s="130"/>
      <c r="B706" s="130"/>
      <c r="D706" s="130"/>
      <c r="E706" s="130"/>
      <c r="G706" s="130"/>
      <c r="H706" s="130"/>
    </row>
    <row r="707">
      <c r="A707" s="130"/>
      <c r="B707" s="130"/>
      <c r="D707" s="130"/>
      <c r="E707" s="130"/>
      <c r="G707" s="130"/>
      <c r="H707" s="130"/>
    </row>
    <row r="708">
      <c r="A708" s="130"/>
      <c r="B708" s="130"/>
      <c r="D708" s="130"/>
      <c r="E708" s="130"/>
      <c r="G708" s="130"/>
      <c r="H708" s="130"/>
    </row>
    <row r="709">
      <c r="A709" s="130"/>
      <c r="B709" s="130"/>
      <c r="D709" s="130"/>
      <c r="E709" s="130"/>
      <c r="G709" s="130"/>
      <c r="H709" s="130"/>
    </row>
    <row r="710">
      <c r="A710" s="130"/>
      <c r="B710" s="130"/>
      <c r="D710" s="130"/>
      <c r="E710" s="130"/>
      <c r="G710" s="130"/>
      <c r="H710" s="130"/>
    </row>
    <row r="711">
      <c r="A711" s="130"/>
      <c r="B711" s="130"/>
      <c r="D711" s="130"/>
      <c r="E711" s="130"/>
      <c r="G711" s="130"/>
      <c r="H711" s="130"/>
    </row>
    <row r="712">
      <c r="A712" s="130"/>
      <c r="B712" s="130"/>
      <c r="D712" s="130"/>
      <c r="E712" s="130"/>
      <c r="G712" s="130"/>
      <c r="H712" s="130"/>
    </row>
    <row r="713">
      <c r="A713" s="130"/>
      <c r="B713" s="130"/>
      <c r="D713" s="130"/>
      <c r="E713" s="130"/>
      <c r="G713" s="130"/>
      <c r="H713" s="130"/>
    </row>
    <row r="714">
      <c r="A714" s="130"/>
      <c r="B714" s="130"/>
      <c r="D714" s="130"/>
      <c r="E714" s="130"/>
      <c r="G714" s="130"/>
      <c r="H714" s="130"/>
    </row>
    <row r="715">
      <c r="A715" s="130"/>
      <c r="B715" s="130"/>
      <c r="D715" s="130"/>
      <c r="E715" s="130"/>
      <c r="G715" s="130"/>
      <c r="H715" s="130"/>
    </row>
    <row r="716">
      <c r="A716" s="130"/>
      <c r="B716" s="130"/>
      <c r="D716" s="130"/>
      <c r="E716" s="130"/>
      <c r="G716" s="130"/>
      <c r="H716" s="130"/>
    </row>
    <row r="717">
      <c r="A717" s="130"/>
      <c r="B717" s="130"/>
      <c r="D717" s="130"/>
      <c r="E717" s="130"/>
      <c r="G717" s="130"/>
      <c r="H717" s="130"/>
    </row>
    <row r="718">
      <c r="A718" s="130"/>
      <c r="B718" s="130"/>
      <c r="D718" s="130"/>
      <c r="E718" s="130"/>
      <c r="G718" s="130"/>
      <c r="H718" s="130"/>
    </row>
    <row r="719">
      <c r="A719" s="130"/>
      <c r="B719" s="130"/>
      <c r="D719" s="130"/>
      <c r="E719" s="130"/>
      <c r="G719" s="130"/>
      <c r="H719" s="130"/>
    </row>
    <row r="720">
      <c r="A720" s="130"/>
      <c r="B720" s="130"/>
      <c r="D720" s="130"/>
      <c r="E720" s="130"/>
      <c r="G720" s="130"/>
      <c r="H720" s="130"/>
    </row>
    <row r="721">
      <c r="A721" s="130"/>
      <c r="B721" s="130"/>
      <c r="D721" s="130"/>
      <c r="E721" s="130"/>
      <c r="G721" s="130"/>
      <c r="H721" s="130"/>
    </row>
    <row r="722">
      <c r="A722" s="130"/>
      <c r="B722" s="130"/>
      <c r="D722" s="130"/>
      <c r="E722" s="130"/>
      <c r="G722" s="130"/>
      <c r="H722" s="130"/>
    </row>
    <row r="723">
      <c r="A723" s="130"/>
      <c r="B723" s="130"/>
      <c r="D723" s="130"/>
      <c r="E723" s="130"/>
      <c r="G723" s="130"/>
      <c r="H723" s="130"/>
    </row>
    <row r="724">
      <c r="A724" s="130"/>
      <c r="B724" s="130"/>
      <c r="D724" s="130"/>
      <c r="E724" s="130"/>
      <c r="G724" s="130"/>
      <c r="H724" s="130"/>
    </row>
    <row r="725">
      <c r="A725" s="130"/>
      <c r="B725" s="130"/>
      <c r="D725" s="130"/>
      <c r="E725" s="130"/>
      <c r="G725" s="130"/>
      <c r="H725" s="130"/>
    </row>
    <row r="726">
      <c r="A726" s="130"/>
      <c r="B726" s="130"/>
      <c r="D726" s="130"/>
      <c r="E726" s="130"/>
      <c r="G726" s="130"/>
      <c r="H726" s="130"/>
    </row>
    <row r="727">
      <c r="A727" s="130"/>
      <c r="B727" s="130"/>
      <c r="D727" s="130"/>
      <c r="E727" s="130"/>
      <c r="G727" s="130"/>
      <c r="H727" s="130"/>
    </row>
    <row r="728">
      <c r="A728" s="130"/>
      <c r="B728" s="130"/>
      <c r="D728" s="130"/>
      <c r="E728" s="130"/>
      <c r="G728" s="130"/>
      <c r="H728" s="130"/>
    </row>
    <row r="729">
      <c r="A729" s="130"/>
      <c r="B729" s="130"/>
      <c r="D729" s="130"/>
      <c r="E729" s="130"/>
      <c r="G729" s="130"/>
      <c r="H729" s="130"/>
    </row>
    <row r="730">
      <c r="A730" s="130"/>
      <c r="B730" s="130"/>
      <c r="D730" s="130"/>
      <c r="E730" s="130"/>
      <c r="G730" s="130"/>
      <c r="H730" s="130"/>
    </row>
    <row r="731">
      <c r="A731" s="130"/>
      <c r="B731" s="130"/>
      <c r="D731" s="130"/>
      <c r="E731" s="130"/>
      <c r="G731" s="130"/>
      <c r="H731" s="130"/>
    </row>
    <row r="732">
      <c r="A732" s="130"/>
      <c r="B732" s="130"/>
      <c r="D732" s="130"/>
      <c r="E732" s="130"/>
      <c r="G732" s="130"/>
      <c r="H732" s="130"/>
    </row>
    <row r="733">
      <c r="A733" s="130"/>
      <c r="B733" s="130"/>
      <c r="D733" s="130"/>
      <c r="E733" s="130"/>
      <c r="G733" s="130"/>
      <c r="H733" s="130"/>
    </row>
    <row r="734">
      <c r="A734" s="130"/>
      <c r="B734" s="130"/>
      <c r="D734" s="130"/>
      <c r="E734" s="130"/>
      <c r="G734" s="130"/>
      <c r="H734" s="130"/>
    </row>
    <row r="735">
      <c r="A735" s="130"/>
      <c r="B735" s="130"/>
      <c r="D735" s="130"/>
      <c r="E735" s="130"/>
      <c r="G735" s="130"/>
      <c r="H735" s="130"/>
    </row>
    <row r="736">
      <c r="A736" s="130"/>
      <c r="B736" s="130"/>
      <c r="D736" s="130"/>
      <c r="E736" s="130"/>
      <c r="G736" s="130"/>
      <c r="H736" s="130"/>
    </row>
    <row r="737">
      <c r="A737" s="130"/>
      <c r="B737" s="130"/>
      <c r="D737" s="130"/>
      <c r="E737" s="130"/>
      <c r="G737" s="130"/>
      <c r="H737" s="130"/>
    </row>
    <row r="738">
      <c r="A738" s="130"/>
      <c r="B738" s="130"/>
      <c r="D738" s="130"/>
      <c r="E738" s="130"/>
      <c r="G738" s="130"/>
      <c r="H738" s="130"/>
    </row>
    <row r="739">
      <c r="A739" s="130"/>
      <c r="B739" s="130"/>
      <c r="D739" s="130"/>
      <c r="E739" s="130"/>
      <c r="G739" s="130"/>
      <c r="H739" s="130"/>
    </row>
    <row r="740">
      <c r="A740" s="130"/>
      <c r="B740" s="130"/>
      <c r="D740" s="130"/>
      <c r="E740" s="130"/>
      <c r="G740" s="130"/>
      <c r="H740" s="130"/>
    </row>
    <row r="741">
      <c r="A741" s="130"/>
      <c r="B741" s="130"/>
      <c r="D741" s="130"/>
      <c r="E741" s="130"/>
      <c r="G741" s="130"/>
      <c r="H741" s="130"/>
    </row>
    <row r="742">
      <c r="A742" s="130"/>
      <c r="B742" s="130"/>
      <c r="D742" s="130"/>
      <c r="E742" s="130"/>
      <c r="G742" s="130"/>
      <c r="H742" s="130"/>
    </row>
    <row r="743">
      <c r="A743" s="130"/>
      <c r="B743" s="130"/>
      <c r="D743" s="130"/>
      <c r="E743" s="130"/>
      <c r="G743" s="130"/>
      <c r="H743" s="130"/>
    </row>
    <row r="744">
      <c r="A744" s="130"/>
      <c r="B744" s="130"/>
      <c r="D744" s="130"/>
      <c r="E744" s="130"/>
      <c r="G744" s="130"/>
      <c r="H744" s="130"/>
    </row>
    <row r="745">
      <c r="A745" s="130"/>
      <c r="B745" s="130"/>
      <c r="D745" s="130"/>
      <c r="E745" s="130"/>
      <c r="G745" s="130"/>
      <c r="H745" s="130"/>
    </row>
    <row r="746">
      <c r="A746" s="130"/>
      <c r="B746" s="130"/>
      <c r="D746" s="130"/>
      <c r="E746" s="130"/>
      <c r="G746" s="130"/>
      <c r="H746" s="130"/>
    </row>
    <row r="747">
      <c r="A747" s="130"/>
      <c r="B747" s="130"/>
      <c r="D747" s="130"/>
      <c r="E747" s="130"/>
      <c r="G747" s="130"/>
      <c r="H747" s="130"/>
    </row>
    <row r="748">
      <c r="A748" s="130"/>
      <c r="B748" s="130"/>
      <c r="D748" s="130"/>
      <c r="E748" s="130"/>
      <c r="G748" s="130"/>
      <c r="H748" s="130"/>
    </row>
    <row r="749">
      <c r="A749" s="130"/>
      <c r="B749" s="130"/>
      <c r="D749" s="130"/>
      <c r="E749" s="130"/>
      <c r="G749" s="130"/>
      <c r="H749" s="130"/>
    </row>
    <row r="750">
      <c r="A750" s="130"/>
      <c r="B750" s="130"/>
      <c r="D750" s="130"/>
      <c r="E750" s="130"/>
      <c r="G750" s="130"/>
      <c r="H750" s="130"/>
    </row>
    <row r="751">
      <c r="A751" s="130"/>
      <c r="B751" s="130"/>
      <c r="D751" s="130"/>
      <c r="E751" s="130"/>
      <c r="G751" s="130"/>
      <c r="H751" s="130"/>
    </row>
    <row r="752">
      <c r="A752" s="130"/>
      <c r="B752" s="130"/>
      <c r="D752" s="130"/>
      <c r="E752" s="130"/>
      <c r="G752" s="130"/>
      <c r="H752" s="130"/>
    </row>
    <row r="753">
      <c r="A753" s="130"/>
      <c r="B753" s="130"/>
      <c r="D753" s="130"/>
      <c r="E753" s="130"/>
      <c r="G753" s="130"/>
      <c r="H753" s="130"/>
    </row>
    <row r="754">
      <c r="A754" s="130"/>
      <c r="B754" s="130"/>
      <c r="D754" s="130"/>
      <c r="E754" s="130"/>
      <c r="G754" s="130"/>
      <c r="H754" s="130"/>
    </row>
    <row r="755">
      <c r="A755" s="130"/>
      <c r="B755" s="130"/>
      <c r="D755" s="130"/>
      <c r="E755" s="130"/>
      <c r="G755" s="130"/>
      <c r="H755" s="130"/>
    </row>
    <row r="756">
      <c r="A756" s="130"/>
      <c r="B756" s="130"/>
      <c r="D756" s="130"/>
      <c r="E756" s="130"/>
      <c r="G756" s="130"/>
      <c r="H756" s="130"/>
    </row>
    <row r="757">
      <c r="A757" s="130"/>
      <c r="B757" s="130"/>
      <c r="D757" s="130"/>
      <c r="E757" s="130"/>
      <c r="G757" s="130"/>
      <c r="H757" s="130"/>
    </row>
    <row r="758">
      <c r="A758" s="130"/>
      <c r="B758" s="130"/>
      <c r="D758" s="130"/>
      <c r="E758" s="130"/>
      <c r="G758" s="130"/>
      <c r="H758" s="130"/>
    </row>
    <row r="759">
      <c r="A759" s="130"/>
      <c r="B759" s="130"/>
      <c r="D759" s="130"/>
      <c r="E759" s="130"/>
      <c r="G759" s="130"/>
      <c r="H759" s="130"/>
    </row>
    <row r="760">
      <c r="A760" s="130"/>
      <c r="B760" s="130"/>
      <c r="D760" s="130"/>
      <c r="E760" s="130"/>
      <c r="G760" s="130"/>
      <c r="H760" s="130"/>
    </row>
    <row r="761">
      <c r="A761" s="130"/>
      <c r="B761" s="130"/>
      <c r="D761" s="130"/>
      <c r="E761" s="130"/>
      <c r="G761" s="130"/>
      <c r="H761" s="130"/>
    </row>
    <row r="762">
      <c r="A762" s="130"/>
      <c r="B762" s="130"/>
      <c r="D762" s="130"/>
      <c r="E762" s="130"/>
      <c r="G762" s="130"/>
      <c r="H762" s="130"/>
    </row>
    <row r="763">
      <c r="A763" s="130"/>
      <c r="B763" s="130"/>
      <c r="D763" s="130"/>
      <c r="E763" s="130"/>
      <c r="G763" s="130"/>
      <c r="H763" s="130"/>
    </row>
    <row r="764">
      <c r="A764" s="130"/>
      <c r="B764" s="130"/>
      <c r="D764" s="130"/>
      <c r="E764" s="130"/>
      <c r="G764" s="130"/>
      <c r="H764" s="130"/>
    </row>
    <row r="765">
      <c r="A765" s="130"/>
      <c r="B765" s="130"/>
      <c r="D765" s="130"/>
      <c r="E765" s="130"/>
      <c r="G765" s="130"/>
      <c r="H765" s="130"/>
    </row>
    <row r="766">
      <c r="A766" s="130"/>
      <c r="B766" s="130"/>
      <c r="D766" s="130"/>
      <c r="E766" s="130"/>
      <c r="G766" s="130"/>
      <c r="H766" s="130"/>
    </row>
    <row r="767">
      <c r="A767" s="130"/>
      <c r="B767" s="130"/>
      <c r="D767" s="130"/>
      <c r="E767" s="130"/>
      <c r="G767" s="130"/>
      <c r="H767" s="130"/>
    </row>
    <row r="768">
      <c r="A768" s="130"/>
      <c r="B768" s="130"/>
      <c r="D768" s="130"/>
      <c r="E768" s="130"/>
      <c r="G768" s="130"/>
      <c r="H768" s="130"/>
    </row>
    <row r="769">
      <c r="A769" s="130"/>
      <c r="B769" s="130"/>
      <c r="D769" s="130"/>
      <c r="E769" s="130"/>
      <c r="G769" s="130"/>
      <c r="H769" s="130"/>
    </row>
    <row r="770">
      <c r="A770" s="130"/>
      <c r="B770" s="130"/>
      <c r="D770" s="130"/>
      <c r="E770" s="130"/>
      <c r="G770" s="130"/>
      <c r="H770" s="130"/>
    </row>
    <row r="771">
      <c r="A771" s="130"/>
      <c r="B771" s="130"/>
      <c r="D771" s="130"/>
      <c r="E771" s="130"/>
      <c r="G771" s="130"/>
      <c r="H771" s="130"/>
    </row>
    <row r="772">
      <c r="A772" s="130"/>
      <c r="B772" s="130"/>
      <c r="D772" s="130"/>
      <c r="E772" s="130"/>
      <c r="G772" s="130"/>
      <c r="H772" s="130"/>
    </row>
    <row r="773">
      <c r="A773" s="130"/>
      <c r="B773" s="130"/>
      <c r="D773" s="130"/>
      <c r="E773" s="130"/>
      <c r="G773" s="130"/>
      <c r="H773" s="130"/>
    </row>
    <row r="774">
      <c r="A774" s="130"/>
      <c r="B774" s="130"/>
      <c r="D774" s="130"/>
      <c r="E774" s="130"/>
      <c r="G774" s="130"/>
      <c r="H774" s="130"/>
    </row>
    <row r="775">
      <c r="A775" s="130"/>
      <c r="B775" s="130"/>
      <c r="D775" s="130"/>
      <c r="E775" s="130"/>
      <c r="G775" s="130"/>
      <c r="H775" s="130"/>
    </row>
    <row r="776">
      <c r="A776" s="130"/>
      <c r="B776" s="130"/>
      <c r="D776" s="130"/>
      <c r="E776" s="130"/>
      <c r="G776" s="130"/>
      <c r="H776" s="130"/>
    </row>
    <row r="777">
      <c r="A777" s="130"/>
      <c r="B777" s="130"/>
      <c r="D777" s="130"/>
      <c r="E777" s="130"/>
      <c r="G777" s="130"/>
      <c r="H777" s="130"/>
    </row>
    <row r="778">
      <c r="A778" s="130"/>
      <c r="B778" s="130"/>
      <c r="D778" s="130"/>
      <c r="E778" s="130"/>
      <c r="G778" s="130"/>
      <c r="H778" s="130"/>
    </row>
    <row r="779">
      <c r="A779" s="130"/>
      <c r="B779" s="130"/>
      <c r="D779" s="130"/>
      <c r="E779" s="130"/>
      <c r="G779" s="130"/>
      <c r="H779" s="130"/>
    </row>
    <row r="780">
      <c r="A780" s="130"/>
      <c r="B780" s="130"/>
      <c r="D780" s="130"/>
      <c r="E780" s="130"/>
      <c r="G780" s="130"/>
      <c r="H780" s="130"/>
    </row>
    <row r="781">
      <c r="A781" s="130"/>
      <c r="B781" s="130"/>
      <c r="D781" s="130"/>
      <c r="E781" s="130"/>
      <c r="G781" s="130"/>
      <c r="H781" s="130"/>
    </row>
    <row r="782">
      <c r="A782" s="130"/>
      <c r="B782" s="130"/>
      <c r="D782" s="130"/>
      <c r="E782" s="130"/>
      <c r="G782" s="130"/>
      <c r="H782" s="130"/>
    </row>
    <row r="783">
      <c r="A783" s="130"/>
      <c r="B783" s="130"/>
      <c r="D783" s="130"/>
      <c r="E783" s="130"/>
      <c r="G783" s="130"/>
      <c r="H783" s="130"/>
    </row>
    <row r="784">
      <c r="A784" s="130"/>
      <c r="B784" s="130"/>
      <c r="D784" s="130"/>
      <c r="E784" s="130"/>
      <c r="G784" s="130"/>
      <c r="H784" s="130"/>
    </row>
    <row r="785">
      <c r="A785" s="130"/>
      <c r="B785" s="130"/>
      <c r="D785" s="130"/>
      <c r="E785" s="130"/>
      <c r="G785" s="130"/>
      <c r="H785" s="130"/>
    </row>
    <row r="786">
      <c r="A786" s="130"/>
      <c r="B786" s="130"/>
      <c r="D786" s="130"/>
      <c r="E786" s="130"/>
      <c r="G786" s="130"/>
      <c r="H786" s="130"/>
    </row>
    <row r="787">
      <c r="A787" s="130"/>
      <c r="B787" s="130"/>
      <c r="D787" s="130"/>
      <c r="E787" s="130"/>
      <c r="G787" s="130"/>
      <c r="H787" s="130"/>
    </row>
    <row r="788">
      <c r="A788" s="130"/>
      <c r="B788" s="130"/>
      <c r="D788" s="130"/>
      <c r="E788" s="130"/>
      <c r="G788" s="130"/>
      <c r="H788" s="130"/>
    </row>
    <row r="789">
      <c r="A789" s="130"/>
      <c r="B789" s="130"/>
      <c r="D789" s="130"/>
      <c r="E789" s="130"/>
      <c r="G789" s="130"/>
      <c r="H789" s="130"/>
    </row>
    <row r="790">
      <c r="A790" s="130"/>
      <c r="B790" s="130"/>
      <c r="D790" s="130"/>
      <c r="E790" s="130"/>
      <c r="G790" s="130"/>
      <c r="H790" s="130"/>
    </row>
    <row r="791">
      <c r="A791" s="130"/>
      <c r="B791" s="130"/>
      <c r="D791" s="130"/>
      <c r="E791" s="130"/>
      <c r="G791" s="130"/>
      <c r="H791" s="130"/>
    </row>
    <row r="792">
      <c r="A792" s="130"/>
      <c r="B792" s="130"/>
      <c r="D792" s="130"/>
      <c r="E792" s="130"/>
      <c r="G792" s="130"/>
      <c r="H792" s="130"/>
    </row>
    <row r="793">
      <c r="A793" s="130"/>
      <c r="B793" s="130"/>
      <c r="D793" s="130"/>
      <c r="E793" s="130"/>
      <c r="G793" s="130"/>
      <c r="H793" s="130"/>
    </row>
    <row r="794">
      <c r="A794" s="130"/>
      <c r="B794" s="130"/>
      <c r="D794" s="130"/>
      <c r="E794" s="130"/>
      <c r="G794" s="130"/>
      <c r="H794" s="130"/>
    </row>
    <row r="795">
      <c r="A795" s="130"/>
      <c r="B795" s="130"/>
      <c r="D795" s="130"/>
      <c r="E795" s="130"/>
      <c r="G795" s="130"/>
      <c r="H795" s="130"/>
    </row>
    <row r="796">
      <c r="A796" s="130"/>
      <c r="B796" s="130"/>
      <c r="D796" s="130"/>
      <c r="E796" s="130"/>
      <c r="G796" s="130"/>
      <c r="H796" s="130"/>
    </row>
    <row r="797">
      <c r="A797" s="130"/>
      <c r="B797" s="130"/>
      <c r="D797" s="130"/>
      <c r="E797" s="130"/>
      <c r="G797" s="130"/>
      <c r="H797" s="130"/>
    </row>
    <row r="798">
      <c r="A798" s="130"/>
      <c r="B798" s="130"/>
      <c r="D798" s="130"/>
      <c r="E798" s="130"/>
      <c r="G798" s="130"/>
      <c r="H798" s="130"/>
    </row>
    <row r="799">
      <c r="A799" s="130"/>
      <c r="B799" s="130"/>
      <c r="D799" s="130"/>
      <c r="E799" s="130"/>
      <c r="G799" s="130"/>
      <c r="H799" s="130"/>
    </row>
    <row r="800">
      <c r="A800" s="130"/>
      <c r="B800" s="130"/>
      <c r="D800" s="130"/>
      <c r="E800" s="130"/>
      <c r="G800" s="130"/>
      <c r="H800" s="130"/>
    </row>
    <row r="801">
      <c r="A801" s="130"/>
      <c r="B801" s="130"/>
      <c r="D801" s="130"/>
      <c r="E801" s="130"/>
      <c r="G801" s="130"/>
      <c r="H801" s="130"/>
    </row>
    <row r="802">
      <c r="A802" s="130"/>
      <c r="B802" s="130"/>
      <c r="D802" s="130"/>
      <c r="E802" s="130"/>
      <c r="G802" s="130"/>
      <c r="H802" s="130"/>
    </row>
    <row r="803">
      <c r="A803" s="130"/>
      <c r="B803" s="130"/>
      <c r="D803" s="130"/>
      <c r="E803" s="130"/>
      <c r="G803" s="130"/>
      <c r="H803" s="130"/>
    </row>
    <row r="804">
      <c r="A804" s="130"/>
      <c r="B804" s="130"/>
      <c r="D804" s="130"/>
      <c r="E804" s="130"/>
      <c r="G804" s="130"/>
      <c r="H804" s="130"/>
    </row>
    <row r="805">
      <c r="A805" s="130"/>
      <c r="B805" s="130"/>
      <c r="D805" s="130"/>
      <c r="E805" s="130"/>
      <c r="G805" s="130"/>
      <c r="H805" s="130"/>
    </row>
    <row r="806">
      <c r="A806" s="130"/>
      <c r="B806" s="130"/>
      <c r="D806" s="130"/>
      <c r="E806" s="130"/>
      <c r="G806" s="130"/>
      <c r="H806" s="130"/>
    </row>
    <row r="807">
      <c r="A807" s="130"/>
      <c r="B807" s="130"/>
      <c r="D807" s="130"/>
      <c r="E807" s="130"/>
      <c r="G807" s="130"/>
      <c r="H807" s="130"/>
    </row>
    <row r="808">
      <c r="A808" s="130"/>
      <c r="B808" s="130"/>
      <c r="D808" s="130"/>
      <c r="E808" s="130"/>
      <c r="G808" s="130"/>
      <c r="H808" s="130"/>
    </row>
    <row r="809">
      <c r="A809" s="130"/>
      <c r="B809" s="130"/>
      <c r="D809" s="130"/>
      <c r="E809" s="130"/>
      <c r="G809" s="130"/>
      <c r="H809" s="130"/>
    </row>
    <row r="810">
      <c r="A810" s="130"/>
      <c r="B810" s="130"/>
      <c r="D810" s="130"/>
      <c r="E810" s="130"/>
      <c r="G810" s="130"/>
      <c r="H810" s="130"/>
    </row>
    <row r="811">
      <c r="A811" s="130"/>
      <c r="B811" s="130"/>
      <c r="D811" s="130"/>
      <c r="E811" s="130"/>
      <c r="G811" s="130"/>
      <c r="H811" s="130"/>
    </row>
    <row r="812">
      <c r="A812" s="130"/>
      <c r="B812" s="130"/>
      <c r="D812" s="130"/>
      <c r="E812" s="130"/>
      <c r="G812" s="130"/>
      <c r="H812" s="130"/>
    </row>
    <row r="813">
      <c r="A813" s="130"/>
      <c r="B813" s="130"/>
      <c r="D813" s="130"/>
      <c r="E813" s="130"/>
      <c r="G813" s="130"/>
      <c r="H813" s="130"/>
    </row>
    <row r="814">
      <c r="A814" s="130"/>
      <c r="B814" s="130"/>
      <c r="D814" s="130"/>
      <c r="E814" s="130"/>
      <c r="G814" s="130"/>
      <c r="H814" s="130"/>
    </row>
    <row r="815">
      <c r="A815" s="130"/>
      <c r="B815" s="130"/>
      <c r="D815" s="130"/>
      <c r="E815" s="130"/>
      <c r="G815" s="130"/>
      <c r="H815" s="130"/>
    </row>
    <row r="816">
      <c r="A816" s="130"/>
      <c r="B816" s="130"/>
      <c r="D816" s="130"/>
      <c r="E816" s="130"/>
      <c r="G816" s="130"/>
      <c r="H816" s="130"/>
    </row>
    <row r="817">
      <c r="A817" s="130"/>
      <c r="B817" s="130"/>
      <c r="D817" s="130"/>
      <c r="E817" s="130"/>
      <c r="G817" s="130"/>
      <c r="H817" s="130"/>
    </row>
    <row r="818">
      <c r="A818" s="130"/>
      <c r="B818" s="130"/>
      <c r="D818" s="130"/>
      <c r="E818" s="130"/>
      <c r="G818" s="130"/>
      <c r="H818" s="130"/>
    </row>
    <row r="819">
      <c r="A819" s="130"/>
      <c r="B819" s="130"/>
      <c r="D819" s="130"/>
      <c r="E819" s="130"/>
      <c r="G819" s="130"/>
      <c r="H819" s="130"/>
    </row>
    <row r="820">
      <c r="A820" s="130"/>
      <c r="B820" s="130"/>
      <c r="D820" s="130"/>
      <c r="E820" s="130"/>
      <c r="G820" s="130"/>
      <c r="H820" s="130"/>
    </row>
    <row r="821">
      <c r="A821" s="130"/>
      <c r="B821" s="130"/>
      <c r="D821" s="130"/>
      <c r="E821" s="130"/>
      <c r="G821" s="130"/>
      <c r="H821" s="130"/>
    </row>
    <row r="822">
      <c r="A822" s="130"/>
      <c r="B822" s="130"/>
      <c r="D822" s="130"/>
      <c r="E822" s="130"/>
      <c r="G822" s="130"/>
      <c r="H822" s="130"/>
    </row>
    <row r="823">
      <c r="A823" s="130"/>
      <c r="B823" s="130"/>
      <c r="D823" s="130"/>
      <c r="E823" s="130"/>
      <c r="G823" s="130"/>
      <c r="H823" s="130"/>
    </row>
    <row r="824">
      <c r="A824" s="130"/>
      <c r="B824" s="130"/>
      <c r="D824" s="130"/>
      <c r="E824" s="130"/>
      <c r="G824" s="130"/>
      <c r="H824" s="130"/>
    </row>
    <row r="825">
      <c r="A825" s="130"/>
      <c r="B825" s="130"/>
      <c r="D825" s="130"/>
      <c r="E825" s="130"/>
      <c r="G825" s="130"/>
      <c r="H825" s="130"/>
    </row>
    <row r="826">
      <c r="A826" s="130"/>
      <c r="B826" s="130"/>
      <c r="D826" s="130"/>
      <c r="E826" s="130"/>
      <c r="G826" s="130"/>
      <c r="H826" s="130"/>
    </row>
    <row r="827">
      <c r="A827" s="130"/>
      <c r="B827" s="130"/>
      <c r="D827" s="130"/>
      <c r="E827" s="130"/>
      <c r="G827" s="130"/>
      <c r="H827" s="130"/>
    </row>
    <row r="828">
      <c r="A828" s="130"/>
      <c r="B828" s="130"/>
      <c r="D828" s="130"/>
      <c r="E828" s="130"/>
      <c r="G828" s="130"/>
      <c r="H828" s="130"/>
    </row>
    <row r="829">
      <c r="A829" s="130"/>
      <c r="B829" s="130"/>
      <c r="D829" s="130"/>
      <c r="E829" s="130"/>
      <c r="G829" s="130"/>
      <c r="H829" s="130"/>
    </row>
    <row r="830">
      <c r="A830" s="130"/>
      <c r="B830" s="130"/>
      <c r="D830" s="130"/>
      <c r="E830" s="130"/>
      <c r="G830" s="130"/>
      <c r="H830" s="130"/>
    </row>
    <row r="831">
      <c r="A831" s="130"/>
      <c r="B831" s="130"/>
      <c r="D831" s="130"/>
      <c r="E831" s="130"/>
      <c r="G831" s="130"/>
      <c r="H831" s="130"/>
    </row>
    <row r="832">
      <c r="A832" s="130"/>
      <c r="B832" s="130"/>
      <c r="D832" s="130"/>
      <c r="E832" s="130"/>
      <c r="G832" s="130"/>
      <c r="H832" s="130"/>
    </row>
    <row r="833">
      <c r="A833" s="130"/>
      <c r="B833" s="130"/>
      <c r="D833" s="130"/>
      <c r="E833" s="130"/>
      <c r="G833" s="130"/>
      <c r="H833" s="130"/>
    </row>
    <row r="834">
      <c r="A834" s="130"/>
      <c r="B834" s="130"/>
      <c r="D834" s="130"/>
      <c r="E834" s="130"/>
      <c r="G834" s="130"/>
      <c r="H834" s="130"/>
    </row>
    <row r="835">
      <c r="A835" s="130"/>
      <c r="B835" s="130"/>
      <c r="D835" s="130"/>
      <c r="E835" s="130"/>
      <c r="G835" s="130"/>
      <c r="H835" s="130"/>
    </row>
    <row r="836">
      <c r="A836" s="130"/>
      <c r="B836" s="130"/>
      <c r="D836" s="130"/>
      <c r="E836" s="130"/>
      <c r="G836" s="130"/>
      <c r="H836" s="130"/>
    </row>
    <row r="837">
      <c r="A837" s="130"/>
      <c r="B837" s="130"/>
      <c r="D837" s="130"/>
      <c r="E837" s="130"/>
      <c r="G837" s="130"/>
      <c r="H837" s="130"/>
    </row>
    <row r="838">
      <c r="A838" s="130"/>
      <c r="B838" s="130"/>
      <c r="D838" s="130"/>
      <c r="E838" s="130"/>
      <c r="G838" s="130"/>
      <c r="H838" s="130"/>
    </row>
    <row r="839">
      <c r="A839" s="130"/>
      <c r="B839" s="130"/>
      <c r="D839" s="130"/>
      <c r="E839" s="130"/>
      <c r="G839" s="130"/>
      <c r="H839" s="130"/>
    </row>
    <row r="840">
      <c r="A840" s="130"/>
      <c r="B840" s="130"/>
      <c r="D840" s="130"/>
      <c r="E840" s="130"/>
      <c r="G840" s="130"/>
      <c r="H840" s="130"/>
    </row>
    <row r="841">
      <c r="A841" s="130"/>
      <c r="B841" s="130"/>
      <c r="D841" s="130"/>
      <c r="E841" s="130"/>
      <c r="G841" s="130"/>
      <c r="H841" s="130"/>
    </row>
    <row r="842">
      <c r="A842" s="130"/>
      <c r="B842" s="130"/>
      <c r="D842" s="130"/>
      <c r="E842" s="130"/>
      <c r="G842" s="130"/>
      <c r="H842" s="130"/>
    </row>
    <row r="843">
      <c r="A843" s="130"/>
      <c r="B843" s="130"/>
      <c r="D843" s="130"/>
      <c r="E843" s="130"/>
      <c r="G843" s="130"/>
      <c r="H843" s="130"/>
    </row>
    <row r="844">
      <c r="A844" s="130"/>
      <c r="B844" s="130"/>
      <c r="D844" s="130"/>
      <c r="E844" s="130"/>
      <c r="G844" s="130"/>
      <c r="H844" s="130"/>
    </row>
    <row r="845">
      <c r="A845" s="130"/>
      <c r="B845" s="130"/>
      <c r="D845" s="130"/>
      <c r="E845" s="130"/>
      <c r="G845" s="130"/>
      <c r="H845" s="130"/>
    </row>
    <row r="846">
      <c r="A846" s="130"/>
      <c r="B846" s="130"/>
      <c r="D846" s="130"/>
      <c r="E846" s="130"/>
      <c r="G846" s="130"/>
      <c r="H846" s="130"/>
    </row>
    <row r="847">
      <c r="A847" s="130"/>
      <c r="B847" s="130"/>
      <c r="D847" s="130"/>
      <c r="E847" s="130"/>
      <c r="G847" s="130"/>
      <c r="H847" s="130"/>
    </row>
    <row r="848">
      <c r="A848" s="130"/>
      <c r="B848" s="130"/>
      <c r="D848" s="130"/>
      <c r="E848" s="130"/>
      <c r="G848" s="130"/>
      <c r="H848" s="130"/>
    </row>
    <row r="849">
      <c r="A849" s="130"/>
      <c r="B849" s="130"/>
      <c r="D849" s="130"/>
      <c r="E849" s="130"/>
      <c r="G849" s="130"/>
      <c r="H849" s="130"/>
    </row>
    <row r="850">
      <c r="A850" s="130"/>
      <c r="B850" s="130"/>
      <c r="D850" s="130"/>
      <c r="E850" s="130"/>
      <c r="G850" s="130"/>
      <c r="H850" s="130"/>
    </row>
    <row r="851">
      <c r="A851" s="130"/>
      <c r="B851" s="130"/>
      <c r="D851" s="130"/>
      <c r="E851" s="130"/>
      <c r="G851" s="130"/>
      <c r="H851" s="130"/>
    </row>
    <row r="852">
      <c r="A852" s="130"/>
      <c r="B852" s="130"/>
      <c r="D852" s="130"/>
      <c r="E852" s="130"/>
      <c r="G852" s="130"/>
      <c r="H852" s="130"/>
    </row>
    <row r="853">
      <c r="A853" s="130"/>
      <c r="B853" s="130"/>
      <c r="D853" s="130"/>
      <c r="E853" s="130"/>
      <c r="G853" s="130"/>
      <c r="H853" s="130"/>
    </row>
    <row r="854">
      <c r="A854" s="130"/>
      <c r="B854" s="130"/>
      <c r="D854" s="130"/>
      <c r="E854" s="130"/>
      <c r="G854" s="130"/>
      <c r="H854" s="130"/>
    </row>
    <row r="855">
      <c r="A855" s="130"/>
      <c r="B855" s="130"/>
      <c r="D855" s="130"/>
      <c r="E855" s="130"/>
      <c r="G855" s="130"/>
      <c r="H855" s="130"/>
    </row>
    <row r="856">
      <c r="A856" s="130"/>
      <c r="B856" s="130"/>
      <c r="D856" s="130"/>
      <c r="E856" s="130"/>
      <c r="G856" s="130"/>
      <c r="H856" s="130"/>
    </row>
    <row r="857">
      <c r="A857" s="130"/>
      <c r="B857" s="130"/>
      <c r="D857" s="130"/>
      <c r="E857" s="130"/>
      <c r="G857" s="130"/>
      <c r="H857" s="130"/>
    </row>
    <row r="858">
      <c r="A858" s="130"/>
      <c r="B858" s="130"/>
      <c r="D858" s="130"/>
      <c r="E858" s="130"/>
      <c r="G858" s="130"/>
      <c r="H858" s="130"/>
    </row>
    <row r="859">
      <c r="A859" s="130"/>
      <c r="B859" s="130"/>
      <c r="D859" s="130"/>
      <c r="E859" s="130"/>
      <c r="G859" s="130"/>
      <c r="H859" s="130"/>
    </row>
    <row r="860">
      <c r="A860" s="130"/>
      <c r="B860" s="130"/>
      <c r="D860" s="130"/>
      <c r="E860" s="130"/>
      <c r="G860" s="130"/>
      <c r="H860" s="130"/>
    </row>
    <row r="861">
      <c r="A861" s="130"/>
      <c r="B861" s="130"/>
      <c r="D861" s="130"/>
      <c r="E861" s="130"/>
      <c r="G861" s="130"/>
      <c r="H861" s="130"/>
    </row>
    <row r="862">
      <c r="A862" s="130"/>
      <c r="B862" s="130"/>
      <c r="D862" s="130"/>
      <c r="E862" s="130"/>
      <c r="G862" s="130"/>
      <c r="H862" s="130"/>
    </row>
    <row r="863">
      <c r="A863" s="130"/>
      <c r="B863" s="130"/>
      <c r="D863" s="130"/>
      <c r="E863" s="130"/>
      <c r="G863" s="130"/>
      <c r="H863" s="130"/>
    </row>
    <row r="864">
      <c r="A864" s="130"/>
      <c r="B864" s="130"/>
      <c r="D864" s="130"/>
      <c r="E864" s="130"/>
      <c r="G864" s="130"/>
      <c r="H864" s="130"/>
    </row>
    <row r="865">
      <c r="A865" s="130"/>
      <c r="B865" s="130"/>
      <c r="D865" s="130"/>
      <c r="E865" s="130"/>
      <c r="G865" s="130"/>
      <c r="H865" s="130"/>
    </row>
    <row r="866">
      <c r="A866" s="130"/>
      <c r="B866" s="130"/>
      <c r="D866" s="130"/>
      <c r="E866" s="130"/>
      <c r="G866" s="130"/>
      <c r="H866" s="130"/>
    </row>
    <row r="867">
      <c r="A867" s="130"/>
      <c r="B867" s="130"/>
      <c r="D867" s="130"/>
      <c r="E867" s="130"/>
      <c r="G867" s="130"/>
      <c r="H867" s="130"/>
    </row>
    <row r="868">
      <c r="A868" s="130"/>
      <c r="B868" s="130"/>
      <c r="D868" s="130"/>
      <c r="E868" s="130"/>
      <c r="G868" s="130"/>
      <c r="H868" s="130"/>
    </row>
    <row r="869">
      <c r="A869" s="130"/>
      <c r="B869" s="130"/>
      <c r="D869" s="130"/>
      <c r="E869" s="130"/>
      <c r="G869" s="130"/>
      <c r="H869" s="130"/>
    </row>
    <row r="870">
      <c r="A870" s="130"/>
      <c r="B870" s="130"/>
      <c r="D870" s="130"/>
      <c r="E870" s="130"/>
      <c r="G870" s="130"/>
      <c r="H870" s="130"/>
    </row>
    <row r="871">
      <c r="A871" s="130"/>
      <c r="B871" s="130"/>
      <c r="D871" s="130"/>
      <c r="E871" s="130"/>
      <c r="G871" s="130"/>
      <c r="H871" s="130"/>
    </row>
    <row r="872">
      <c r="A872" s="130"/>
      <c r="B872" s="130"/>
      <c r="D872" s="130"/>
      <c r="E872" s="130"/>
      <c r="G872" s="130"/>
      <c r="H872" s="130"/>
    </row>
    <row r="873">
      <c r="A873" s="130"/>
      <c r="B873" s="130"/>
      <c r="D873" s="130"/>
      <c r="E873" s="130"/>
      <c r="G873" s="130"/>
      <c r="H873" s="130"/>
    </row>
    <row r="874">
      <c r="A874" s="130"/>
      <c r="B874" s="130"/>
      <c r="D874" s="130"/>
      <c r="E874" s="130"/>
      <c r="G874" s="130"/>
      <c r="H874" s="130"/>
    </row>
    <row r="875">
      <c r="A875" s="130"/>
      <c r="B875" s="130"/>
      <c r="D875" s="130"/>
      <c r="E875" s="130"/>
      <c r="G875" s="130"/>
      <c r="H875" s="130"/>
    </row>
    <row r="876">
      <c r="A876" s="130"/>
      <c r="B876" s="130"/>
      <c r="D876" s="130"/>
      <c r="E876" s="130"/>
      <c r="G876" s="130"/>
      <c r="H876" s="130"/>
    </row>
    <row r="877">
      <c r="A877" s="130"/>
      <c r="B877" s="130"/>
      <c r="D877" s="130"/>
      <c r="E877" s="130"/>
      <c r="G877" s="130"/>
      <c r="H877" s="130"/>
    </row>
    <row r="878">
      <c r="A878" s="130"/>
      <c r="B878" s="130"/>
      <c r="D878" s="130"/>
      <c r="E878" s="130"/>
      <c r="G878" s="130"/>
      <c r="H878" s="130"/>
    </row>
    <row r="879">
      <c r="A879" s="130"/>
      <c r="B879" s="130"/>
      <c r="D879" s="130"/>
      <c r="E879" s="130"/>
      <c r="G879" s="130"/>
      <c r="H879" s="130"/>
    </row>
    <row r="880">
      <c r="A880" s="130"/>
      <c r="B880" s="130"/>
      <c r="D880" s="130"/>
      <c r="E880" s="130"/>
      <c r="G880" s="130"/>
      <c r="H880" s="130"/>
    </row>
    <row r="881">
      <c r="A881" s="130"/>
      <c r="B881" s="130"/>
      <c r="D881" s="130"/>
      <c r="E881" s="130"/>
      <c r="G881" s="130"/>
      <c r="H881" s="130"/>
    </row>
    <row r="882">
      <c r="A882" s="130"/>
      <c r="B882" s="130"/>
      <c r="D882" s="130"/>
      <c r="E882" s="130"/>
      <c r="G882" s="130"/>
      <c r="H882" s="130"/>
    </row>
    <row r="883">
      <c r="A883" s="130"/>
      <c r="B883" s="130"/>
      <c r="D883" s="130"/>
      <c r="E883" s="130"/>
      <c r="G883" s="130"/>
      <c r="H883" s="130"/>
    </row>
    <row r="884">
      <c r="A884" s="130"/>
      <c r="B884" s="130"/>
      <c r="D884" s="130"/>
      <c r="E884" s="130"/>
      <c r="G884" s="130"/>
      <c r="H884" s="130"/>
    </row>
    <row r="885">
      <c r="A885" s="130"/>
      <c r="B885" s="130"/>
      <c r="D885" s="130"/>
      <c r="E885" s="130"/>
      <c r="G885" s="130"/>
      <c r="H885" s="130"/>
    </row>
    <row r="886">
      <c r="A886" s="130"/>
      <c r="B886" s="130"/>
      <c r="D886" s="130"/>
      <c r="E886" s="130"/>
      <c r="G886" s="130"/>
      <c r="H886" s="130"/>
    </row>
    <row r="887">
      <c r="A887" s="130"/>
      <c r="B887" s="130"/>
      <c r="D887" s="130"/>
      <c r="E887" s="130"/>
      <c r="G887" s="130"/>
      <c r="H887" s="130"/>
    </row>
    <row r="888">
      <c r="A888" s="130"/>
      <c r="B888" s="130"/>
      <c r="D888" s="130"/>
      <c r="E888" s="130"/>
      <c r="G888" s="130"/>
      <c r="H888" s="130"/>
    </row>
    <row r="889">
      <c r="A889" s="130"/>
      <c r="B889" s="130"/>
      <c r="D889" s="130"/>
      <c r="E889" s="130"/>
      <c r="G889" s="130"/>
      <c r="H889" s="130"/>
    </row>
    <row r="890">
      <c r="A890" s="130"/>
      <c r="B890" s="130"/>
      <c r="D890" s="130"/>
      <c r="E890" s="130"/>
      <c r="G890" s="130"/>
      <c r="H890" s="130"/>
    </row>
    <row r="891">
      <c r="A891" s="130"/>
      <c r="B891" s="130"/>
      <c r="D891" s="130"/>
      <c r="E891" s="130"/>
      <c r="G891" s="130"/>
      <c r="H891" s="130"/>
    </row>
    <row r="892">
      <c r="A892" s="130"/>
      <c r="B892" s="130"/>
      <c r="D892" s="130"/>
      <c r="E892" s="130"/>
      <c r="G892" s="130"/>
      <c r="H892" s="130"/>
    </row>
    <row r="893">
      <c r="A893" s="130"/>
      <c r="B893" s="130"/>
      <c r="D893" s="130"/>
      <c r="E893" s="130"/>
      <c r="G893" s="130"/>
      <c r="H893" s="130"/>
    </row>
    <row r="894">
      <c r="A894" s="130"/>
      <c r="B894" s="130"/>
      <c r="D894" s="130"/>
      <c r="E894" s="130"/>
      <c r="G894" s="130"/>
      <c r="H894" s="130"/>
    </row>
    <row r="895">
      <c r="A895" s="130"/>
      <c r="B895" s="130"/>
      <c r="D895" s="130"/>
      <c r="E895" s="130"/>
      <c r="G895" s="130"/>
      <c r="H895" s="130"/>
    </row>
    <row r="896">
      <c r="A896" s="130"/>
      <c r="B896" s="130"/>
      <c r="D896" s="130"/>
      <c r="E896" s="130"/>
      <c r="G896" s="130"/>
      <c r="H896" s="130"/>
    </row>
    <row r="897">
      <c r="A897" s="130"/>
      <c r="B897" s="130"/>
      <c r="D897" s="130"/>
      <c r="E897" s="130"/>
      <c r="G897" s="130"/>
      <c r="H897" s="130"/>
    </row>
    <row r="898">
      <c r="A898" s="130"/>
      <c r="B898" s="130"/>
      <c r="D898" s="130"/>
      <c r="E898" s="130"/>
      <c r="G898" s="130"/>
      <c r="H898" s="130"/>
    </row>
    <row r="899">
      <c r="A899" s="130"/>
      <c r="B899" s="130"/>
      <c r="D899" s="130"/>
      <c r="E899" s="130"/>
      <c r="G899" s="130"/>
      <c r="H899" s="130"/>
    </row>
    <row r="900">
      <c r="A900" s="130"/>
      <c r="B900" s="130"/>
      <c r="D900" s="130"/>
      <c r="E900" s="130"/>
      <c r="G900" s="130"/>
      <c r="H900" s="130"/>
    </row>
    <row r="901">
      <c r="A901" s="130"/>
      <c r="B901" s="130"/>
      <c r="D901" s="130"/>
      <c r="E901" s="130"/>
      <c r="G901" s="130"/>
      <c r="H901" s="130"/>
    </row>
    <row r="902">
      <c r="A902" s="130"/>
      <c r="B902" s="130"/>
      <c r="D902" s="130"/>
      <c r="E902" s="130"/>
      <c r="G902" s="130"/>
      <c r="H902" s="130"/>
    </row>
    <row r="903">
      <c r="A903" s="130"/>
      <c r="B903" s="130"/>
      <c r="D903" s="130"/>
      <c r="E903" s="130"/>
      <c r="G903" s="130"/>
      <c r="H903" s="130"/>
    </row>
    <row r="904">
      <c r="A904" s="130"/>
      <c r="B904" s="130"/>
      <c r="D904" s="130"/>
      <c r="E904" s="130"/>
      <c r="G904" s="130"/>
      <c r="H904" s="130"/>
    </row>
    <row r="905">
      <c r="A905" s="130"/>
      <c r="B905" s="130"/>
      <c r="D905" s="130"/>
      <c r="E905" s="130"/>
      <c r="G905" s="130"/>
      <c r="H905" s="130"/>
    </row>
    <row r="906">
      <c r="A906" s="130"/>
      <c r="B906" s="130"/>
      <c r="D906" s="130"/>
      <c r="E906" s="130"/>
      <c r="G906" s="130"/>
      <c r="H906" s="130"/>
    </row>
    <row r="907">
      <c r="A907" s="130"/>
      <c r="B907" s="130"/>
      <c r="D907" s="130"/>
      <c r="E907" s="130"/>
      <c r="G907" s="130"/>
      <c r="H907" s="130"/>
    </row>
    <row r="908">
      <c r="A908" s="130"/>
      <c r="B908" s="130"/>
      <c r="D908" s="130"/>
      <c r="E908" s="130"/>
      <c r="G908" s="130"/>
      <c r="H908" s="130"/>
    </row>
    <row r="909">
      <c r="A909" s="130"/>
      <c r="B909" s="130"/>
      <c r="D909" s="130"/>
      <c r="E909" s="130"/>
      <c r="G909" s="130"/>
      <c r="H909" s="130"/>
    </row>
    <row r="910">
      <c r="A910" s="130"/>
      <c r="B910" s="130"/>
      <c r="D910" s="130"/>
      <c r="E910" s="130"/>
      <c r="G910" s="130"/>
      <c r="H910" s="130"/>
    </row>
    <row r="911">
      <c r="A911" s="130"/>
      <c r="B911" s="130"/>
      <c r="D911" s="130"/>
      <c r="E911" s="130"/>
      <c r="G911" s="130"/>
      <c r="H911" s="130"/>
    </row>
    <row r="912">
      <c r="A912" s="130"/>
      <c r="B912" s="130"/>
      <c r="D912" s="130"/>
      <c r="E912" s="130"/>
      <c r="G912" s="130"/>
      <c r="H912" s="130"/>
    </row>
    <row r="913">
      <c r="A913" s="130"/>
      <c r="B913" s="130"/>
      <c r="D913" s="130"/>
      <c r="E913" s="130"/>
      <c r="G913" s="130"/>
      <c r="H913" s="130"/>
    </row>
    <row r="914">
      <c r="A914" s="130"/>
      <c r="B914" s="130"/>
      <c r="D914" s="130"/>
      <c r="E914" s="130"/>
      <c r="G914" s="130"/>
      <c r="H914" s="130"/>
    </row>
    <row r="915">
      <c r="A915" s="130"/>
      <c r="B915" s="130"/>
      <c r="D915" s="130"/>
      <c r="E915" s="130"/>
      <c r="G915" s="130"/>
      <c r="H915" s="130"/>
    </row>
    <row r="916">
      <c r="A916" s="130"/>
      <c r="B916" s="130"/>
      <c r="D916" s="130"/>
      <c r="E916" s="130"/>
      <c r="G916" s="130"/>
      <c r="H916" s="130"/>
    </row>
    <row r="917">
      <c r="A917" s="130"/>
      <c r="B917" s="130"/>
      <c r="D917" s="130"/>
      <c r="E917" s="130"/>
      <c r="G917" s="130"/>
      <c r="H917" s="130"/>
    </row>
    <row r="918">
      <c r="A918" s="130"/>
      <c r="B918" s="130"/>
      <c r="D918" s="130"/>
      <c r="E918" s="130"/>
      <c r="G918" s="130"/>
      <c r="H918" s="130"/>
    </row>
    <row r="919">
      <c r="A919" s="130"/>
      <c r="B919" s="130"/>
      <c r="D919" s="130"/>
      <c r="E919" s="130"/>
      <c r="G919" s="130"/>
      <c r="H919" s="130"/>
    </row>
    <row r="920">
      <c r="A920" s="130"/>
      <c r="B920" s="130"/>
      <c r="D920" s="130"/>
      <c r="E920" s="130"/>
      <c r="G920" s="130"/>
      <c r="H920" s="130"/>
    </row>
    <row r="921">
      <c r="A921" s="130"/>
      <c r="B921" s="130"/>
      <c r="D921" s="130"/>
      <c r="E921" s="130"/>
      <c r="G921" s="130"/>
      <c r="H921" s="130"/>
    </row>
    <row r="922">
      <c r="A922" s="130"/>
      <c r="B922" s="130"/>
      <c r="D922" s="130"/>
      <c r="E922" s="130"/>
      <c r="G922" s="130"/>
      <c r="H922" s="130"/>
    </row>
    <row r="923">
      <c r="A923" s="130"/>
      <c r="B923" s="130"/>
      <c r="D923" s="130"/>
      <c r="E923" s="130"/>
      <c r="G923" s="130"/>
      <c r="H923" s="130"/>
    </row>
    <row r="924">
      <c r="A924" s="130"/>
      <c r="B924" s="130"/>
      <c r="D924" s="130"/>
      <c r="E924" s="130"/>
      <c r="G924" s="130"/>
      <c r="H924" s="130"/>
    </row>
    <row r="925">
      <c r="A925" s="130"/>
      <c r="B925" s="130"/>
      <c r="D925" s="130"/>
      <c r="E925" s="130"/>
      <c r="G925" s="130"/>
      <c r="H925" s="130"/>
    </row>
    <row r="926">
      <c r="A926" s="130"/>
      <c r="B926" s="130"/>
      <c r="D926" s="130"/>
      <c r="E926" s="130"/>
      <c r="G926" s="130"/>
      <c r="H926" s="130"/>
    </row>
    <row r="927">
      <c r="A927" s="130"/>
      <c r="B927" s="130"/>
      <c r="D927" s="130"/>
      <c r="E927" s="130"/>
      <c r="G927" s="130"/>
      <c r="H927" s="130"/>
    </row>
    <row r="928">
      <c r="A928" s="130"/>
      <c r="B928" s="130"/>
      <c r="D928" s="130"/>
      <c r="E928" s="130"/>
      <c r="G928" s="130"/>
      <c r="H928" s="130"/>
    </row>
    <row r="929">
      <c r="A929" s="130"/>
      <c r="B929" s="130"/>
      <c r="D929" s="130"/>
      <c r="E929" s="130"/>
      <c r="G929" s="130"/>
      <c r="H929" s="130"/>
    </row>
    <row r="930">
      <c r="A930" s="130"/>
      <c r="B930" s="130"/>
      <c r="D930" s="130"/>
      <c r="E930" s="130"/>
      <c r="G930" s="130"/>
      <c r="H930" s="130"/>
    </row>
    <row r="931">
      <c r="A931" s="130"/>
      <c r="B931" s="130"/>
      <c r="D931" s="130"/>
      <c r="E931" s="130"/>
      <c r="G931" s="130"/>
      <c r="H931" s="130"/>
    </row>
    <row r="932">
      <c r="A932" s="130"/>
      <c r="B932" s="130"/>
      <c r="D932" s="130"/>
      <c r="E932" s="130"/>
      <c r="G932" s="130"/>
      <c r="H932" s="130"/>
    </row>
    <row r="933">
      <c r="A933" s="130"/>
      <c r="B933" s="130"/>
      <c r="D933" s="130"/>
      <c r="E933" s="130"/>
      <c r="G933" s="130"/>
      <c r="H933" s="130"/>
    </row>
    <row r="934">
      <c r="A934" s="130"/>
      <c r="B934" s="130"/>
      <c r="D934" s="130"/>
      <c r="E934" s="130"/>
      <c r="G934" s="130"/>
      <c r="H934" s="130"/>
    </row>
    <row r="935">
      <c r="A935" s="130"/>
      <c r="B935" s="130"/>
      <c r="D935" s="130"/>
      <c r="E935" s="130"/>
      <c r="G935" s="130"/>
      <c r="H935" s="130"/>
    </row>
    <row r="936">
      <c r="A936" s="130"/>
      <c r="B936" s="130"/>
      <c r="D936" s="130"/>
      <c r="E936" s="130"/>
      <c r="G936" s="130"/>
      <c r="H936" s="130"/>
    </row>
    <row r="937">
      <c r="A937" s="130"/>
      <c r="B937" s="130"/>
      <c r="D937" s="130"/>
      <c r="E937" s="130"/>
      <c r="G937" s="130"/>
      <c r="H937" s="130"/>
    </row>
    <row r="938">
      <c r="A938" s="130"/>
      <c r="B938" s="130"/>
      <c r="D938" s="130"/>
      <c r="E938" s="130"/>
      <c r="G938" s="130"/>
      <c r="H938" s="130"/>
    </row>
    <row r="939">
      <c r="A939" s="130"/>
      <c r="B939" s="130"/>
      <c r="D939" s="130"/>
      <c r="E939" s="130"/>
      <c r="G939" s="130"/>
      <c r="H939" s="130"/>
    </row>
    <row r="940">
      <c r="A940" s="130"/>
      <c r="B940" s="130"/>
      <c r="D940" s="130"/>
      <c r="E940" s="130"/>
      <c r="G940" s="130"/>
      <c r="H940" s="130"/>
    </row>
    <row r="941">
      <c r="A941" s="130"/>
      <c r="B941" s="130"/>
      <c r="D941" s="130"/>
      <c r="E941" s="130"/>
      <c r="G941" s="130"/>
      <c r="H941" s="130"/>
    </row>
    <row r="942">
      <c r="A942" s="130"/>
      <c r="B942" s="130"/>
      <c r="D942" s="130"/>
      <c r="E942" s="130"/>
      <c r="G942" s="130"/>
      <c r="H942" s="130"/>
    </row>
    <row r="943">
      <c r="A943" s="130"/>
      <c r="B943" s="130"/>
      <c r="D943" s="130"/>
      <c r="E943" s="130"/>
      <c r="G943" s="130"/>
      <c r="H943" s="130"/>
    </row>
    <row r="944">
      <c r="A944" s="130"/>
      <c r="B944" s="130"/>
      <c r="D944" s="130"/>
      <c r="E944" s="130"/>
      <c r="G944" s="130"/>
      <c r="H944" s="130"/>
    </row>
    <row r="945">
      <c r="A945" s="130"/>
      <c r="B945" s="130"/>
      <c r="D945" s="130"/>
      <c r="E945" s="130"/>
      <c r="G945" s="130"/>
      <c r="H945" s="130"/>
    </row>
    <row r="946">
      <c r="A946" s="130"/>
      <c r="B946" s="130"/>
      <c r="D946" s="130"/>
      <c r="E946" s="130"/>
      <c r="G946" s="130"/>
      <c r="H946" s="130"/>
    </row>
    <row r="947">
      <c r="A947" s="130"/>
      <c r="B947" s="130"/>
      <c r="D947" s="130"/>
      <c r="E947" s="130"/>
      <c r="G947" s="130"/>
      <c r="H947" s="130"/>
    </row>
    <row r="948">
      <c r="A948" s="130"/>
      <c r="B948" s="130"/>
      <c r="D948" s="130"/>
      <c r="E948" s="130"/>
      <c r="G948" s="130"/>
      <c r="H948" s="130"/>
    </row>
    <row r="949">
      <c r="A949" s="130"/>
      <c r="B949" s="130"/>
      <c r="D949" s="130"/>
      <c r="E949" s="130"/>
      <c r="G949" s="130"/>
      <c r="H949" s="130"/>
    </row>
    <row r="950">
      <c r="A950" s="130"/>
      <c r="B950" s="130"/>
      <c r="D950" s="130"/>
      <c r="E950" s="130"/>
      <c r="G950" s="130"/>
      <c r="H950" s="130"/>
    </row>
    <row r="951">
      <c r="A951" s="130"/>
      <c r="B951" s="130"/>
      <c r="D951" s="130"/>
      <c r="E951" s="130"/>
      <c r="G951" s="130"/>
      <c r="H951" s="130"/>
    </row>
    <row r="952">
      <c r="A952" s="130"/>
      <c r="B952" s="130"/>
      <c r="D952" s="130"/>
      <c r="E952" s="130"/>
      <c r="G952" s="130"/>
      <c r="H952" s="130"/>
    </row>
    <row r="953">
      <c r="A953" s="130"/>
      <c r="B953" s="130"/>
      <c r="D953" s="130"/>
      <c r="E953" s="130"/>
      <c r="G953" s="130"/>
      <c r="H953" s="130"/>
    </row>
    <row r="954">
      <c r="A954" s="130"/>
      <c r="B954" s="130"/>
      <c r="D954" s="130"/>
      <c r="E954" s="130"/>
      <c r="G954" s="130"/>
      <c r="H954" s="130"/>
    </row>
    <row r="955">
      <c r="A955" s="130"/>
      <c r="B955" s="130"/>
      <c r="D955" s="130"/>
      <c r="E955" s="130"/>
      <c r="G955" s="130"/>
      <c r="H955" s="130"/>
    </row>
    <row r="956">
      <c r="A956" s="130"/>
      <c r="B956" s="130"/>
      <c r="D956" s="130"/>
      <c r="E956" s="130"/>
      <c r="G956" s="130"/>
      <c r="H956" s="130"/>
    </row>
    <row r="957">
      <c r="A957" s="130"/>
      <c r="B957" s="130"/>
      <c r="D957" s="130"/>
      <c r="E957" s="130"/>
      <c r="G957" s="130"/>
      <c r="H957" s="130"/>
    </row>
    <row r="958">
      <c r="A958" s="130"/>
      <c r="B958" s="130"/>
      <c r="D958" s="130"/>
      <c r="E958" s="130"/>
      <c r="G958" s="130"/>
      <c r="H958" s="130"/>
    </row>
    <row r="959">
      <c r="A959" s="130"/>
      <c r="B959" s="130"/>
      <c r="D959" s="130"/>
      <c r="E959" s="130"/>
      <c r="G959" s="130"/>
      <c r="H959" s="130"/>
    </row>
    <row r="960">
      <c r="A960" s="130"/>
      <c r="B960" s="130"/>
      <c r="D960" s="130"/>
      <c r="E960" s="130"/>
      <c r="G960" s="130"/>
      <c r="H960" s="130"/>
    </row>
    <row r="961">
      <c r="A961" s="130"/>
      <c r="B961" s="130"/>
      <c r="D961" s="130"/>
      <c r="E961" s="130"/>
      <c r="G961" s="130"/>
      <c r="H961" s="130"/>
    </row>
    <row r="962">
      <c r="A962" s="130"/>
      <c r="B962" s="130"/>
      <c r="D962" s="130"/>
      <c r="E962" s="130"/>
      <c r="G962" s="130"/>
      <c r="H962" s="130"/>
    </row>
    <row r="963">
      <c r="A963" s="130"/>
      <c r="B963" s="130"/>
      <c r="D963" s="130"/>
      <c r="E963" s="130"/>
      <c r="G963" s="130"/>
      <c r="H963" s="130"/>
    </row>
    <row r="964">
      <c r="A964" s="130"/>
      <c r="B964" s="130"/>
      <c r="D964" s="130"/>
      <c r="E964" s="130"/>
      <c r="G964" s="130"/>
      <c r="H964" s="130"/>
    </row>
    <row r="965">
      <c r="A965" s="130"/>
      <c r="B965" s="130"/>
      <c r="D965" s="130"/>
      <c r="E965" s="130"/>
      <c r="G965" s="130"/>
      <c r="H965" s="130"/>
    </row>
    <row r="966">
      <c r="A966" s="130"/>
      <c r="B966" s="130"/>
      <c r="D966" s="130"/>
      <c r="E966" s="130"/>
      <c r="G966" s="130"/>
      <c r="H966" s="130"/>
    </row>
    <row r="967">
      <c r="A967" s="130"/>
      <c r="B967" s="130"/>
      <c r="D967" s="130"/>
      <c r="E967" s="130"/>
      <c r="G967" s="130"/>
      <c r="H967" s="130"/>
    </row>
    <row r="968">
      <c r="A968" s="130"/>
      <c r="B968" s="130"/>
      <c r="D968" s="130"/>
      <c r="E968" s="130"/>
      <c r="G968" s="130"/>
      <c r="H968" s="130"/>
    </row>
    <row r="969">
      <c r="A969" s="130"/>
      <c r="B969" s="130"/>
      <c r="D969" s="130"/>
      <c r="E969" s="130"/>
      <c r="G969" s="130"/>
      <c r="H969" s="130"/>
    </row>
    <row r="970">
      <c r="A970" s="130"/>
      <c r="B970" s="130"/>
      <c r="D970" s="130"/>
      <c r="E970" s="130"/>
      <c r="G970" s="130"/>
      <c r="H970" s="130"/>
    </row>
    <row r="971">
      <c r="A971" s="130"/>
      <c r="B971" s="130"/>
      <c r="D971" s="130"/>
      <c r="E971" s="130"/>
      <c r="G971" s="130"/>
      <c r="H971" s="130"/>
    </row>
    <row r="972">
      <c r="A972" s="130"/>
      <c r="B972" s="130"/>
      <c r="D972" s="130"/>
      <c r="E972" s="130"/>
      <c r="G972" s="130"/>
      <c r="H972" s="130"/>
    </row>
    <row r="973">
      <c r="A973" s="130"/>
      <c r="B973" s="130"/>
      <c r="D973" s="130"/>
      <c r="E973" s="130"/>
      <c r="G973" s="130"/>
      <c r="H973" s="130"/>
    </row>
    <row r="974">
      <c r="A974" s="130"/>
      <c r="B974" s="130"/>
      <c r="D974" s="130"/>
      <c r="E974" s="130"/>
      <c r="G974" s="130"/>
      <c r="H974" s="130"/>
    </row>
  </sheetData>
  <mergeCells count="20">
    <mergeCell ref="B3:B4"/>
    <mergeCell ref="C3:E3"/>
    <mergeCell ref="F3:H3"/>
    <mergeCell ref="B5:B9"/>
    <mergeCell ref="B10:B14"/>
    <mergeCell ref="B15:B19"/>
    <mergeCell ref="B20:B24"/>
    <mergeCell ref="B60:B64"/>
    <mergeCell ref="B65:B69"/>
    <mergeCell ref="B70:B74"/>
    <mergeCell ref="B75:B79"/>
    <mergeCell ref="B80:B84"/>
    <mergeCell ref="B85:B89"/>
    <mergeCell ref="B25:B29"/>
    <mergeCell ref="B30:B34"/>
    <mergeCell ref="B35:B39"/>
    <mergeCell ref="B40:B44"/>
    <mergeCell ref="B45:B49"/>
    <mergeCell ref="B50:B54"/>
    <mergeCell ref="B55:B59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3.13"/>
    <col customWidth="1" min="2" max="11" width="10.75"/>
    <col customWidth="1" min="12" max="12" width="13.0"/>
    <col customWidth="1" min="13" max="13" width="13.13"/>
  </cols>
  <sheetData>
    <row r="1">
      <c r="A1" s="29" t="s">
        <v>17</v>
      </c>
      <c r="B1" s="30" t="s">
        <v>0</v>
      </c>
      <c r="C1" s="30" t="s">
        <v>1</v>
      </c>
      <c r="D1" s="30" t="s">
        <v>2</v>
      </c>
      <c r="E1" s="30" t="s">
        <v>3</v>
      </c>
      <c r="F1" s="30" t="s">
        <v>4</v>
      </c>
      <c r="G1" s="193" t="s">
        <v>5</v>
      </c>
      <c r="H1" s="30" t="s">
        <v>6</v>
      </c>
      <c r="I1" s="30" t="s">
        <v>7</v>
      </c>
      <c r="J1" s="30" t="s">
        <v>8</v>
      </c>
      <c r="K1" s="193" t="s">
        <v>9</v>
      </c>
      <c r="L1" s="29" t="s">
        <v>18</v>
      </c>
      <c r="M1" s="29" t="s">
        <v>19</v>
      </c>
    </row>
    <row r="2" ht="21.75" customHeight="1">
      <c r="A2" s="190" t="s">
        <v>0</v>
      </c>
      <c r="B2" s="34" t="str">
        <f>IF($A2=B$1,"---",COUNTIFS('Schedule &amp; Results (2022)'!$C:$C,$A2,'Schedule &amp; Results (2022)'!$E:$E,"W",'Schedule &amp; Results (2022)'!$F:$F,B$1)+
 COUNTIFS('Schedule &amp; Results (2022)'!$F:$F,$A2,'Schedule &amp; Results (2022)'!$H:$H,"W",'Schedule &amp; Results (2022)'!$C:$C,B$1)
 &amp;"-"&amp;COUNTIFS('Schedule &amp; Results (2022)'!$C:$C,$A2,'Schedule &amp; Results (2022)'!$E:$E,"L",'Schedule &amp; Results (2022)'!$F:$F,B$1)+
 COUNTIFS('Schedule &amp; Results (2022)'!$F:$F,$A2,'Schedule &amp; Results (2022)'!$H:$H,"L",'Schedule &amp; Results (2022)'!$C:$C,B$1))</f>
        <v>---</v>
      </c>
      <c r="C2" s="34" t="str">
        <f>IF($A2=C$1,"---",COUNTIFS('Schedule &amp; Results (2022)'!$C:$C,$A2,'Schedule &amp; Results (2022)'!$E:$E,"W",'Schedule &amp; Results (2022)'!$F:$F,C$1)+
 COUNTIFS('Schedule &amp; Results (2022)'!$F:$F,$A2,'Schedule &amp; Results (2022)'!$H:$H,"W",'Schedule &amp; Results (2022)'!$C:$C,C$1)
 &amp;"-"&amp;COUNTIFS('Schedule &amp; Results (2022)'!$C:$C,$A2,'Schedule &amp; Results (2022)'!$E:$E,"L",'Schedule &amp; Results (2022)'!$F:$F,C$1)+
 COUNTIFS('Schedule &amp; Results (2022)'!$F:$F,$A2,'Schedule &amp; Results (2022)'!$H:$H,"L",'Schedule &amp; Results (2022)'!$C:$C,C$1))</f>
        <v>2-0</v>
      </c>
      <c r="D2" s="34" t="str">
        <f>IF($A2=D$1,"---",COUNTIFS('Schedule &amp; Results (2022)'!$C:$C,$A2,'Schedule &amp; Results (2022)'!$E:$E,"W",'Schedule &amp; Results (2022)'!$F:$F,D$1)+
 COUNTIFS('Schedule &amp; Results (2022)'!$F:$F,$A2,'Schedule &amp; Results (2022)'!$H:$H,"W",'Schedule &amp; Results (2022)'!$C:$C,D$1)
 &amp;"-"&amp;COUNTIFS('Schedule &amp; Results (2022)'!$C:$C,$A2,'Schedule &amp; Results (2022)'!$E:$E,"L",'Schedule &amp; Results (2022)'!$F:$F,D$1)+
 COUNTIFS('Schedule &amp; Results (2022)'!$F:$F,$A2,'Schedule &amp; Results (2022)'!$H:$H,"L",'Schedule &amp; Results (2022)'!$C:$C,D$1))</f>
        <v>1-0</v>
      </c>
      <c r="E2" s="34" t="str">
        <f>IF($A2=E$1,"---",COUNTIFS('Schedule &amp; Results (2022)'!$C:$C,$A2,'Schedule &amp; Results (2022)'!$E:$E,"W",'Schedule &amp; Results (2022)'!$F:$F,E$1)+
 COUNTIFS('Schedule &amp; Results (2022)'!$F:$F,$A2,'Schedule &amp; Results (2022)'!$H:$H,"W",'Schedule &amp; Results (2022)'!$C:$C,E$1)
 &amp;"-"&amp;COUNTIFS('Schedule &amp; Results (2022)'!$C:$C,$A2,'Schedule &amp; Results (2022)'!$E:$E,"L",'Schedule &amp; Results (2022)'!$F:$F,E$1)+
 COUNTIFS('Schedule &amp; Results (2022)'!$F:$F,$A2,'Schedule &amp; Results (2022)'!$H:$H,"L",'Schedule &amp; Results (2022)'!$C:$C,E$1))</f>
        <v>1-0</v>
      </c>
      <c r="F2" s="34" t="str">
        <f>IF($A2=F$1,"---",COUNTIFS('Schedule &amp; Results (2022)'!$C:$C,$A2,'Schedule &amp; Results (2022)'!$E:$E,"W",'Schedule &amp; Results (2022)'!$F:$F,F$1)+
 COUNTIFS('Schedule &amp; Results (2022)'!$F:$F,$A2,'Schedule &amp; Results (2022)'!$H:$H,"W",'Schedule &amp; Results (2022)'!$C:$C,F$1)
 &amp;"-"&amp;COUNTIFS('Schedule &amp; Results (2022)'!$C:$C,$A2,'Schedule &amp; Results (2022)'!$E:$E,"L",'Schedule &amp; Results (2022)'!$F:$F,F$1)+
 COUNTIFS('Schedule &amp; Results (2022)'!$F:$F,$A2,'Schedule &amp; Results (2022)'!$H:$H,"L",'Schedule &amp; Results (2022)'!$C:$C,F$1))</f>
        <v>1-1</v>
      </c>
      <c r="G2" s="194" t="str">
        <f>IF($A2=G$1,"---",COUNTIFS('Schedule &amp; Results (2022)'!$C:$C,$A2,'Schedule &amp; Results (2022)'!$E:$E,"W",'Schedule &amp; Results (2022)'!$F:$F,G$1)+
 COUNTIFS('Schedule &amp; Results (2022)'!$F:$F,$A2,'Schedule &amp; Results (2022)'!$H:$H,"W",'Schedule &amp; Results (2022)'!$C:$C,G$1)
 &amp;"-"&amp;COUNTIFS('Schedule &amp; Results (2022)'!$C:$C,$A2,'Schedule &amp; Results (2022)'!$E:$E,"L",'Schedule &amp; Results (2022)'!$F:$F,G$1)+
 COUNTIFS('Schedule &amp; Results (2022)'!$F:$F,$A2,'Schedule &amp; Results (2022)'!$H:$H,"L",'Schedule &amp; Results (2022)'!$C:$C,G$1))</f>
        <v>0-0</v>
      </c>
      <c r="H2" s="34" t="str">
        <f>IF($A2=H$1,"---",COUNTIFS('Schedule &amp; Results (2022)'!$C:$C,$A2,'Schedule &amp; Results (2022)'!$E:$E,"W",'Schedule &amp; Results (2022)'!$F:$F,H$1)+
 COUNTIFS('Schedule &amp; Results (2022)'!$F:$F,$A2,'Schedule &amp; Results (2022)'!$H:$H,"W",'Schedule &amp; Results (2022)'!$C:$C,H$1)
 &amp;"-"&amp;COUNTIFS('Schedule &amp; Results (2022)'!$C:$C,$A2,'Schedule &amp; Results (2022)'!$E:$E,"L",'Schedule &amp; Results (2022)'!$F:$F,H$1)+
 COUNTIFS('Schedule &amp; Results (2022)'!$F:$F,$A2,'Schedule &amp; Results (2022)'!$H:$H,"L",'Schedule &amp; Results (2022)'!$C:$C,H$1))</f>
        <v>1-0</v>
      </c>
      <c r="I2" s="34" t="str">
        <f>IF($A2=I$1,"---",COUNTIFS('Schedule &amp; Results (2022)'!$C:$C,$A2,'Schedule &amp; Results (2022)'!$E:$E,"W",'Schedule &amp; Results (2022)'!$F:$F,I$1)+
 COUNTIFS('Schedule &amp; Results (2022)'!$F:$F,$A2,'Schedule &amp; Results (2022)'!$H:$H,"W",'Schedule &amp; Results (2022)'!$C:$C,I$1)
 &amp;"-"&amp;COUNTIFS('Schedule &amp; Results (2022)'!$C:$C,$A2,'Schedule &amp; Results (2022)'!$E:$E,"L",'Schedule &amp; Results (2022)'!$F:$F,I$1)+
 COUNTIFS('Schedule &amp; Results (2022)'!$F:$F,$A2,'Schedule &amp; Results (2022)'!$H:$H,"L",'Schedule &amp; Results (2022)'!$C:$C,I$1))</f>
        <v>0-2</v>
      </c>
      <c r="J2" s="34" t="str">
        <f>IF($A2=J$1,"---",COUNTIFS('Schedule &amp; Results (2022)'!$C:$C,$A2,'Schedule &amp; Results (2022)'!$E:$E,"W",'Schedule &amp; Results (2022)'!$F:$F,J$1)+
 COUNTIFS('Schedule &amp; Results (2022)'!$F:$F,$A2,'Schedule &amp; Results (2022)'!$H:$H,"W",'Schedule &amp; Results (2022)'!$C:$C,J$1)
 &amp;"-"&amp;COUNTIFS('Schedule &amp; Results (2022)'!$C:$C,$A2,'Schedule &amp; Results (2022)'!$E:$E,"L",'Schedule &amp; Results (2022)'!$F:$F,J$1)+
 COUNTIFS('Schedule &amp; Results (2022)'!$F:$F,$A2,'Schedule &amp; Results (2022)'!$H:$H,"L",'Schedule &amp; Results (2022)'!$C:$C,J$1))</f>
        <v>0-2</v>
      </c>
      <c r="K2" s="194" t="str">
        <f>IF($A2=K$1,"---",COUNTIFS('Schedule &amp; Results (2022)'!$C:$C,$A2,'Schedule &amp; Results (2022)'!$E:$E,"W",'Schedule &amp; Results (2022)'!$F:$F,K$1)+
 COUNTIFS('Schedule &amp; Results (2022)'!$F:$F,$A2,'Schedule &amp; Results (2022)'!$H:$H,"W",'Schedule &amp; Results (2022)'!$C:$C,K$1)
 &amp;"-"&amp;COUNTIFS('Schedule &amp; Results (2022)'!$C:$C,$A2,'Schedule &amp; Results (2022)'!$E:$E,"L",'Schedule &amp; Results (2022)'!$F:$F,K$1)+
 COUNTIFS('Schedule &amp; Results (2022)'!$F:$F,$A2,'Schedule &amp; Results (2022)'!$H:$H,"L",'Schedule &amp; Results (2022)'!$C:$C,K$1))</f>
        <v>0-0</v>
      </c>
      <c r="L2" s="34" t="str">
        <f>IF($A2=L$1,"---",COUNTIFS('Schedule &amp; Results (2022)'!$C:$C,$A2,'Schedule &amp; Results (2022)'!$E:$E,"W",'Schedule &amp; Results (2022)'!$F:$F,L$1)+
 COUNTIFS('Schedule &amp; Results (2022)'!$F:$F,$A2,'Schedule &amp; Results (2022)'!$H:$H,"W",'Schedule &amp; Results (2022)'!$C:$C,L$1)
 &amp;"-"&amp;COUNTIFS('Schedule &amp; Results (2022)'!$C:$C,$A2,'Schedule &amp; Results (2022)'!$E:$E,"L",'Schedule &amp; Results (2022)'!$F:$F,L$1)+
 COUNTIFS('Schedule &amp; Results (2022)'!$F:$F,$A2,'Schedule &amp; Results (2022)'!$H:$H,"L",'Schedule &amp; Results (2022)'!$C:$C,L$1))</f>
        <v>1-0</v>
      </c>
      <c r="M2" s="34" t="str">
        <f>IF($A2=M$1,"---",COUNTIFS('Schedule &amp; Results (2022)'!$C:$C,$A2,'Schedule &amp; Results (2022)'!$E:$E,"W",'Schedule &amp; Results (2022)'!$F:$F,M$1)+
 COUNTIFS('Schedule &amp; Results (2022)'!$F:$F,$A2,'Schedule &amp; Results (2022)'!$H:$H,"W",'Schedule &amp; Results (2022)'!$C:$C,M$1)
 &amp;"-"&amp;COUNTIFS('Schedule &amp; Results (2022)'!$C:$C,$A2,'Schedule &amp; Results (2022)'!$E:$E,"L",'Schedule &amp; Results (2022)'!$F:$F,M$1)+
 COUNTIFS('Schedule &amp; Results (2022)'!$F:$F,$A2,'Schedule &amp; Results (2022)'!$H:$H,"L",'Schedule &amp; Results (2022)'!$C:$C,M$1))</f>
        <v>1-1</v>
      </c>
    </row>
    <row r="3" ht="21.75" customHeight="1">
      <c r="A3" s="191" t="s">
        <v>1</v>
      </c>
      <c r="B3" s="34" t="str">
        <f>IF($A3=B$1,"---",COUNTIFS('Schedule &amp; Results (2022)'!$C:$C,$A3,'Schedule &amp; Results (2022)'!$E:$E,"W",'Schedule &amp; Results (2022)'!$F:$F,B$1)+
 COUNTIFS('Schedule &amp; Results (2022)'!$F:$F,$A3,'Schedule &amp; Results (2022)'!$H:$H,"W",'Schedule &amp; Results (2022)'!$C:$C,B$1)
 &amp;"-"&amp;COUNTIFS('Schedule &amp; Results (2022)'!$C:$C,$A3,'Schedule &amp; Results (2022)'!$E:$E,"L",'Schedule &amp; Results (2022)'!$F:$F,B$1)+
 COUNTIFS('Schedule &amp; Results (2022)'!$F:$F,$A3,'Schedule &amp; Results (2022)'!$H:$H,"L",'Schedule &amp; Results (2022)'!$C:$C,B$1))</f>
        <v>0-2</v>
      </c>
      <c r="C3" s="34" t="str">
        <f>IF($A3=C$1,"---",COUNTIFS('Schedule &amp; Results (2022)'!$C:$C,$A3,'Schedule &amp; Results (2022)'!$E:$E,"W",'Schedule &amp; Results (2022)'!$F:$F,C$1)+
 COUNTIFS('Schedule &amp; Results (2022)'!$F:$F,$A3,'Schedule &amp; Results (2022)'!$H:$H,"W",'Schedule &amp; Results (2022)'!$C:$C,C$1)
 &amp;"-"&amp;COUNTIFS('Schedule &amp; Results (2022)'!$C:$C,$A3,'Schedule &amp; Results (2022)'!$E:$E,"L",'Schedule &amp; Results (2022)'!$F:$F,C$1)+
 COUNTIFS('Schedule &amp; Results (2022)'!$F:$F,$A3,'Schedule &amp; Results (2022)'!$H:$H,"L",'Schedule &amp; Results (2022)'!$C:$C,C$1))</f>
        <v>---</v>
      </c>
      <c r="D3" s="34" t="str">
        <f>IF($A3=D$1,"---",COUNTIFS('Schedule &amp; Results (2022)'!$C:$C,$A3,'Schedule &amp; Results (2022)'!$E:$E,"W",'Schedule &amp; Results (2022)'!$F:$F,D$1)+
 COUNTIFS('Schedule &amp; Results (2022)'!$F:$F,$A3,'Schedule &amp; Results (2022)'!$H:$H,"W",'Schedule &amp; Results (2022)'!$C:$C,D$1)
 &amp;"-"&amp;COUNTIFS('Schedule &amp; Results (2022)'!$C:$C,$A3,'Schedule &amp; Results (2022)'!$E:$E,"L",'Schedule &amp; Results (2022)'!$F:$F,D$1)+
 COUNTIFS('Schedule &amp; Results (2022)'!$F:$F,$A3,'Schedule &amp; Results (2022)'!$H:$H,"L",'Schedule &amp; Results (2022)'!$C:$C,D$1))</f>
        <v>2-0</v>
      </c>
      <c r="E3" s="34" t="str">
        <f>IF($A3=E$1,"---",COUNTIFS('Schedule &amp; Results (2022)'!$C:$C,$A3,'Schedule &amp; Results (2022)'!$E:$E,"W",'Schedule &amp; Results (2022)'!$F:$F,E$1)+
 COUNTIFS('Schedule &amp; Results (2022)'!$F:$F,$A3,'Schedule &amp; Results (2022)'!$H:$H,"W",'Schedule &amp; Results (2022)'!$C:$C,E$1)
 &amp;"-"&amp;COUNTIFS('Schedule &amp; Results (2022)'!$C:$C,$A3,'Schedule &amp; Results (2022)'!$E:$E,"L",'Schedule &amp; Results (2022)'!$F:$F,E$1)+
 COUNTIFS('Schedule &amp; Results (2022)'!$F:$F,$A3,'Schedule &amp; Results (2022)'!$H:$H,"L",'Schedule &amp; Results (2022)'!$C:$C,E$1))</f>
        <v>0-2</v>
      </c>
      <c r="F3" s="34" t="str">
        <f>IF($A3=F$1,"---",COUNTIFS('Schedule &amp; Results (2022)'!$C:$C,$A3,'Schedule &amp; Results (2022)'!$E:$E,"W",'Schedule &amp; Results (2022)'!$F:$F,F$1)+
 COUNTIFS('Schedule &amp; Results (2022)'!$F:$F,$A3,'Schedule &amp; Results (2022)'!$H:$H,"W",'Schedule &amp; Results (2022)'!$C:$C,F$1)
 &amp;"-"&amp;COUNTIFS('Schedule &amp; Results (2022)'!$C:$C,$A3,'Schedule &amp; Results (2022)'!$E:$E,"L",'Schedule &amp; Results (2022)'!$F:$F,F$1)+
 COUNTIFS('Schedule &amp; Results (2022)'!$F:$F,$A3,'Schedule &amp; Results (2022)'!$H:$H,"L",'Schedule &amp; Results (2022)'!$C:$C,F$1))</f>
        <v>0-1</v>
      </c>
      <c r="G3" s="194" t="str">
        <f>IF($A3=G$1,"---",COUNTIFS('Schedule &amp; Results (2022)'!$C:$C,$A3,'Schedule &amp; Results (2022)'!$E:$E,"W",'Schedule &amp; Results (2022)'!$F:$F,G$1)+
 COUNTIFS('Schedule &amp; Results (2022)'!$F:$F,$A3,'Schedule &amp; Results (2022)'!$H:$H,"W",'Schedule &amp; Results (2022)'!$C:$C,G$1)
 &amp;"-"&amp;COUNTIFS('Schedule &amp; Results (2022)'!$C:$C,$A3,'Schedule &amp; Results (2022)'!$E:$E,"L",'Schedule &amp; Results (2022)'!$F:$F,G$1)+
 COUNTIFS('Schedule &amp; Results (2022)'!$F:$F,$A3,'Schedule &amp; Results (2022)'!$H:$H,"L",'Schedule &amp; Results (2022)'!$C:$C,G$1))</f>
        <v>0-0</v>
      </c>
      <c r="H3" s="34" t="str">
        <f>IF($A3=H$1,"---",COUNTIFS('Schedule &amp; Results (2022)'!$C:$C,$A3,'Schedule &amp; Results (2022)'!$E:$E,"W",'Schedule &amp; Results (2022)'!$F:$F,H$1)+
 COUNTIFS('Schedule &amp; Results (2022)'!$F:$F,$A3,'Schedule &amp; Results (2022)'!$H:$H,"W",'Schedule &amp; Results (2022)'!$C:$C,H$1)
 &amp;"-"&amp;COUNTIFS('Schedule &amp; Results (2022)'!$C:$C,$A3,'Schedule &amp; Results (2022)'!$E:$E,"L",'Schedule &amp; Results (2022)'!$F:$F,H$1)+
 COUNTIFS('Schedule &amp; Results (2022)'!$F:$F,$A3,'Schedule &amp; Results (2022)'!$H:$H,"L",'Schedule &amp; Results (2022)'!$C:$C,H$1))</f>
        <v>1-1</v>
      </c>
      <c r="I3" s="34" t="str">
        <f>IF($A3=I$1,"---",COUNTIFS('Schedule &amp; Results (2022)'!$C:$C,$A3,'Schedule &amp; Results (2022)'!$E:$E,"W",'Schedule &amp; Results (2022)'!$F:$F,I$1)+
 COUNTIFS('Schedule &amp; Results (2022)'!$F:$F,$A3,'Schedule &amp; Results (2022)'!$H:$H,"W",'Schedule &amp; Results (2022)'!$C:$C,I$1)
 &amp;"-"&amp;COUNTIFS('Schedule &amp; Results (2022)'!$C:$C,$A3,'Schedule &amp; Results (2022)'!$E:$E,"L",'Schedule &amp; Results (2022)'!$F:$F,I$1)+
 COUNTIFS('Schedule &amp; Results (2022)'!$F:$F,$A3,'Schedule &amp; Results (2022)'!$H:$H,"L",'Schedule &amp; Results (2022)'!$C:$C,I$1))</f>
        <v>0-1</v>
      </c>
      <c r="J3" s="34" t="str">
        <f>IF($A3=J$1,"---",COUNTIFS('Schedule &amp; Results (2022)'!$C:$C,$A3,'Schedule &amp; Results (2022)'!$E:$E,"W",'Schedule &amp; Results (2022)'!$F:$F,J$1)+
 COUNTIFS('Schedule &amp; Results (2022)'!$F:$F,$A3,'Schedule &amp; Results (2022)'!$H:$H,"W",'Schedule &amp; Results (2022)'!$C:$C,J$1)
 &amp;"-"&amp;COUNTIFS('Schedule &amp; Results (2022)'!$C:$C,$A3,'Schedule &amp; Results (2022)'!$E:$E,"L",'Schedule &amp; Results (2022)'!$F:$F,J$1)+
 COUNTIFS('Schedule &amp; Results (2022)'!$F:$F,$A3,'Schedule &amp; Results (2022)'!$H:$H,"L",'Schedule &amp; Results (2022)'!$C:$C,J$1))</f>
        <v>1-0</v>
      </c>
      <c r="K3" s="194" t="str">
        <f>IF($A3=K$1,"---",COUNTIFS('Schedule &amp; Results (2022)'!$C:$C,$A3,'Schedule &amp; Results (2022)'!$E:$E,"W",'Schedule &amp; Results (2022)'!$F:$F,K$1)+
 COUNTIFS('Schedule &amp; Results (2022)'!$F:$F,$A3,'Schedule &amp; Results (2022)'!$H:$H,"W",'Schedule &amp; Results (2022)'!$C:$C,K$1)
 &amp;"-"&amp;COUNTIFS('Schedule &amp; Results (2022)'!$C:$C,$A3,'Schedule &amp; Results (2022)'!$E:$E,"L",'Schedule &amp; Results (2022)'!$F:$F,K$1)+
 COUNTIFS('Schedule &amp; Results (2022)'!$F:$F,$A3,'Schedule &amp; Results (2022)'!$H:$H,"L",'Schedule &amp; Results (2022)'!$C:$C,K$1))</f>
        <v>0-0</v>
      </c>
      <c r="L3" s="34" t="str">
        <f>IF($A3=L$1,"---",COUNTIFS('Schedule &amp; Results (2022)'!$C:$C,$A3,'Schedule &amp; Results (2022)'!$E:$E,"W",'Schedule &amp; Results (2022)'!$F:$F,L$1)+
 COUNTIFS('Schedule &amp; Results (2022)'!$F:$F,$A3,'Schedule &amp; Results (2022)'!$H:$H,"W",'Schedule &amp; Results (2022)'!$C:$C,L$1)
 &amp;"-"&amp;COUNTIFS('Schedule &amp; Results (2022)'!$C:$C,$A3,'Schedule &amp; Results (2022)'!$E:$E,"L",'Schedule &amp; Results (2022)'!$F:$F,L$1)+
 COUNTIFS('Schedule &amp; Results (2022)'!$F:$F,$A3,'Schedule &amp; Results (2022)'!$H:$H,"L",'Schedule &amp; Results (2022)'!$C:$C,L$1))</f>
        <v>0-2</v>
      </c>
      <c r="M3" s="34" t="str">
        <f>IF($A3=M$1,"---",COUNTIFS('Schedule &amp; Results (2022)'!$C:$C,$A3,'Schedule &amp; Results (2022)'!$E:$E,"W",'Schedule &amp; Results (2022)'!$F:$F,M$1)+
 COUNTIFS('Schedule &amp; Results (2022)'!$F:$F,$A3,'Schedule &amp; Results (2022)'!$H:$H,"W",'Schedule &amp; Results (2022)'!$C:$C,M$1)
 &amp;"-"&amp;COUNTIFS('Schedule &amp; Results (2022)'!$C:$C,$A3,'Schedule &amp; Results (2022)'!$E:$E,"L",'Schedule &amp; Results (2022)'!$F:$F,M$1)+
 COUNTIFS('Schedule &amp; Results (2022)'!$F:$F,$A3,'Schedule &amp; Results (2022)'!$H:$H,"L",'Schedule &amp; Results (2022)'!$C:$C,M$1))</f>
        <v>1-1</v>
      </c>
    </row>
    <row r="4" ht="21.75" customHeight="1">
      <c r="A4" s="191" t="s">
        <v>2</v>
      </c>
      <c r="B4" s="34" t="str">
        <f>IF($A4=B$1,"---",COUNTIFS('Schedule &amp; Results (2022)'!$C:$C,$A4,'Schedule &amp; Results (2022)'!$E:$E,"W",'Schedule &amp; Results (2022)'!$F:$F,B$1)+
 COUNTIFS('Schedule &amp; Results (2022)'!$F:$F,$A4,'Schedule &amp; Results (2022)'!$H:$H,"W",'Schedule &amp; Results (2022)'!$C:$C,B$1)
 &amp;"-"&amp;COUNTIFS('Schedule &amp; Results (2022)'!$C:$C,$A4,'Schedule &amp; Results (2022)'!$E:$E,"L",'Schedule &amp; Results (2022)'!$F:$F,B$1)+
 COUNTIFS('Schedule &amp; Results (2022)'!$F:$F,$A4,'Schedule &amp; Results (2022)'!$H:$H,"L",'Schedule &amp; Results (2022)'!$C:$C,B$1))</f>
        <v>0-1</v>
      </c>
      <c r="C4" s="34" t="str">
        <f>IF($A4=C$1,"---",COUNTIFS('Schedule &amp; Results (2022)'!$C:$C,$A4,'Schedule &amp; Results (2022)'!$E:$E,"W",'Schedule &amp; Results (2022)'!$F:$F,C$1)+
 COUNTIFS('Schedule &amp; Results (2022)'!$F:$F,$A4,'Schedule &amp; Results (2022)'!$H:$H,"W",'Schedule &amp; Results (2022)'!$C:$C,C$1)
 &amp;"-"&amp;COUNTIFS('Schedule &amp; Results (2022)'!$C:$C,$A4,'Schedule &amp; Results (2022)'!$E:$E,"L",'Schedule &amp; Results (2022)'!$F:$F,C$1)+
 COUNTIFS('Schedule &amp; Results (2022)'!$F:$F,$A4,'Schedule &amp; Results (2022)'!$H:$H,"L",'Schedule &amp; Results (2022)'!$C:$C,C$1))</f>
        <v>0-2</v>
      </c>
      <c r="D4" s="34" t="str">
        <f>IF($A4=D$1,"---",COUNTIFS('Schedule &amp; Results (2022)'!$C:$C,$A4,'Schedule &amp; Results (2022)'!$E:$E,"W",'Schedule &amp; Results (2022)'!$F:$F,D$1)+
 COUNTIFS('Schedule &amp; Results (2022)'!$F:$F,$A4,'Schedule &amp; Results (2022)'!$H:$H,"W",'Schedule &amp; Results (2022)'!$C:$C,D$1)
 &amp;"-"&amp;COUNTIFS('Schedule &amp; Results (2022)'!$C:$C,$A4,'Schedule &amp; Results (2022)'!$E:$E,"L",'Schedule &amp; Results (2022)'!$F:$F,D$1)+
 COUNTIFS('Schedule &amp; Results (2022)'!$F:$F,$A4,'Schedule &amp; Results (2022)'!$H:$H,"L",'Schedule &amp; Results (2022)'!$C:$C,D$1))</f>
        <v>---</v>
      </c>
      <c r="E4" s="34" t="str">
        <f>IF($A4=E$1,"---",COUNTIFS('Schedule &amp; Results (2022)'!$C:$C,$A4,'Schedule &amp; Results (2022)'!$E:$E,"W",'Schedule &amp; Results (2022)'!$F:$F,E$1)+
 COUNTIFS('Schedule &amp; Results (2022)'!$F:$F,$A4,'Schedule &amp; Results (2022)'!$H:$H,"W",'Schedule &amp; Results (2022)'!$C:$C,E$1)
 &amp;"-"&amp;COUNTIFS('Schedule &amp; Results (2022)'!$C:$C,$A4,'Schedule &amp; Results (2022)'!$E:$E,"L",'Schedule &amp; Results (2022)'!$F:$F,E$1)+
 COUNTIFS('Schedule &amp; Results (2022)'!$F:$F,$A4,'Schedule &amp; Results (2022)'!$H:$H,"L",'Schedule &amp; Results (2022)'!$C:$C,E$1))</f>
        <v>1-1</v>
      </c>
      <c r="F4" s="34" t="str">
        <f>IF($A4=F$1,"---",COUNTIFS('Schedule &amp; Results (2022)'!$C:$C,$A4,'Schedule &amp; Results (2022)'!$E:$E,"W",'Schedule &amp; Results (2022)'!$F:$F,F$1)+
 COUNTIFS('Schedule &amp; Results (2022)'!$F:$F,$A4,'Schedule &amp; Results (2022)'!$H:$H,"W",'Schedule &amp; Results (2022)'!$C:$C,F$1)
 &amp;"-"&amp;COUNTIFS('Schedule &amp; Results (2022)'!$C:$C,$A4,'Schedule &amp; Results (2022)'!$E:$E,"L",'Schedule &amp; Results (2022)'!$F:$F,F$1)+
 COUNTIFS('Schedule &amp; Results (2022)'!$F:$F,$A4,'Schedule &amp; Results (2022)'!$H:$H,"L",'Schedule &amp; Results (2022)'!$C:$C,F$1))</f>
        <v>1-1</v>
      </c>
      <c r="G4" s="194" t="str">
        <f>IF($A4=G$1,"---",COUNTIFS('Schedule &amp; Results (2022)'!$C:$C,$A4,'Schedule &amp; Results (2022)'!$E:$E,"W",'Schedule &amp; Results (2022)'!$F:$F,G$1)+
 COUNTIFS('Schedule &amp; Results (2022)'!$F:$F,$A4,'Schedule &amp; Results (2022)'!$H:$H,"W",'Schedule &amp; Results (2022)'!$C:$C,G$1)
 &amp;"-"&amp;COUNTIFS('Schedule &amp; Results (2022)'!$C:$C,$A4,'Schedule &amp; Results (2022)'!$E:$E,"L",'Schedule &amp; Results (2022)'!$F:$F,G$1)+
 COUNTIFS('Schedule &amp; Results (2022)'!$F:$F,$A4,'Schedule &amp; Results (2022)'!$H:$H,"L",'Schedule &amp; Results (2022)'!$C:$C,G$1))</f>
        <v>0-0</v>
      </c>
      <c r="H4" s="34" t="str">
        <f>IF($A4=H$1,"---",COUNTIFS('Schedule &amp; Results (2022)'!$C:$C,$A4,'Schedule &amp; Results (2022)'!$E:$E,"W",'Schedule &amp; Results (2022)'!$F:$F,H$1)+
 COUNTIFS('Schedule &amp; Results (2022)'!$F:$F,$A4,'Schedule &amp; Results (2022)'!$H:$H,"W",'Schedule &amp; Results (2022)'!$C:$C,H$1)
 &amp;"-"&amp;COUNTIFS('Schedule &amp; Results (2022)'!$C:$C,$A4,'Schedule &amp; Results (2022)'!$E:$E,"L",'Schedule &amp; Results (2022)'!$F:$F,H$1)+
 COUNTIFS('Schedule &amp; Results (2022)'!$F:$F,$A4,'Schedule &amp; Results (2022)'!$H:$H,"L",'Schedule &amp; Results (2022)'!$C:$C,H$1))</f>
        <v>1-1</v>
      </c>
      <c r="I4" s="34" t="str">
        <f>IF($A4=I$1,"---",COUNTIFS('Schedule &amp; Results (2022)'!$C:$C,$A4,'Schedule &amp; Results (2022)'!$E:$E,"W",'Schedule &amp; Results (2022)'!$F:$F,I$1)+
 COUNTIFS('Schedule &amp; Results (2022)'!$F:$F,$A4,'Schedule &amp; Results (2022)'!$H:$H,"W",'Schedule &amp; Results (2022)'!$C:$C,I$1)
 &amp;"-"&amp;COUNTIFS('Schedule &amp; Results (2022)'!$C:$C,$A4,'Schedule &amp; Results (2022)'!$E:$E,"L",'Schedule &amp; Results (2022)'!$F:$F,I$1)+
 COUNTIFS('Schedule &amp; Results (2022)'!$F:$F,$A4,'Schedule &amp; Results (2022)'!$H:$H,"L",'Schedule &amp; Results (2022)'!$C:$C,I$1))</f>
        <v>0-1</v>
      </c>
      <c r="J4" s="34" t="str">
        <f>IF($A4=J$1,"---",COUNTIFS('Schedule &amp; Results (2022)'!$C:$C,$A4,'Schedule &amp; Results (2022)'!$E:$E,"W",'Schedule &amp; Results (2022)'!$F:$F,J$1)+
 COUNTIFS('Schedule &amp; Results (2022)'!$F:$F,$A4,'Schedule &amp; Results (2022)'!$H:$H,"W",'Schedule &amp; Results (2022)'!$C:$C,J$1)
 &amp;"-"&amp;COUNTIFS('Schedule &amp; Results (2022)'!$C:$C,$A4,'Schedule &amp; Results (2022)'!$E:$E,"L",'Schedule &amp; Results (2022)'!$F:$F,J$1)+
 COUNTIFS('Schedule &amp; Results (2022)'!$F:$F,$A4,'Schedule &amp; Results (2022)'!$H:$H,"L",'Schedule &amp; Results (2022)'!$C:$C,J$1))</f>
        <v>0-1</v>
      </c>
      <c r="K4" s="194" t="str">
        <f>IF($A4=K$1,"---",COUNTIFS('Schedule &amp; Results (2022)'!$C:$C,$A4,'Schedule &amp; Results (2022)'!$E:$E,"W",'Schedule &amp; Results (2022)'!$F:$F,K$1)+
 COUNTIFS('Schedule &amp; Results (2022)'!$F:$F,$A4,'Schedule &amp; Results (2022)'!$H:$H,"W",'Schedule &amp; Results (2022)'!$C:$C,K$1)
 &amp;"-"&amp;COUNTIFS('Schedule &amp; Results (2022)'!$C:$C,$A4,'Schedule &amp; Results (2022)'!$E:$E,"L",'Schedule &amp; Results (2022)'!$F:$F,K$1)+
 COUNTIFS('Schedule &amp; Results (2022)'!$F:$F,$A4,'Schedule &amp; Results (2022)'!$H:$H,"L",'Schedule &amp; Results (2022)'!$C:$C,K$1))</f>
        <v>0-0</v>
      </c>
      <c r="L4" s="34" t="str">
        <f>IF($A4=L$1,"---",COUNTIFS('Schedule &amp; Results (2022)'!$C:$C,$A4,'Schedule &amp; Results (2022)'!$E:$E,"W",'Schedule &amp; Results (2022)'!$F:$F,L$1)+
 COUNTIFS('Schedule &amp; Results (2022)'!$F:$F,$A4,'Schedule &amp; Results (2022)'!$H:$H,"W",'Schedule &amp; Results (2022)'!$C:$C,L$1)
 &amp;"-"&amp;COUNTIFS('Schedule &amp; Results (2022)'!$C:$C,$A4,'Schedule &amp; Results (2022)'!$E:$E,"L",'Schedule &amp; Results (2022)'!$F:$F,L$1)+
 COUNTIFS('Schedule &amp; Results (2022)'!$F:$F,$A4,'Schedule &amp; Results (2022)'!$H:$H,"L",'Schedule &amp; Results (2022)'!$C:$C,L$1))</f>
        <v>2-0</v>
      </c>
      <c r="M4" s="34" t="str">
        <f>IF($A4=M$1,"---",COUNTIFS('Schedule &amp; Results (2022)'!$C:$C,$A4,'Schedule &amp; Results (2022)'!$E:$E,"W",'Schedule &amp; Results (2022)'!$F:$F,M$1)+
 COUNTIFS('Schedule &amp; Results (2022)'!$F:$F,$A4,'Schedule &amp; Results (2022)'!$H:$H,"W",'Schedule &amp; Results (2022)'!$C:$C,M$1)
 &amp;"-"&amp;COUNTIFS('Schedule &amp; Results (2022)'!$C:$C,$A4,'Schedule &amp; Results (2022)'!$E:$E,"L",'Schedule &amp; Results (2022)'!$F:$F,M$1)+
 COUNTIFS('Schedule &amp; Results (2022)'!$F:$F,$A4,'Schedule &amp; Results (2022)'!$H:$H,"L",'Schedule &amp; Results (2022)'!$C:$C,M$1))</f>
        <v>2-0</v>
      </c>
    </row>
    <row r="5" ht="21.75" customHeight="1">
      <c r="A5" s="191" t="s">
        <v>3</v>
      </c>
      <c r="B5" s="34" t="str">
        <f>IF($A5=B$1,"---",COUNTIFS('Schedule &amp; Results (2022)'!$C:$C,$A5,'Schedule &amp; Results (2022)'!$E:$E,"W",'Schedule &amp; Results (2022)'!$F:$F,B$1)+
 COUNTIFS('Schedule &amp; Results (2022)'!$F:$F,$A5,'Schedule &amp; Results (2022)'!$H:$H,"W",'Schedule &amp; Results (2022)'!$C:$C,B$1)
 &amp;"-"&amp;COUNTIFS('Schedule &amp; Results (2022)'!$C:$C,$A5,'Schedule &amp; Results (2022)'!$E:$E,"L",'Schedule &amp; Results (2022)'!$F:$F,B$1)+
 COUNTIFS('Schedule &amp; Results (2022)'!$F:$F,$A5,'Schedule &amp; Results (2022)'!$H:$H,"L",'Schedule &amp; Results (2022)'!$C:$C,B$1))</f>
        <v>0-1</v>
      </c>
      <c r="C5" s="34" t="str">
        <f>IF($A5=C$1,"---",COUNTIFS('Schedule &amp; Results (2022)'!$C:$C,$A5,'Schedule &amp; Results (2022)'!$E:$E,"W",'Schedule &amp; Results (2022)'!$F:$F,C$1)+
 COUNTIFS('Schedule &amp; Results (2022)'!$F:$F,$A5,'Schedule &amp; Results (2022)'!$H:$H,"W",'Schedule &amp; Results (2022)'!$C:$C,C$1)
 &amp;"-"&amp;COUNTIFS('Schedule &amp; Results (2022)'!$C:$C,$A5,'Schedule &amp; Results (2022)'!$E:$E,"L",'Schedule &amp; Results (2022)'!$F:$F,C$1)+
 COUNTIFS('Schedule &amp; Results (2022)'!$F:$F,$A5,'Schedule &amp; Results (2022)'!$H:$H,"L",'Schedule &amp; Results (2022)'!$C:$C,C$1))</f>
        <v>2-0</v>
      </c>
      <c r="D5" s="34" t="str">
        <f>IF($A5=D$1,"---",COUNTIFS('Schedule &amp; Results (2022)'!$C:$C,$A5,'Schedule &amp; Results (2022)'!$E:$E,"W",'Schedule &amp; Results (2022)'!$F:$F,D$1)+
 COUNTIFS('Schedule &amp; Results (2022)'!$F:$F,$A5,'Schedule &amp; Results (2022)'!$H:$H,"W",'Schedule &amp; Results (2022)'!$C:$C,D$1)
 &amp;"-"&amp;COUNTIFS('Schedule &amp; Results (2022)'!$C:$C,$A5,'Schedule &amp; Results (2022)'!$E:$E,"L",'Schedule &amp; Results (2022)'!$F:$F,D$1)+
 COUNTIFS('Schedule &amp; Results (2022)'!$F:$F,$A5,'Schedule &amp; Results (2022)'!$H:$H,"L",'Schedule &amp; Results (2022)'!$C:$C,D$1))</f>
        <v>1-1</v>
      </c>
      <c r="E5" s="34" t="str">
        <f>IF($A5=E$1,"---",COUNTIFS('Schedule &amp; Results (2022)'!$C:$C,$A5,'Schedule &amp; Results (2022)'!$E:$E,"W",'Schedule &amp; Results (2022)'!$F:$F,E$1)+
 COUNTIFS('Schedule &amp; Results (2022)'!$F:$F,$A5,'Schedule &amp; Results (2022)'!$H:$H,"W",'Schedule &amp; Results (2022)'!$C:$C,E$1)
 &amp;"-"&amp;COUNTIFS('Schedule &amp; Results (2022)'!$C:$C,$A5,'Schedule &amp; Results (2022)'!$E:$E,"L",'Schedule &amp; Results (2022)'!$F:$F,E$1)+
 COUNTIFS('Schedule &amp; Results (2022)'!$F:$F,$A5,'Schedule &amp; Results (2022)'!$H:$H,"L",'Schedule &amp; Results (2022)'!$C:$C,E$1))</f>
        <v>---</v>
      </c>
      <c r="F5" s="34" t="str">
        <f>IF($A5=F$1,"---",COUNTIFS('Schedule &amp; Results (2022)'!$C:$C,$A5,'Schedule &amp; Results (2022)'!$E:$E,"W",'Schedule &amp; Results (2022)'!$F:$F,F$1)+
 COUNTIFS('Schedule &amp; Results (2022)'!$F:$F,$A5,'Schedule &amp; Results (2022)'!$H:$H,"W",'Schedule &amp; Results (2022)'!$C:$C,F$1)
 &amp;"-"&amp;COUNTIFS('Schedule &amp; Results (2022)'!$C:$C,$A5,'Schedule &amp; Results (2022)'!$E:$E,"L",'Schedule &amp; Results (2022)'!$F:$F,F$1)+
 COUNTIFS('Schedule &amp; Results (2022)'!$F:$F,$A5,'Schedule &amp; Results (2022)'!$H:$H,"L",'Schedule &amp; Results (2022)'!$C:$C,F$1))</f>
        <v>2-0</v>
      </c>
      <c r="G5" s="194" t="str">
        <f>IF($A5=G$1,"---",COUNTIFS('Schedule &amp; Results (2022)'!$C:$C,$A5,'Schedule &amp; Results (2022)'!$E:$E,"W",'Schedule &amp; Results (2022)'!$F:$F,G$1)+
 COUNTIFS('Schedule &amp; Results (2022)'!$F:$F,$A5,'Schedule &amp; Results (2022)'!$H:$H,"W",'Schedule &amp; Results (2022)'!$C:$C,G$1)
 &amp;"-"&amp;COUNTIFS('Schedule &amp; Results (2022)'!$C:$C,$A5,'Schedule &amp; Results (2022)'!$E:$E,"L",'Schedule &amp; Results (2022)'!$F:$F,G$1)+
 COUNTIFS('Schedule &amp; Results (2022)'!$F:$F,$A5,'Schedule &amp; Results (2022)'!$H:$H,"L",'Schedule &amp; Results (2022)'!$C:$C,G$1))</f>
        <v>0-0</v>
      </c>
      <c r="H5" s="34" t="str">
        <f>IF($A5=H$1,"---",COUNTIFS('Schedule &amp; Results (2022)'!$C:$C,$A5,'Schedule &amp; Results (2022)'!$E:$E,"W",'Schedule &amp; Results (2022)'!$F:$F,H$1)+
 COUNTIFS('Schedule &amp; Results (2022)'!$F:$F,$A5,'Schedule &amp; Results (2022)'!$H:$H,"W",'Schedule &amp; Results (2022)'!$C:$C,H$1)
 &amp;"-"&amp;COUNTIFS('Schedule &amp; Results (2022)'!$C:$C,$A5,'Schedule &amp; Results (2022)'!$E:$E,"L",'Schedule &amp; Results (2022)'!$F:$F,H$1)+
 COUNTIFS('Schedule &amp; Results (2022)'!$F:$F,$A5,'Schedule &amp; Results (2022)'!$H:$H,"L",'Schedule &amp; Results (2022)'!$C:$C,H$1))</f>
        <v>0-2</v>
      </c>
      <c r="I5" s="34" t="str">
        <f>IF($A5=I$1,"---",COUNTIFS('Schedule &amp; Results (2022)'!$C:$C,$A5,'Schedule &amp; Results (2022)'!$E:$E,"W",'Schedule &amp; Results (2022)'!$F:$F,I$1)+
 COUNTIFS('Schedule &amp; Results (2022)'!$F:$F,$A5,'Schedule &amp; Results (2022)'!$H:$H,"W",'Schedule &amp; Results (2022)'!$C:$C,I$1)
 &amp;"-"&amp;COUNTIFS('Schedule &amp; Results (2022)'!$C:$C,$A5,'Schedule &amp; Results (2022)'!$E:$E,"L",'Schedule &amp; Results (2022)'!$F:$F,I$1)+
 COUNTIFS('Schedule &amp; Results (2022)'!$F:$F,$A5,'Schedule &amp; Results (2022)'!$H:$H,"L",'Schedule &amp; Results (2022)'!$C:$C,I$1))</f>
        <v>0-1</v>
      </c>
      <c r="J5" s="34" t="str">
        <f>IF($A5=J$1,"---",COUNTIFS('Schedule &amp; Results (2022)'!$C:$C,$A5,'Schedule &amp; Results (2022)'!$E:$E,"W",'Schedule &amp; Results (2022)'!$F:$F,J$1)+
 COUNTIFS('Schedule &amp; Results (2022)'!$F:$F,$A5,'Schedule &amp; Results (2022)'!$H:$H,"W",'Schedule &amp; Results (2022)'!$C:$C,J$1)
 &amp;"-"&amp;COUNTIFS('Schedule &amp; Results (2022)'!$C:$C,$A5,'Schedule &amp; Results (2022)'!$E:$E,"L",'Schedule &amp; Results (2022)'!$F:$F,J$1)+
 COUNTIFS('Schedule &amp; Results (2022)'!$F:$F,$A5,'Schedule &amp; Results (2022)'!$H:$H,"L",'Schedule &amp; Results (2022)'!$C:$C,J$1))</f>
        <v>1-0</v>
      </c>
      <c r="K5" s="194" t="str">
        <f>IF($A5=K$1,"---",COUNTIFS('Schedule &amp; Results (2022)'!$C:$C,$A5,'Schedule &amp; Results (2022)'!$E:$E,"W",'Schedule &amp; Results (2022)'!$F:$F,K$1)+
 COUNTIFS('Schedule &amp; Results (2022)'!$F:$F,$A5,'Schedule &amp; Results (2022)'!$H:$H,"W",'Schedule &amp; Results (2022)'!$C:$C,K$1)
 &amp;"-"&amp;COUNTIFS('Schedule &amp; Results (2022)'!$C:$C,$A5,'Schedule &amp; Results (2022)'!$E:$E,"L",'Schedule &amp; Results (2022)'!$F:$F,K$1)+
 COUNTIFS('Schedule &amp; Results (2022)'!$F:$F,$A5,'Schedule &amp; Results (2022)'!$H:$H,"L",'Schedule &amp; Results (2022)'!$C:$C,K$1))</f>
        <v>0-0</v>
      </c>
      <c r="L5" s="34" t="str">
        <f>IF($A5=L$1,"---",COUNTIFS('Schedule &amp; Results (2022)'!$C:$C,$A5,'Schedule &amp; Results (2022)'!$E:$E,"W",'Schedule &amp; Results (2022)'!$F:$F,L$1)+
 COUNTIFS('Schedule &amp; Results (2022)'!$F:$F,$A5,'Schedule &amp; Results (2022)'!$H:$H,"W",'Schedule &amp; Results (2022)'!$C:$C,L$1)
 &amp;"-"&amp;COUNTIFS('Schedule &amp; Results (2022)'!$C:$C,$A5,'Schedule &amp; Results (2022)'!$E:$E,"L",'Schedule &amp; Results (2022)'!$F:$F,L$1)+
 COUNTIFS('Schedule &amp; Results (2022)'!$F:$F,$A5,'Schedule &amp; Results (2022)'!$H:$H,"L",'Schedule &amp; Results (2022)'!$C:$C,L$1))</f>
        <v>1-2</v>
      </c>
      <c r="M5" s="34" t="str">
        <f>IF($A5=M$1,"---",COUNTIFS('Schedule &amp; Results (2022)'!$C:$C,$A5,'Schedule &amp; Results (2022)'!$E:$E,"W",'Schedule &amp; Results (2022)'!$F:$F,M$1)+
 COUNTIFS('Schedule &amp; Results (2022)'!$F:$F,$A5,'Schedule &amp; Results (2022)'!$H:$H,"W",'Schedule &amp; Results (2022)'!$C:$C,M$1)
 &amp;"-"&amp;COUNTIFS('Schedule &amp; Results (2022)'!$C:$C,$A5,'Schedule &amp; Results (2022)'!$E:$E,"L",'Schedule &amp; Results (2022)'!$F:$F,M$1)+
 COUNTIFS('Schedule &amp; Results (2022)'!$F:$F,$A5,'Schedule &amp; Results (2022)'!$H:$H,"L",'Schedule &amp; Results (2022)'!$C:$C,M$1))</f>
        <v>1-0</v>
      </c>
    </row>
    <row r="6" ht="21.75" customHeight="1">
      <c r="A6" s="191" t="s">
        <v>4</v>
      </c>
      <c r="B6" s="34" t="str">
        <f>IF($A6=B$1,"---",COUNTIFS('Schedule &amp; Results (2022)'!$C:$C,$A6,'Schedule &amp; Results (2022)'!$E:$E,"W",'Schedule &amp; Results (2022)'!$F:$F,B$1)+
 COUNTIFS('Schedule &amp; Results (2022)'!$F:$F,$A6,'Schedule &amp; Results (2022)'!$H:$H,"W",'Schedule &amp; Results (2022)'!$C:$C,B$1)
 &amp;"-"&amp;COUNTIFS('Schedule &amp; Results (2022)'!$C:$C,$A6,'Schedule &amp; Results (2022)'!$E:$E,"L",'Schedule &amp; Results (2022)'!$F:$F,B$1)+
 COUNTIFS('Schedule &amp; Results (2022)'!$F:$F,$A6,'Schedule &amp; Results (2022)'!$H:$H,"L",'Schedule &amp; Results (2022)'!$C:$C,B$1))</f>
        <v>1-1</v>
      </c>
      <c r="C6" s="34" t="str">
        <f>IF($A6=C$1,"---",COUNTIFS('Schedule &amp; Results (2022)'!$C:$C,$A6,'Schedule &amp; Results (2022)'!$E:$E,"W",'Schedule &amp; Results (2022)'!$F:$F,C$1)+
 COUNTIFS('Schedule &amp; Results (2022)'!$F:$F,$A6,'Schedule &amp; Results (2022)'!$H:$H,"W",'Schedule &amp; Results (2022)'!$C:$C,C$1)
 &amp;"-"&amp;COUNTIFS('Schedule &amp; Results (2022)'!$C:$C,$A6,'Schedule &amp; Results (2022)'!$E:$E,"L",'Schedule &amp; Results (2022)'!$F:$F,C$1)+
 COUNTIFS('Schedule &amp; Results (2022)'!$F:$F,$A6,'Schedule &amp; Results (2022)'!$H:$H,"L",'Schedule &amp; Results (2022)'!$C:$C,C$1))</f>
        <v>1-0</v>
      </c>
      <c r="D6" s="34" t="str">
        <f>IF($A6=D$1,"---",COUNTIFS('Schedule &amp; Results (2022)'!$C:$C,$A6,'Schedule &amp; Results (2022)'!$E:$E,"W",'Schedule &amp; Results (2022)'!$F:$F,D$1)+
 COUNTIFS('Schedule &amp; Results (2022)'!$F:$F,$A6,'Schedule &amp; Results (2022)'!$H:$H,"W",'Schedule &amp; Results (2022)'!$C:$C,D$1)
 &amp;"-"&amp;COUNTIFS('Schedule &amp; Results (2022)'!$C:$C,$A6,'Schedule &amp; Results (2022)'!$E:$E,"L",'Schedule &amp; Results (2022)'!$F:$F,D$1)+
 COUNTIFS('Schedule &amp; Results (2022)'!$F:$F,$A6,'Schedule &amp; Results (2022)'!$H:$H,"L",'Schedule &amp; Results (2022)'!$C:$C,D$1))</f>
        <v>1-1</v>
      </c>
      <c r="E6" s="34" t="str">
        <f>IF($A6=E$1,"---",COUNTIFS('Schedule &amp; Results (2022)'!$C:$C,$A6,'Schedule &amp; Results (2022)'!$E:$E,"W",'Schedule &amp; Results (2022)'!$F:$F,E$1)+
 COUNTIFS('Schedule &amp; Results (2022)'!$F:$F,$A6,'Schedule &amp; Results (2022)'!$H:$H,"W",'Schedule &amp; Results (2022)'!$C:$C,E$1)
 &amp;"-"&amp;COUNTIFS('Schedule &amp; Results (2022)'!$C:$C,$A6,'Schedule &amp; Results (2022)'!$E:$E,"L",'Schedule &amp; Results (2022)'!$F:$F,E$1)+
 COUNTIFS('Schedule &amp; Results (2022)'!$F:$F,$A6,'Schedule &amp; Results (2022)'!$H:$H,"L",'Schedule &amp; Results (2022)'!$C:$C,E$1))</f>
        <v>0-2</v>
      </c>
      <c r="F6" s="34" t="str">
        <f>IF($A6=F$1,"---",COUNTIFS('Schedule &amp; Results (2022)'!$C:$C,$A6,'Schedule &amp; Results (2022)'!$E:$E,"W",'Schedule &amp; Results (2022)'!$F:$F,F$1)+
 COUNTIFS('Schedule &amp; Results (2022)'!$F:$F,$A6,'Schedule &amp; Results (2022)'!$H:$H,"W",'Schedule &amp; Results (2022)'!$C:$C,F$1)
 &amp;"-"&amp;COUNTIFS('Schedule &amp; Results (2022)'!$C:$C,$A6,'Schedule &amp; Results (2022)'!$E:$E,"L",'Schedule &amp; Results (2022)'!$F:$F,F$1)+
 COUNTIFS('Schedule &amp; Results (2022)'!$F:$F,$A6,'Schedule &amp; Results (2022)'!$H:$H,"L",'Schedule &amp; Results (2022)'!$C:$C,F$1))</f>
        <v>---</v>
      </c>
      <c r="G6" s="194" t="str">
        <f>IF($A6=G$1,"---",COUNTIFS('Schedule &amp; Results (2022)'!$C:$C,$A6,'Schedule &amp; Results (2022)'!$E:$E,"W",'Schedule &amp; Results (2022)'!$F:$F,G$1)+
 COUNTIFS('Schedule &amp; Results (2022)'!$F:$F,$A6,'Schedule &amp; Results (2022)'!$H:$H,"W",'Schedule &amp; Results (2022)'!$C:$C,G$1)
 &amp;"-"&amp;COUNTIFS('Schedule &amp; Results (2022)'!$C:$C,$A6,'Schedule &amp; Results (2022)'!$E:$E,"L",'Schedule &amp; Results (2022)'!$F:$F,G$1)+
 COUNTIFS('Schedule &amp; Results (2022)'!$F:$F,$A6,'Schedule &amp; Results (2022)'!$H:$H,"L",'Schedule &amp; Results (2022)'!$C:$C,G$1))</f>
        <v>0-0</v>
      </c>
      <c r="H6" s="34" t="str">
        <f>IF($A6=H$1,"---",COUNTIFS('Schedule &amp; Results (2022)'!$C:$C,$A6,'Schedule &amp; Results (2022)'!$E:$E,"W",'Schedule &amp; Results (2022)'!$F:$F,H$1)+
 COUNTIFS('Schedule &amp; Results (2022)'!$F:$F,$A6,'Schedule &amp; Results (2022)'!$H:$H,"W",'Schedule &amp; Results (2022)'!$C:$C,H$1)
 &amp;"-"&amp;COUNTIFS('Schedule &amp; Results (2022)'!$C:$C,$A6,'Schedule &amp; Results (2022)'!$E:$E,"L",'Schedule &amp; Results (2022)'!$F:$F,H$1)+
 COUNTIFS('Schedule &amp; Results (2022)'!$F:$F,$A6,'Schedule &amp; Results (2022)'!$H:$H,"L",'Schedule &amp; Results (2022)'!$C:$C,H$1))</f>
        <v>1-1</v>
      </c>
      <c r="I6" s="34" t="str">
        <f>IF($A6=I$1,"---",COUNTIFS('Schedule &amp; Results (2022)'!$C:$C,$A6,'Schedule &amp; Results (2022)'!$E:$E,"W",'Schedule &amp; Results (2022)'!$F:$F,I$1)+
 COUNTIFS('Schedule &amp; Results (2022)'!$F:$F,$A6,'Schedule &amp; Results (2022)'!$H:$H,"W",'Schedule &amp; Results (2022)'!$C:$C,I$1)
 &amp;"-"&amp;COUNTIFS('Schedule &amp; Results (2022)'!$C:$C,$A6,'Schedule &amp; Results (2022)'!$E:$E,"L",'Schedule &amp; Results (2022)'!$F:$F,I$1)+
 COUNTIFS('Schedule &amp; Results (2022)'!$F:$F,$A6,'Schedule &amp; Results (2022)'!$H:$H,"L",'Schedule &amp; Results (2022)'!$C:$C,I$1))</f>
        <v>1-1</v>
      </c>
      <c r="J6" s="34" t="str">
        <f>IF($A6=J$1,"---",COUNTIFS('Schedule &amp; Results (2022)'!$C:$C,$A6,'Schedule &amp; Results (2022)'!$E:$E,"W",'Schedule &amp; Results (2022)'!$F:$F,J$1)+
 COUNTIFS('Schedule &amp; Results (2022)'!$F:$F,$A6,'Schedule &amp; Results (2022)'!$H:$H,"W",'Schedule &amp; Results (2022)'!$C:$C,J$1)
 &amp;"-"&amp;COUNTIFS('Schedule &amp; Results (2022)'!$C:$C,$A6,'Schedule &amp; Results (2022)'!$E:$E,"L",'Schedule &amp; Results (2022)'!$F:$F,J$1)+
 COUNTIFS('Schedule &amp; Results (2022)'!$F:$F,$A6,'Schedule &amp; Results (2022)'!$H:$H,"L",'Schedule &amp; Results (2022)'!$C:$C,J$1))</f>
        <v>1-1</v>
      </c>
      <c r="K6" s="194" t="str">
        <f>IF($A6=K$1,"---",COUNTIFS('Schedule &amp; Results (2022)'!$C:$C,$A6,'Schedule &amp; Results (2022)'!$E:$E,"W",'Schedule &amp; Results (2022)'!$F:$F,K$1)+
 COUNTIFS('Schedule &amp; Results (2022)'!$F:$F,$A6,'Schedule &amp; Results (2022)'!$H:$H,"W",'Schedule &amp; Results (2022)'!$C:$C,K$1)
 &amp;"-"&amp;COUNTIFS('Schedule &amp; Results (2022)'!$C:$C,$A6,'Schedule &amp; Results (2022)'!$E:$E,"L",'Schedule &amp; Results (2022)'!$F:$F,K$1)+
 COUNTIFS('Schedule &amp; Results (2022)'!$F:$F,$A6,'Schedule &amp; Results (2022)'!$H:$H,"L",'Schedule &amp; Results (2022)'!$C:$C,K$1))</f>
        <v>0-0</v>
      </c>
      <c r="L6" s="34" t="str">
        <f>IF($A6=L$1,"---",COUNTIFS('Schedule &amp; Results (2022)'!$C:$C,$A6,'Schedule &amp; Results (2022)'!$E:$E,"W",'Schedule &amp; Results (2022)'!$F:$F,L$1)+
 COUNTIFS('Schedule &amp; Results (2022)'!$F:$F,$A6,'Schedule &amp; Results (2022)'!$H:$H,"W",'Schedule &amp; Results (2022)'!$C:$C,L$1)
 &amp;"-"&amp;COUNTIFS('Schedule &amp; Results (2022)'!$C:$C,$A6,'Schedule &amp; Results (2022)'!$E:$E,"L",'Schedule &amp; Results (2022)'!$F:$F,L$1)+
 COUNTIFS('Schedule &amp; Results (2022)'!$F:$F,$A6,'Schedule &amp; Results (2022)'!$H:$H,"L",'Schedule &amp; Results (2022)'!$C:$C,L$1))</f>
        <v>2-0</v>
      </c>
      <c r="M6" s="34" t="str">
        <f>IF($A6=M$1,"---",COUNTIFS('Schedule &amp; Results (2022)'!$C:$C,$A6,'Schedule &amp; Results (2022)'!$E:$E,"W",'Schedule &amp; Results (2022)'!$F:$F,M$1)+
 COUNTIFS('Schedule &amp; Results (2022)'!$F:$F,$A6,'Schedule &amp; Results (2022)'!$H:$H,"W",'Schedule &amp; Results (2022)'!$C:$C,M$1)
 &amp;"-"&amp;COUNTIFS('Schedule &amp; Results (2022)'!$C:$C,$A6,'Schedule &amp; Results (2022)'!$E:$E,"L",'Schedule &amp; Results (2022)'!$F:$F,M$1)+
 COUNTIFS('Schedule &amp; Results (2022)'!$F:$F,$A6,'Schedule &amp; Results (2022)'!$H:$H,"L",'Schedule &amp; Results (2022)'!$C:$C,M$1))</f>
        <v>2-0</v>
      </c>
    </row>
    <row r="7" ht="21.75" customHeight="1">
      <c r="A7" s="195" t="s">
        <v>5</v>
      </c>
      <c r="B7" s="194" t="str">
        <f>IF($A7=B$1,"---",COUNTIFS('Schedule &amp; Results (2022)'!$C:$C,$A7,'Schedule &amp; Results (2022)'!$E:$E,"W",'Schedule &amp; Results (2022)'!$F:$F,B$1)+
 COUNTIFS('Schedule &amp; Results (2022)'!$F:$F,$A7,'Schedule &amp; Results (2022)'!$H:$H,"W",'Schedule &amp; Results (2022)'!$C:$C,B$1)
 &amp;"-"&amp;COUNTIFS('Schedule &amp; Results (2022)'!$C:$C,$A7,'Schedule &amp; Results (2022)'!$E:$E,"L",'Schedule &amp; Results (2022)'!$F:$F,B$1)+
 COUNTIFS('Schedule &amp; Results (2022)'!$F:$F,$A7,'Schedule &amp; Results (2022)'!$H:$H,"L",'Schedule &amp; Results (2022)'!$C:$C,B$1))</f>
        <v>0-0</v>
      </c>
      <c r="C7" s="194" t="str">
        <f>IF($A7=C$1,"---",COUNTIFS('Schedule &amp; Results (2022)'!$C:$C,$A7,'Schedule &amp; Results (2022)'!$E:$E,"W",'Schedule &amp; Results (2022)'!$F:$F,C$1)+
 COUNTIFS('Schedule &amp; Results (2022)'!$F:$F,$A7,'Schedule &amp; Results (2022)'!$H:$H,"W",'Schedule &amp; Results (2022)'!$C:$C,C$1)
 &amp;"-"&amp;COUNTIFS('Schedule &amp; Results (2022)'!$C:$C,$A7,'Schedule &amp; Results (2022)'!$E:$E,"L",'Schedule &amp; Results (2022)'!$F:$F,C$1)+
 COUNTIFS('Schedule &amp; Results (2022)'!$F:$F,$A7,'Schedule &amp; Results (2022)'!$H:$H,"L",'Schedule &amp; Results (2022)'!$C:$C,C$1))</f>
        <v>0-0</v>
      </c>
      <c r="D7" s="194" t="str">
        <f>IF($A7=D$1,"---",COUNTIFS('Schedule &amp; Results (2022)'!$C:$C,$A7,'Schedule &amp; Results (2022)'!$E:$E,"W",'Schedule &amp; Results (2022)'!$F:$F,D$1)+
 COUNTIFS('Schedule &amp; Results (2022)'!$F:$F,$A7,'Schedule &amp; Results (2022)'!$H:$H,"W",'Schedule &amp; Results (2022)'!$C:$C,D$1)
 &amp;"-"&amp;COUNTIFS('Schedule &amp; Results (2022)'!$C:$C,$A7,'Schedule &amp; Results (2022)'!$E:$E,"L",'Schedule &amp; Results (2022)'!$F:$F,D$1)+
 COUNTIFS('Schedule &amp; Results (2022)'!$F:$F,$A7,'Schedule &amp; Results (2022)'!$H:$H,"L",'Schedule &amp; Results (2022)'!$C:$C,D$1))</f>
        <v>0-0</v>
      </c>
      <c r="E7" s="194" t="str">
        <f>IF($A7=E$1,"---",COUNTIFS('Schedule &amp; Results (2022)'!$C:$C,$A7,'Schedule &amp; Results (2022)'!$E:$E,"W",'Schedule &amp; Results (2022)'!$F:$F,E$1)+
 COUNTIFS('Schedule &amp; Results (2022)'!$F:$F,$A7,'Schedule &amp; Results (2022)'!$H:$H,"W",'Schedule &amp; Results (2022)'!$C:$C,E$1)
 &amp;"-"&amp;COUNTIFS('Schedule &amp; Results (2022)'!$C:$C,$A7,'Schedule &amp; Results (2022)'!$E:$E,"L",'Schedule &amp; Results (2022)'!$F:$F,E$1)+
 COUNTIFS('Schedule &amp; Results (2022)'!$F:$F,$A7,'Schedule &amp; Results (2022)'!$H:$H,"L",'Schedule &amp; Results (2022)'!$C:$C,E$1))</f>
        <v>0-0</v>
      </c>
      <c r="F7" s="194" t="str">
        <f>IF($A7=F$1,"---",COUNTIFS('Schedule &amp; Results (2022)'!$C:$C,$A7,'Schedule &amp; Results (2022)'!$E:$E,"W",'Schedule &amp; Results (2022)'!$F:$F,F$1)+
 COUNTIFS('Schedule &amp; Results (2022)'!$F:$F,$A7,'Schedule &amp; Results (2022)'!$H:$H,"W",'Schedule &amp; Results (2022)'!$C:$C,F$1)
 &amp;"-"&amp;COUNTIFS('Schedule &amp; Results (2022)'!$C:$C,$A7,'Schedule &amp; Results (2022)'!$E:$E,"L",'Schedule &amp; Results (2022)'!$F:$F,F$1)+
 COUNTIFS('Schedule &amp; Results (2022)'!$F:$F,$A7,'Schedule &amp; Results (2022)'!$H:$H,"L",'Schedule &amp; Results (2022)'!$C:$C,F$1))</f>
        <v>0-0</v>
      </c>
      <c r="G7" s="194" t="str">
        <f>IF($A7=G$1,"---",COUNTIFS('Schedule &amp; Results (2022)'!$C:$C,$A7,'Schedule &amp; Results (2022)'!$E:$E,"W",'Schedule &amp; Results (2022)'!$F:$F,G$1)+
 COUNTIFS('Schedule &amp; Results (2022)'!$F:$F,$A7,'Schedule &amp; Results (2022)'!$H:$H,"W",'Schedule &amp; Results (2022)'!$C:$C,G$1)
 &amp;"-"&amp;COUNTIFS('Schedule &amp; Results (2022)'!$C:$C,$A7,'Schedule &amp; Results (2022)'!$E:$E,"L",'Schedule &amp; Results (2022)'!$F:$F,G$1)+
 COUNTIFS('Schedule &amp; Results (2022)'!$F:$F,$A7,'Schedule &amp; Results (2022)'!$H:$H,"L",'Schedule &amp; Results (2022)'!$C:$C,G$1))</f>
        <v>---</v>
      </c>
      <c r="H7" s="194" t="str">
        <f>IF($A7=H$1,"---",COUNTIFS('Schedule &amp; Results (2022)'!$C:$C,$A7,'Schedule &amp; Results (2022)'!$E:$E,"W",'Schedule &amp; Results (2022)'!$F:$F,H$1)+
 COUNTIFS('Schedule &amp; Results (2022)'!$F:$F,$A7,'Schedule &amp; Results (2022)'!$H:$H,"W",'Schedule &amp; Results (2022)'!$C:$C,H$1)
 &amp;"-"&amp;COUNTIFS('Schedule &amp; Results (2022)'!$C:$C,$A7,'Schedule &amp; Results (2022)'!$E:$E,"L",'Schedule &amp; Results (2022)'!$F:$F,H$1)+
 COUNTIFS('Schedule &amp; Results (2022)'!$F:$F,$A7,'Schedule &amp; Results (2022)'!$H:$H,"L",'Schedule &amp; Results (2022)'!$C:$C,H$1))</f>
        <v>0-0</v>
      </c>
      <c r="I7" s="194" t="str">
        <f>IF($A7=I$1,"---",COUNTIFS('Schedule &amp; Results (2022)'!$C:$C,$A7,'Schedule &amp; Results (2022)'!$E:$E,"W",'Schedule &amp; Results (2022)'!$F:$F,I$1)+
 COUNTIFS('Schedule &amp; Results (2022)'!$F:$F,$A7,'Schedule &amp; Results (2022)'!$H:$H,"W",'Schedule &amp; Results (2022)'!$C:$C,I$1)
 &amp;"-"&amp;COUNTIFS('Schedule &amp; Results (2022)'!$C:$C,$A7,'Schedule &amp; Results (2022)'!$E:$E,"L",'Schedule &amp; Results (2022)'!$F:$F,I$1)+
 COUNTIFS('Schedule &amp; Results (2022)'!$F:$F,$A7,'Schedule &amp; Results (2022)'!$H:$H,"L",'Schedule &amp; Results (2022)'!$C:$C,I$1))</f>
        <v>0-0</v>
      </c>
      <c r="J7" s="194" t="str">
        <f>IF($A7=J$1,"---",COUNTIFS('Schedule &amp; Results (2022)'!$C:$C,$A7,'Schedule &amp; Results (2022)'!$E:$E,"W",'Schedule &amp; Results (2022)'!$F:$F,J$1)+
 COUNTIFS('Schedule &amp; Results (2022)'!$F:$F,$A7,'Schedule &amp; Results (2022)'!$H:$H,"W",'Schedule &amp; Results (2022)'!$C:$C,J$1)
 &amp;"-"&amp;COUNTIFS('Schedule &amp; Results (2022)'!$C:$C,$A7,'Schedule &amp; Results (2022)'!$E:$E,"L",'Schedule &amp; Results (2022)'!$F:$F,J$1)+
 COUNTIFS('Schedule &amp; Results (2022)'!$F:$F,$A7,'Schedule &amp; Results (2022)'!$H:$H,"L",'Schedule &amp; Results (2022)'!$C:$C,J$1))</f>
        <v>0-0</v>
      </c>
      <c r="K7" s="194" t="str">
        <f>IF($A7=K$1,"---",COUNTIFS('Schedule &amp; Results (2022)'!$C:$C,$A7,'Schedule &amp; Results (2022)'!$E:$E,"W",'Schedule &amp; Results (2022)'!$F:$F,K$1)+
 COUNTIFS('Schedule &amp; Results (2022)'!$F:$F,$A7,'Schedule &amp; Results (2022)'!$H:$H,"W",'Schedule &amp; Results (2022)'!$C:$C,K$1)
 &amp;"-"&amp;COUNTIFS('Schedule &amp; Results (2022)'!$C:$C,$A7,'Schedule &amp; Results (2022)'!$E:$E,"L",'Schedule &amp; Results (2022)'!$F:$F,K$1)+
 COUNTIFS('Schedule &amp; Results (2022)'!$F:$F,$A7,'Schedule &amp; Results (2022)'!$H:$H,"L",'Schedule &amp; Results (2022)'!$C:$C,K$1))</f>
        <v>0-0</v>
      </c>
      <c r="L7" s="194" t="str">
        <f>IF($A7=L$1,"---",COUNTIFS('Schedule &amp; Results (2022)'!$C:$C,$A7,'Schedule &amp; Results (2022)'!$E:$E,"W",'Schedule &amp; Results (2022)'!$F:$F,L$1)+
 COUNTIFS('Schedule &amp; Results (2022)'!$F:$F,$A7,'Schedule &amp; Results (2022)'!$H:$H,"W",'Schedule &amp; Results (2022)'!$C:$C,L$1)
 &amp;"-"&amp;COUNTIFS('Schedule &amp; Results (2022)'!$C:$C,$A7,'Schedule &amp; Results (2022)'!$E:$E,"L",'Schedule &amp; Results (2022)'!$F:$F,L$1)+
 COUNTIFS('Schedule &amp; Results (2022)'!$F:$F,$A7,'Schedule &amp; Results (2022)'!$H:$H,"L",'Schedule &amp; Results (2022)'!$C:$C,L$1))</f>
        <v>0-0</v>
      </c>
      <c r="M7" s="194" t="str">
        <f>IF($A7=M$1,"---",COUNTIFS('Schedule &amp; Results (2022)'!$C:$C,$A7,'Schedule &amp; Results (2022)'!$E:$E,"W",'Schedule &amp; Results (2022)'!$F:$F,M$1)+
 COUNTIFS('Schedule &amp; Results (2022)'!$F:$F,$A7,'Schedule &amp; Results (2022)'!$H:$H,"W",'Schedule &amp; Results (2022)'!$C:$C,M$1)
 &amp;"-"&amp;COUNTIFS('Schedule &amp; Results (2022)'!$C:$C,$A7,'Schedule &amp; Results (2022)'!$E:$E,"L",'Schedule &amp; Results (2022)'!$F:$F,M$1)+
 COUNTIFS('Schedule &amp; Results (2022)'!$F:$F,$A7,'Schedule &amp; Results (2022)'!$H:$H,"L",'Schedule &amp; Results (2022)'!$C:$C,M$1))</f>
        <v>0-0</v>
      </c>
    </row>
    <row r="8" ht="21.75" customHeight="1">
      <c r="A8" s="191" t="s">
        <v>6</v>
      </c>
      <c r="B8" s="34" t="str">
        <f>IF($A8=B$1,"---",COUNTIFS('Schedule &amp; Results (2022)'!$C:$C,$A8,'Schedule &amp; Results (2022)'!$E:$E,"W",'Schedule &amp; Results (2022)'!$F:$F,B$1)+
 COUNTIFS('Schedule &amp; Results (2022)'!$F:$F,$A8,'Schedule &amp; Results (2022)'!$H:$H,"W",'Schedule &amp; Results (2022)'!$C:$C,B$1)
 &amp;"-"&amp;COUNTIFS('Schedule &amp; Results (2022)'!$C:$C,$A8,'Schedule &amp; Results (2022)'!$E:$E,"L",'Schedule &amp; Results (2022)'!$F:$F,B$1)+
 COUNTIFS('Schedule &amp; Results (2022)'!$F:$F,$A8,'Schedule &amp; Results (2022)'!$H:$H,"L",'Schedule &amp; Results (2022)'!$C:$C,B$1))</f>
        <v>0-1</v>
      </c>
      <c r="C8" s="34" t="str">
        <f>IF($A8=C$1,"---",COUNTIFS('Schedule &amp; Results (2022)'!$C:$C,$A8,'Schedule &amp; Results (2022)'!$E:$E,"W",'Schedule &amp; Results (2022)'!$F:$F,C$1)+
 COUNTIFS('Schedule &amp; Results (2022)'!$F:$F,$A8,'Schedule &amp; Results (2022)'!$H:$H,"W",'Schedule &amp; Results (2022)'!$C:$C,C$1)
 &amp;"-"&amp;COUNTIFS('Schedule &amp; Results (2022)'!$C:$C,$A8,'Schedule &amp; Results (2022)'!$E:$E,"L",'Schedule &amp; Results (2022)'!$F:$F,C$1)+
 COUNTIFS('Schedule &amp; Results (2022)'!$F:$F,$A8,'Schedule &amp; Results (2022)'!$H:$H,"L",'Schedule &amp; Results (2022)'!$C:$C,C$1))</f>
        <v>1-1</v>
      </c>
      <c r="D8" s="34" t="str">
        <f>IF($A8=D$1,"---",COUNTIFS('Schedule &amp; Results (2022)'!$C:$C,$A8,'Schedule &amp; Results (2022)'!$E:$E,"W",'Schedule &amp; Results (2022)'!$F:$F,D$1)+
 COUNTIFS('Schedule &amp; Results (2022)'!$F:$F,$A8,'Schedule &amp; Results (2022)'!$H:$H,"W",'Schedule &amp; Results (2022)'!$C:$C,D$1)
 &amp;"-"&amp;COUNTIFS('Schedule &amp; Results (2022)'!$C:$C,$A8,'Schedule &amp; Results (2022)'!$E:$E,"L",'Schedule &amp; Results (2022)'!$F:$F,D$1)+
 COUNTIFS('Schedule &amp; Results (2022)'!$F:$F,$A8,'Schedule &amp; Results (2022)'!$H:$H,"L",'Schedule &amp; Results (2022)'!$C:$C,D$1))</f>
        <v>1-1</v>
      </c>
      <c r="E8" s="34" t="str">
        <f>IF($A8=E$1,"---",COUNTIFS('Schedule &amp; Results (2022)'!$C:$C,$A8,'Schedule &amp; Results (2022)'!$E:$E,"W",'Schedule &amp; Results (2022)'!$F:$F,E$1)+
 COUNTIFS('Schedule &amp; Results (2022)'!$F:$F,$A8,'Schedule &amp; Results (2022)'!$H:$H,"W",'Schedule &amp; Results (2022)'!$C:$C,E$1)
 &amp;"-"&amp;COUNTIFS('Schedule &amp; Results (2022)'!$C:$C,$A8,'Schedule &amp; Results (2022)'!$E:$E,"L",'Schedule &amp; Results (2022)'!$F:$F,E$1)+
 COUNTIFS('Schedule &amp; Results (2022)'!$F:$F,$A8,'Schedule &amp; Results (2022)'!$H:$H,"L",'Schedule &amp; Results (2022)'!$C:$C,E$1))</f>
        <v>2-0</v>
      </c>
      <c r="F8" s="34" t="str">
        <f>IF($A8=F$1,"---",COUNTIFS('Schedule &amp; Results (2022)'!$C:$C,$A8,'Schedule &amp; Results (2022)'!$E:$E,"W",'Schedule &amp; Results (2022)'!$F:$F,F$1)+
 COUNTIFS('Schedule &amp; Results (2022)'!$F:$F,$A8,'Schedule &amp; Results (2022)'!$H:$H,"W",'Schedule &amp; Results (2022)'!$C:$C,F$1)
 &amp;"-"&amp;COUNTIFS('Schedule &amp; Results (2022)'!$C:$C,$A8,'Schedule &amp; Results (2022)'!$E:$E,"L",'Schedule &amp; Results (2022)'!$F:$F,F$1)+
 COUNTIFS('Schedule &amp; Results (2022)'!$F:$F,$A8,'Schedule &amp; Results (2022)'!$H:$H,"L",'Schedule &amp; Results (2022)'!$C:$C,F$1))</f>
        <v>1-1</v>
      </c>
      <c r="G8" s="194" t="str">
        <f>IF($A8=G$1,"---",COUNTIFS('Schedule &amp; Results (2022)'!$C:$C,$A8,'Schedule &amp; Results (2022)'!$E:$E,"W",'Schedule &amp; Results (2022)'!$F:$F,G$1)+
 COUNTIFS('Schedule &amp; Results (2022)'!$F:$F,$A8,'Schedule &amp; Results (2022)'!$H:$H,"W",'Schedule &amp; Results (2022)'!$C:$C,G$1)
 &amp;"-"&amp;COUNTIFS('Schedule &amp; Results (2022)'!$C:$C,$A8,'Schedule &amp; Results (2022)'!$E:$E,"L",'Schedule &amp; Results (2022)'!$F:$F,G$1)+
 COUNTIFS('Schedule &amp; Results (2022)'!$F:$F,$A8,'Schedule &amp; Results (2022)'!$H:$H,"L",'Schedule &amp; Results (2022)'!$C:$C,G$1))</f>
        <v>0-0</v>
      </c>
      <c r="H8" s="34" t="str">
        <f>IF($A8=H$1,"---",COUNTIFS('Schedule &amp; Results (2022)'!$C:$C,$A8,'Schedule &amp; Results (2022)'!$E:$E,"W",'Schedule &amp; Results (2022)'!$F:$F,H$1)+
 COUNTIFS('Schedule &amp; Results (2022)'!$F:$F,$A8,'Schedule &amp; Results (2022)'!$H:$H,"W",'Schedule &amp; Results (2022)'!$C:$C,H$1)
 &amp;"-"&amp;COUNTIFS('Schedule &amp; Results (2022)'!$C:$C,$A8,'Schedule &amp; Results (2022)'!$E:$E,"L",'Schedule &amp; Results (2022)'!$F:$F,H$1)+
 COUNTIFS('Schedule &amp; Results (2022)'!$F:$F,$A8,'Schedule &amp; Results (2022)'!$H:$H,"L",'Schedule &amp; Results (2022)'!$C:$C,H$1))</f>
        <v>---</v>
      </c>
      <c r="I8" s="34" t="str">
        <f>IF($A8=I$1,"---",COUNTIFS('Schedule &amp; Results (2022)'!$C:$C,$A8,'Schedule &amp; Results (2022)'!$E:$E,"W",'Schedule &amp; Results (2022)'!$F:$F,I$1)+
 COUNTIFS('Schedule &amp; Results (2022)'!$F:$F,$A8,'Schedule &amp; Results (2022)'!$H:$H,"W",'Schedule &amp; Results (2022)'!$C:$C,I$1)
 &amp;"-"&amp;COUNTIFS('Schedule &amp; Results (2022)'!$C:$C,$A8,'Schedule &amp; Results (2022)'!$E:$E,"L",'Schedule &amp; Results (2022)'!$F:$F,I$1)+
 COUNTIFS('Schedule &amp; Results (2022)'!$F:$F,$A8,'Schedule &amp; Results (2022)'!$H:$H,"L",'Schedule &amp; Results (2022)'!$C:$C,I$1))</f>
        <v>1-0</v>
      </c>
      <c r="J8" s="34" t="str">
        <f>IF($A8=J$1,"---",COUNTIFS('Schedule &amp; Results (2022)'!$C:$C,$A8,'Schedule &amp; Results (2022)'!$E:$E,"W",'Schedule &amp; Results (2022)'!$F:$F,J$1)+
 COUNTIFS('Schedule &amp; Results (2022)'!$F:$F,$A8,'Schedule &amp; Results (2022)'!$H:$H,"W",'Schedule &amp; Results (2022)'!$C:$C,J$1)
 &amp;"-"&amp;COUNTIFS('Schedule &amp; Results (2022)'!$C:$C,$A8,'Schedule &amp; Results (2022)'!$E:$E,"L",'Schedule &amp; Results (2022)'!$F:$F,J$1)+
 COUNTIFS('Schedule &amp; Results (2022)'!$F:$F,$A8,'Schedule &amp; Results (2022)'!$H:$H,"L",'Schedule &amp; Results (2022)'!$C:$C,J$1))</f>
        <v>2-0</v>
      </c>
      <c r="K8" s="194" t="str">
        <f>IF($A8=K$1,"---",COUNTIFS('Schedule &amp; Results (2022)'!$C:$C,$A8,'Schedule &amp; Results (2022)'!$E:$E,"W",'Schedule &amp; Results (2022)'!$F:$F,K$1)+
 COUNTIFS('Schedule &amp; Results (2022)'!$F:$F,$A8,'Schedule &amp; Results (2022)'!$H:$H,"W",'Schedule &amp; Results (2022)'!$C:$C,K$1)
 &amp;"-"&amp;COUNTIFS('Schedule &amp; Results (2022)'!$C:$C,$A8,'Schedule &amp; Results (2022)'!$E:$E,"L",'Schedule &amp; Results (2022)'!$F:$F,K$1)+
 COUNTIFS('Schedule &amp; Results (2022)'!$F:$F,$A8,'Schedule &amp; Results (2022)'!$H:$H,"L",'Schedule &amp; Results (2022)'!$C:$C,K$1))</f>
        <v>0-0</v>
      </c>
      <c r="L8" s="34" t="str">
        <f>IF($A8=L$1,"---",COUNTIFS('Schedule &amp; Results (2022)'!$C:$C,$A8,'Schedule &amp; Results (2022)'!$E:$E,"W",'Schedule &amp; Results (2022)'!$F:$F,L$1)+
 COUNTIFS('Schedule &amp; Results (2022)'!$F:$F,$A8,'Schedule &amp; Results (2022)'!$H:$H,"W",'Schedule &amp; Results (2022)'!$C:$C,L$1)
 &amp;"-"&amp;COUNTIFS('Schedule &amp; Results (2022)'!$C:$C,$A8,'Schedule &amp; Results (2022)'!$E:$E,"L",'Schedule &amp; Results (2022)'!$F:$F,L$1)+
 COUNTIFS('Schedule &amp; Results (2022)'!$F:$F,$A8,'Schedule &amp; Results (2022)'!$H:$H,"L",'Schedule &amp; Results (2022)'!$C:$C,L$1))</f>
        <v>0-2</v>
      </c>
      <c r="M8" s="34" t="str">
        <f>IF($A8=M$1,"---",COUNTIFS('Schedule &amp; Results (2022)'!$C:$C,$A8,'Schedule &amp; Results (2022)'!$E:$E,"W",'Schedule &amp; Results (2022)'!$F:$F,M$1)+
 COUNTIFS('Schedule &amp; Results (2022)'!$F:$F,$A8,'Schedule &amp; Results (2022)'!$H:$H,"W",'Schedule &amp; Results (2022)'!$C:$C,M$1)
 &amp;"-"&amp;COUNTIFS('Schedule &amp; Results (2022)'!$C:$C,$A8,'Schedule &amp; Results (2022)'!$E:$E,"L",'Schedule &amp; Results (2022)'!$F:$F,M$1)+
 COUNTIFS('Schedule &amp; Results (2022)'!$F:$F,$A8,'Schedule &amp; Results (2022)'!$H:$H,"L",'Schedule &amp; Results (2022)'!$C:$C,M$1))</f>
        <v>0-1</v>
      </c>
    </row>
    <row r="9" ht="21.75" customHeight="1">
      <c r="A9" s="191" t="s">
        <v>7</v>
      </c>
      <c r="B9" s="34" t="str">
        <f>IF($A9=B$1,"---",COUNTIFS('Schedule &amp; Results (2022)'!$C:$C,$A9,'Schedule &amp; Results (2022)'!$E:$E,"W",'Schedule &amp; Results (2022)'!$F:$F,B$1)+
 COUNTIFS('Schedule &amp; Results (2022)'!$F:$F,$A9,'Schedule &amp; Results (2022)'!$H:$H,"W",'Schedule &amp; Results (2022)'!$C:$C,B$1)
 &amp;"-"&amp;COUNTIFS('Schedule &amp; Results (2022)'!$C:$C,$A9,'Schedule &amp; Results (2022)'!$E:$E,"L",'Schedule &amp; Results (2022)'!$F:$F,B$1)+
 COUNTIFS('Schedule &amp; Results (2022)'!$F:$F,$A9,'Schedule &amp; Results (2022)'!$H:$H,"L",'Schedule &amp; Results (2022)'!$C:$C,B$1))</f>
        <v>2-0</v>
      </c>
      <c r="C9" s="34" t="str">
        <f>IF($A9=C$1,"---",COUNTIFS('Schedule &amp; Results (2022)'!$C:$C,$A9,'Schedule &amp; Results (2022)'!$E:$E,"W",'Schedule &amp; Results (2022)'!$F:$F,C$1)+
 COUNTIFS('Schedule &amp; Results (2022)'!$F:$F,$A9,'Schedule &amp; Results (2022)'!$H:$H,"W",'Schedule &amp; Results (2022)'!$C:$C,C$1)
 &amp;"-"&amp;COUNTIFS('Schedule &amp; Results (2022)'!$C:$C,$A9,'Schedule &amp; Results (2022)'!$E:$E,"L",'Schedule &amp; Results (2022)'!$F:$F,C$1)+
 COUNTIFS('Schedule &amp; Results (2022)'!$F:$F,$A9,'Schedule &amp; Results (2022)'!$H:$H,"L",'Schedule &amp; Results (2022)'!$C:$C,C$1))</f>
        <v>1-0</v>
      </c>
      <c r="D9" s="34" t="str">
        <f>IF($A9=D$1,"---",COUNTIFS('Schedule &amp; Results (2022)'!$C:$C,$A9,'Schedule &amp; Results (2022)'!$E:$E,"W",'Schedule &amp; Results (2022)'!$F:$F,D$1)+
 COUNTIFS('Schedule &amp; Results (2022)'!$F:$F,$A9,'Schedule &amp; Results (2022)'!$H:$H,"W",'Schedule &amp; Results (2022)'!$C:$C,D$1)
 &amp;"-"&amp;COUNTIFS('Schedule &amp; Results (2022)'!$C:$C,$A9,'Schedule &amp; Results (2022)'!$E:$E,"L",'Schedule &amp; Results (2022)'!$F:$F,D$1)+
 COUNTIFS('Schedule &amp; Results (2022)'!$F:$F,$A9,'Schedule &amp; Results (2022)'!$H:$H,"L",'Schedule &amp; Results (2022)'!$C:$C,D$1))</f>
        <v>1-0</v>
      </c>
      <c r="E9" s="34" t="str">
        <f>IF($A9=E$1,"---",COUNTIFS('Schedule &amp; Results (2022)'!$C:$C,$A9,'Schedule &amp; Results (2022)'!$E:$E,"W",'Schedule &amp; Results (2022)'!$F:$F,E$1)+
 COUNTIFS('Schedule &amp; Results (2022)'!$F:$F,$A9,'Schedule &amp; Results (2022)'!$H:$H,"W",'Schedule &amp; Results (2022)'!$C:$C,E$1)
 &amp;"-"&amp;COUNTIFS('Schedule &amp; Results (2022)'!$C:$C,$A9,'Schedule &amp; Results (2022)'!$E:$E,"L",'Schedule &amp; Results (2022)'!$F:$F,E$1)+
 COUNTIFS('Schedule &amp; Results (2022)'!$F:$F,$A9,'Schedule &amp; Results (2022)'!$H:$H,"L",'Schedule &amp; Results (2022)'!$C:$C,E$1))</f>
        <v>1-0</v>
      </c>
      <c r="F9" s="34" t="str">
        <f>IF($A9=F$1,"---",COUNTIFS('Schedule &amp; Results (2022)'!$C:$C,$A9,'Schedule &amp; Results (2022)'!$E:$E,"W",'Schedule &amp; Results (2022)'!$F:$F,F$1)+
 COUNTIFS('Schedule &amp; Results (2022)'!$F:$F,$A9,'Schedule &amp; Results (2022)'!$H:$H,"W",'Schedule &amp; Results (2022)'!$C:$C,F$1)
 &amp;"-"&amp;COUNTIFS('Schedule &amp; Results (2022)'!$C:$C,$A9,'Schedule &amp; Results (2022)'!$E:$E,"L",'Schedule &amp; Results (2022)'!$F:$F,F$1)+
 COUNTIFS('Schedule &amp; Results (2022)'!$F:$F,$A9,'Schedule &amp; Results (2022)'!$H:$H,"L",'Schedule &amp; Results (2022)'!$C:$C,F$1))</f>
        <v>1-1</v>
      </c>
      <c r="G9" s="194" t="str">
        <f>IF($A9=G$1,"---",COUNTIFS('Schedule &amp; Results (2022)'!$C:$C,$A9,'Schedule &amp; Results (2022)'!$E:$E,"W",'Schedule &amp; Results (2022)'!$F:$F,G$1)+
 COUNTIFS('Schedule &amp; Results (2022)'!$F:$F,$A9,'Schedule &amp; Results (2022)'!$H:$H,"W",'Schedule &amp; Results (2022)'!$C:$C,G$1)
 &amp;"-"&amp;COUNTIFS('Schedule &amp; Results (2022)'!$C:$C,$A9,'Schedule &amp; Results (2022)'!$E:$E,"L",'Schedule &amp; Results (2022)'!$F:$F,G$1)+
 COUNTIFS('Schedule &amp; Results (2022)'!$F:$F,$A9,'Schedule &amp; Results (2022)'!$H:$H,"L",'Schedule &amp; Results (2022)'!$C:$C,G$1))</f>
        <v>0-0</v>
      </c>
      <c r="H9" s="34" t="str">
        <f>IF($A9=H$1,"---",COUNTIFS('Schedule &amp; Results (2022)'!$C:$C,$A9,'Schedule &amp; Results (2022)'!$E:$E,"W",'Schedule &amp; Results (2022)'!$F:$F,H$1)+
 COUNTIFS('Schedule &amp; Results (2022)'!$F:$F,$A9,'Schedule &amp; Results (2022)'!$H:$H,"W",'Schedule &amp; Results (2022)'!$C:$C,H$1)
 &amp;"-"&amp;COUNTIFS('Schedule &amp; Results (2022)'!$C:$C,$A9,'Schedule &amp; Results (2022)'!$E:$E,"L",'Schedule &amp; Results (2022)'!$F:$F,H$1)+
 COUNTIFS('Schedule &amp; Results (2022)'!$F:$F,$A9,'Schedule &amp; Results (2022)'!$H:$H,"L",'Schedule &amp; Results (2022)'!$C:$C,H$1))</f>
        <v>0-1</v>
      </c>
      <c r="I9" s="34" t="str">
        <f>IF($A9=I$1,"---",COUNTIFS('Schedule &amp; Results (2022)'!$C:$C,$A9,'Schedule &amp; Results (2022)'!$E:$E,"W",'Schedule &amp; Results (2022)'!$F:$F,I$1)+
 COUNTIFS('Schedule &amp; Results (2022)'!$F:$F,$A9,'Schedule &amp; Results (2022)'!$H:$H,"W",'Schedule &amp; Results (2022)'!$C:$C,I$1)
 &amp;"-"&amp;COUNTIFS('Schedule &amp; Results (2022)'!$C:$C,$A9,'Schedule &amp; Results (2022)'!$E:$E,"L",'Schedule &amp; Results (2022)'!$F:$F,I$1)+
 COUNTIFS('Schedule &amp; Results (2022)'!$F:$F,$A9,'Schedule &amp; Results (2022)'!$H:$H,"L",'Schedule &amp; Results (2022)'!$C:$C,I$1))</f>
        <v>---</v>
      </c>
      <c r="J9" s="34" t="str">
        <f>IF($A9=J$1,"---",COUNTIFS('Schedule &amp; Results (2022)'!$C:$C,$A9,'Schedule &amp; Results (2022)'!$E:$E,"W",'Schedule &amp; Results (2022)'!$F:$F,J$1)+
 COUNTIFS('Schedule &amp; Results (2022)'!$F:$F,$A9,'Schedule &amp; Results (2022)'!$H:$H,"W",'Schedule &amp; Results (2022)'!$C:$C,J$1)
 &amp;"-"&amp;COUNTIFS('Schedule &amp; Results (2022)'!$C:$C,$A9,'Schedule &amp; Results (2022)'!$E:$E,"L",'Schedule &amp; Results (2022)'!$F:$F,J$1)+
 COUNTIFS('Schedule &amp; Results (2022)'!$F:$F,$A9,'Schedule &amp; Results (2022)'!$H:$H,"L",'Schedule &amp; Results (2022)'!$C:$C,J$1))</f>
        <v>1-1</v>
      </c>
      <c r="K9" s="194" t="str">
        <f>IF($A9=K$1,"---",COUNTIFS('Schedule &amp; Results (2022)'!$C:$C,$A9,'Schedule &amp; Results (2022)'!$E:$E,"W",'Schedule &amp; Results (2022)'!$F:$F,K$1)+
 COUNTIFS('Schedule &amp; Results (2022)'!$F:$F,$A9,'Schedule &amp; Results (2022)'!$H:$H,"W",'Schedule &amp; Results (2022)'!$C:$C,K$1)
 &amp;"-"&amp;COUNTIFS('Schedule &amp; Results (2022)'!$C:$C,$A9,'Schedule &amp; Results (2022)'!$E:$E,"L",'Schedule &amp; Results (2022)'!$F:$F,K$1)+
 COUNTIFS('Schedule &amp; Results (2022)'!$F:$F,$A9,'Schedule &amp; Results (2022)'!$H:$H,"L",'Schedule &amp; Results (2022)'!$C:$C,K$1))</f>
        <v>0-0</v>
      </c>
      <c r="L9" s="34" t="str">
        <f>IF($A9=L$1,"---",COUNTIFS('Schedule &amp; Results (2022)'!$C:$C,$A9,'Schedule &amp; Results (2022)'!$E:$E,"W",'Schedule &amp; Results (2022)'!$F:$F,L$1)+
 COUNTIFS('Schedule &amp; Results (2022)'!$F:$F,$A9,'Schedule &amp; Results (2022)'!$H:$H,"W",'Schedule &amp; Results (2022)'!$C:$C,L$1)
 &amp;"-"&amp;COUNTIFS('Schedule &amp; Results (2022)'!$C:$C,$A9,'Schedule &amp; Results (2022)'!$E:$E,"L",'Schedule &amp; Results (2022)'!$F:$F,L$1)+
 COUNTIFS('Schedule &amp; Results (2022)'!$F:$F,$A9,'Schedule &amp; Results (2022)'!$H:$H,"L",'Schedule &amp; Results (2022)'!$C:$C,L$1))</f>
        <v>1-2</v>
      </c>
      <c r="M9" s="34" t="str">
        <f>IF($A9=M$1,"---",COUNTIFS('Schedule &amp; Results (2022)'!$C:$C,$A9,'Schedule &amp; Results (2022)'!$E:$E,"W",'Schedule &amp; Results (2022)'!$F:$F,M$1)+
 COUNTIFS('Schedule &amp; Results (2022)'!$F:$F,$A9,'Schedule &amp; Results (2022)'!$H:$H,"W",'Schedule &amp; Results (2022)'!$C:$C,M$1)
 &amp;"-"&amp;COUNTIFS('Schedule &amp; Results (2022)'!$C:$C,$A9,'Schedule &amp; Results (2022)'!$E:$E,"L",'Schedule &amp; Results (2022)'!$F:$F,M$1)+
 COUNTIFS('Schedule &amp; Results (2022)'!$F:$F,$A9,'Schedule &amp; Results (2022)'!$H:$H,"L",'Schedule &amp; Results (2022)'!$C:$C,M$1))</f>
        <v>2-0</v>
      </c>
    </row>
    <row r="10" ht="21.75" customHeight="1">
      <c r="A10" s="191" t="s">
        <v>8</v>
      </c>
      <c r="B10" s="34" t="str">
        <f>IF($A10=B$1,"---",COUNTIFS('Schedule &amp; Results (2022)'!$C:$C,$A10,'Schedule &amp; Results (2022)'!$E:$E,"W",'Schedule &amp; Results (2022)'!$F:$F,B$1)+
 COUNTIFS('Schedule &amp; Results (2022)'!$F:$F,$A10,'Schedule &amp; Results (2022)'!$H:$H,"W",'Schedule &amp; Results (2022)'!$C:$C,B$1)
 &amp;"-"&amp;COUNTIFS('Schedule &amp; Results (2022)'!$C:$C,$A10,'Schedule &amp; Results (2022)'!$E:$E,"L",'Schedule &amp; Results (2022)'!$F:$F,B$1)+
 COUNTIFS('Schedule &amp; Results (2022)'!$F:$F,$A10,'Schedule &amp; Results (2022)'!$H:$H,"L",'Schedule &amp; Results (2022)'!$C:$C,B$1))</f>
        <v>2-0</v>
      </c>
      <c r="C10" s="34" t="str">
        <f>IF($A10=C$1,"---",COUNTIFS('Schedule &amp; Results (2022)'!$C:$C,$A10,'Schedule &amp; Results (2022)'!$E:$E,"W",'Schedule &amp; Results (2022)'!$F:$F,C$1)+
 COUNTIFS('Schedule &amp; Results (2022)'!$F:$F,$A10,'Schedule &amp; Results (2022)'!$H:$H,"W",'Schedule &amp; Results (2022)'!$C:$C,C$1)
 &amp;"-"&amp;COUNTIFS('Schedule &amp; Results (2022)'!$C:$C,$A10,'Schedule &amp; Results (2022)'!$E:$E,"L",'Schedule &amp; Results (2022)'!$F:$F,C$1)+
 COUNTIFS('Schedule &amp; Results (2022)'!$F:$F,$A10,'Schedule &amp; Results (2022)'!$H:$H,"L",'Schedule &amp; Results (2022)'!$C:$C,C$1))</f>
        <v>0-1</v>
      </c>
      <c r="D10" s="34" t="str">
        <f>IF($A10=D$1,"---",COUNTIFS('Schedule &amp; Results (2022)'!$C:$C,$A10,'Schedule &amp; Results (2022)'!$E:$E,"W",'Schedule &amp; Results (2022)'!$F:$F,D$1)+
 COUNTIFS('Schedule &amp; Results (2022)'!$F:$F,$A10,'Schedule &amp; Results (2022)'!$H:$H,"W",'Schedule &amp; Results (2022)'!$C:$C,D$1)
 &amp;"-"&amp;COUNTIFS('Schedule &amp; Results (2022)'!$C:$C,$A10,'Schedule &amp; Results (2022)'!$E:$E,"L",'Schedule &amp; Results (2022)'!$F:$F,D$1)+
 COUNTIFS('Schedule &amp; Results (2022)'!$F:$F,$A10,'Schedule &amp; Results (2022)'!$H:$H,"L",'Schedule &amp; Results (2022)'!$C:$C,D$1))</f>
        <v>1-0</v>
      </c>
      <c r="E10" s="34" t="str">
        <f>IF($A10=E$1,"---",COUNTIFS('Schedule &amp; Results (2022)'!$C:$C,$A10,'Schedule &amp; Results (2022)'!$E:$E,"W",'Schedule &amp; Results (2022)'!$F:$F,E$1)+
 COUNTIFS('Schedule &amp; Results (2022)'!$F:$F,$A10,'Schedule &amp; Results (2022)'!$H:$H,"W",'Schedule &amp; Results (2022)'!$C:$C,E$1)
 &amp;"-"&amp;COUNTIFS('Schedule &amp; Results (2022)'!$C:$C,$A10,'Schedule &amp; Results (2022)'!$E:$E,"L",'Schedule &amp; Results (2022)'!$F:$F,E$1)+
 COUNTIFS('Schedule &amp; Results (2022)'!$F:$F,$A10,'Schedule &amp; Results (2022)'!$H:$H,"L",'Schedule &amp; Results (2022)'!$C:$C,E$1))</f>
        <v>0-1</v>
      </c>
      <c r="F10" s="34" t="str">
        <f>IF($A10=F$1,"---",COUNTIFS('Schedule &amp; Results (2022)'!$C:$C,$A10,'Schedule &amp; Results (2022)'!$E:$E,"W",'Schedule &amp; Results (2022)'!$F:$F,F$1)+
 COUNTIFS('Schedule &amp; Results (2022)'!$F:$F,$A10,'Schedule &amp; Results (2022)'!$H:$H,"W",'Schedule &amp; Results (2022)'!$C:$C,F$1)
 &amp;"-"&amp;COUNTIFS('Schedule &amp; Results (2022)'!$C:$C,$A10,'Schedule &amp; Results (2022)'!$E:$E,"L",'Schedule &amp; Results (2022)'!$F:$F,F$1)+
 COUNTIFS('Schedule &amp; Results (2022)'!$F:$F,$A10,'Schedule &amp; Results (2022)'!$H:$H,"L",'Schedule &amp; Results (2022)'!$C:$C,F$1))</f>
        <v>1-1</v>
      </c>
      <c r="G10" s="194" t="str">
        <f>IF($A10=G$1,"---",COUNTIFS('Schedule &amp; Results (2022)'!$C:$C,$A10,'Schedule &amp; Results (2022)'!$E:$E,"W",'Schedule &amp; Results (2022)'!$F:$F,G$1)+
 COUNTIFS('Schedule &amp; Results (2022)'!$F:$F,$A10,'Schedule &amp; Results (2022)'!$H:$H,"W",'Schedule &amp; Results (2022)'!$C:$C,G$1)
 &amp;"-"&amp;COUNTIFS('Schedule &amp; Results (2022)'!$C:$C,$A10,'Schedule &amp; Results (2022)'!$E:$E,"L",'Schedule &amp; Results (2022)'!$F:$F,G$1)+
 COUNTIFS('Schedule &amp; Results (2022)'!$F:$F,$A10,'Schedule &amp; Results (2022)'!$H:$H,"L",'Schedule &amp; Results (2022)'!$C:$C,G$1))</f>
        <v>0-0</v>
      </c>
      <c r="H10" s="34" t="str">
        <f>IF($A10=H$1,"---",COUNTIFS('Schedule &amp; Results (2022)'!$C:$C,$A10,'Schedule &amp; Results (2022)'!$E:$E,"W",'Schedule &amp; Results (2022)'!$F:$F,H$1)+
 COUNTIFS('Schedule &amp; Results (2022)'!$F:$F,$A10,'Schedule &amp; Results (2022)'!$H:$H,"W",'Schedule &amp; Results (2022)'!$C:$C,H$1)
 &amp;"-"&amp;COUNTIFS('Schedule &amp; Results (2022)'!$C:$C,$A10,'Schedule &amp; Results (2022)'!$E:$E,"L",'Schedule &amp; Results (2022)'!$F:$F,H$1)+
 COUNTIFS('Schedule &amp; Results (2022)'!$F:$F,$A10,'Schedule &amp; Results (2022)'!$H:$H,"L",'Schedule &amp; Results (2022)'!$C:$C,H$1))</f>
        <v>0-2</v>
      </c>
      <c r="I10" s="34" t="str">
        <f>IF($A10=I$1,"---",COUNTIFS('Schedule &amp; Results (2022)'!$C:$C,$A10,'Schedule &amp; Results (2022)'!$E:$E,"W",'Schedule &amp; Results (2022)'!$F:$F,I$1)+
 COUNTIFS('Schedule &amp; Results (2022)'!$F:$F,$A10,'Schedule &amp; Results (2022)'!$H:$H,"W",'Schedule &amp; Results (2022)'!$C:$C,I$1)
 &amp;"-"&amp;COUNTIFS('Schedule &amp; Results (2022)'!$C:$C,$A10,'Schedule &amp; Results (2022)'!$E:$E,"L",'Schedule &amp; Results (2022)'!$F:$F,I$1)+
 COUNTIFS('Schedule &amp; Results (2022)'!$F:$F,$A10,'Schedule &amp; Results (2022)'!$H:$H,"L",'Schedule &amp; Results (2022)'!$C:$C,I$1))</f>
        <v>1-1</v>
      </c>
      <c r="J10" s="34" t="str">
        <f>IF($A10=J$1,"---",COUNTIFS('Schedule &amp; Results (2022)'!$C:$C,$A10,'Schedule &amp; Results (2022)'!$E:$E,"W",'Schedule &amp; Results (2022)'!$F:$F,J$1)+
 COUNTIFS('Schedule &amp; Results (2022)'!$F:$F,$A10,'Schedule &amp; Results (2022)'!$H:$H,"W",'Schedule &amp; Results (2022)'!$C:$C,J$1)
 &amp;"-"&amp;COUNTIFS('Schedule &amp; Results (2022)'!$C:$C,$A10,'Schedule &amp; Results (2022)'!$E:$E,"L",'Schedule &amp; Results (2022)'!$F:$F,J$1)+
 COUNTIFS('Schedule &amp; Results (2022)'!$F:$F,$A10,'Schedule &amp; Results (2022)'!$H:$H,"L",'Schedule &amp; Results (2022)'!$C:$C,J$1))</f>
        <v>---</v>
      </c>
      <c r="K10" s="194" t="str">
        <f>IF($A10=K$1,"---",COUNTIFS('Schedule &amp; Results (2022)'!$C:$C,$A10,'Schedule &amp; Results (2022)'!$E:$E,"W",'Schedule &amp; Results (2022)'!$F:$F,K$1)+
 COUNTIFS('Schedule &amp; Results (2022)'!$F:$F,$A10,'Schedule &amp; Results (2022)'!$H:$H,"W",'Schedule &amp; Results (2022)'!$C:$C,K$1)
 &amp;"-"&amp;COUNTIFS('Schedule &amp; Results (2022)'!$C:$C,$A10,'Schedule &amp; Results (2022)'!$E:$E,"L",'Schedule &amp; Results (2022)'!$F:$F,K$1)+
 COUNTIFS('Schedule &amp; Results (2022)'!$F:$F,$A10,'Schedule &amp; Results (2022)'!$H:$H,"L",'Schedule &amp; Results (2022)'!$C:$C,K$1))</f>
        <v>0-0</v>
      </c>
      <c r="L10" s="34" t="str">
        <f>IF($A10=L$1,"---",COUNTIFS('Schedule &amp; Results (2022)'!$C:$C,$A10,'Schedule &amp; Results (2022)'!$E:$E,"W",'Schedule &amp; Results (2022)'!$F:$F,L$1)+
 COUNTIFS('Schedule &amp; Results (2022)'!$F:$F,$A10,'Schedule &amp; Results (2022)'!$H:$H,"W",'Schedule &amp; Results (2022)'!$C:$C,L$1)
 &amp;"-"&amp;COUNTIFS('Schedule &amp; Results (2022)'!$C:$C,$A10,'Schedule &amp; Results (2022)'!$E:$E,"L",'Schedule &amp; Results (2022)'!$F:$F,L$1)+
 COUNTIFS('Schedule &amp; Results (2022)'!$F:$F,$A10,'Schedule &amp; Results (2022)'!$H:$H,"L",'Schedule &amp; Results (2022)'!$C:$C,L$1))</f>
        <v>0-1</v>
      </c>
      <c r="M10" s="34" t="str">
        <f>IF($A10=M$1,"---",COUNTIFS('Schedule &amp; Results (2022)'!$C:$C,$A10,'Schedule &amp; Results (2022)'!$E:$E,"W",'Schedule &amp; Results (2022)'!$F:$F,M$1)+
 COUNTIFS('Schedule &amp; Results (2022)'!$F:$F,$A10,'Schedule &amp; Results (2022)'!$H:$H,"W",'Schedule &amp; Results (2022)'!$C:$C,M$1)
 &amp;"-"&amp;COUNTIFS('Schedule &amp; Results (2022)'!$C:$C,$A10,'Schedule &amp; Results (2022)'!$E:$E,"L",'Schedule &amp; Results (2022)'!$F:$F,M$1)+
 COUNTIFS('Schedule &amp; Results (2022)'!$F:$F,$A10,'Schedule &amp; Results (2022)'!$H:$H,"L",'Schedule &amp; Results (2022)'!$C:$C,M$1))</f>
        <v>1-1</v>
      </c>
    </row>
    <row r="11" ht="21.75" customHeight="1">
      <c r="A11" s="195" t="s">
        <v>9</v>
      </c>
      <c r="B11" s="194" t="str">
        <f>IF($A11=B$1,"---",COUNTIFS('Schedule &amp; Results (2022)'!$C:$C,$A11,'Schedule &amp; Results (2022)'!$E:$E,"W",'Schedule &amp; Results (2022)'!$F:$F,B$1)+
 COUNTIFS('Schedule &amp; Results (2022)'!$F:$F,$A11,'Schedule &amp; Results (2022)'!$H:$H,"W",'Schedule &amp; Results (2022)'!$C:$C,B$1)
 &amp;"-"&amp;COUNTIFS('Schedule &amp; Results (2022)'!$C:$C,$A11,'Schedule &amp; Results (2022)'!$E:$E,"L",'Schedule &amp; Results (2022)'!$F:$F,B$1)+
 COUNTIFS('Schedule &amp; Results (2022)'!$F:$F,$A11,'Schedule &amp; Results (2022)'!$H:$H,"L",'Schedule &amp; Results (2022)'!$C:$C,B$1))</f>
        <v>0-0</v>
      </c>
      <c r="C11" s="194" t="str">
        <f>IF($A11=C$1,"---",COUNTIFS('Schedule &amp; Results (2022)'!$C:$C,$A11,'Schedule &amp; Results (2022)'!$E:$E,"W",'Schedule &amp; Results (2022)'!$F:$F,C$1)+
 COUNTIFS('Schedule &amp; Results (2022)'!$F:$F,$A11,'Schedule &amp; Results (2022)'!$H:$H,"W",'Schedule &amp; Results (2022)'!$C:$C,C$1)
 &amp;"-"&amp;COUNTIFS('Schedule &amp; Results (2022)'!$C:$C,$A11,'Schedule &amp; Results (2022)'!$E:$E,"L",'Schedule &amp; Results (2022)'!$F:$F,C$1)+
 COUNTIFS('Schedule &amp; Results (2022)'!$F:$F,$A11,'Schedule &amp; Results (2022)'!$H:$H,"L",'Schedule &amp; Results (2022)'!$C:$C,C$1))</f>
        <v>0-0</v>
      </c>
      <c r="D11" s="194" t="str">
        <f>IF($A11=D$1,"---",COUNTIFS('Schedule &amp; Results (2022)'!$C:$C,$A11,'Schedule &amp; Results (2022)'!$E:$E,"W",'Schedule &amp; Results (2022)'!$F:$F,D$1)+
 COUNTIFS('Schedule &amp; Results (2022)'!$F:$F,$A11,'Schedule &amp; Results (2022)'!$H:$H,"W",'Schedule &amp; Results (2022)'!$C:$C,D$1)
 &amp;"-"&amp;COUNTIFS('Schedule &amp; Results (2022)'!$C:$C,$A11,'Schedule &amp; Results (2022)'!$E:$E,"L",'Schedule &amp; Results (2022)'!$F:$F,D$1)+
 COUNTIFS('Schedule &amp; Results (2022)'!$F:$F,$A11,'Schedule &amp; Results (2022)'!$H:$H,"L",'Schedule &amp; Results (2022)'!$C:$C,D$1))</f>
        <v>0-0</v>
      </c>
      <c r="E11" s="194" t="str">
        <f>IF($A11=E$1,"---",COUNTIFS('Schedule &amp; Results (2022)'!$C:$C,$A11,'Schedule &amp; Results (2022)'!$E:$E,"W",'Schedule &amp; Results (2022)'!$F:$F,E$1)+
 COUNTIFS('Schedule &amp; Results (2022)'!$F:$F,$A11,'Schedule &amp; Results (2022)'!$H:$H,"W",'Schedule &amp; Results (2022)'!$C:$C,E$1)
 &amp;"-"&amp;COUNTIFS('Schedule &amp; Results (2022)'!$C:$C,$A11,'Schedule &amp; Results (2022)'!$E:$E,"L",'Schedule &amp; Results (2022)'!$F:$F,E$1)+
 COUNTIFS('Schedule &amp; Results (2022)'!$F:$F,$A11,'Schedule &amp; Results (2022)'!$H:$H,"L",'Schedule &amp; Results (2022)'!$C:$C,E$1))</f>
        <v>0-0</v>
      </c>
      <c r="F11" s="194" t="str">
        <f>IF($A11=F$1,"---",COUNTIFS('Schedule &amp; Results (2022)'!$C:$C,$A11,'Schedule &amp; Results (2022)'!$E:$E,"W",'Schedule &amp; Results (2022)'!$F:$F,F$1)+
 COUNTIFS('Schedule &amp; Results (2022)'!$F:$F,$A11,'Schedule &amp; Results (2022)'!$H:$H,"W",'Schedule &amp; Results (2022)'!$C:$C,F$1)
 &amp;"-"&amp;COUNTIFS('Schedule &amp; Results (2022)'!$C:$C,$A11,'Schedule &amp; Results (2022)'!$E:$E,"L",'Schedule &amp; Results (2022)'!$F:$F,F$1)+
 COUNTIFS('Schedule &amp; Results (2022)'!$F:$F,$A11,'Schedule &amp; Results (2022)'!$H:$H,"L",'Schedule &amp; Results (2022)'!$C:$C,F$1))</f>
        <v>0-0</v>
      </c>
      <c r="G11" s="194" t="str">
        <f>IF($A11=G$1,"---",COUNTIFS('Schedule &amp; Results (2022)'!$C:$C,$A11,'Schedule &amp; Results (2022)'!$E:$E,"W",'Schedule &amp; Results (2022)'!$F:$F,G$1)+
 COUNTIFS('Schedule &amp; Results (2022)'!$F:$F,$A11,'Schedule &amp; Results (2022)'!$H:$H,"W",'Schedule &amp; Results (2022)'!$C:$C,G$1)
 &amp;"-"&amp;COUNTIFS('Schedule &amp; Results (2022)'!$C:$C,$A11,'Schedule &amp; Results (2022)'!$E:$E,"L",'Schedule &amp; Results (2022)'!$F:$F,G$1)+
 COUNTIFS('Schedule &amp; Results (2022)'!$F:$F,$A11,'Schedule &amp; Results (2022)'!$H:$H,"L",'Schedule &amp; Results (2022)'!$C:$C,G$1))</f>
        <v>0-0</v>
      </c>
      <c r="H11" s="194" t="str">
        <f>IF($A11=H$1,"---",COUNTIFS('Schedule &amp; Results (2022)'!$C:$C,$A11,'Schedule &amp; Results (2022)'!$E:$E,"W",'Schedule &amp; Results (2022)'!$F:$F,H$1)+
 COUNTIFS('Schedule &amp; Results (2022)'!$F:$F,$A11,'Schedule &amp; Results (2022)'!$H:$H,"W",'Schedule &amp; Results (2022)'!$C:$C,H$1)
 &amp;"-"&amp;COUNTIFS('Schedule &amp; Results (2022)'!$C:$C,$A11,'Schedule &amp; Results (2022)'!$E:$E,"L",'Schedule &amp; Results (2022)'!$F:$F,H$1)+
 COUNTIFS('Schedule &amp; Results (2022)'!$F:$F,$A11,'Schedule &amp; Results (2022)'!$H:$H,"L",'Schedule &amp; Results (2022)'!$C:$C,H$1))</f>
        <v>0-0</v>
      </c>
      <c r="I11" s="194" t="str">
        <f>IF($A11=I$1,"---",COUNTIFS('Schedule &amp; Results (2022)'!$C:$C,$A11,'Schedule &amp; Results (2022)'!$E:$E,"W",'Schedule &amp; Results (2022)'!$F:$F,I$1)+
 COUNTIFS('Schedule &amp; Results (2022)'!$F:$F,$A11,'Schedule &amp; Results (2022)'!$H:$H,"W",'Schedule &amp; Results (2022)'!$C:$C,I$1)
 &amp;"-"&amp;COUNTIFS('Schedule &amp; Results (2022)'!$C:$C,$A11,'Schedule &amp; Results (2022)'!$E:$E,"L",'Schedule &amp; Results (2022)'!$F:$F,I$1)+
 COUNTIFS('Schedule &amp; Results (2022)'!$F:$F,$A11,'Schedule &amp; Results (2022)'!$H:$H,"L",'Schedule &amp; Results (2022)'!$C:$C,I$1))</f>
        <v>0-0</v>
      </c>
      <c r="J11" s="194" t="str">
        <f>IF($A11=J$1,"---",COUNTIFS('Schedule &amp; Results (2022)'!$C:$C,$A11,'Schedule &amp; Results (2022)'!$E:$E,"W",'Schedule &amp; Results (2022)'!$F:$F,J$1)+
 COUNTIFS('Schedule &amp; Results (2022)'!$F:$F,$A11,'Schedule &amp; Results (2022)'!$H:$H,"W",'Schedule &amp; Results (2022)'!$C:$C,J$1)
 &amp;"-"&amp;COUNTIFS('Schedule &amp; Results (2022)'!$C:$C,$A11,'Schedule &amp; Results (2022)'!$E:$E,"L",'Schedule &amp; Results (2022)'!$F:$F,J$1)+
 COUNTIFS('Schedule &amp; Results (2022)'!$F:$F,$A11,'Schedule &amp; Results (2022)'!$H:$H,"L",'Schedule &amp; Results (2022)'!$C:$C,J$1))</f>
        <v>0-0</v>
      </c>
      <c r="K11" s="194" t="str">
        <f>IF($A11=K$1,"---",COUNTIFS('Schedule &amp; Results (2022)'!$C:$C,$A11,'Schedule &amp; Results (2022)'!$E:$E,"W",'Schedule &amp; Results (2022)'!$F:$F,K$1)+
 COUNTIFS('Schedule &amp; Results (2022)'!$F:$F,$A11,'Schedule &amp; Results (2022)'!$H:$H,"W",'Schedule &amp; Results (2022)'!$C:$C,K$1)
 &amp;"-"&amp;COUNTIFS('Schedule &amp; Results (2022)'!$C:$C,$A11,'Schedule &amp; Results (2022)'!$E:$E,"L",'Schedule &amp; Results (2022)'!$F:$F,K$1)+
 COUNTIFS('Schedule &amp; Results (2022)'!$F:$F,$A11,'Schedule &amp; Results (2022)'!$H:$H,"L",'Schedule &amp; Results (2022)'!$C:$C,K$1))</f>
        <v>---</v>
      </c>
      <c r="L11" s="194" t="str">
        <f>IF($A11=L$1,"---",COUNTIFS('Schedule &amp; Results (2022)'!$C:$C,$A11,'Schedule &amp; Results (2022)'!$E:$E,"W",'Schedule &amp; Results (2022)'!$F:$F,L$1)+
 COUNTIFS('Schedule &amp; Results (2022)'!$F:$F,$A11,'Schedule &amp; Results (2022)'!$H:$H,"W",'Schedule &amp; Results (2022)'!$C:$C,L$1)
 &amp;"-"&amp;COUNTIFS('Schedule &amp; Results (2022)'!$C:$C,$A11,'Schedule &amp; Results (2022)'!$E:$E,"L",'Schedule &amp; Results (2022)'!$F:$F,L$1)+
 COUNTIFS('Schedule &amp; Results (2022)'!$F:$F,$A11,'Schedule &amp; Results (2022)'!$H:$H,"L",'Schedule &amp; Results (2022)'!$C:$C,L$1))</f>
        <v>0-0</v>
      </c>
      <c r="M11" s="194" t="str">
        <f>IF($A11=M$1,"---",COUNTIFS('Schedule &amp; Results (2022)'!$C:$C,$A11,'Schedule &amp; Results (2022)'!$E:$E,"W",'Schedule &amp; Results (2022)'!$F:$F,M$1)+
 COUNTIFS('Schedule &amp; Results (2022)'!$F:$F,$A11,'Schedule &amp; Results (2022)'!$H:$H,"W",'Schedule &amp; Results (2022)'!$C:$C,M$1)
 &amp;"-"&amp;COUNTIFS('Schedule &amp; Results (2022)'!$C:$C,$A11,'Schedule &amp; Results (2022)'!$E:$E,"L",'Schedule &amp; Results (2022)'!$F:$F,M$1)+
 COUNTIFS('Schedule &amp; Results (2022)'!$F:$F,$A11,'Schedule &amp; Results (2022)'!$H:$H,"L",'Schedule &amp; Results (2022)'!$C:$C,M$1))</f>
        <v>0-0</v>
      </c>
    </row>
    <row r="12">
      <c r="A12" s="29" t="s">
        <v>18</v>
      </c>
      <c r="B12" s="34" t="str">
        <f>IF($A12=B$1,"---",COUNTIFS('Schedule &amp; Results (2022)'!$C:$C,$A12,'Schedule &amp; Results (2022)'!$E:$E,"W",'Schedule &amp; Results (2022)'!$F:$F,B$1)+
 COUNTIFS('Schedule &amp; Results (2022)'!$F:$F,$A12,'Schedule &amp; Results (2022)'!$H:$H,"W",'Schedule &amp; Results (2022)'!$C:$C,B$1)
 &amp;"-"&amp;COUNTIFS('Schedule &amp; Results (2022)'!$C:$C,$A12,'Schedule &amp; Results (2022)'!$E:$E,"L",'Schedule &amp; Results (2022)'!$F:$F,B$1)+
 COUNTIFS('Schedule &amp; Results (2022)'!$F:$F,$A12,'Schedule &amp; Results (2022)'!$H:$H,"L",'Schedule &amp; Results (2022)'!$C:$C,B$1))</f>
        <v>0-1</v>
      </c>
      <c r="C12" s="34" t="str">
        <f>IF($A12=C$1,"---",COUNTIFS('Schedule &amp; Results (2022)'!$C:$C,$A12,'Schedule &amp; Results (2022)'!$E:$E,"W",'Schedule &amp; Results (2022)'!$F:$F,C$1)+
 COUNTIFS('Schedule &amp; Results (2022)'!$F:$F,$A12,'Schedule &amp; Results (2022)'!$H:$H,"W",'Schedule &amp; Results (2022)'!$C:$C,C$1)
 &amp;"-"&amp;COUNTIFS('Schedule &amp; Results (2022)'!$C:$C,$A12,'Schedule &amp; Results (2022)'!$E:$E,"L",'Schedule &amp; Results (2022)'!$F:$F,C$1)+
 COUNTIFS('Schedule &amp; Results (2022)'!$F:$F,$A12,'Schedule &amp; Results (2022)'!$H:$H,"L",'Schedule &amp; Results (2022)'!$C:$C,C$1))</f>
        <v>2-0</v>
      </c>
      <c r="D12" s="34" t="str">
        <f>IF($A12=D$1,"---",COUNTIFS('Schedule &amp; Results (2022)'!$C:$C,$A12,'Schedule &amp; Results (2022)'!$E:$E,"W",'Schedule &amp; Results (2022)'!$F:$F,D$1)+
 COUNTIFS('Schedule &amp; Results (2022)'!$F:$F,$A12,'Schedule &amp; Results (2022)'!$H:$H,"W",'Schedule &amp; Results (2022)'!$C:$C,D$1)
 &amp;"-"&amp;COUNTIFS('Schedule &amp; Results (2022)'!$C:$C,$A12,'Schedule &amp; Results (2022)'!$E:$E,"L",'Schedule &amp; Results (2022)'!$F:$F,D$1)+
 COUNTIFS('Schedule &amp; Results (2022)'!$F:$F,$A12,'Schedule &amp; Results (2022)'!$H:$H,"L",'Schedule &amp; Results (2022)'!$C:$C,D$1))</f>
        <v>0-2</v>
      </c>
      <c r="E12" s="34" t="str">
        <f>IF($A12=E$1,"---",COUNTIFS('Schedule &amp; Results (2022)'!$C:$C,$A12,'Schedule &amp; Results (2022)'!$E:$E,"W",'Schedule &amp; Results (2022)'!$F:$F,E$1)+
 COUNTIFS('Schedule &amp; Results (2022)'!$F:$F,$A12,'Schedule &amp; Results (2022)'!$H:$H,"W",'Schedule &amp; Results (2022)'!$C:$C,E$1)
 &amp;"-"&amp;COUNTIFS('Schedule &amp; Results (2022)'!$C:$C,$A12,'Schedule &amp; Results (2022)'!$E:$E,"L",'Schedule &amp; Results (2022)'!$F:$F,E$1)+
 COUNTIFS('Schedule &amp; Results (2022)'!$F:$F,$A12,'Schedule &amp; Results (2022)'!$H:$H,"L",'Schedule &amp; Results (2022)'!$C:$C,E$1))</f>
        <v>2-1</v>
      </c>
      <c r="F12" s="34" t="str">
        <f>IF($A12=F$1,"---",COUNTIFS('Schedule &amp; Results (2022)'!$C:$C,$A12,'Schedule &amp; Results (2022)'!$E:$E,"W",'Schedule &amp; Results (2022)'!$F:$F,F$1)+
 COUNTIFS('Schedule &amp; Results (2022)'!$F:$F,$A12,'Schedule &amp; Results (2022)'!$H:$H,"W",'Schedule &amp; Results (2022)'!$C:$C,F$1)
 &amp;"-"&amp;COUNTIFS('Schedule &amp; Results (2022)'!$C:$C,$A12,'Schedule &amp; Results (2022)'!$E:$E,"L",'Schedule &amp; Results (2022)'!$F:$F,F$1)+
 COUNTIFS('Schedule &amp; Results (2022)'!$F:$F,$A12,'Schedule &amp; Results (2022)'!$H:$H,"L",'Schedule &amp; Results (2022)'!$C:$C,F$1))</f>
        <v>0-2</v>
      </c>
      <c r="G12" s="194" t="str">
        <f>IF($A12=G$1,"---",COUNTIFS('Schedule &amp; Results (2022)'!$C:$C,$A12,'Schedule &amp; Results (2022)'!$E:$E,"W",'Schedule &amp; Results (2022)'!$F:$F,G$1)+
 COUNTIFS('Schedule &amp; Results (2022)'!$F:$F,$A12,'Schedule &amp; Results (2022)'!$H:$H,"W",'Schedule &amp; Results (2022)'!$C:$C,G$1)
 &amp;"-"&amp;COUNTIFS('Schedule &amp; Results (2022)'!$C:$C,$A12,'Schedule &amp; Results (2022)'!$E:$E,"L",'Schedule &amp; Results (2022)'!$F:$F,G$1)+
 COUNTIFS('Schedule &amp; Results (2022)'!$F:$F,$A12,'Schedule &amp; Results (2022)'!$H:$H,"L",'Schedule &amp; Results (2022)'!$C:$C,G$1))</f>
        <v>0-0</v>
      </c>
      <c r="H12" s="34" t="str">
        <f>IF($A12=H$1,"---",COUNTIFS('Schedule &amp; Results (2022)'!$C:$C,$A12,'Schedule &amp; Results (2022)'!$E:$E,"W",'Schedule &amp; Results (2022)'!$F:$F,H$1)+
 COUNTIFS('Schedule &amp; Results (2022)'!$F:$F,$A12,'Schedule &amp; Results (2022)'!$H:$H,"W",'Schedule &amp; Results (2022)'!$C:$C,H$1)
 &amp;"-"&amp;COUNTIFS('Schedule &amp; Results (2022)'!$C:$C,$A12,'Schedule &amp; Results (2022)'!$E:$E,"L",'Schedule &amp; Results (2022)'!$F:$F,H$1)+
 COUNTIFS('Schedule &amp; Results (2022)'!$F:$F,$A12,'Schedule &amp; Results (2022)'!$H:$H,"L",'Schedule &amp; Results (2022)'!$C:$C,H$1))</f>
        <v>2-0</v>
      </c>
      <c r="I12" s="34" t="str">
        <f>IF($A12=I$1,"---",COUNTIFS('Schedule &amp; Results (2022)'!$C:$C,$A12,'Schedule &amp; Results (2022)'!$E:$E,"W",'Schedule &amp; Results (2022)'!$F:$F,I$1)+
 COUNTIFS('Schedule &amp; Results (2022)'!$F:$F,$A12,'Schedule &amp; Results (2022)'!$H:$H,"W",'Schedule &amp; Results (2022)'!$C:$C,I$1)
 &amp;"-"&amp;COUNTIFS('Schedule &amp; Results (2022)'!$C:$C,$A12,'Schedule &amp; Results (2022)'!$E:$E,"L",'Schedule &amp; Results (2022)'!$F:$F,I$1)+
 COUNTIFS('Schedule &amp; Results (2022)'!$F:$F,$A12,'Schedule &amp; Results (2022)'!$H:$H,"L",'Schedule &amp; Results (2022)'!$C:$C,I$1))</f>
        <v>2-1</v>
      </c>
      <c r="J12" s="34" t="str">
        <f>IF($A12=J$1,"---",COUNTIFS('Schedule &amp; Results (2022)'!$C:$C,$A12,'Schedule &amp; Results (2022)'!$E:$E,"W",'Schedule &amp; Results (2022)'!$F:$F,J$1)+
 COUNTIFS('Schedule &amp; Results (2022)'!$F:$F,$A12,'Schedule &amp; Results (2022)'!$H:$H,"W",'Schedule &amp; Results (2022)'!$C:$C,J$1)
 &amp;"-"&amp;COUNTIFS('Schedule &amp; Results (2022)'!$C:$C,$A12,'Schedule &amp; Results (2022)'!$E:$E,"L",'Schedule &amp; Results (2022)'!$F:$F,J$1)+
 COUNTIFS('Schedule &amp; Results (2022)'!$F:$F,$A12,'Schedule &amp; Results (2022)'!$H:$H,"L",'Schedule &amp; Results (2022)'!$C:$C,J$1))</f>
        <v>1-0</v>
      </c>
      <c r="K12" s="194" t="str">
        <f>IF($A12=K$1,"---",COUNTIFS('Schedule &amp; Results (2022)'!$C:$C,$A12,'Schedule &amp; Results (2022)'!$E:$E,"W",'Schedule &amp; Results (2022)'!$F:$F,K$1)+
 COUNTIFS('Schedule &amp; Results (2022)'!$F:$F,$A12,'Schedule &amp; Results (2022)'!$H:$H,"W",'Schedule &amp; Results (2022)'!$C:$C,K$1)
 &amp;"-"&amp;COUNTIFS('Schedule &amp; Results (2022)'!$C:$C,$A12,'Schedule &amp; Results (2022)'!$E:$E,"L",'Schedule &amp; Results (2022)'!$F:$F,K$1)+
 COUNTIFS('Schedule &amp; Results (2022)'!$F:$F,$A12,'Schedule &amp; Results (2022)'!$H:$H,"L",'Schedule &amp; Results (2022)'!$C:$C,K$1))</f>
        <v>0-0</v>
      </c>
      <c r="L12" s="34" t="str">
        <f>IF($A12=L$1,"---",COUNTIFS('Schedule &amp; Results (2022)'!$C:$C,$A12,'Schedule &amp; Results (2022)'!$E:$E,"W",'Schedule &amp; Results (2022)'!$F:$F,L$1)+
 COUNTIFS('Schedule &amp; Results (2022)'!$F:$F,$A12,'Schedule &amp; Results (2022)'!$H:$H,"W",'Schedule &amp; Results (2022)'!$C:$C,L$1)
 &amp;"-"&amp;COUNTIFS('Schedule &amp; Results (2022)'!$C:$C,$A12,'Schedule &amp; Results (2022)'!$E:$E,"L",'Schedule &amp; Results (2022)'!$F:$F,L$1)+
 COUNTIFS('Schedule &amp; Results (2022)'!$F:$F,$A12,'Schedule &amp; Results (2022)'!$H:$H,"L",'Schedule &amp; Results (2022)'!$C:$C,L$1))</f>
        <v>---</v>
      </c>
      <c r="M12" s="34" t="str">
        <f>IF($A12=M$1,"---",COUNTIFS('Schedule &amp; Results (2022)'!$C:$C,$A12,'Schedule &amp; Results (2022)'!$E:$E,"W",'Schedule &amp; Results (2022)'!$F:$F,M$1)+
 COUNTIFS('Schedule &amp; Results (2022)'!$F:$F,$A12,'Schedule &amp; Results (2022)'!$H:$H,"W",'Schedule &amp; Results (2022)'!$C:$C,M$1)
 &amp;"-"&amp;COUNTIFS('Schedule &amp; Results (2022)'!$C:$C,$A12,'Schedule &amp; Results (2022)'!$E:$E,"L",'Schedule &amp; Results (2022)'!$F:$F,M$1)+
 COUNTIFS('Schedule &amp; Results (2022)'!$F:$F,$A12,'Schedule &amp; Results (2022)'!$H:$H,"L",'Schedule &amp; Results (2022)'!$C:$C,M$1))</f>
        <v>1-0</v>
      </c>
    </row>
    <row r="13">
      <c r="A13" s="29" t="s">
        <v>19</v>
      </c>
      <c r="B13" s="34" t="str">
        <f>IF($A13=B$1,"---",COUNTIFS('Schedule &amp; Results (2022)'!$C:$C,$A13,'Schedule &amp; Results (2022)'!$E:$E,"W",'Schedule &amp; Results (2022)'!$F:$F,B$1)+
 COUNTIFS('Schedule &amp; Results (2022)'!$F:$F,$A13,'Schedule &amp; Results (2022)'!$H:$H,"W",'Schedule &amp; Results (2022)'!$C:$C,B$1)
 &amp;"-"&amp;COUNTIFS('Schedule &amp; Results (2022)'!$C:$C,$A13,'Schedule &amp; Results (2022)'!$E:$E,"L",'Schedule &amp; Results (2022)'!$F:$F,B$1)+
 COUNTIFS('Schedule &amp; Results (2022)'!$F:$F,$A13,'Schedule &amp; Results (2022)'!$H:$H,"L",'Schedule &amp; Results (2022)'!$C:$C,B$1))</f>
        <v>1-1</v>
      </c>
      <c r="C13" s="34" t="str">
        <f>IF($A13=C$1,"---",COUNTIFS('Schedule &amp; Results (2022)'!$C:$C,$A13,'Schedule &amp; Results (2022)'!$E:$E,"W",'Schedule &amp; Results (2022)'!$F:$F,C$1)+
 COUNTIFS('Schedule &amp; Results (2022)'!$F:$F,$A13,'Schedule &amp; Results (2022)'!$H:$H,"W",'Schedule &amp; Results (2022)'!$C:$C,C$1)
 &amp;"-"&amp;COUNTIFS('Schedule &amp; Results (2022)'!$C:$C,$A13,'Schedule &amp; Results (2022)'!$E:$E,"L",'Schedule &amp; Results (2022)'!$F:$F,C$1)+
 COUNTIFS('Schedule &amp; Results (2022)'!$F:$F,$A13,'Schedule &amp; Results (2022)'!$H:$H,"L",'Schedule &amp; Results (2022)'!$C:$C,C$1))</f>
        <v>1-1</v>
      </c>
      <c r="D13" s="34" t="str">
        <f>IF($A13=D$1,"---",COUNTIFS('Schedule &amp; Results (2022)'!$C:$C,$A13,'Schedule &amp; Results (2022)'!$E:$E,"W",'Schedule &amp; Results (2022)'!$F:$F,D$1)+
 COUNTIFS('Schedule &amp; Results (2022)'!$F:$F,$A13,'Schedule &amp; Results (2022)'!$H:$H,"W",'Schedule &amp; Results (2022)'!$C:$C,D$1)
 &amp;"-"&amp;COUNTIFS('Schedule &amp; Results (2022)'!$C:$C,$A13,'Schedule &amp; Results (2022)'!$E:$E,"L",'Schedule &amp; Results (2022)'!$F:$F,D$1)+
 COUNTIFS('Schedule &amp; Results (2022)'!$F:$F,$A13,'Schedule &amp; Results (2022)'!$H:$H,"L",'Schedule &amp; Results (2022)'!$C:$C,D$1))</f>
        <v>0-2</v>
      </c>
      <c r="E13" s="34" t="str">
        <f>IF($A13=E$1,"---",COUNTIFS('Schedule &amp; Results (2022)'!$C:$C,$A13,'Schedule &amp; Results (2022)'!$E:$E,"W",'Schedule &amp; Results (2022)'!$F:$F,E$1)+
 COUNTIFS('Schedule &amp; Results (2022)'!$F:$F,$A13,'Schedule &amp; Results (2022)'!$H:$H,"W",'Schedule &amp; Results (2022)'!$C:$C,E$1)
 &amp;"-"&amp;COUNTIFS('Schedule &amp; Results (2022)'!$C:$C,$A13,'Schedule &amp; Results (2022)'!$E:$E,"L",'Schedule &amp; Results (2022)'!$F:$F,E$1)+
 COUNTIFS('Schedule &amp; Results (2022)'!$F:$F,$A13,'Schedule &amp; Results (2022)'!$H:$H,"L",'Schedule &amp; Results (2022)'!$C:$C,E$1))</f>
        <v>0-1</v>
      </c>
      <c r="F13" s="34" t="str">
        <f>IF($A13=F$1,"---",COUNTIFS('Schedule &amp; Results (2022)'!$C:$C,$A13,'Schedule &amp; Results (2022)'!$E:$E,"W",'Schedule &amp; Results (2022)'!$F:$F,F$1)+
 COUNTIFS('Schedule &amp; Results (2022)'!$F:$F,$A13,'Schedule &amp; Results (2022)'!$H:$H,"W",'Schedule &amp; Results (2022)'!$C:$C,F$1)
 &amp;"-"&amp;COUNTIFS('Schedule &amp; Results (2022)'!$C:$C,$A13,'Schedule &amp; Results (2022)'!$E:$E,"L",'Schedule &amp; Results (2022)'!$F:$F,F$1)+
 COUNTIFS('Schedule &amp; Results (2022)'!$F:$F,$A13,'Schedule &amp; Results (2022)'!$H:$H,"L",'Schedule &amp; Results (2022)'!$C:$C,F$1))</f>
        <v>0-2</v>
      </c>
      <c r="G13" s="194" t="str">
        <f>IF($A13=G$1,"---",COUNTIFS('Schedule &amp; Results (2022)'!$C:$C,$A13,'Schedule &amp; Results (2022)'!$E:$E,"W",'Schedule &amp; Results (2022)'!$F:$F,G$1)+
 COUNTIFS('Schedule &amp; Results (2022)'!$F:$F,$A13,'Schedule &amp; Results (2022)'!$H:$H,"W",'Schedule &amp; Results (2022)'!$C:$C,G$1)
 &amp;"-"&amp;COUNTIFS('Schedule &amp; Results (2022)'!$C:$C,$A13,'Schedule &amp; Results (2022)'!$E:$E,"L",'Schedule &amp; Results (2022)'!$F:$F,G$1)+
 COUNTIFS('Schedule &amp; Results (2022)'!$F:$F,$A13,'Schedule &amp; Results (2022)'!$H:$H,"L",'Schedule &amp; Results (2022)'!$C:$C,G$1))</f>
        <v>0-0</v>
      </c>
      <c r="H13" s="34" t="str">
        <f>IF($A13=H$1,"---",COUNTIFS('Schedule &amp; Results (2022)'!$C:$C,$A13,'Schedule &amp; Results (2022)'!$E:$E,"W",'Schedule &amp; Results (2022)'!$F:$F,H$1)+
 COUNTIFS('Schedule &amp; Results (2022)'!$F:$F,$A13,'Schedule &amp; Results (2022)'!$H:$H,"W",'Schedule &amp; Results (2022)'!$C:$C,H$1)
 &amp;"-"&amp;COUNTIFS('Schedule &amp; Results (2022)'!$C:$C,$A13,'Schedule &amp; Results (2022)'!$E:$E,"L",'Schedule &amp; Results (2022)'!$F:$F,H$1)+
 COUNTIFS('Schedule &amp; Results (2022)'!$F:$F,$A13,'Schedule &amp; Results (2022)'!$H:$H,"L",'Schedule &amp; Results (2022)'!$C:$C,H$1))</f>
        <v>1-0</v>
      </c>
      <c r="I13" s="34" t="str">
        <f>IF($A13=I$1,"---",COUNTIFS('Schedule &amp; Results (2022)'!$C:$C,$A13,'Schedule &amp; Results (2022)'!$E:$E,"W",'Schedule &amp; Results (2022)'!$F:$F,I$1)+
 COUNTIFS('Schedule &amp; Results (2022)'!$F:$F,$A13,'Schedule &amp; Results (2022)'!$H:$H,"W",'Schedule &amp; Results (2022)'!$C:$C,I$1)
 &amp;"-"&amp;COUNTIFS('Schedule &amp; Results (2022)'!$C:$C,$A13,'Schedule &amp; Results (2022)'!$E:$E,"L",'Schedule &amp; Results (2022)'!$F:$F,I$1)+
 COUNTIFS('Schedule &amp; Results (2022)'!$F:$F,$A13,'Schedule &amp; Results (2022)'!$H:$H,"L",'Schedule &amp; Results (2022)'!$C:$C,I$1))</f>
        <v>0-2</v>
      </c>
      <c r="J13" s="34" t="str">
        <f>IF($A13=J$1,"---",COUNTIFS('Schedule &amp; Results (2022)'!$C:$C,$A13,'Schedule &amp; Results (2022)'!$E:$E,"W",'Schedule &amp; Results (2022)'!$F:$F,J$1)+
 COUNTIFS('Schedule &amp; Results (2022)'!$F:$F,$A13,'Schedule &amp; Results (2022)'!$H:$H,"W",'Schedule &amp; Results (2022)'!$C:$C,J$1)
 &amp;"-"&amp;COUNTIFS('Schedule &amp; Results (2022)'!$C:$C,$A13,'Schedule &amp; Results (2022)'!$E:$E,"L",'Schedule &amp; Results (2022)'!$F:$F,J$1)+
 COUNTIFS('Schedule &amp; Results (2022)'!$F:$F,$A13,'Schedule &amp; Results (2022)'!$H:$H,"L",'Schedule &amp; Results (2022)'!$C:$C,J$1))</f>
        <v>1-1</v>
      </c>
      <c r="K13" s="194" t="str">
        <f>IF($A13=K$1,"---",COUNTIFS('Schedule &amp; Results (2022)'!$C:$C,$A13,'Schedule &amp; Results (2022)'!$E:$E,"W",'Schedule &amp; Results (2022)'!$F:$F,K$1)+
 COUNTIFS('Schedule &amp; Results (2022)'!$F:$F,$A13,'Schedule &amp; Results (2022)'!$H:$H,"W",'Schedule &amp; Results (2022)'!$C:$C,K$1)
 &amp;"-"&amp;COUNTIFS('Schedule &amp; Results (2022)'!$C:$C,$A13,'Schedule &amp; Results (2022)'!$E:$E,"L",'Schedule &amp; Results (2022)'!$F:$F,K$1)+
 COUNTIFS('Schedule &amp; Results (2022)'!$F:$F,$A13,'Schedule &amp; Results (2022)'!$H:$H,"L",'Schedule &amp; Results (2022)'!$C:$C,K$1))</f>
        <v>0-0</v>
      </c>
      <c r="L13" s="34" t="str">
        <f>IF($A13=L$1,"---",COUNTIFS('Schedule &amp; Results (2022)'!$C:$C,$A13,'Schedule &amp; Results (2022)'!$E:$E,"W",'Schedule &amp; Results (2022)'!$F:$F,L$1)+
 COUNTIFS('Schedule &amp; Results (2022)'!$F:$F,$A13,'Schedule &amp; Results (2022)'!$H:$H,"W",'Schedule &amp; Results (2022)'!$C:$C,L$1)
 &amp;"-"&amp;COUNTIFS('Schedule &amp; Results (2022)'!$C:$C,$A13,'Schedule &amp; Results (2022)'!$E:$E,"L",'Schedule &amp; Results (2022)'!$F:$F,L$1)+
 COUNTIFS('Schedule &amp; Results (2022)'!$F:$F,$A13,'Schedule &amp; Results (2022)'!$H:$H,"L",'Schedule &amp; Results (2022)'!$C:$C,L$1))</f>
        <v>0-1</v>
      </c>
      <c r="M13" s="34" t="str">
        <f>IF($A13=M$1,"---",COUNTIFS('Schedule &amp; Results (2022)'!$C:$C,$A13,'Schedule &amp; Results (2022)'!$E:$E,"W",'Schedule &amp; Results (2022)'!$F:$F,M$1)+
 COUNTIFS('Schedule &amp; Results (2022)'!$F:$F,$A13,'Schedule &amp; Results (2022)'!$H:$H,"W",'Schedule &amp; Results (2022)'!$C:$C,M$1)
 &amp;"-"&amp;COUNTIFS('Schedule &amp; Results (2022)'!$C:$C,$A13,'Schedule &amp; Results (2022)'!$E:$E,"L",'Schedule &amp; Results (2022)'!$F:$F,M$1)+
 COUNTIFS('Schedule &amp; Results (2022)'!$F:$F,$A13,'Schedule &amp; Results (2022)'!$H:$H,"L",'Schedule &amp; Results (2022)'!$C:$C,M$1))</f>
        <v>---</v>
      </c>
    </row>
    <row r="18">
      <c r="E18" s="38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3.5"/>
  </cols>
  <sheetData>
    <row r="1">
      <c r="A1" s="39"/>
      <c r="B1" s="40">
        <v>1.0</v>
      </c>
      <c r="C1" s="40">
        <v>2.0</v>
      </c>
      <c r="D1" s="40">
        <v>3.0</v>
      </c>
      <c r="E1" s="40">
        <v>4.0</v>
      </c>
      <c r="F1" s="40">
        <v>5.0</v>
      </c>
      <c r="G1" s="40">
        <v>6.0</v>
      </c>
      <c r="H1" s="40">
        <v>7.0</v>
      </c>
      <c r="I1" s="40">
        <v>8.0</v>
      </c>
      <c r="J1" s="40">
        <v>9.0</v>
      </c>
      <c r="K1" s="40">
        <v>10.0</v>
      </c>
      <c r="L1" s="40">
        <v>11.0</v>
      </c>
      <c r="M1" s="40">
        <v>12.0</v>
      </c>
      <c r="N1" s="40">
        <v>13.0</v>
      </c>
      <c r="O1" s="40">
        <v>14.0</v>
      </c>
      <c r="P1" s="41"/>
      <c r="Q1" s="41"/>
      <c r="R1" s="41"/>
    </row>
    <row r="2">
      <c r="A2" s="42" t="s">
        <v>0</v>
      </c>
      <c r="B2" s="157" t="str">
        <f t="shared" ref="B2:B3" si="1">A7</f>
        <v>Joey K./Riley D.</v>
      </c>
      <c r="C2" s="43" t="str">
        <f>A5</f>
        <v>Grant B.</v>
      </c>
      <c r="D2" s="43" t="str">
        <f>A6</f>
        <v>Jack G.</v>
      </c>
      <c r="E2" s="43" t="str">
        <f>A9</f>
        <v>Michael P.</v>
      </c>
      <c r="F2" s="43" t="str">
        <f>A3</f>
        <v>Dylan D.</v>
      </c>
      <c r="G2" s="43" t="str">
        <f>A11</f>
        <v>Jake C./Joey S.</v>
      </c>
      <c r="H2" s="43" t="str">
        <f>A4</f>
        <v>Ethan L.</v>
      </c>
      <c r="I2" s="43" t="str">
        <f t="shared" ref="I2:I3" si="2">A8</f>
        <v>Max T.</v>
      </c>
      <c r="J2" s="43" t="str">
        <f>A10</f>
        <v>Nick L.</v>
      </c>
      <c r="K2" s="43" t="str">
        <f>A7</f>
        <v>Joey K./Riley D.</v>
      </c>
      <c r="L2" s="43" t="str">
        <f>A5</f>
        <v>Grant B.</v>
      </c>
      <c r="M2" s="43" t="str">
        <f>A6</f>
        <v>Jack G.</v>
      </c>
      <c r="N2" s="43" t="str">
        <f>A9</f>
        <v>Michael P.</v>
      </c>
      <c r="O2" t="str">
        <f>A3</f>
        <v>Dylan D.</v>
      </c>
    </row>
    <row r="3">
      <c r="A3" s="42" t="s">
        <v>1</v>
      </c>
      <c r="B3" s="43" t="str">
        <f t="shared" si="1"/>
        <v>Max T.</v>
      </c>
      <c r="C3" s="43" t="str">
        <f>A11</f>
        <v>Jake C./Joey S.</v>
      </c>
      <c r="D3" s="43" t="str">
        <f>A10</f>
        <v>Nick L.</v>
      </c>
      <c r="E3" s="43" t="str">
        <f>A4</f>
        <v>Ethan L.</v>
      </c>
      <c r="F3" s="43" t="str">
        <f>A2</f>
        <v>Alex S.</v>
      </c>
      <c r="G3" s="43" t="str">
        <f>A6</f>
        <v>Jack G.</v>
      </c>
      <c r="H3" s="43" t="str">
        <f>A7</f>
        <v>Joey K./Riley D.</v>
      </c>
      <c r="I3" s="43" t="str">
        <f t="shared" si="2"/>
        <v>Michael P.</v>
      </c>
      <c r="J3" s="43" t="str">
        <f>A8</f>
        <v>Max T.</v>
      </c>
      <c r="K3" s="43" t="str">
        <f>A11</f>
        <v>Jake C./Joey S.</v>
      </c>
      <c r="L3" s="43" t="str">
        <f>A10</f>
        <v>Nick L.</v>
      </c>
      <c r="M3" s="43" t="str">
        <f>A4</f>
        <v>Ethan L.</v>
      </c>
      <c r="N3" s="43" t="str">
        <f>A5</f>
        <v>Grant B.</v>
      </c>
      <c r="O3" t="str">
        <f>A2</f>
        <v>Alex S.</v>
      </c>
    </row>
    <row r="4">
      <c r="A4" s="42" t="s">
        <v>2</v>
      </c>
      <c r="B4" s="157" t="str">
        <f>A11</f>
        <v>Jake C./Joey S.</v>
      </c>
      <c r="C4" s="43" t="str">
        <f>A10</f>
        <v>Nick L.</v>
      </c>
      <c r="D4" s="43" t="str">
        <f>A9</f>
        <v>Michael P.</v>
      </c>
      <c r="E4" s="43" t="str">
        <f>A3</f>
        <v>Dylan D.</v>
      </c>
      <c r="F4" s="43" t="str">
        <f>A8</f>
        <v>Max T.</v>
      </c>
      <c r="G4" s="43" t="str">
        <f>A5</f>
        <v>Grant B.</v>
      </c>
      <c r="H4" s="43" t="str">
        <f>A2</f>
        <v>Alex S.</v>
      </c>
      <c r="I4" s="43" t="str">
        <f>A6</f>
        <v>Jack G.</v>
      </c>
      <c r="J4" s="43" t="str">
        <f>A11</f>
        <v>Jake C./Joey S.</v>
      </c>
      <c r="K4" s="43" t="str">
        <f>A10</f>
        <v>Nick L.</v>
      </c>
      <c r="L4" s="43" t="str">
        <f>A7</f>
        <v>Joey K./Riley D.</v>
      </c>
      <c r="M4" s="43" t="str">
        <f>A3</f>
        <v>Dylan D.</v>
      </c>
      <c r="N4" s="43" t="str">
        <f>A8</f>
        <v>Max T.</v>
      </c>
      <c r="O4" t="str">
        <f>A9</f>
        <v>Michael P.</v>
      </c>
    </row>
    <row r="5">
      <c r="A5" s="42" t="s">
        <v>3</v>
      </c>
      <c r="B5" s="43" t="str">
        <f t="shared" ref="B5:B6" si="3">A9</f>
        <v>Michael P.</v>
      </c>
      <c r="C5" s="43" t="str">
        <f>A2</f>
        <v>Alex S.</v>
      </c>
      <c r="D5" s="43" t="str">
        <f>A7</f>
        <v>Joey K./Riley D.</v>
      </c>
      <c r="E5" s="43" t="str">
        <f>A11</f>
        <v>Jake C./Joey S.</v>
      </c>
      <c r="F5" s="43" t="str">
        <f>A6</f>
        <v>Jack G.</v>
      </c>
      <c r="G5" s="43" t="str">
        <f>A4</f>
        <v>Ethan L.</v>
      </c>
      <c r="H5" s="43" t="str">
        <f>A8</f>
        <v>Max T.</v>
      </c>
      <c r="I5" s="43" t="str">
        <f>A10</f>
        <v>Nick L.</v>
      </c>
      <c r="J5" s="43" t="str">
        <f>A6</f>
        <v>Jack G.</v>
      </c>
      <c r="K5" s="43" t="str">
        <f>A9</f>
        <v>Michael P.</v>
      </c>
      <c r="L5" s="43" t="str">
        <f>A2</f>
        <v>Alex S.</v>
      </c>
      <c r="M5" s="43" t="str">
        <f>A7</f>
        <v>Joey K./Riley D.</v>
      </c>
      <c r="N5" s="43" t="str">
        <f>A3</f>
        <v>Dylan D.</v>
      </c>
      <c r="O5" t="str">
        <f>A11</f>
        <v>Jake C./Joey S.</v>
      </c>
    </row>
    <row r="6">
      <c r="A6" s="42" t="s">
        <v>4</v>
      </c>
      <c r="B6" s="43" t="str">
        <f t="shared" si="3"/>
        <v>Nick L.</v>
      </c>
      <c r="C6" s="43" t="str">
        <f>A9</f>
        <v>Michael P.</v>
      </c>
      <c r="D6" s="43" t="str">
        <f>A2</f>
        <v>Alex S.</v>
      </c>
      <c r="E6" s="43" t="str">
        <f>A7</f>
        <v>Joey K./Riley D.</v>
      </c>
      <c r="F6" s="43" t="str">
        <f>A5</f>
        <v>Grant B.</v>
      </c>
      <c r="G6" s="43" t="str">
        <f>A3</f>
        <v>Dylan D.</v>
      </c>
      <c r="H6" s="43" t="str">
        <f>A11</f>
        <v>Jake C./Joey S.</v>
      </c>
      <c r="I6" s="43" t="str">
        <f>A4</f>
        <v>Ethan L.</v>
      </c>
      <c r="J6" s="43" t="str">
        <f>A5</f>
        <v>Grant B.</v>
      </c>
      <c r="K6" s="43" t="str">
        <f>A8</f>
        <v>Max T.</v>
      </c>
      <c r="L6" s="43" t="str">
        <f>A9</f>
        <v>Michael P.</v>
      </c>
      <c r="M6" s="43" t="str">
        <f>A2</f>
        <v>Alex S.</v>
      </c>
      <c r="N6" s="43" t="str">
        <f>A7</f>
        <v>Joey K./Riley D.</v>
      </c>
      <c r="O6" t="str">
        <f>A10</f>
        <v>Nick L.</v>
      </c>
    </row>
    <row r="7">
      <c r="A7" s="42" t="s">
        <v>18</v>
      </c>
      <c r="B7" s="43" t="str">
        <f t="shared" ref="B7:B8" si="4">A2</f>
        <v>Alex S.</v>
      </c>
      <c r="C7" s="43" t="str">
        <f>A8</f>
        <v>Max T.</v>
      </c>
      <c r="D7" s="43" t="str">
        <f>A5</f>
        <v>Grant B.</v>
      </c>
      <c r="E7" s="43" t="str">
        <f>A6</f>
        <v>Jack G.</v>
      </c>
      <c r="F7" s="43" t="str">
        <f>A9</f>
        <v>Michael P.</v>
      </c>
      <c r="G7" s="43" t="str">
        <f>A10</f>
        <v>Nick L.</v>
      </c>
      <c r="H7" s="43" t="str">
        <f>A3</f>
        <v>Dylan D.</v>
      </c>
      <c r="I7" s="43" t="str">
        <f>A11</f>
        <v>Jake C./Joey S.</v>
      </c>
      <c r="J7" s="43" t="str">
        <f>A9</f>
        <v>Michael P.</v>
      </c>
      <c r="K7" s="43" t="str">
        <f>A2</f>
        <v>Alex S.</v>
      </c>
      <c r="L7" s="43" t="str">
        <f>A4</f>
        <v>Ethan L.</v>
      </c>
      <c r="M7" s="43" t="str">
        <f>A5</f>
        <v>Grant B.</v>
      </c>
      <c r="N7" s="43" t="str">
        <f>A6</f>
        <v>Jack G.</v>
      </c>
      <c r="O7" t="str">
        <f>A8</f>
        <v>Max T.</v>
      </c>
    </row>
    <row r="8">
      <c r="A8" s="42" t="s">
        <v>6</v>
      </c>
      <c r="B8" s="43" t="str">
        <f t="shared" si="4"/>
        <v>Dylan D.</v>
      </c>
      <c r="C8" s="43" t="str">
        <f>A7</f>
        <v>Joey K./Riley D.</v>
      </c>
      <c r="D8" s="43" t="str">
        <f>A11</f>
        <v>Jake C./Joey S.</v>
      </c>
      <c r="E8" s="43" t="str">
        <f>A10</f>
        <v>Nick L.</v>
      </c>
      <c r="F8" s="43" t="str">
        <f>A4</f>
        <v>Ethan L.</v>
      </c>
      <c r="G8" s="43" t="str">
        <f>A9</f>
        <v>Michael P.</v>
      </c>
      <c r="H8" s="43" t="str">
        <f>A5</f>
        <v>Grant B.</v>
      </c>
      <c r="I8" s="43" t="str">
        <f t="shared" ref="I8:I9" si="5">A2</f>
        <v>Alex S.</v>
      </c>
      <c r="J8" s="43" t="str">
        <f>A3</f>
        <v>Dylan D.</v>
      </c>
      <c r="K8" s="43" t="str">
        <f>A6</f>
        <v>Jack G.</v>
      </c>
      <c r="L8" s="43" t="str">
        <f>A11</f>
        <v>Jake C./Joey S.</v>
      </c>
      <c r="M8" s="43" t="str">
        <f t="shared" ref="M8:M9" si="6">A10</f>
        <v>Nick L.</v>
      </c>
      <c r="N8" s="43" t="str">
        <f>A4</f>
        <v>Ethan L.</v>
      </c>
      <c r="O8" t="str">
        <f>A7</f>
        <v>Joey K./Riley D.</v>
      </c>
    </row>
    <row r="9">
      <c r="A9" s="42" t="s">
        <v>7</v>
      </c>
      <c r="B9" s="43" t="str">
        <f t="shared" ref="B9:B10" si="7">A5</f>
        <v>Grant B.</v>
      </c>
      <c r="C9" s="43" t="str">
        <f>A6</f>
        <v>Jack G.</v>
      </c>
      <c r="D9" s="43" t="str">
        <f>A4</f>
        <v>Ethan L.</v>
      </c>
      <c r="E9" s="43" t="str">
        <f>A2</f>
        <v>Alex S.</v>
      </c>
      <c r="F9" s="43" t="str">
        <f>A7</f>
        <v>Joey K./Riley D.</v>
      </c>
      <c r="G9" s="43" t="str">
        <f>A8</f>
        <v>Max T.</v>
      </c>
      <c r="H9" s="43" t="str">
        <f>A10</f>
        <v>Nick L.</v>
      </c>
      <c r="I9" s="43" t="str">
        <f t="shared" si="5"/>
        <v>Dylan D.</v>
      </c>
      <c r="J9" s="43" t="str">
        <f>A7</f>
        <v>Joey K./Riley D.</v>
      </c>
      <c r="K9" s="43" t="str">
        <f>A5</f>
        <v>Grant B.</v>
      </c>
      <c r="L9" s="43" t="str">
        <f>A6</f>
        <v>Jack G.</v>
      </c>
      <c r="M9" s="43" t="str">
        <f t="shared" si="6"/>
        <v>Jake C./Joey S.</v>
      </c>
      <c r="N9" s="43" t="str">
        <f>A2</f>
        <v>Alex S.</v>
      </c>
      <c r="O9" t="str">
        <f>A4</f>
        <v>Ethan L.</v>
      </c>
    </row>
    <row r="10">
      <c r="A10" s="42" t="s">
        <v>8</v>
      </c>
      <c r="B10" s="43" t="str">
        <f t="shared" si="7"/>
        <v>Jack G.</v>
      </c>
      <c r="C10" s="43" t="str">
        <f>A4</f>
        <v>Ethan L.</v>
      </c>
      <c r="D10" s="43" t="str">
        <f>A3</f>
        <v>Dylan D.</v>
      </c>
      <c r="E10" s="43" t="str">
        <f>A8</f>
        <v>Max T.</v>
      </c>
      <c r="F10" s="43" t="str">
        <f>A11</f>
        <v>Jake C./Joey S.</v>
      </c>
      <c r="G10" s="43" t="str">
        <f>A7</f>
        <v>Joey K./Riley D.</v>
      </c>
      <c r="H10" s="43" t="str">
        <f>A9</f>
        <v>Michael P.</v>
      </c>
      <c r="I10" s="43" t="str">
        <f>A5</f>
        <v>Grant B.</v>
      </c>
      <c r="J10" s="43" t="str">
        <f>A2</f>
        <v>Alex S.</v>
      </c>
      <c r="K10" s="43" t="str">
        <f>A4</f>
        <v>Ethan L.</v>
      </c>
      <c r="L10" s="43" t="str">
        <f>A3</f>
        <v>Dylan D.</v>
      </c>
      <c r="M10" s="43" t="str">
        <f t="shared" ref="M10:M11" si="8">A8</f>
        <v>Max T.</v>
      </c>
      <c r="N10" s="43" t="str">
        <f>A11</f>
        <v>Jake C./Joey S.</v>
      </c>
      <c r="O10" t="str">
        <f>A6</f>
        <v>Jack G.</v>
      </c>
    </row>
    <row r="11">
      <c r="A11" s="42" t="s">
        <v>19</v>
      </c>
      <c r="B11" s="43" t="str">
        <f>A4</f>
        <v>Ethan L.</v>
      </c>
      <c r="C11" s="43" t="str">
        <f>A3</f>
        <v>Dylan D.</v>
      </c>
      <c r="D11" s="43" t="str">
        <f>A8</f>
        <v>Max T.</v>
      </c>
      <c r="E11" s="43" t="str">
        <f>A5</f>
        <v>Grant B.</v>
      </c>
      <c r="F11" s="43" t="str">
        <f>A10</f>
        <v>Nick L.</v>
      </c>
      <c r="G11" s="43" t="str">
        <f>A2</f>
        <v>Alex S.</v>
      </c>
      <c r="H11" s="43" t="str">
        <f>A6</f>
        <v>Jack G.</v>
      </c>
      <c r="I11" s="43" t="str">
        <f>A7</f>
        <v>Joey K./Riley D.</v>
      </c>
      <c r="J11" s="43" t="str">
        <f>A4</f>
        <v>Ethan L.</v>
      </c>
      <c r="K11" s="43" t="str">
        <f>A3</f>
        <v>Dylan D.</v>
      </c>
      <c r="L11" s="43" t="str">
        <f>A8</f>
        <v>Max T.</v>
      </c>
      <c r="M11" s="43" t="str">
        <f t="shared" si="8"/>
        <v>Michael P.</v>
      </c>
      <c r="N11" s="43" t="str">
        <f>A10</f>
        <v>Nick L.</v>
      </c>
      <c r="O11" t="str">
        <f>A5</f>
        <v>Grant B.</v>
      </c>
    </row>
    <row r="12">
      <c r="A12" s="39"/>
    </row>
    <row r="13">
      <c r="A13" s="39"/>
    </row>
    <row r="14">
      <c r="A14" s="39"/>
    </row>
    <row r="15">
      <c r="A15" s="39"/>
    </row>
    <row r="16">
      <c r="A16" s="39"/>
    </row>
    <row r="17">
      <c r="A17" s="39"/>
    </row>
    <row r="18">
      <c r="A18" s="39"/>
    </row>
    <row r="19">
      <c r="A19" s="39"/>
    </row>
    <row r="20">
      <c r="A20" s="39"/>
    </row>
    <row r="21">
      <c r="A21" s="39"/>
    </row>
    <row r="22">
      <c r="A22" s="39"/>
    </row>
    <row r="23">
      <c r="A23" s="39"/>
    </row>
    <row r="24">
      <c r="A24" s="39"/>
    </row>
    <row r="25">
      <c r="A25" s="39"/>
    </row>
    <row r="26">
      <c r="A26" s="39"/>
    </row>
    <row r="27">
      <c r="A27" s="39"/>
    </row>
    <row r="28">
      <c r="A28" s="39"/>
    </row>
    <row r="29">
      <c r="A29" s="39"/>
    </row>
    <row r="30">
      <c r="A30" s="39"/>
    </row>
    <row r="31">
      <c r="A31" s="39"/>
    </row>
    <row r="32">
      <c r="A32" s="39"/>
    </row>
    <row r="33">
      <c r="A33" s="39"/>
    </row>
    <row r="34">
      <c r="A34" s="39"/>
    </row>
    <row r="35">
      <c r="A35" s="39"/>
    </row>
    <row r="36">
      <c r="A36" s="39"/>
    </row>
    <row r="37">
      <c r="A37" s="39"/>
    </row>
    <row r="38">
      <c r="A38" s="39"/>
    </row>
    <row r="39">
      <c r="A39" s="39"/>
    </row>
    <row r="40">
      <c r="A40" s="39"/>
    </row>
    <row r="41">
      <c r="A41" s="39"/>
    </row>
    <row r="42">
      <c r="A42" s="39"/>
    </row>
    <row r="43">
      <c r="A43" s="39"/>
    </row>
    <row r="44">
      <c r="A44" s="39"/>
    </row>
    <row r="45">
      <c r="A45" s="39"/>
    </row>
    <row r="46">
      <c r="A46" s="39"/>
    </row>
    <row r="47">
      <c r="A47" s="39"/>
    </row>
    <row r="48">
      <c r="A48" s="39"/>
    </row>
    <row r="49">
      <c r="A49" s="39"/>
    </row>
    <row r="50">
      <c r="A50" s="39"/>
    </row>
    <row r="51">
      <c r="A51" s="39"/>
    </row>
    <row r="52">
      <c r="A52" s="39"/>
    </row>
    <row r="53">
      <c r="A53" s="39"/>
    </row>
    <row r="54">
      <c r="A54" s="39"/>
    </row>
    <row r="55">
      <c r="A55" s="39"/>
    </row>
    <row r="56">
      <c r="A56" s="39"/>
    </row>
    <row r="57">
      <c r="A57" s="39"/>
    </row>
    <row r="58">
      <c r="A58" s="39"/>
    </row>
    <row r="59">
      <c r="A59" s="39"/>
    </row>
    <row r="60">
      <c r="A60" s="39"/>
    </row>
    <row r="61">
      <c r="A61" s="39"/>
    </row>
    <row r="62">
      <c r="A62" s="39"/>
    </row>
    <row r="63">
      <c r="A63" s="39"/>
    </row>
    <row r="64">
      <c r="A64" s="39"/>
    </row>
    <row r="65">
      <c r="A65" s="39"/>
    </row>
    <row r="66">
      <c r="A66" s="39"/>
    </row>
    <row r="67">
      <c r="A67" s="39"/>
    </row>
    <row r="68">
      <c r="A68" s="39"/>
    </row>
    <row r="69">
      <c r="A69" s="39"/>
    </row>
    <row r="70">
      <c r="A70" s="39"/>
    </row>
    <row r="71">
      <c r="A71" s="39"/>
    </row>
    <row r="72">
      <c r="A72" s="39"/>
    </row>
    <row r="73">
      <c r="A73" s="39"/>
    </row>
    <row r="74">
      <c r="A74" s="39"/>
    </row>
    <row r="75">
      <c r="A75" s="39"/>
    </row>
    <row r="76">
      <c r="A76" s="39"/>
    </row>
    <row r="77">
      <c r="A77" s="39"/>
    </row>
    <row r="78">
      <c r="A78" s="39"/>
    </row>
    <row r="79">
      <c r="A79" s="39"/>
    </row>
    <row r="80">
      <c r="A80" s="39"/>
    </row>
    <row r="81">
      <c r="A81" s="39"/>
    </row>
    <row r="82">
      <c r="A82" s="39"/>
    </row>
    <row r="83">
      <c r="A83" s="39"/>
    </row>
    <row r="84">
      <c r="A84" s="39"/>
    </row>
    <row r="85">
      <c r="A85" s="39"/>
    </row>
    <row r="86">
      <c r="A86" s="39"/>
    </row>
    <row r="87">
      <c r="A87" s="39"/>
    </row>
    <row r="88">
      <c r="A88" s="39"/>
    </row>
    <row r="89">
      <c r="A89" s="39"/>
    </row>
    <row r="90">
      <c r="A90" s="39"/>
    </row>
    <row r="91">
      <c r="A91" s="39"/>
    </row>
    <row r="92">
      <c r="A92" s="39"/>
    </row>
    <row r="93">
      <c r="A93" s="39"/>
    </row>
    <row r="94">
      <c r="A94" s="39"/>
    </row>
    <row r="95">
      <c r="A95" s="39"/>
    </row>
    <row r="96">
      <c r="A96" s="39"/>
    </row>
    <row r="97">
      <c r="A97" s="39"/>
    </row>
    <row r="98">
      <c r="A98" s="39"/>
    </row>
    <row r="99">
      <c r="A99" s="39"/>
    </row>
    <row r="100">
      <c r="A100" s="39"/>
    </row>
    <row r="101">
      <c r="A101" s="39"/>
    </row>
    <row r="102">
      <c r="A102" s="39"/>
    </row>
    <row r="103">
      <c r="A103" s="39"/>
    </row>
    <row r="104">
      <c r="A104" s="39"/>
    </row>
    <row r="105">
      <c r="A105" s="39"/>
    </row>
    <row r="106">
      <c r="A106" s="39"/>
    </row>
    <row r="107">
      <c r="A107" s="39"/>
    </row>
    <row r="108">
      <c r="A108" s="39"/>
    </row>
    <row r="109">
      <c r="A109" s="39"/>
    </row>
    <row r="110">
      <c r="A110" s="39"/>
    </row>
    <row r="111">
      <c r="A111" s="39"/>
    </row>
    <row r="112">
      <c r="A112" s="39"/>
    </row>
    <row r="113">
      <c r="A113" s="39"/>
    </row>
    <row r="114">
      <c r="A114" s="39"/>
    </row>
    <row r="115">
      <c r="A115" s="39"/>
    </row>
    <row r="116">
      <c r="A116" s="39"/>
    </row>
    <row r="117">
      <c r="A117" s="39"/>
    </row>
    <row r="118">
      <c r="A118" s="39"/>
    </row>
    <row r="119">
      <c r="A119" s="39"/>
    </row>
    <row r="120">
      <c r="A120" s="39"/>
    </row>
    <row r="121">
      <c r="A121" s="39"/>
    </row>
    <row r="122">
      <c r="A122" s="39"/>
    </row>
    <row r="123">
      <c r="A123" s="39"/>
    </row>
    <row r="124">
      <c r="A124" s="39"/>
    </row>
    <row r="125">
      <c r="A125" s="39"/>
    </row>
    <row r="126">
      <c r="A126" s="39"/>
    </row>
    <row r="127">
      <c r="A127" s="39"/>
    </row>
    <row r="128">
      <c r="A128" s="39"/>
    </row>
    <row r="129">
      <c r="A129" s="39"/>
    </row>
    <row r="130">
      <c r="A130" s="39"/>
    </row>
    <row r="131">
      <c r="A131" s="39"/>
    </row>
    <row r="132">
      <c r="A132" s="39"/>
    </row>
    <row r="133">
      <c r="A133" s="39"/>
    </row>
    <row r="134">
      <c r="A134" s="39"/>
    </row>
    <row r="135">
      <c r="A135" s="39"/>
    </row>
    <row r="136">
      <c r="A136" s="39"/>
    </row>
    <row r="137">
      <c r="A137" s="39"/>
    </row>
    <row r="138">
      <c r="A138" s="39"/>
    </row>
    <row r="139">
      <c r="A139" s="39"/>
    </row>
    <row r="140">
      <c r="A140" s="39"/>
    </row>
    <row r="141">
      <c r="A141" s="39"/>
    </row>
    <row r="142">
      <c r="A142" s="39"/>
    </row>
    <row r="143">
      <c r="A143" s="39"/>
    </row>
    <row r="144">
      <c r="A144" s="39"/>
    </row>
    <row r="145">
      <c r="A145" s="39"/>
    </row>
    <row r="146">
      <c r="A146" s="39"/>
    </row>
    <row r="147">
      <c r="A147" s="39"/>
    </row>
    <row r="148">
      <c r="A148" s="39"/>
    </row>
    <row r="149">
      <c r="A149" s="39"/>
    </row>
    <row r="150">
      <c r="A150" s="39"/>
    </row>
    <row r="151">
      <c r="A151" s="39"/>
    </row>
    <row r="152">
      <c r="A152" s="39"/>
    </row>
    <row r="153">
      <c r="A153" s="39"/>
    </row>
    <row r="154">
      <c r="A154" s="39"/>
    </row>
    <row r="155">
      <c r="A155" s="39"/>
    </row>
    <row r="156">
      <c r="A156" s="39"/>
    </row>
    <row r="157">
      <c r="A157" s="39"/>
    </row>
    <row r="158">
      <c r="A158" s="39"/>
    </row>
    <row r="159">
      <c r="A159" s="39"/>
    </row>
    <row r="160">
      <c r="A160" s="39"/>
    </row>
    <row r="161">
      <c r="A161" s="39"/>
    </row>
    <row r="162">
      <c r="A162" s="39"/>
    </row>
    <row r="163">
      <c r="A163" s="39"/>
    </row>
    <row r="164">
      <c r="A164" s="39"/>
    </row>
    <row r="165">
      <c r="A165" s="39"/>
    </row>
    <row r="166">
      <c r="A166" s="39"/>
    </row>
    <row r="167">
      <c r="A167" s="39"/>
    </row>
    <row r="168">
      <c r="A168" s="39"/>
    </row>
    <row r="169">
      <c r="A169" s="39"/>
    </row>
    <row r="170">
      <c r="A170" s="39"/>
    </row>
    <row r="171">
      <c r="A171" s="39"/>
    </row>
    <row r="172">
      <c r="A172" s="39"/>
    </row>
    <row r="173">
      <c r="A173" s="39"/>
    </row>
    <row r="174">
      <c r="A174" s="39"/>
    </row>
    <row r="175">
      <c r="A175" s="39"/>
    </row>
    <row r="176">
      <c r="A176" s="39"/>
    </row>
    <row r="177">
      <c r="A177" s="39"/>
    </row>
    <row r="178">
      <c r="A178" s="39"/>
    </row>
    <row r="179">
      <c r="A179" s="39"/>
    </row>
    <row r="180">
      <c r="A180" s="39"/>
    </row>
    <row r="181">
      <c r="A181" s="39"/>
    </row>
    <row r="182">
      <c r="A182" s="39"/>
    </row>
    <row r="183">
      <c r="A183" s="39"/>
    </row>
    <row r="184">
      <c r="A184" s="39"/>
    </row>
    <row r="185">
      <c r="A185" s="39"/>
    </row>
    <row r="186">
      <c r="A186" s="39"/>
    </row>
    <row r="187">
      <c r="A187" s="39"/>
    </row>
    <row r="188">
      <c r="A188" s="39"/>
    </row>
    <row r="189">
      <c r="A189" s="39"/>
    </row>
    <row r="190">
      <c r="A190" s="39"/>
    </row>
    <row r="191">
      <c r="A191" s="39"/>
    </row>
    <row r="192">
      <c r="A192" s="39"/>
    </row>
    <row r="193">
      <c r="A193" s="39"/>
    </row>
    <row r="194">
      <c r="A194" s="39"/>
    </row>
    <row r="195">
      <c r="A195" s="39"/>
    </row>
    <row r="196">
      <c r="A196" s="39"/>
    </row>
    <row r="197">
      <c r="A197" s="39"/>
    </row>
    <row r="198">
      <c r="A198" s="39"/>
    </row>
    <row r="199">
      <c r="A199" s="39"/>
    </row>
    <row r="200">
      <c r="A200" s="39"/>
    </row>
    <row r="201">
      <c r="A201" s="39"/>
    </row>
    <row r="202">
      <c r="A202" s="39"/>
    </row>
    <row r="203">
      <c r="A203" s="39"/>
    </row>
    <row r="204">
      <c r="A204" s="39"/>
    </row>
    <row r="205">
      <c r="A205" s="39"/>
    </row>
    <row r="206">
      <c r="A206" s="39"/>
    </row>
    <row r="207">
      <c r="A207" s="39"/>
    </row>
    <row r="208">
      <c r="A208" s="39"/>
    </row>
    <row r="209">
      <c r="A209" s="39"/>
    </row>
    <row r="210">
      <c r="A210" s="39"/>
    </row>
    <row r="211">
      <c r="A211" s="39"/>
    </row>
    <row r="212">
      <c r="A212" s="39"/>
    </row>
    <row r="213">
      <c r="A213" s="39"/>
    </row>
    <row r="214">
      <c r="A214" s="39"/>
    </row>
    <row r="215">
      <c r="A215" s="39"/>
    </row>
    <row r="216">
      <c r="A216" s="39"/>
    </row>
    <row r="217">
      <c r="A217" s="39"/>
    </row>
    <row r="218">
      <c r="A218" s="39"/>
    </row>
    <row r="219">
      <c r="A219" s="39"/>
    </row>
    <row r="220">
      <c r="A220" s="39"/>
    </row>
    <row r="221">
      <c r="A221" s="39"/>
    </row>
    <row r="222">
      <c r="A222" s="39"/>
    </row>
    <row r="223">
      <c r="A223" s="39"/>
    </row>
    <row r="224">
      <c r="A224" s="39"/>
    </row>
    <row r="225">
      <c r="A225" s="39"/>
    </row>
    <row r="226">
      <c r="A226" s="39"/>
    </row>
    <row r="227">
      <c r="A227" s="39"/>
    </row>
    <row r="228">
      <c r="A228" s="39"/>
    </row>
    <row r="229">
      <c r="A229" s="39"/>
    </row>
    <row r="230">
      <c r="A230" s="39"/>
    </row>
    <row r="231">
      <c r="A231" s="39"/>
    </row>
    <row r="232">
      <c r="A232" s="39"/>
    </row>
    <row r="233">
      <c r="A233" s="39"/>
    </row>
    <row r="234">
      <c r="A234" s="39"/>
    </row>
    <row r="235">
      <c r="A235" s="39"/>
    </row>
    <row r="236">
      <c r="A236" s="39"/>
    </row>
    <row r="237">
      <c r="A237" s="39"/>
    </row>
    <row r="238">
      <c r="A238" s="39"/>
    </row>
    <row r="239">
      <c r="A239" s="39"/>
    </row>
    <row r="240">
      <c r="A240" s="39"/>
    </row>
    <row r="241">
      <c r="A241" s="39"/>
    </row>
    <row r="242">
      <c r="A242" s="39"/>
    </row>
    <row r="243">
      <c r="A243" s="39"/>
    </row>
    <row r="244">
      <c r="A244" s="39"/>
    </row>
    <row r="245">
      <c r="A245" s="39"/>
    </row>
    <row r="246">
      <c r="A246" s="39"/>
    </row>
    <row r="247">
      <c r="A247" s="39"/>
    </row>
    <row r="248">
      <c r="A248" s="39"/>
    </row>
    <row r="249">
      <c r="A249" s="39"/>
    </row>
    <row r="250">
      <c r="A250" s="39"/>
    </row>
    <row r="251">
      <c r="A251" s="39"/>
    </row>
    <row r="252">
      <c r="A252" s="39"/>
    </row>
    <row r="253">
      <c r="A253" s="39"/>
    </row>
    <row r="254">
      <c r="A254" s="39"/>
    </row>
    <row r="255">
      <c r="A255" s="39"/>
    </row>
    <row r="256">
      <c r="A256" s="39"/>
    </row>
    <row r="257">
      <c r="A257" s="39"/>
    </row>
    <row r="258">
      <c r="A258" s="39"/>
    </row>
    <row r="259">
      <c r="A259" s="39"/>
    </row>
    <row r="260">
      <c r="A260" s="39"/>
    </row>
    <row r="261">
      <c r="A261" s="39"/>
    </row>
    <row r="262">
      <c r="A262" s="39"/>
    </row>
    <row r="263">
      <c r="A263" s="39"/>
    </row>
    <row r="264">
      <c r="A264" s="39"/>
    </row>
    <row r="265">
      <c r="A265" s="39"/>
    </row>
    <row r="266">
      <c r="A266" s="39"/>
    </row>
    <row r="267">
      <c r="A267" s="39"/>
    </row>
    <row r="268">
      <c r="A268" s="39"/>
    </row>
    <row r="269">
      <c r="A269" s="39"/>
    </row>
    <row r="270">
      <c r="A270" s="39"/>
    </row>
    <row r="271">
      <c r="A271" s="39"/>
    </row>
    <row r="272">
      <c r="A272" s="39"/>
    </row>
    <row r="273">
      <c r="A273" s="39"/>
    </row>
    <row r="274">
      <c r="A274" s="39"/>
    </row>
    <row r="275">
      <c r="A275" s="39"/>
    </row>
    <row r="276">
      <c r="A276" s="39"/>
    </row>
    <row r="277">
      <c r="A277" s="39"/>
    </row>
    <row r="278">
      <c r="A278" s="39"/>
    </row>
    <row r="279">
      <c r="A279" s="39"/>
    </row>
    <row r="280">
      <c r="A280" s="39"/>
    </row>
    <row r="281">
      <c r="A281" s="39"/>
    </row>
    <row r="282">
      <c r="A282" s="39"/>
    </row>
    <row r="283">
      <c r="A283" s="39"/>
    </row>
    <row r="284">
      <c r="A284" s="39"/>
    </row>
    <row r="285">
      <c r="A285" s="39"/>
    </row>
    <row r="286">
      <c r="A286" s="39"/>
    </row>
    <row r="287">
      <c r="A287" s="39"/>
    </row>
    <row r="288">
      <c r="A288" s="39"/>
    </row>
    <row r="289">
      <c r="A289" s="39"/>
    </row>
    <row r="290">
      <c r="A290" s="39"/>
    </row>
    <row r="291">
      <c r="A291" s="39"/>
    </row>
    <row r="292">
      <c r="A292" s="39"/>
    </row>
    <row r="293">
      <c r="A293" s="39"/>
    </row>
    <row r="294">
      <c r="A294" s="39"/>
    </row>
    <row r="295">
      <c r="A295" s="39"/>
    </row>
    <row r="296">
      <c r="A296" s="39"/>
    </row>
    <row r="297">
      <c r="A297" s="39"/>
    </row>
    <row r="298">
      <c r="A298" s="39"/>
    </row>
    <row r="299">
      <c r="A299" s="39"/>
    </row>
    <row r="300">
      <c r="A300" s="39"/>
    </row>
    <row r="301">
      <c r="A301" s="39"/>
    </row>
    <row r="302">
      <c r="A302" s="39"/>
    </row>
    <row r="303">
      <c r="A303" s="39"/>
    </row>
    <row r="304">
      <c r="A304" s="39"/>
    </row>
    <row r="305">
      <c r="A305" s="39"/>
    </row>
    <row r="306">
      <c r="A306" s="39"/>
    </row>
    <row r="307">
      <c r="A307" s="39"/>
    </row>
    <row r="308">
      <c r="A308" s="39"/>
    </row>
    <row r="309">
      <c r="A309" s="39"/>
    </row>
    <row r="310">
      <c r="A310" s="39"/>
    </row>
    <row r="311">
      <c r="A311" s="39"/>
    </row>
    <row r="312">
      <c r="A312" s="39"/>
    </row>
    <row r="313">
      <c r="A313" s="39"/>
    </row>
    <row r="314">
      <c r="A314" s="39"/>
    </row>
    <row r="315">
      <c r="A315" s="39"/>
    </row>
    <row r="316">
      <c r="A316" s="39"/>
    </row>
    <row r="317">
      <c r="A317" s="39"/>
    </row>
    <row r="318">
      <c r="A318" s="39"/>
    </row>
    <row r="319">
      <c r="A319" s="39"/>
    </row>
    <row r="320">
      <c r="A320" s="39"/>
    </row>
    <row r="321">
      <c r="A321" s="39"/>
    </row>
    <row r="322">
      <c r="A322" s="39"/>
    </row>
    <row r="323">
      <c r="A323" s="39"/>
    </row>
    <row r="324">
      <c r="A324" s="39"/>
    </row>
    <row r="325">
      <c r="A325" s="39"/>
    </row>
    <row r="326">
      <c r="A326" s="39"/>
    </row>
    <row r="327">
      <c r="A327" s="39"/>
    </row>
    <row r="328">
      <c r="A328" s="39"/>
    </row>
    <row r="329">
      <c r="A329" s="39"/>
    </row>
    <row r="330">
      <c r="A330" s="39"/>
    </row>
    <row r="331">
      <c r="A331" s="39"/>
    </row>
    <row r="332">
      <c r="A332" s="39"/>
    </row>
    <row r="333">
      <c r="A333" s="39"/>
    </row>
    <row r="334">
      <c r="A334" s="39"/>
    </row>
    <row r="335">
      <c r="A335" s="39"/>
    </row>
    <row r="336">
      <c r="A336" s="39"/>
    </row>
    <row r="337">
      <c r="A337" s="39"/>
    </row>
    <row r="338">
      <c r="A338" s="39"/>
    </row>
    <row r="339">
      <c r="A339" s="39"/>
    </row>
    <row r="340">
      <c r="A340" s="39"/>
    </row>
    <row r="341">
      <c r="A341" s="39"/>
    </row>
    <row r="342">
      <c r="A342" s="39"/>
    </row>
    <row r="343">
      <c r="A343" s="39"/>
    </row>
    <row r="344">
      <c r="A344" s="39"/>
    </row>
    <row r="345">
      <c r="A345" s="39"/>
    </row>
    <row r="346">
      <c r="A346" s="39"/>
    </row>
    <row r="347">
      <c r="A347" s="39"/>
    </row>
    <row r="348">
      <c r="A348" s="39"/>
    </row>
    <row r="349">
      <c r="A349" s="39"/>
    </row>
    <row r="350">
      <c r="A350" s="39"/>
    </row>
    <row r="351">
      <c r="A351" s="39"/>
    </row>
    <row r="352">
      <c r="A352" s="39"/>
    </row>
    <row r="353">
      <c r="A353" s="39"/>
    </row>
    <row r="354">
      <c r="A354" s="39"/>
    </row>
    <row r="355">
      <c r="A355" s="39"/>
    </row>
    <row r="356">
      <c r="A356" s="39"/>
    </row>
    <row r="357">
      <c r="A357" s="39"/>
    </row>
    <row r="358">
      <c r="A358" s="39"/>
    </row>
    <row r="359">
      <c r="A359" s="39"/>
    </row>
    <row r="360">
      <c r="A360" s="39"/>
    </row>
    <row r="361">
      <c r="A361" s="39"/>
    </row>
    <row r="362">
      <c r="A362" s="39"/>
    </row>
    <row r="363">
      <c r="A363" s="39"/>
    </row>
    <row r="364">
      <c r="A364" s="39"/>
    </row>
    <row r="365">
      <c r="A365" s="39"/>
    </row>
    <row r="366">
      <c r="A366" s="39"/>
    </row>
    <row r="367">
      <c r="A367" s="39"/>
    </row>
    <row r="368">
      <c r="A368" s="39"/>
    </row>
    <row r="369">
      <c r="A369" s="39"/>
    </row>
    <row r="370">
      <c r="A370" s="39"/>
    </row>
    <row r="371">
      <c r="A371" s="39"/>
    </row>
    <row r="372">
      <c r="A372" s="39"/>
    </row>
    <row r="373">
      <c r="A373" s="39"/>
    </row>
    <row r="374">
      <c r="A374" s="39"/>
    </row>
    <row r="375">
      <c r="A375" s="39"/>
    </row>
    <row r="376">
      <c r="A376" s="39"/>
    </row>
    <row r="377">
      <c r="A377" s="39"/>
    </row>
    <row r="378">
      <c r="A378" s="39"/>
    </row>
    <row r="379">
      <c r="A379" s="39"/>
    </row>
    <row r="380">
      <c r="A380" s="39"/>
    </row>
    <row r="381">
      <c r="A381" s="39"/>
    </row>
    <row r="382">
      <c r="A382" s="39"/>
    </row>
    <row r="383">
      <c r="A383" s="39"/>
    </row>
    <row r="384">
      <c r="A384" s="39"/>
    </row>
    <row r="385">
      <c r="A385" s="39"/>
    </row>
    <row r="386">
      <c r="A386" s="39"/>
    </row>
    <row r="387">
      <c r="A387" s="39"/>
    </row>
    <row r="388">
      <c r="A388" s="39"/>
    </row>
    <row r="389">
      <c r="A389" s="39"/>
    </row>
    <row r="390">
      <c r="A390" s="39"/>
    </row>
    <row r="391">
      <c r="A391" s="39"/>
    </row>
    <row r="392">
      <c r="A392" s="39"/>
    </row>
    <row r="393">
      <c r="A393" s="39"/>
    </row>
    <row r="394">
      <c r="A394" s="39"/>
    </row>
    <row r="395">
      <c r="A395" s="39"/>
    </row>
    <row r="396">
      <c r="A396" s="39"/>
    </row>
    <row r="397">
      <c r="A397" s="39"/>
    </row>
    <row r="398">
      <c r="A398" s="39"/>
    </row>
    <row r="399">
      <c r="A399" s="39"/>
    </row>
    <row r="400">
      <c r="A400" s="39"/>
    </row>
    <row r="401">
      <c r="A401" s="39"/>
    </row>
    <row r="402">
      <c r="A402" s="39"/>
    </row>
    <row r="403">
      <c r="A403" s="39"/>
    </row>
    <row r="404">
      <c r="A404" s="39"/>
    </row>
    <row r="405">
      <c r="A405" s="39"/>
    </row>
    <row r="406">
      <c r="A406" s="39"/>
    </row>
    <row r="407">
      <c r="A407" s="39"/>
    </row>
    <row r="408">
      <c r="A408" s="39"/>
    </row>
    <row r="409">
      <c r="A409" s="39"/>
    </row>
    <row r="410">
      <c r="A410" s="39"/>
    </row>
    <row r="411">
      <c r="A411" s="39"/>
    </row>
    <row r="412">
      <c r="A412" s="39"/>
    </row>
    <row r="413">
      <c r="A413" s="39"/>
    </row>
    <row r="414">
      <c r="A414" s="39"/>
    </row>
    <row r="415">
      <c r="A415" s="39"/>
    </row>
    <row r="416">
      <c r="A416" s="39"/>
    </row>
    <row r="417">
      <c r="A417" s="39"/>
    </row>
    <row r="418">
      <c r="A418" s="39"/>
    </row>
    <row r="419">
      <c r="A419" s="39"/>
    </row>
    <row r="420">
      <c r="A420" s="39"/>
    </row>
    <row r="421">
      <c r="A421" s="39"/>
    </row>
    <row r="422">
      <c r="A422" s="39"/>
    </row>
    <row r="423">
      <c r="A423" s="39"/>
    </row>
    <row r="424">
      <c r="A424" s="39"/>
    </row>
    <row r="425">
      <c r="A425" s="39"/>
    </row>
    <row r="426">
      <c r="A426" s="39"/>
    </row>
    <row r="427">
      <c r="A427" s="39"/>
    </row>
    <row r="428">
      <c r="A428" s="39"/>
    </row>
    <row r="429">
      <c r="A429" s="39"/>
    </row>
    <row r="430">
      <c r="A430" s="39"/>
    </row>
    <row r="431">
      <c r="A431" s="39"/>
    </row>
    <row r="432">
      <c r="A432" s="39"/>
    </row>
    <row r="433">
      <c r="A433" s="39"/>
    </row>
    <row r="434">
      <c r="A434" s="39"/>
    </row>
    <row r="435">
      <c r="A435" s="39"/>
    </row>
    <row r="436">
      <c r="A436" s="39"/>
    </row>
    <row r="437">
      <c r="A437" s="39"/>
    </row>
    <row r="438">
      <c r="A438" s="39"/>
    </row>
    <row r="439">
      <c r="A439" s="39"/>
    </row>
    <row r="440">
      <c r="A440" s="39"/>
    </row>
    <row r="441">
      <c r="A441" s="39"/>
    </row>
    <row r="442">
      <c r="A442" s="39"/>
    </row>
    <row r="443">
      <c r="A443" s="39"/>
    </row>
    <row r="444">
      <c r="A444" s="39"/>
    </row>
    <row r="445">
      <c r="A445" s="39"/>
    </row>
    <row r="446">
      <c r="A446" s="39"/>
    </row>
    <row r="447">
      <c r="A447" s="39"/>
    </row>
    <row r="448">
      <c r="A448" s="39"/>
    </row>
    <row r="449">
      <c r="A449" s="39"/>
    </row>
    <row r="450">
      <c r="A450" s="39"/>
    </row>
    <row r="451">
      <c r="A451" s="39"/>
    </row>
    <row r="452">
      <c r="A452" s="39"/>
    </row>
    <row r="453">
      <c r="A453" s="39"/>
    </row>
    <row r="454">
      <c r="A454" s="39"/>
    </row>
    <row r="455">
      <c r="A455" s="39"/>
    </row>
    <row r="456">
      <c r="A456" s="39"/>
    </row>
    <row r="457">
      <c r="A457" s="39"/>
    </row>
    <row r="458">
      <c r="A458" s="39"/>
    </row>
    <row r="459">
      <c r="A459" s="39"/>
    </row>
    <row r="460">
      <c r="A460" s="39"/>
    </row>
    <row r="461">
      <c r="A461" s="39"/>
    </row>
    <row r="462">
      <c r="A462" s="39"/>
    </row>
    <row r="463">
      <c r="A463" s="39"/>
    </row>
    <row r="464">
      <c r="A464" s="39"/>
    </row>
    <row r="465">
      <c r="A465" s="39"/>
    </row>
    <row r="466">
      <c r="A466" s="39"/>
    </row>
    <row r="467">
      <c r="A467" s="39"/>
    </row>
    <row r="468">
      <c r="A468" s="39"/>
    </row>
    <row r="469">
      <c r="A469" s="39"/>
    </row>
    <row r="470">
      <c r="A470" s="39"/>
    </row>
    <row r="471">
      <c r="A471" s="39"/>
    </row>
    <row r="472">
      <c r="A472" s="39"/>
    </row>
    <row r="473">
      <c r="A473" s="39"/>
    </row>
    <row r="474">
      <c r="A474" s="39"/>
    </row>
    <row r="475">
      <c r="A475" s="39"/>
    </row>
    <row r="476">
      <c r="A476" s="39"/>
    </row>
    <row r="477">
      <c r="A477" s="39"/>
    </row>
    <row r="478">
      <c r="A478" s="39"/>
    </row>
    <row r="479">
      <c r="A479" s="39"/>
    </row>
    <row r="480">
      <c r="A480" s="39"/>
    </row>
    <row r="481">
      <c r="A481" s="39"/>
    </row>
    <row r="482">
      <c r="A482" s="39"/>
    </row>
    <row r="483">
      <c r="A483" s="39"/>
    </row>
    <row r="484">
      <c r="A484" s="39"/>
    </row>
    <row r="485">
      <c r="A485" s="39"/>
    </row>
    <row r="486">
      <c r="A486" s="39"/>
    </row>
    <row r="487">
      <c r="A487" s="39"/>
    </row>
    <row r="488">
      <c r="A488" s="39"/>
    </row>
    <row r="489">
      <c r="A489" s="39"/>
    </row>
    <row r="490">
      <c r="A490" s="39"/>
    </row>
    <row r="491">
      <c r="A491" s="39"/>
    </row>
    <row r="492">
      <c r="A492" s="39"/>
    </row>
    <row r="493">
      <c r="A493" s="39"/>
    </row>
    <row r="494">
      <c r="A494" s="39"/>
    </row>
    <row r="495">
      <c r="A495" s="39"/>
    </row>
    <row r="496">
      <c r="A496" s="39"/>
    </row>
    <row r="497">
      <c r="A497" s="39"/>
    </row>
    <row r="498">
      <c r="A498" s="39"/>
    </row>
    <row r="499">
      <c r="A499" s="39"/>
    </row>
    <row r="500">
      <c r="A500" s="39"/>
    </row>
    <row r="501">
      <c r="A501" s="39"/>
    </row>
    <row r="502">
      <c r="A502" s="39"/>
    </row>
    <row r="503">
      <c r="A503" s="39"/>
    </row>
    <row r="504">
      <c r="A504" s="39"/>
    </row>
    <row r="505">
      <c r="A505" s="39"/>
    </row>
    <row r="506">
      <c r="A506" s="39"/>
    </row>
    <row r="507">
      <c r="A507" s="39"/>
    </row>
    <row r="508">
      <c r="A508" s="39"/>
    </row>
    <row r="509">
      <c r="A509" s="39"/>
    </row>
    <row r="510">
      <c r="A510" s="39"/>
    </row>
    <row r="511">
      <c r="A511" s="39"/>
    </row>
    <row r="512">
      <c r="A512" s="39"/>
    </row>
    <row r="513">
      <c r="A513" s="39"/>
    </row>
    <row r="514">
      <c r="A514" s="39"/>
    </row>
    <row r="515">
      <c r="A515" s="39"/>
    </row>
    <row r="516">
      <c r="A516" s="39"/>
    </row>
    <row r="517">
      <c r="A517" s="39"/>
    </row>
    <row r="518">
      <c r="A518" s="39"/>
    </row>
    <row r="519">
      <c r="A519" s="39"/>
    </row>
    <row r="520">
      <c r="A520" s="39"/>
    </row>
    <row r="521">
      <c r="A521" s="39"/>
    </row>
    <row r="522">
      <c r="A522" s="39"/>
    </row>
    <row r="523">
      <c r="A523" s="39"/>
    </row>
    <row r="524">
      <c r="A524" s="39"/>
    </row>
    <row r="525">
      <c r="A525" s="39"/>
    </row>
    <row r="526">
      <c r="A526" s="39"/>
    </row>
    <row r="527">
      <c r="A527" s="39"/>
    </row>
    <row r="528">
      <c r="A528" s="39"/>
    </row>
    <row r="529">
      <c r="A529" s="39"/>
    </row>
    <row r="530">
      <c r="A530" s="39"/>
    </row>
    <row r="531">
      <c r="A531" s="39"/>
    </row>
    <row r="532">
      <c r="A532" s="39"/>
    </row>
    <row r="533">
      <c r="A533" s="39"/>
    </row>
    <row r="534">
      <c r="A534" s="39"/>
    </row>
    <row r="535">
      <c r="A535" s="39"/>
    </row>
    <row r="536">
      <c r="A536" s="39"/>
    </row>
    <row r="537">
      <c r="A537" s="39"/>
    </row>
    <row r="538">
      <c r="A538" s="39"/>
    </row>
    <row r="539">
      <c r="A539" s="39"/>
    </row>
    <row r="540">
      <c r="A540" s="39"/>
    </row>
    <row r="541">
      <c r="A541" s="39"/>
    </row>
    <row r="542">
      <c r="A542" s="39"/>
    </row>
    <row r="543">
      <c r="A543" s="39"/>
    </row>
    <row r="544">
      <c r="A544" s="39"/>
    </row>
    <row r="545">
      <c r="A545" s="39"/>
    </row>
    <row r="546">
      <c r="A546" s="39"/>
    </row>
    <row r="547">
      <c r="A547" s="39"/>
    </row>
    <row r="548">
      <c r="A548" s="39"/>
    </row>
    <row r="549">
      <c r="A549" s="39"/>
    </row>
    <row r="550">
      <c r="A550" s="39"/>
    </row>
    <row r="551">
      <c r="A551" s="39"/>
    </row>
    <row r="552">
      <c r="A552" s="39"/>
    </row>
    <row r="553">
      <c r="A553" s="39"/>
    </row>
    <row r="554">
      <c r="A554" s="39"/>
    </row>
    <row r="555">
      <c r="A555" s="39"/>
    </row>
    <row r="556">
      <c r="A556" s="39"/>
    </row>
    <row r="557">
      <c r="A557" s="39"/>
    </row>
    <row r="558">
      <c r="A558" s="39"/>
    </row>
    <row r="559">
      <c r="A559" s="39"/>
    </row>
    <row r="560">
      <c r="A560" s="39"/>
    </row>
    <row r="561">
      <c r="A561" s="39"/>
    </row>
    <row r="562">
      <c r="A562" s="39"/>
    </row>
    <row r="563">
      <c r="A563" s="39"/>
    </row>
    <row r="564">
      <c r="A564" s="39"/>
    </row>
    <row r="565">
      <c r="A565" s="39"/>
    </row>
    <row r="566">
      <c r="A566" s="39"/>
    </row>
    <row r="567">
      <c r="A567" s="39"/>
    </row>
    <row r="568">
      <c r="A568" s="39"/>
    </row>
    <row r="569">
      <c r="A569" s="39"/>
    </row>
    <row r="570">
      <c r="A570" s="39"/>
    </row>
    <row r="571">
      <c r="A571" s="39"/>
    </row>
    <row r="572">
      <c r="A572" s="39"/>
    </row>
    <row r="573">
      <c r="A573" s="39"/>
    </row>
    <row r="574">
      <c r="A574" s="39"/>
    </row>
    <row r="575">
      <c r="A575" s="39"/>
    </row>
    <row r="576">
      <c r="A576" s="39"/>
    </row>
    <row r="577">
      <c r="A577" s="39"/>
    </row>
    <row r="578">
      <c r="A578" s="39"/>
    </row>
    <row r="579">
      <c r="A579" s="39"/>
    </row>
    <row r="580">
      <c r="A580" s="39"/>
    </row>
    <row r="581">
      <c r="A581" s="39"/>
    </row>
    <row r="582">
      <c r="A582" s="39"/>
    </row>
    <row r="583">
      <c r="A583" s="39"/>
    </row>
    <row r="584">
      <c r="A584" s="39"/>
    </row>
    <row r="585">
      <c r="A585" s="39"/>
    </row>
    <row r="586">
      <c r="A586" s="39"/>
    </row>
    <row r="587">
      <c r="A587" s="39"/>
    </row>
    <row r="588">
      <c r="A588" s="39"/>
    </row>
    <row r="589">
      <c r="A589" s="39"/>
    </row>
    <row r="590">
      <c r="A590" s="39"/>
    </row>
    <row r="591">
      <c r="A591" s="39"/>
    </row>
    <row r="592">
      <c r="A592" s="39"/>
    </row>
    <row r="593">
      <c r="A593" s="39"/>
    </row>
    <row r="594">
      <c r="A594" s="39"/>
    </row>
    <row r="595">
      <c r="A595" s="39"/>
    </row>
    <row r="596">
      <c r="A596" s="39"/>
    </row>
    <row r="597">
      <c r="A597" s="39"/>
    </row>
    <row r="598">
      <c r="A598" s="39"/>
    </row>
    <row r="599">
      <c r="A599" s="39"/>
    </row>
    <row r="600">
      <c r="A600" s="39"/>
    </row>
    <row r="601">
      <c r="A601" s="39"/>
    </row>
    <row r="602">
      <c r="A602" s="39"/>
    </row>
    <row r="603">
      <c r="A603" s="39"/>
    </row>
    <row r="604">
      <c r="A604" s="39"/>
    </row>
    <row r="605">
      <c r="A605" s="39"/>
    </row>
    <row r="606">
      <c r="A606" s="39"/>
    </row>
    <row r="607">
      <c r="A607" s="39"/>
    </row>
    <row r="608">
      <c r="A608" s="39"/>
    </row>
    <row r="609">
      <c r="A609" s="39"/>
    </row>
    <row r="610">
      <c r="A610" s="39"/>
    </row>
    <row r="611">
      <c r="A611" s="39"/>
    </row>
    <row r="612">
      <c r="A612" s="39"/>
    </row>
    <row r="613">
      <c r="A613" s="39"/>
    </row>
    <row r="614">
      <c r="A614" s="39"/>
    </row>
    <row r="615">
      <c r="A615" s="39"/>
    </row>
    <row r="616">
      <c r="A616" s="39"/>
    </row>
    <row r="617">
      <c r="A617" s="39"/>
    </row>
    <row r="618">
      <c r="A618" s="39"/>
    </row>
    <row r="619">
      <c r="A619" s="39"/>
    </row>
    <row r="620">
      <c r="A620" s="39"/>
    </row>
    <row r="621">
      <c r="A621" s="39"/>
    </row>
    <row r="622">
      <c r="A622" s="39"/>
    </row>
    <row r="623">
      <c r="A623" s="39"/>
    </row>
    <row r="624">
      <c r="A624" s="39"/>
    </row>
    <row r="625">
      <c r="A625" s="39"/>
    </row>
    <row r="626">
      <c r="A626" s="39"/>
    </row>
    <row r="627">
      <c r="A627" s="39"/>
    </row>
    <row r="628">
      <c r="A628" s="39"/>
    </row>
    <row r="629">
      <c r="A629" s="39"/>
    </row>
    <row r="630">
      <c r="A630" s="39"/>
    </row>
    <row r="631">
      <c r="A631" s="39"/>
    </row>
    <row r="632">
      <c r="A632" s="39"/>
    </row>
    <row r="633">
      <c r="A633" s="39"/>
    </row>
    <row r="634">
      <c r="A634" s="39"/>
    </row>
    <row r="635">
      <c r="A635" s="39"/>
    </row>
    <row r="636">
      <c r="A636" s="39"/>
    </row>
    <row r="637">
      <c r="A637" s="39"/>
    </row>
    <row r="638">
      <c r="A638" s="39"/>
    </row>
    <row r="639">
      <c r="A639" s="39"/>
    </row>
    <row r="640">
      <c r="A640" s="39"/>
    </row>
    <row r="641">
      <c r="A641" s="39"/>
    </row>
    <row r="642">
      <c r="A642" s="39"/>
    </row>
    <row r="643">
      <c r="A643" s="39"/>
    </row>
    <row r="644">
      <c r="A644" s="39"/>
    </row>
    <row r="645">
      <c r="A645" s="39"/>
    </row>
    <row r="646">
      <c r="A646" s="39"/>
    </row>
    <row r="647">
      <c r="A647" s="39"/>
    </row>
    <row r="648">
      <c r="A648" s="39"/>
    </row>
    <row r="649">
      <c r="A649" s="39"/>
    </row>
    <row r="650">
      <c r="A650" s="39"/>
    </row>
    <row r="651">
      <c r="A651" s="39"/>
    </row>
    <row r="652">
      <c r="A652" s="39"/>
    </row>
    <row r="653">
      <c r="A653" s="39"/>
    </row>
    <row r="654">
      <c r="A654" s="39"/>
    </row>
    <row r="655">
      <c r="A655" s="39"/>
    </row>
    <row r="656">
      <c r="A656" s="39"/>
    </row>
    <row r="657">
      <c r="A657" s="39"/>
    </row>
    <row r="658">
      <c r="A658" s="39"/>
    </row>
    <row r="659">
      <c r="A659" s="39"/>
    </row>
    <row r="660">
      <c r="A660" s="39"/>
    </row>
    <row r="661">
      <c r="A661" s="39"/>
    </row>
    <row r="662">
      <c r="A662" s="39"/>
    </row>
    <row r="663">
      <c r="A663" s="39"/>
    </row>
    <row r="664">
      <c r="A664" s="39"/>
    </row>
    <row r="665">
      <c r="A665" s="39"/>
    </row>
    <row r="666">
      <c r="A666" s="39"/>
    </row>
    <row r="667">
      <c r="A667" s="39"/>
    </row>
    <row r="668">
      <c r="A668" s="39"/>
    </row>
    <row r="669">
      <c r="A669" s="39"/>
    </row>
    <row r="670">
      <c r="A670" s="39"/>
    </row>
    <row r="671">
      <c r="A671" s="39"/>
    </row>
    <row r="672">
      <c r="A672" s="39"/>
    </row>
    <row r="673">
      <c r="A673" s="39"/>
    </row>
    <row r="674">
      <c r="A674" s="39"/>
    </row>
    <row r="675">
      <c r="A675" s="39"/>
    </row>
    <row r="676">
      <c r="A676" s="39"/>
    </row>
    <row r="677">
      <c r="A677" s="39"/>
    </row>
    <row r="678">
      <c r="A678" s="39"/>
    </row>
    <row r="679">
      <c r="A679" s="39"/>
    </row>
    <row r="680">
      <c r="A680" s="39"/>
    </row>
    <row r="681">
      <c r="A681" s="39"/>
    </row>
    <row r="682">
      <c r="A682" s="39"/>
    </row>
    <row r="683">
      <c r="A683" s="39"/>
    </row>
    <row r="684">
      <c r="A684" s="39"/>
    </row>
    <row r="685">
      <c r="A685" s="39"/>
    </row>
    <row r="686">
      <c r="A686" s="39"/>
    </row>
    <row r="687">
      <c r="A687" s="39"/>
    </row>
    <row r="688">
      <c r="A688" s="39"/>
    </row>
    <row r="689">
      <c r="A689" s="39"/>
    </row>
    <row r="690">
      <c r="A690" s="39"/>
    </row>
    <row r="691">
      <c r="A691" s="39"/>
    </row>
    <row r="692">
      <c r="A692" s="39"/>
    </row>
    <row r="693">
      <c r="A693" s="39"/>
    </row>
    <row r="694">
      <c r="A694" s="39"/>
    </row>
    <row r="695">
      <c r="A695" s="39"/>
    </row>
    <row r="696">
      <c r="A696" s="39"/>
    </row>
    <row r="697">
      <c r="A697" s="39"/>
    </row>
    <row r="698">
      <c r="A698" s="39"/>
    </row>
    <row r="699">
      <c r="A699" s="39"/>
    </row>
    <row r="700">
      <c r="A700" s="39"/>
    </row>
    <row r="701">
      <c r="A701" s="39"/>
    </row>
    <row r="702">
      <c r="A702" s="39"/>
    </row>
    <row r="703">
      <c r="A703" s="39"/>
    </row>
    <row r="704">
      <c r="A704" s="39"/>
    </row>
    <row r="705">
      <c r="A705" s="39"/>
    </row>
    <row r="706">
      <c r="A706" s="39"/>
    </row>
    <row r="707">
      <c r="A707" s="39"/>
    </row>
    <row r="708">
      <c r="A708" s="39"/>
    </row>
    <row r="709">
      <c r="A709" s="39"/>
    </row>
    <row r="710">
      <c r="A710" s="39"/>
    </row>
    <row r="711">
      <c r="A711" s="39"/>
    </row>
    <row r="712">
      <c r="A712" s="39"/>
    </row>
    <row r="713">
      <c r="A713" s="39"/>
    </row>
    <row r="714">
      <c r="A714" s="39"/>
    </row>
    <row r="715">
      <c r="A715" s="39"/>
    </row>
    <row r="716">
      <c r="A716" s="39"/>
    </row>
    <row r="717">
      <c r="A717" s="39"/>
    </row>
    <row r="718">
      <c r="A718" s="39"/>
    </row>
    <row r="719">
      <c r="A719" s="39"/>
    </row>
    <row r="720">
      <c r="A720" s="39"/>
    </row>
    <row r="721">
      <c r="A721" s="39"/>
    </row>
    <row r="722">
      <c r="A722" s="39"/>
    </row>
    <row r="723">
      <c r="A723" s="39"/>
    </row>
    <row r="724">
      <c r="A724" s="39"/>
    </row>
    <row r="725">
      <c r="A725" s="39"/>
    </row>
    <row r="726">
      <c r="A726" s="39"/>
    </row>
    <row r="727">
      <c r="A727" s="39"/>
    </row>
    <row r="728">
      <c r="A728" s="39"/>
    </row>
    <row r="729">
      <c r="A729" s="39"/>
    </row>
    <row r="730">
      <c r="A730" s="39"/>
    </row>
    <row r="731">
      <c r="A731" s="39"/>
    </row>
    <row r="732">
      <c r="A732" s="39"/>
    </row>
    <row r="733">
      <c r="A733" s="39"/>
    </row>
    <row r="734">
      <c r="A734" s="39"/>
    </row>
    <row r="735">
      <c r="A735" s="39"/>
    </row>
    <row r="736">
      <c r="A736" s="39"/>
    </row>
    <row r="737">
      <c r="A737" s="39"/>
    </row>
    <row r="738">
      <c r="A738" s="39"/>
    </row>
    <row r="739">
      <c r="A739" s="39"/>
    </row>
    <row r="740">
      <c r="A740" s="39"/>
    </row>
    <row r="741">
      <c r="A741" s="39"/>
    </row>
    <row r="742">
      <c r="A742" s="39"/>
    </row>
    <row r="743">
      <c r="A743" s="39"/>
    </row>
    <row r="744">
      <c r="A744" s="39"/>
    </row>
    <row r="745">
      <c r="A745" s="39"/>
    </row>
    <row r="746">
      <c r="A746" s="39"/>
    </row>
    <row r="747">
      <c r="A747" s="39"/>
    </row>
    <row r="748">
      <c r="A748" s="39"/>
    </row>
    <row r="749">
      <c r="A749" s="39"/>
    </row>
    <row r="750">
      <c r="A750" s="39"/>
    </row>
    <row r="751">
      <c r="A751" s="39"/>
    </row>
    <row r="752">
      <c r="A752" s="39"/>
    </row>
    <row r="753">
      <c r="A753" s="39"/>
    </row>
    <row r="754">
      <c r="A754" s="39"/>
    </row>
    <row r="755">
      <c r="A755" s="39"/>
    </row>
    <row r="756">
      <c r="A756" s="39"/>
    </row>
    <row r="757">
      <c r="A757" s="39"/>
    </row>
    <row r="758">
      <c r="A758" s="39"/>
    </row>
    <row r="759">
      <c r="A759" s="39"/>
    </row>
    <row r="760">
      <c r="A760" s="39"/>
    </row>
    <row r="761">
      <c r="A761" s="39"/>
    </row>
    <row r="762">
      <c r="A762" s="39"/>
    </row>
    <row r="763">
      <c r="A763" s="39"/>
    </row>
    <row r="764">
      <c r="A764" s="39"/>
    </row>
    <row r="765">
      <c r="A765" s="39"/>
    </row>
    <row r="766">
      <c r="A766" s="39"/>
    </row>
    <row r="767">
      <c r="A767" s="39"/>
    </row>
    <row r="768">
      <c r="A768" s="39"/>
    </row>
    <row r="769">
      <c r="A769" s="39"/>
    </row>
    <row r="770">
      <c r="A770" s="39"/>
    </row>
    <row r="771">
      <c r="A771" s="39"/>
    </row>
    <row r="772">
      <c r="A772" s="39"/>
    </row>
    <row r="773">
      <c r="A773" s="39"/>
    </row>
    <row r="774">
      <c r="A774" s="39"/>
    </row>
    <row r="775">
      <c r="A775" s="39"/>
    </row>
    <row r="776">
      <c r="A776" s="39"/>
    </row>
    <row r="777">
      <c r="A777" s="39"/>
    </row>
    <row r="778">
      <c r="A778" s="39"/>
    </row>
    <row r="779">
      <c r="A779" s="39"/>
    </row>
    <row r="780">
      <c r="A780" s="39"/>
    </row>
    <row r="781">
      <c r="A781" s="39"/>
    </row>
    <row r="782">
      <c r="A782" s="39"/>
    </row>
    <row r="783">
      <c r="A783" s="39"/>
    </row>
    <row r="784">
      <c r="A784" s="39"/>
    </row>
    <row r="785">
      <c r="A785" s="39"/>
    </row>
    <row r="786">
      <c r="A786" s="39"/>
    </row>
    <row r="787">
      <c r="A787" s="39"/>
    </row>
    <row r="788">
      <c r="A788" s="39"/>
    </row>
    <row r="789">
      <c r="A789" s="39"/>
    </row>
    <row r="790">
      <c r="A790" s="39"/>
    </row>
    <row r="791">
      <c r="A791" s="39"/>
    </row>
    <row r="792">
      <c r="A792" s="39"/>
    </row>
    <row r="793">
      <c r="A793" s="39"/>
    </row>
    <row r="794">
      <c r="A794" s="39"/>
    </row>
    <row r="795">
      <c r="A795" s="39"/>
    </row>
    <row r="796">
      <c r="A796" s="39"/>
    </row>
    <row r="797">
      <c r="A797" s="39"/>
    </row>
    <row r="798">
      <c r="A798" s="39"/>
    </row>
    <row r="799">
      <c r="A799" s="39"/>
    </row>
    <row r="800">
      <c r="A800" s="39"/>
    </row>
    <row r="801">
      <c r="A801" s="39"/>
    </row>
    <row r="802">
      <c r="A802" s="39"/>
    </row>
    <row r="803">
      <c r="A803" s="39"/>
    </row>
    <row r="804">
      <c r="A804" s="39"/>
    </row>
    <row r="805">
      <c r="A805" s="39"/>
    </row>
    <row r="806">
      <c r="A806" s="39"/>
    </row>
    <row r="807">
      <c r="A807" s="39"/>
    </row>
    <row r="808">
      <c r="A808" s="39"/>
    </row>
    <row r="809">
      <c r="A809" s="39"/>
    </row>
    <row r="810">
      <c r="A810" s="39"/>
    </row>
    <row r="811">
      <c r="A811" s="39"/>
    </row>
    <row r="812">
      <c r="A812" s="39"/>
    </row>
    <row r="813">
      <c r="A813" s="39"/>
    </row>
    <row r="814">
      <c r="A814" s="39"/>
    </row>
    <row r="815">
      <c r="A815" s="39"/>
    </row>
    <row r="816">
      <c r="A816" s="39"/>
    </row>
    <row r="817">
      <c r="A817" s="39"/>
    </row>
    <row r="818">
      <c r="A818" s="39"/>
    </row>
    <row r="819">
      <c r="A819" s="39"/>
    </row>
    <row r="820">
      <c r="A820" s="39"/>
    </row>
    <row r="821">
      <c r="A821" s="39"/>
    </row>
    <row r="822">
      <c r="A822" s="39"/>
    </row>
    <row r="823">
      <c r="A823" s="39"/>
    </row>
    <row r="824">
      <c r="A824" s="39"/>
    </row>
    <row r="825">
      <c r="A825" s="39"/>
    </row>
    <row r="826">
      <c r="A826" s="39"/>
    </row>
    <row r="827">
      <c r="A827" s="39"/>
    </row>
    <row r="828">
      <c r="A828" s="39"/>
    </row>
    <row r="829">
      <c r="A829" s="39"/>
    </row>
    <row r="830">
      <c r="A830" s="39"/>
    </row>
    <row r="831">
      <c r="A831" s="39"/>
    </row>
    <row r="832">
      <c r="A832" s="39"/>
    </row>
    <row r="833">
      <c r="A833" s="39"/>
    </row>
    <row r="834">
      <c r="A834" s="39"/>
    </row>
    <row r="835">
      <c r="A835" s="39"/>
    </row>
    <row r="836">
      <c r="A836" s="39"/>
    </row>
    <row r="837">
      <c r="A837" s="39"/>
    </row>
    <row r="838">
      <c r="A838" s="39"/>
    </row>
    <row r="839">
      <c r="A839" s="39"/>
    </row>
    <row r="840">
      <c r="A840" s="39"/>
    </row>
    <row r="841">
      <c r="A841" s="39"/>
    </row>
    <row r="842">
      <c r="A842" s="39"/>
    </row>
    <row r="843">
      <c r="A843" s="39"/>
    </row>
    <row r="844">
      <c r="A844" s="39"/>
    </row>
    <row r="845">
      <c r="A845" s="39"/>
    </row>
    <row r="846">
      <c r="A846" s="39"/>
    </row>
    <row r="847">
      <c r="A847" s="39"/>
    </row>
    <row r="848">
      <c r="A848" s="39"/>
    </row>
    <row r="849">
      <c r="A849" s="39"/>
    </row>
    <row r="850">
      <c r="A850" s="39"/>
    </row>
    <row r="851">
      <c r="A851" s="39"/>
    </row>
    <row r="852">
      <c r="A852" s="39"/>
    </row>
    <row r="853">
      <c r="A853" s="39"/>
    </row>
    <row r="854">
      <c r="A854" s="39"/>
    </row>
    <row r="855">
      <c r="A855" s="39"/>
    </row>
    <row r="856">
      <c r="A856" s="39"/>
    </row>
    <row r="857">
      <c r="A857" s="39"/>
    </row>
    <row r="858">
      <c r="A858" s="39"/>
    </row>
    <row r="859">
      <c r="A859" s="39"/>
    </row>
    <row r="860">
      <c r="A860" s="39"/>
    </row>
    <row r="861">
      <c r="A861" s="39"/>
    </row>
    <row r="862">
      <c r="A862" s="39"/>
    </row>
    <row r="863">
      <c r="A863" s="39"/>
    </row>
    <row r="864">
      <c r="A864" s="39"/>
    </row>
    <row r="865">
      <c r="A865" s="39"/>
    </row>
    <row r="866">
      <c r="A866" s="39"/>
    </row>
    <row r="867">
      <c r="A867" s="39"/>
    </row>
    <row r="868">
      <c r="A868" s="39"/>
    </row>
    <row r="869">
      <c r="A869" s="39"/>
    </row>
    <row r="870">
      <c r="A870" s="39"/>
    </row>
    <row r="871">
      <c r="A871" s="39"/>
    </row>
    <row r="872">
      <c r="A872" s="39"/>
    </row>
    <row r="873">
      <c r="A873" s="39"/>
    </row>
    <row r="874">
      <c r="A874" s="39"/>
    </row>
    <row r="875">
      <c r="A875" s="39"/>
    </row>
    <row r="876">
      <c r="A876" s="39"/>
    </row>
    <row r="877">
      <c r="A877" s="39"/>
    </row>
    <row r="878">
      <c r="A878" s="39"/>
    </row>
    <row r="879">
      <c r="A879" s="39"/>
    </row>
    <row r="880">
      <c r="A880" s="39"/>
    </row>
    <row r="881">
      <c r="A881" s="39"/>
    </row>
    <row r="882">
      <c r="A882" s="39"/>
    </row>
    <row r="883">
      <c r="A883" s="39"/>
    </row>
    <row r="884">
      <c r="A884" s="39"/>
    </row>
    <row r="885">
      <c r="A885" s="39"/>
    </row>
    <row r="886">
      <c r="A886" s="39"/>
    </row>
    <row r="887">
      <c r="A887" s="39"/>
    </row>
    <row r="888">
      <c r="A888" s="39"/>
    </row>
    <row r="889">
      <c r="A889" s="39"/>
    </row>
    <row r="890">
      <c r="A890" s="39"/>
    </row>
    <row r="891">
      <c r="A891" s="39"/>
    </row>
    <row r="892">
      <c r="A892" s="39"/>
    </row>
    <row r="893">
      <c r="A893" s="39"/>
    </row>
    <row r="894">
      <c r="A894" s="39"/>
    </row>
    <row r="895">
      <c r="A895" s="39"/>
    </row>
    <row r="896">
      <c r="A896" s="39"/>
    </row>
    <row r="897">
      <c r="A897" s="39"/>
    </row>
    <row r="898">
      <c r="A898" s="39"/>
    </row>
    <row r="899">
      <c r="A899" s="39"/>
    </row>
    <row r="900">
      <c r="A900" s="39"/>
    </row>
    <row r="901">
      <c r="A901" s="39"/>
    </row>
    <row r="902">
      <c r="A902" s="39"/>
    </row>
    <row r="903">
      <c r="A903" s="39"/>
    </row>
    <row r="904">
      <c r="A904" s="39"/>
    </row>
    <row r="905">
      <c r="A905" s="39"/>
    </row>
    <row r="906">
      <c r="A906" s="39"/>
    </row>
    <row r="907">
      <c r="A907" s="39"/>
    </row>
    <row r="908">
      <c r="A908" s="39"/>
    </row>
    <row r="909">
      <c r="A909" s="39"/>
    </row>
    <row r="910">
      <c r="A910" s="39"/>
    </row>
    <row r="911">
      <c r="A911" s="39"/>
    </row>
    <row r="912">
      <c r="A912" s="39"/>
    </row>
    <row r="913">
      <c r="A913" s="39"/>
    </row>
    <row r="914">
      <c r="A914" s="39"/>
    </row>
    <row r="915">
      <c r="A915" s="39"/>
    </row>
    <row r="916">
      <c r="A916" s="39"/>
    </row>
    <row r="917">
      <c r="A917" s="39"/>
    </row>
    <row r="918">
      <c r="A918" s="39"/>
    </row>
    <row r="919">
      <c r="A919" s="39"/>
    </row>
    <row r="920">
      <c r="A920" s="39"/>
    </row>
    <row r="921">
      <c r="A921" s="39"/>
    </row>
    <row r="922">
      <c r="A922" s="39"/>
    </row>
    <row r="923">
      <c r="A923" s="39"/>
    </row>
    <row r="924">
      <c r="A924" s="39"/>
    </row>
    <row r="925">
      <c r="A925" s="39"/>
    </row>
    <row r="926">
      <c r="A926" s="39"/>
    </row>
    <row r="927">
      <c r="A927" s="39"/>
    </row>
    <row r="928">
      <c r="A928" s="39"/>
    </row>
    <row r="929">
      <c r="A929" s="39"/>
    </row>
    <row r="930">
      <c r="A930" s="39"/>
    </row>
    <row r="931">
      <c r="A931" s="39"/>
    </row>
    <row r="932">
      <c r="A932" s="39"/>
    </row>
    <row r="933">
      <c r="A933" s="39"/>
    </row>
    <row r="934">
      <c r="A934" s="39"/>
    </row>
    <row r="935">
      <c r="A935" s="39"/>
    </row>
    <row r="936">
      <c r="A936" s="39"/>
    </row>
    <row r="937">
      <c r="A937" s="39"/>
    </row>
    <row r="938">
      <c r="A938" s="39"/>
    </row>
    <row r="939">
      <c r="A939" s="39"/>
    </row>
    <row r="940">
      <c r="A940" s="39"/>
    </row>
    <row r="941">
      <c r="A941" s="39"/>
    </row>
    <row r="942">
      <c r="A942" s="39"/>
    </row>
    <row r="943">
      <c r="A943" s="39"/>
    </row>
    <row r="944">
      <c r="A944" s="39"/>
    </row>
    <row r="945">
      <c r="A945" s="39"/>
    </row>
    <row r="946">
      <c r="A946" s="39"/>
    </row>
    <row r="947">
      <c r="A947" s="39"/>
    </row>
    <row r="948">
      <c r="A948" s="39"/>
    </row>
    <row r="949">
      <c r="A949" s="39"/>
    </row>
    <row r="950">
      <c r="A950" s="39"/>
    </row>
    <row r="951">
      <c r="A951" s="39"/>
    </row>
    <row r="952">
      <c r="A952" s="39"/>
    </row>
    <row r="953">
      <c r="A953" s="39"/>
    </row>
    <row r="954">
      <c r="A954" s="39"/>
    </row>
    <row r="955">
      <c r="A955" s="39"/>
    </row>
    <row r="956">
      <c r="A956" s="39"/>
    </row>
    <row r="957">
      <c r="A957" s="39"/>
    </row>
    <row r="958">
      <c r="A958" s="39"/>
    </row>
    <row r="959">
      <c r="A959" s="39"/>
    </row>
    <row r="960">
      <c r="A960" s="39"/>
    </row>
    <row r="961">
      <c r="A961" s="39"/>
    </row>
    <row r="962">
      <c r="A962" s="39"/>
    </row>
    <row r="963">
      <c r="A963" s="39"/>
    </row>
    <row r="964">
      <c r="A964" s="39"/>
    </row>
    <row r="965">
      <c r="A965" s="39"/>
    </row>
    <row r="966">
      <c r="A966" s="39"/>
    </row>
    <row r="967">
      <c r="A967" s="39"/>
    </row>
    <row r="968">
      <c r="A968" s="39"/>
    </row>
    <row r="969">
      <c r="A969" s="39"/>
    </row>
    <row r="970">
      <c r="A970" s="39"/>
    </row>
    <row r="971">
      <c r="A971" s="39"/>
    </row>
    <row r="972">
      <c r="A972" s="39"/>
    </row>
    <row r="973">
      <c r="A973" s="39"/>
    </row>
    <row r="974">
      <c r="A974" s="39"/>
    </row>
    <row r="975">
      <c r="A975" s="39"/>
    </row>
    <row r="976">
      <c r="A976" s="39"/>
    </row>
    <row r="977">
      <c r="A977" s="39"/>
    </row>
    <row r="978">
      <c r="A978" s="39"/>
    </row>
    <row r="979">
      <c r="A979" s="39"/>
    </row>
    <row r="980">
      <c r="A980" s="39"/>
    </row>
    <row r="981">
      <c r="A981" s="39"/>
    </row>
    <row r="982">
      <c r="A982" s="39"/>
    </row>
    <row r="983">
      <c r="A983" s="39"/>
    </row>
    <row r="984">
      <c r="A984" s="39"/>
    </row>
    <row r="985">
      <c r="A985" s="39"/>
    </row>
    <row r="986">
      <c r="A986" s="39"/>
    </row>
    <row r="987">
      <c r="A987" s="39"/>
    </row>
    <row r="988">
      <c r="A988" s="39"/>
    </row>
    <row r="989">
      <c r="A989" s="39"/>
    </row>
    <row r="990">
      <c r="A990" s="39"/>
    </row>
    <row r="991">
      <c r="A991" s="39"/>
    </row>
    <row r="992">
      <c r="A992" s="39"/>
    </row>
    <row r="993">
      <c r="A993" s="39"/>
    </row>
    <row r="994">
      <c r="A994" s="39"/>
    </row>
    <row r="995">
      <c r="A995" s="39"/>
    </row>
    <row r="996">
      <c r="A996" s="39"/>
    </row>
    <row r="997">
      <c r="A997" s="39"/>
    </row>
    <row r="998">
      <c r="A998" s="39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1" max="1" width="1.0"/>
    <col customWidth="1" min="2" max="2" width="7.13"/>
    <col customWidth="1" min="3" max="4" width="8.13"/>
    <col customWidth="1" min="5" max="5" width="7.25"/>
    <col customWidth="1" min="6" max="7" width="8.0"/>
    <col customWidth="1" min="8" max="8" width="7.25"/>
    <col customWidth="1" min="9" max="10" width="8.0"/>
    <col customWidth="1" min="11" max="11" width="7.25"/>
    <col customWidth="1" min="12" max="13" width="8.0"/>
    <col customWidth="1" min="14" max="14" width="7.25"/>
    <col customWidth="1" min="15" max="16" width="8.0"/>
    <col customWidth="1" min="17" max="17" width="7.25"/>
    <col customWidth="1" min="18" max="19" width="8.0"/>
    <col customWidth="1" min="20" max="20" width="7.25"/>
    <col customWidth="1" min="21" max="22" width="8.0"/>
    <col customWidth="1" min="23" max="23" width="7.25"/>
    <col customWidth="1" min="24" max="25" width="8.0"/>
    <col customWidth="1" min="26" max="26" width="7.25"/>
    <col customWidth="1" min="27" max="28" width="8.0"/>
    <col customWidth="1" min="29" max="29" width="7.25"/>
    <col customWidth="1" min="30" max="31" width="8.0"/>
    <col customWidth="1" min="32" max="32" width="7.25"/>
  </cols>
  <sheetData>
    <row r="1">
      <c r="C1" s="46" t="s">
        <v>59</v>
      </c>
    </row>
    <row r="3">
      <c r="B3" s="47" t="s">
        <v>22</v>
      </c>
      <c r="C3" s="48" t="s">
        <v>23</v>
      </c>
      <c r="D3" s="48"/>
      <c r="E3" s="48"/>
      <c r="F3" s="48"/>
      <c r="G3" s="48"/>
      <c r="H3" s="48"/>
      <c r="I3" s="48"/>
      <c r="J3" s="48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</row>
    <row r="4">
      <c r="B4" s="50"/>
      <c r="C4" s="1" t="s">
        <v>0</v>
      </c>
      <c r="F4" s="1" t="s">
        <v>1</v>
      </c>
      <c r="I4" s="1" t="s">
        <v>2</v>
      </c>
      <c r="L4" s="1" t="s">
        <v>3</v>
      </c>
      <c r="O4" s="1" t="s">
        <v>4</v>
      </c>
      <c r="R4" s="1" t="s">
        <v>18</v>
      </c>
      <c r="U4" s="1" t="s">
        <v>6</v>
      </c>
      <c r="X4" s="1" t="s">
        <v>7</v>
      </c>
      <c r="AA4" s="1" t="s">
        <v>8</v>
      </c>
      <c r="AD4" s="1" t="s">
        <v>19</v>
      </c>
    </row>
    <row r="5">
      <c r="B5" s="51"/>
      <c r="C5" s="52" t="s">
        <v>24</v>
      </c>
      <c r="D5" s="52" t="s">
        <v>25</v>
      </c>
      <c r="E5" s="52" t="s">
        <v>26</v>
      </c>
      <c r="F5" s="53" t="s">
        <v>24</v>
      </c>
      <c r="G5" s="53" t="s">
        <v>25</v>
      </c>
      <c r="H5" s="53" t="s">
        <v>26</v>
      </c>
      <c r="I5" s="54" t="s">
        <v>24</v>
      </c>
      <c r="J5" s="54" t="s">
        <v>25</v>
      </c>
      <c r="K5" s="54" t="s">
        <v>26</v>
      </c>
      <c r="L5" s="53" t="s">
        <v>24</v>
      </c>
      <c r="M5" s="53" t="s">
        <v>25</v>
      </c>
      <c r="N5" s="53" t="s">
        <v>26</v>
      </c>
      <c r="O5" s="54" t="s">
        <v>24</v>
      </c>
      <c r="P5" s="54" t="s">
        <v>25</v>
      </c>
      <c r="Q5" s="54" t="s">
        <v>26</v>
      </c>
      <c r="R5" s="53" t="s">
        <v>24</v>
      </c>
      <c r="S5" s="53" t="s">
        <v>25</v>
      </c>
      <c r="T5" s="53" t="s">
        <v>26</v>
      </c>
      <c r="U5" s="54" t="s">
        <v>24</v>
      </c>
      <c r="V5" s="54" t="s">
        <v>25</v>
      </c>
      <c r="W5" s="54" t="s">
        <v>26</v>
      </c>
      <c r="X5" s="53" t="s">
        <v>24</v>
      </c>
      <c r="Y5" s="53" t="s">
        <v>25</v>
      </c>
      <c r="Z5" s="53" t="s">
        <v>26</v>
      </c>
      <c r="AA5" s="54" t="s">
        <v>24</v>
      </c>
      <c r="AB5" s="54" t="s">
        <v>25</v>
      </c>
      <c r="AC5" s="54" t="s">
        <v>26</v>
      </c>
      <c r="AD5" s="53" t="s">
        <v>24</v>
      </c>
      <c r="AE5" s="53" t="s">
        <v>25</v>
      </c>
      <c r="AF5" s="53" t="s">
        <v>26</v>
      </c>
    </row>
    <row r="6">
      <c r="A6" s="55"/>
      <c r="B6" s="56">
        <v>1.0</v>
      </c>
      <c r="C6" s="57">
        <f>IFERROR(VLOOKUP($C$4,'Schedule &amp; Results (2021)'!$C$5:$D$9, 2, FALSE),VLOOKUP($C$4,'Schedule &amp; Results (2021)'!$F$5:$G$9, 2, FALSE))</f>
        <v>154.16</v>
      </c>
      <c r="D6" s="58">
        <f t="array" ref="D6">IFERROR(INDEX('Schedule &amp; Results (2021)'!$G$5:$G$9,MATCH($C$4,'Schedule &amp; Results (2021)'!$C$5:$C$9,0)),INDEX('Schedule &amp; Results (2021)'!$D$5:$D$9,MATCH($C$4,'Schedule &amp; Results (2021)'!$F$5:$F$9,0)))</f>
        <v>124.66</v>
      </c>
      <c r="E6" s="59" t="str">
        <f t="shared" ref="E6:E19" si="1">IF(C6&gt;D6,"W","L")</f>
        <v>W</v>
      </c>
      <c r="F6" s="60">
        <f>IFERROR(VLOOKUP($F$4,'Schedule &amp; Results (2021)'!$C$5:$D$9, 2, FALSE),VLOOKUP($F$4,'Schedule &amp; Results (2021)'!$F$5:$G$9, 2, FALSE))</f>
        <v>156.86</v>
      </c>
      <c r="G6" s="61">
        <f t="array" ref="G6">IFERROR(INDEX('Schedule &amp; Results (2021)'!$G$5:$G$9,MATCH($F$4,'Schedule &amp; Results (2021)'!$C$5:$C$9,0)),INDEX('Schedule &amp; Results (2021)'!$D$5:$D$9,MATCH($F$4,'Schedule &amp; Results (2021)'!$F$5:$F$9,0)))</f>
        <v>152.68</v>
      </c>
      <c r="H6" s="62" t="str">
        <f t="shared" ref="H6:H18" si="2">IF(F6&gt;G6,"W","L")</f>
        <v>W</v>
      </c>
      <c r="I6" s="63">
        <f>IFERROR(VLOOKUP($I$4,'Schedule &amp; Results (2021)'!$C$5:$D$9, 2, FALSE),VLOOKUP($I$4,'Schedule &amp; Results (2021)'!$F$5:$G$9, 2, FALSE))</f>
        <v>97.04</v>
      </c>
      <c r="J6" s="58">
        <f t="array" ref="J6">IFERROR(INDEX('Schedule &amp; Results (2021)'!$G$5:$G$9,MATCH($I$4,'Schedule &amp; Results (2021)'!$C$5:$C$9,0)),INDEX('Schedule &amp; Results (2021)'!$D$5:$D$9,MATCH($I$4,'Schedule &amp; Results (2021)'!$F$5:$F$9,0)))</f>
        <v>133.14</v>
      </c>
      <c r="K6" s="59" t="str">
        <f t="shared" ref="K6:K19" si="3">IF(I6&gt;J6,"W","L")</f>
        <v>L</v>
      </c>
      <c r="L6" s="60">
        <f>IFERROR(VLOOKUP($L$4,'Schedule &amp; Results (2021)'!$C$5:$D$9, 2, FALSE),VLOOKUP($L$4,'Schedule &amp; Results (2021)'!$F$5:$G$9, 2, FALSE))</f>
        <v>94.12</v>
      </c>
      <c r="M6" s="61">
        <f t="array" ref="M6">IFERROR(INDEX('Schedule &amp; Results (2021)'!$G$5:$G$9,MATCH($L$4,'Schedule &amp; Results (2021)'!$C$5:$C$9,0)),INDEX('Schedule &amp; Results (2021)'!$D$5:$D$9,MATCH($L$4,'Schedule &amp; Results (2021)'!$F$5:$F$9,0)))</f>
        <v>100.6</v>
      </c>
      <c r="N6" s="62" t="str">
        <f t="shared" ref="N6:N18" si="4">IF(L6&gt;M6,"W","L")</f>
        <v>L</v>
      </c>
      <c r="O6" s="63">
        <f>IFERROR(VLOOKUP($O$4,'Schedule &amp; Results (2021)'!$C$5:$D$9, 2, FALSE),VLOOKUP($O$4,'Schedule &amp; Results (2021)'!$F$5:$G$9, 2, FALSE))</f>
        <v>127.48</v>
      </c>
      <c r="P6" s="58">
        <f t="array" ref="P6">IFERROR(INDEX('Schedule &amp; Results (2021)'!$G$5:$G$9,MATCH($O$4,'Schedule &amp; Results (2021)'!$C$5:$C$9,0)),INDEX('Schedule &amp; Results (2021)'!$D$5:$D$9,MATCH($O$4,'Schedule &amp; Results (2021)'!$F$5:$F$9,0)))</f>
        <v>155.96</v>
      </c>
      <c r="Q6" s="59" t="str">
        <f t="shared" ref="Q6:Q18" si="5">IF(O6&gt;P6,"W","L")</f>
        <v>L</v>
      </c>
      <c r="R6" s="60">
        <f>IFERROR(VLOOKUP($R$4,'Schedule &amp; Results (2021)'!$C$5:$D$9, 2, FALSE),VLOOKUP($R$4,'Schedule &amp; Results (2021)'!$F$5:$G$9, 2, FALSE))</f>
        <v>124.66</v>
      </c>
      <c r="S6" s="61">
        <f t="array" ref="S6">IFERROR(INDEX('Schedule &amp; Results (2021)'!$G$5:$G$9,MATCH($R$4,'Schedule &amp; Results (2021)'!$C$5:$C$9,0)),INDEX('Schedule &amp; Results (2021)'!$D$5:$D$9,MATCH($R$4,'Schedule &amp; Results (2021)'!$F$5:$F$9,0)))</f>
        <v>154.16</v>
      </c>
      <c r="T6" s="62" t="str">
        <f t="shared" ref="T6:T18" si="6">IF(R6&gt;S6,"W","L")</f>
        <v>L</v>
      </c>
      <c r="U6" s="63">
        <f>IFERROR(VLOOKUP($U$4,'Schedule &amp; Results (2021)'!$C$5:$D$9, 2, FALSE),VLOOKUP($U$4,'Schedule &amp; Results (2021)'!$F$5:$G$9, 2, FALSE))</f>
        <v>152.68</v>
      </c>
      <c r="V6" s="58">
        <f t="array" ref="V6">IFERROR(INDEX('Schedule &amp; Results (2021)'!$G$5:$G$9,MATCH($U$4,'Schedule &amp; Results (2021)'!$C$5:$C$9,0)),INDEX('Schedule &amp; Results (2021)'!$D$5:$D$9,MATCH($U$4,'Schedule &amp; Results (2021)'!$F$5:$F$9,0)))</f>
        <v>156.86</v>
      </c>
      <c r="W6" s="59" t="str">
        <f t="shared" ref="W6:W18" si="7">IF(U6&gt;V6,"W","L")</f>
        <v>L</v>
      </c>
      <c r="X6" s="60">
        <f>IFERROR(VLOOKUP($X$4,'Schedule &amp; Results (2021)'!$C$5:$D$9, 2, FALSE),VLOOKUP($X$4,'Schedule &amp; Results (2021)'!$F$5:$G$9, 2, FALSE))</f>
        <v>100.6</v>
      </c>
      <c r="Y6" s="61">
        <f t="array" ref="Y6">IFERROR(INDEX('Schedule &amp; Results (2021)'!$G$5:$G$9,MATCH($X$4,'Schedule &amp; Results (2021)'!$C$5:$C$9,0)),INDEX('Schedule &amp; Results (2021)'!$D$5:$D$9,MATCH($X$4,'Schedule &amp; Results (2021)'!$F$5:$F$9,0)))</f>
        <v>94.12</v>
      </c>
      <c r="Z6" s="62" t="str">
        <f t="shared" ref="Z6:Z18" si="8">IF(X6&gt;Y6,"W","L")</f>
        <v>W</v>
      </c>
      <c r="AA6" s="63">
        <f>IFERROR(VLOOKUP($AA$4,'Schedule &amp; Results (2021)'!$C$5:$D$9, 2, FALSE),VLOOKUP($AA$4,'Schedule &amp; Results (2021)'!$F$5:$G$9, 2, FALSE))</f>
        <v>155.96</v>
      </c>
      <c r="AB6" s="58">
        <f t="array" ref="AB6">IFERROR(INDEX('Schedule &amp; Results (2021)'!$G$5:$G$9,MATCH($AA$4,'Schedule &amp; Results (2021)'!$C$5:$C$9,0)),INDEX('Schedule &amp; Results (2021)'!$D$5:$D$9,MATCH($AA$4,'Schedule &amp; Results (2021)'!$F$5:$F$9,0)))</f>
        <v>127.48</v>
      </c>
      <c r="AC6" s="59" t="str">
        <f t="shared" ref="AC6:AC18" si="9">IF(AA6&gt;AB6,"W","L")</f>
        <v>W</v>
      </c>
      <c r="AD6" s="60">
        <f>IFERROR(VLOOKUP($AD$4,'Schedule &amp; Results (2021)'!$C$5:$D$9, 2, FALSE),VLOOKUP($AD$4,'Schedule &amp; Results (2021)'!$F$5:$G$9, 2, FALSE))</f>
        <v>133.14</v>
      </c>
      <c r="AE6" s="61">
        <f t="array" ref="AE6">IFERROR(INDEX('Schedule &amp; Results (2021)'!$G$5:$G$9,MATCH($AD$4,'Schedule &amp; Results (2021)'!$C$5:$C$9,0)),INDEX('Schedule &amp; Results (2021)'!$D$5:$D$9,MATCH($AD$4,'Schedule &amp; Results (2021)'!$F$5:$F$9,0)))</f>
        <v>97.04</v>
      </c>
      <c r="AF6" s="62" t="str">
        <f t="shared" ref="AF6:AF18" si="10">IF(AD6&gt;AE6,"W","L")</f>
        <v>W</v>
      </c>
    </row>
    <row r="7">
      <c r="A7" s="55"/>
      <c r="B7" s="56">
        <v>2.0</v>
      </c>
      <c r="C7" s="57">
        <f>IFERROR(VLOOKUP($C$4,'Schedule &amp; Results (2021)'!$C$10:$D$14, 2, FALSE),VLOOKUP($C$4,'Schedule &amp; Results (2021)'!$F$10:$G$14, 2, FALSE))</f>
        <v>152.4</v>
      </c>
      <c r="D7" s="58">
        <f t="array" ref="D7">IFERROR(INDEX('Schedule &amp; Results (2021)'!$G$10:$G$14,MATCH($C$4,'Schedule &amp; Results (2021)'!$C$10:$C$14,0)),INDEX('Schedule &amp; Results (2021)'!$D$10:$D$14,MATCH($C$4,'Schedule &amp; Results (2021)'!$F$10:$F$14,0)))</f>
        <v>148.9</v>
      </c>
      <c r="E7" s="59" t="str">
        <f t="shared" si="1"/>
        <v>W</v>
      </c>
      <c r="F7" s="60">
        <f>IFERROR(VLOOKUP($F$4,'Schedule &amp; Results (2021)'!$C$10:$D$14, 2, FALSE),VLOOKUP($F$4,'Schedule &amp; Results (2021)'!$F$10:$G$14, 2, FALSE))</f>
        <v>100.5</v>
      </c>
      <c r="G7" s="61">
        <f t="array" ref="G7">IFERROR(INDEX('Schedule &amp; Results (2021)'!$G$10:$G$14,MATCH($F$4,'Schedule &amp; Results (2021)'!$C$10:$C$14,0)),INDEX('Schedule &amp; Results (2021)'!$D$10:$D$14,MATCH($F$4,'Schedule &amp; Results (2021)'!$F$10:$F$14,0)))</f>
        <v>74.92</v>
      </c>
      <c r="H7" s="62" t="str">
        <f t="shared" si="2"/>
        <v>W</v>
      </c>
      <c r="I7" s="63">
        <f>IFERROR(VLOOKUP($I$4,'Schedule &amp; Results (2021)'!$C$10:$D$14, 2, FALSE),VLOOKUP($I$4,'Schedule &amp; Results (2021)'!$F$10:$G$14, 2, FALSE))</f>
        <v>120.26</v>
      </c>
      <c r="J7" s="58">
        <f t="array" ref="J7">IFERROR(INDEX('Schedule &amp; Results (2021)'!$G$10:$G$14,MATCH($I$4,'Schedule &amp; Results (2021)'!$C$10:$C$14,0)),INDEX('Schedule &amp; Results (2021)'!$D$10:$D$14,MATCH($I$4,'Schedule &amp; Results (2021)'!$F$10:$F$14,0)))</f>
        <v>116.64</v>
      </c>
      <c r="K7" s="59" t="str">
        <f t="shared" si="3"/>
        <v>W</v>
      </c>
      <c r="L7" s="60">
        <f>IFERROR(VLOOKUP($L$4,'Schedule &amp; Results (2021)'!$C$10:$D$14, 2, FALSE),VLOOKUP($L$4,'Schedule &amp; Results (2021)'!$F$10:$G$14, 2, FALSE))</f>
        <v>148.9</v>
      </c>
      <c r="M7" s="61">
        <f t="array" ref="M7">IFERROR(INDEX('Schedule &amp; Results (2021)'!$G$10:$G$14,MATCH($L$4,'Schedule &amp; Results (2021)'!$C$10:$C$14,0)),INDEX('Schedule &amp; Results (2021)'!$D$10:$D$14,MATCH($L$4,'Schedule &amp; Results (2021)'!$F$10:$F$14,0)))</f>
        <v>152.4</v>
      </c>
      <c r="N7" s="62" t="str">
        <f t="shared" si="4"/>
        <v>L</v>
      </c>
      <c r="O7" s="63">
        <f>IFERROR(VLOOKUP($O$4,'Schedule &amp; Results (2021)'!$C$10:$D$14, 2, FALSE),VLOOKUP($O$4,'Schedule &amp; Results (2021)'!$F$10:$G$14, 2, FALSE))</f>
        <v>132.92</v>
      </c>
      <c r="P7" s="58">
        <f t="array" ref="P7">IFERROR(INDEX('Schedule &amp; Results (2021)'!$G$10:$G$14,MATCH($O$4,'Schedule &amp; Results (2021)'!$C$10:$C$14,0)),INDEX('Schedule &amp; Results (2021)'!$D$10:$D$14,MATCH($O$4,'Schedule &amp; Results (2021)'!$F$10:$F$14,0)))</f>
        <v>166.46</v>
      </c>
      <c r="Q7" s="59" t="str">
        <f t="shared" si="5"/>
        <v>L</v>
      </c>
      <c r="R7" s="60">
        <f>IFERROR(VLOOKUP($R$4,'Schedule &amp; Results (2021)'!$C$10:$D$14, 2, FALSE),VLOOKUP($R$4,'Schedule &amp; Results (2021)'!$F$10:$G$14, 2, FALSE))</f>
        <v>188.42</v>
      </c>
      <c r="S7" s="61">
        <f t="array" ref="S7">IFERROR(INDEX('Schedule &amp; Results (2021)'!$G$10:$G$14,MATCH($R$4,'Schedule &amp; Results (2021)'!$C$10:$C$14,0)),INDEX('Schedule &amp; Results (2021)'!$D$10:$D$14,MATCH($R$4,'Schedule &amp; Results (2021)'!$F$10:$F$14,0)))</f>
        <v>130.42</v>
      </c>
      <c r="T7" s="62" t="str">
        <f t="shared" si="6"/>
        <v>W</v>
      </c>
      <c r="U7" s="63">
        <f>IFERROR(VLOOKUP($U$4,'Schedule &amp; Results (2021)'!$C$10:$D$14, 2, FALSE),VLOOKUP($U$4,'Schedule &amp; Results (2021)'!$F$10:$G$14, 2, FALSE))</f>
        <v>130.42</v>
      </c>
      <c r="V7" s="58">
        <f t="array" ref="V7">IFERROR(INDEX('Schedule &amp; Results (2021)'!$G$10:$G$14,MATCH($U$4,'Schedule &amp; Results (2021)'!$C$10:$C$14,0)),INDEX('Schedule &amp; Results (2021)'!$D$10:$D$14,MATCH($U$4,'Schedule &amp; Results (2021)'!$F$10:$F$14,0)))</f>
        <v>188.42</v>
      </c>
      <c r="W7" s="59" t="str">
        <f t="shared" si="7"/>
        <v>L</v>
      </c>
      <c r="X7" s="60">
        <f>IFERROR(VLOOKUP($X$4,'Schedule &amp; Results (2021)'!$C$10:$D$14, 2, FALSE),VLOOKUP($X$4,'Schedule &amp; Results (2021)'!$F$10:$G$14, 2, FALSE))</f>
        <v>166.46</v>
      </c>
      <c r="Y7" s="61">
        <f t="array" ref="Y7">IFERROR(INDEX('Schedule &amp; Results (2021)'!$G$10:$G$14,MATCH($X$4,'Schedule &amp; Results (2021)'!$C$10:$C$14,0)),INDEX('Schedule &amp; Results (2021)'!$D$10:$D$14,MATCH($X$4,'Schedule &amp; Results (2021)'!$F$10:$F$14,0)))</f>
        <v>132.92</v>
      </c>
      <c r="Z7" s="62" t="str">
        <f t="shared" si="8"/>
        <v>W</v>
      </c>
      <c r="AA7" s="63">
        <f>IFERROR(VLOOKUP($AA$4,'Schedule &amp; Results (2021)'!$C$10:$D$14, 2, FALSE),VLOOKUP($AA$4,'Schedule &amp; Results (2021)'!$F$10:$G$14, 2, FALSE))</f>
        <v>116.64</v>
      </c>
      <c r="AB7" s="58">
        <f t="array" ref="AB7">IFERROR(INDEX('Schedule &amp; Results (2021)'!$G$10:$G$14,MATCH($AA$4,'Schedule &amp; Results (2021)'!$C$10:$C$14,0)),INDEX('Schedule &amp; Results (2021)'!$D$10:$D$14,MATCH($AA$4,'Schedule &amp; Results (2021)'!$F$10:$F$14,0)))</f>
        <v>120.26</v>
      </c>
      <c r="AC7" s="59" t="str">
        <f t="shared" si="9"/>
        <v>L</v>
      </c>
      <c r="AD7" s="60">
        <f>IFERROR(VLOOKUP($AD$4,'Schedule &amp; Results (2021)'!$C$10:$D$14, 2, FALSE),VLOOKUP($AD$4,'Schedule &amp; Results (2021)'!$F$10:$G$14, 2, FALSE))</f>
        <v>74.92</v>
      </c>
      <c r="AE7" s="61">
        <f t="array" ref="AE7">IFERROR(INDEX('Schedule &amp; Results (2021)'!$G$10:$G$14,MATCH($AD$4,'Schedule &amp; Results (2021)'!$C$10:$C$14,0)),INDEX('Schedule &amp; Results (2021)'!$D$10:$D$14,MATCH($AD$4,'Schedule &amp; Results (2021)'!$F$10:$F$14,0)))</f>
        <v>100.5</v>
      </c>
      <c r="AF7" s="62" t="str">
        <f t="shared" si="10"/>
        <v>L</v>
      </c>
    </row>
    <row r="8">
      <c r="A8" s="55"/>
      <c r="B8" s="56">
        <v>3.0</v>
      </c>
      <c r="C8" s="57">
        <f>IFERROR(VLOOKUP($C$4,'Schedule &amp; Results (2021)'!$C$15:$D$19, 2, FALSE),VLOOKUP($C$4,'Schedule &amp; Results (2021)'!$F$15:$G$19, 2, FALSE))</f>
        <v>150.54</v>
      </c>
      <c r="D8" s="58">
        <f t="array" ref="D8">IFERROR(INDEX('Schedule &amp; Results (2021)'!$G$15:$G$19,MATCH($C$4,'Schedule &amp; Results (2021)'!$C$15:$C$19,0)),INDEX('Schedule &amp; Results (2021)'!$D$15:$D$19,MATCH($C$4,'Schedule &amp; Results (2021)'!$F$15:$F$19,0)))</f>
        <v>134.24</v>
      </c>
      <c r="E8" s="59" t="str">
        <f t="shared" si="1"/>
        <v>W</v>
      </c>
      <c r="F8" s="60">
        <f>IFERROR(VLOOKUP($F$4,'Schedule &amp; Results (2021)'!$C$15:$D$19, 2, FALSE),VLOOKUP($F$4,'Schedule &amp; Results (2021)'!$F$15:$G$19, 2, FALSE))</f>
        <v>71.04</v>
      </c>
      <c r="G8" s="61">
        <f t="array" ref="G8">IFERROR(INDEX('Schedule &amp; Results (2021)'!$G$15:$G$19,MATCH($F$4,'Schedule &amp; Results (2021)'!$C$15:$C$19,0)),INDEX('Schedule &amp; Results (2021)'!$D$15:$D$19,MATCH($F$4,'Schedule &amp; Results (2021)'!$F$15:$F$19,0)))</f>
        <v>155.08</v>
      </c>
      <c r="H8" s="62" t="str">
        <f t="shared" si="2"/>
        <v>L</v>
      </c>
      <c r="I8" s="63">
        <f>IFERROR(VLOOKUP($I$4,'Schedule &amp; Results (2021)'!$C$15:$D$19, 2, FALSE),VLOOKUP($I$4,'Schedule &amp; Results (2021)'!$F$15:$G$19, 2, FALSE))</f>
        <v>171.32</v>
      </c>
      <c r="J8" s="58">
        <f t="array" ref="J8">IFERROR(INDEX('Schedule &amp; Results (2021)'!$G$15:$G$19,MATCH($I$4,'Schedule &amp; Results (2021)'!$C$15:$C$19,0)),INDEX('Schedule &amp; Results (2021)'!$D$15:$D$19,MATCH($I$4,'Schedule &amp; Results (2021)'!$F$15:$F$19,0)))</f>
        <v>141.88</v>
      </c>
      <c r="K8" s="59" t="str">
        <f t="shared" si="3"/>
        <v>W</v>
      </c>
      <c r="L8" s="60">
        <f>IFERROR(VLOOKUP($L$4,'Schedule &amp; Results (2021)'!$C$15:$D$19, 2, FALSE),VLOOKUP($L$4,'Schedule &amp; Results (2021)'!$F$15:$G$19, 2, FALSE))</f>
        <v>122.94</v>
      </c>
      <c r="M8" s="61">
        <f t="array" ref="M8">IFERROR(INDEX('Schedule &amp; Results (2021)'!$G$15:$G$19,MATCH($L$4,'Schedule &amp; Results (2021)'!$C$15:$C$19,0)),INDEX('Schedule &amp; Results (2021)'!$D$15:$D$19,MATCH($L$4,'Schedule &amp; Results (2021)'!$F$15:$F$19,0)))</f>
        <v>128.32</v>
      </c>
      <c r="N8" s="62" t="str">
        <f t="shared" si="4"/>
        <v>L</v>
      </c>
      <c r="O8" s="63">
        <f>IFERROR(VLOOKUP($O$4,'Schedule &amp; Results (2021)'!$C$15:$D$19, 2, FALSE),VLOOKUP($O$4,'Schedule &amp; Results (2021)'!$F$15:$G$19, 2, FALSE))</f>
        <v>134.24</v>
      </c>
      <c r="P8" s="58">
        <f t="array" ref="P8">IFERROR(INDEX('Schedule &amp; Results (2021)'!$G$15:$G$19,MATCH($O$4,'Schedule &amp; Results (2021)'!$C$15:$C$19,0)),INDEX('Schedule &amp; Results (2021)'!$D$15:$D$19,MATCH($O$4,'Schedule &amp; Results (2021)'!$F$15:$F$19,0)))</f>
        <v>150.54</v>
      </c>
      <c r="Q8" s="59" t="str">
        <f t="shared" si="5"/>
        <v>L</v>
      </c>
      <c r="R8" s="60">
        <f>IFERROR(VLOOKUP($R$4,'Schedule &amp; Results (2021)'!$C$15:$D$19, 2, FALSE),VLOOKUP($R$4,'Schedule &amp; Results (2021)'!$F$15:$G$19, 2, FALSE))</f>
        <v>128.32</v>
      </c>
      <c r="S8" s="61">
        <f t="array" ref="S8">IFERROR(INDEX('Schedule &amp; Results (2021)'!$G$15:$G$19,MATCH($R$4,'Schedule &amp; Results (2021)'!$C$15:$C$19,0)),INDEX('Schedule &amp; Results (2021)'!$D$15:$D$19,MATCH($R$4,'Schedule &amp; Results (2021)'!$F$15:$F$19,0)))</f>
        <v>122.94</v>
      </c>
      <c r="T8" s="62" t="str">
        <f t="shared" si="6"/>
        <v>W</v>
      </c>
      <c r="U8" s="63">
        <f>IFERROR(VLOOKUP($U$4,'Schedule &amp; Results (2021)'!$C$15:$D$19, 2, FALSE),VLOOKUP($U$4,'Schedule &amp; Results (2021)'!$F$15:$G$19, 2, FALSE))</f>
        <v>93.6</v>
      </c>
      <c r="V8" s="58">
        <f t="array" ref="V8">IFERROR(INDEX('Schedule &amp; Results (2021)'!$G$15:$G$19,MATCH($U$4,'Schedule &amp; Results (2021)'!$C$15:$C$19,0)),INDEX('Schedule &amp; Results (2021)'!$D$15:$D$19,MATCH($U$4,'Schedule &amp; Results (2021)'!$F$15:$F$19,0)))</f>
        <v>114.52</v>
      </c>
      <c r="W8" s="59" t="str">
        <f t="shared" si="7"/>
        <v>L</v>
      </c>
      <c r="X8" s="60">
        <f>IFERROR(VLOOKUP($X$4,'Schedule &amp; Results (2021)'!$C$15:$D$19, 2, FALSE),VLOOKUP($X$4,'Schedule &amp; Results (2021)'!$F$15:$G$19, 2, FALSE))</f>
        <v>141.88</v>
      </c>
      <c r="Y8" s="61">
        <f t="array" ref="Y8">IFERROR(INDEX('Schedule &amp; Results (2021)'!$G$15:$G$19,MATCH($X$4,'Schedule &amp; Results (2021)'!$C$15:$C$19,0)),INDEX('Schedule &amp; Results (2021)'!$D$15:$D$19,MATCH($X$4,'Schedule &amp; Results (2021)'!$F$15:$F$19,0)))</f>
        <v>171.32</v>
      </c>
      <c r="Z8" s="62" t="str">
        <f t="shared" si="8"/>
        <v>L</v>
      </c>
      <c r="AA8" s="63">
        <f>IFERROR(VLOOKUP($AA$4,'Schedule &amp; Results (2021)'!$C$15:$D$19, 2, FALSE),VLOOKUP($AA$4,'Schedule &amp; Results (2021)'!$F$15:$G$19, 2, FALSE))</f>
        <v>155.08</v>
      </c>
      <c r="AB8" s="58">
        <f t="array" ref="AB8">IFERROR(INDEX('Schedule &amp; Results (2021)'!$G$15:$G$19,MATCH($AA$4,'Schedule &amp; Results (2021)'!$C$15:$C$19,0)),INDEX('Schedule &amp; Results (2021)'!$D$15:$D$19,MATCH($AA$4,'Schedule &amp; Results (2021)'!$F$15:$F$19,0)))</f>
        <v>71.04</v>
      </c>
      <c r="AC8" s="59" t="str">
        <f t="shared" si="9"/>
        <v>W</v>
      </c>
      <c r="AD8" s="60">
        <f>IFERROR(VLOOKUP($AD$4,'Schedule &amp; Results (2021)'!$C$15:$D$19, 2, FALSE),VLOOKUP($AD$4,'Schedule &amp; Results (2021)'!$F$15:$G$19, 2, FALSE))</f>
        <v>114.52</v>
      </c>
      <c r="AE8" s="61">
        <f t="array" ref="AE8">IFERROR(INDEX('Schedule &amp; Results (2021)'!$G$15:$G$19,MATCH($AD$4,'Schedule &amp; Results (2021)'!$C$15:$C$19,0)),INDEX('Schedule &amp; Results (2021)'!$D$15:$D$19,MATCH($AD$4,'Schedule &amp; Results (2021)'!$F$15:$F$19,0)))</f>
        <v>93.6</v>
      </c>
      <c r="AF8" s="62" t="str">
        <f t="shared" si="10"/>
        <v>W</v>
      </c>
    </row>
    <row r="9">
      <c r="A9" s="55"/>
      <c r="B9" s="56">
        <v>4.0</v>
      </c>
      <c r="C9" s="57">
        <f>IFERROR(VLOOKUP($C$4,'Schedule &amp; Results (2021)'!$C$20:$D$24, 2, FALSE),VLOOKUP($C$4,'Schedule &amp; Results (2021)'!$F$20:$G$24, 2, FALSE))</f>
        <v>122.28</v>
      </c>
      <c r="D9" s="58">
        <f t="array" ref="D9">IFERROR(INDEX('Schedule &amp; Results (2021)'!$G$20:$G$24,MATCH($C$4,'Schedule &amp; Results (2021)'!$C$20:$C$24,0)),INDEX('Schedule &amp; Results (2021)'!$D$20:$D$24,MATCH($C$4,'Schedule &amp; Results (2021)'!$F$20:$F$24,0)))</f>
        <v>102.74</v>
      </c>
      <c r="E9" s="59" t="str">
        <f t="shared" si="1"/>
        <v>W</v>
      </c>
      <c r="F9" s="60">
        <f>IFERROR(VLOOKUP($F$4,'Schedule &amp; Results (2021)'!$C$20:$D$24, 2, FALSE),VLOOKUP($F$4,'Schedule &amp; Results (2021)'!$F$20:$G$24, 2, FALSE))</f>
        <v>144.22</v>
      </c>
      <c r="G9" s="61">
        <f t="array" ref="G9">IFERROR(INDEX('Schedule &amp; Results (2021)'!$G$20:$G$24,MATCH($F$4,'Schedule &amp; Results (2021)'!$C$20:$C$24,0)),INDEX('Schedule &amp; Results (2021)'!$D$20:$D$24,MATCH($F$4,'Schedule &amp; Results (2021)'!$F$20:$F$24,0)))</f>
        <v>155.92</v>
      </c>
      <c r="H9" s="62" t="str">
        <f t="shared" si="2"/>
        <v>L</v>
      </c>
      <c r="I9" s="63">
        <f>IFERROR(VLOOKUP($I$4,'Schedule &amp; Results (2021)'!$C$20:$D$24, 2, FALSE),VLOOKUP($I$4,'Schedule &amp; Results (2021)'!$F$20:$G$24, 2, FALSE))</f>
        <v>155.92</v>
      </c>
      <c r="J9" s="58">
        <f t="array" ref="J9">IFERROR(INDEX('Schedule &amp; Results (2021)'!$G$20:$G$24,MATCH($I$4,'Schedule &amp; Results (2021)'!$C$20:$C$24,0)),INDEX('Schedule &amp; Results (2021)'!$D$20:$D$24,MATCH($I$4,'Schedule &amp; Results (2021)'!$F$20:$F$24,0)))</f>
        <v>144.22</v>
      </c>
      <c r="K9" s="59" t="str">
        <f t="shared" si="3"/>
        <v>W</v>
      </c>
      <c r="L9" s="60">
        <f>IFERROR(VLOOKUP($L$4,'Schedule &amp; Results (2021)'!$C$20:$D$24, 2, FALSE),VLOOKUP($L$4,'Schedule &amp; Results (2021)'!$F$20:$G$24, 2, FALSE))</f>
        <v>161.72</v>
      </c>
      <c r="M9" s="61">
        <f t="array" ref="M9">IFERROR(INDEX('Schedule &amp; Results (2021)'!$G$20:$G$24,MATCH($L$4,'Schedule &amp; Results (2021)'!$C$20:$C$24,0)),INDEX('Schedule &amp; Results (2021)'!$D$20:$D$24,MATCH($L$4,'Schedule &amp; Results (2021)'!$F$20:$F$24,0)))</f>
        <v>160.9</v>
      </c>
      <c r="N9" s="62" t="str">
        <f t="shared" si="4"/>
        <v>W</v>
      </c>
      <c r="O9" s="63">
        <f>IFERROR(VLOOKUP($O$4,'Schedule &amp; Results (2021)'!$C$20:$D$24, 2, FALSE),VLOOKUP($O$4,'Schedule &amp; Results (2021)'!$F$20:$G$24, 2, FALSE))</f>
        <v>102.98</v>
      </c>
      <c r="P9" s="58">
        <f t="array" ref="P9">IFERROR(INDEX('Schedule &amp; Results (2021)'!$G$20:$G$24,MATCH($O$4,'Schedule &amp; Results (2021)'!$C$20:$C$24,0)),INDEX('Schedule &amp; Results (2021)'!$D$20:$D$24,MATCH($O$4,'Schedule &amp; Results (2021)'!$F$20:$F$24,0)))</f>
        <v>131.16</v>
      </c>
      <c r="Q9" s="59" t="str">
        <f t="shared" si="5"/>
        <v>L</v>
      </c>
      <c r="R9" s="60">
        <f>IFERROR(VLOOKUP($R$4,'Schedule &amp; Results (2021)'!$C$20:$D$24, 2, FALSE),VLOOKUP($R$4,'Schedule &amp; Results (2021)'!$F$20:$G$24, 2, FALSE))</f>
        <v>131.16</v>
      </c>
      <c r="S9" s="61">
        <f t="array" ref="S9">IFERROR(INDEX('Schedule &amp; Results (2021)'!$G$20:$G$24,MATCH($R$4,'Schedule &amp; Results (2021)'!$C$20:$C$24,0)),INDEX('Schedule &amp; Results (2021)'!$D$20:$D$24,MATCH($R$4,'Schedule &amp; Results (2021)'!$F$20:$F$24,0)))</f>
        <v>102.98</v>
      </c>
      <c r="T9" s="62" t="str">
        <f t="shared" si="6"/>
        <v>W</v>
      </c>
      <c r="U9" s="63">
        <f>IFERROR(VLOOKUP($U$4,'Schedule &amp; Results (2021)'!$C$20:$D$24, 2, FALSE),VLOOKUP($U$4,'Schedule &amp; Results (2021)'!$F$20:$G$24, 2, FALSE))</f>
        <v>106.32</v>
      </c>
      <c r="V9" s="58">
        <f t="array" ref="V9">IFERROR(INDEX('Schedule &amp; Results (2021)'!$G$20:$G$24,MATCH($U$4,'Schedule &amp; Results (2021)'!$C$20:$C$24,0)),INDEX('Schedule &amp; Results (2021)'!$D$20:$D$24,MATCH($U$4,'Schedule &amp; Results (2021)'!$F$20:$F$24,0)))</f>
        <v>73.86</v>
      </c>
      <c r="W9" s="59" t="str">
        <f t="shared" si="7"/>
        <v>W</v>
      </c>
      <c r="X9" s="60">
        <f>IFERROR(VLOOKUP($X$4,'Schedule &amp; Results (2021)'!$C$20:$D$24, 2, FALSE),VLOOKUP($X$4,'Schedule &amp; Results (2021)'!$F$20:$G$24, 2, FALSE))</f>
        <v>102.74</v>
      </c>
      <c r="Y9" s="61">
        <f t="array" ref="Y9">IFERROR(INDEX('Schedule &amp; Results (2021)'!$G$20:$G$24,MATCH($X$4,'Schedule &amp; Results (2021)'!$C$20:$C$24,0)),INDEX('Schedule &amp; Results (2021)'!$D$20:$D$24,MATCH($X$4,'Schedule &amp; Results (2021)'!$F$20:$F$24,0)))</f>
        <v>122.28</v>
      </c>
      <c r="Z9" s="62" t="str">
        <f t="shared" si="8"/>
        <v>L</v>
      </c>
      <c r="AA9" s="63">
        <f>IFERROR(VLOOKUP($AA$4,'Schedule &amp; Results (2021)'!$C$20:$D$24, 2, FALSE),VLOOKUP($AA$4,'Schedule &amp; Results (2021)'!$F$20:$G$24, 2, FALSE))</f>
        <v>73.86</v>
      </c>
      <c r="AB9" s="58">
        <f t="array" ref="AB9">IFERROR(INDEX('Schedule &amp; Results (2021)'!$G$20:$G$24,MATCH($AA$4,'Schedule &amp; Results (2021)'!$C$20:$C$24,0)),INDEX('Schedule &amp; Results (2021)'!$D$20:$D$24,MATCH($AA$4,'Schedule &amp; Results (2021)'!$F$20:$F$24,0)))</f>
        <v>106.32</v>
      </c>
      <c r="AC9" s="59" t="str">
        <f t="shared" si="9"/>
        <v>L</v>
      </c>
      <c r="AD9" s="60">
        <f>IFERROR(VLOOKUP($AD$4,'Schedule &amp; Results (2021)'!$C$20:$D$24, 2, FALSE),VLOOKUP($AD$4,'Schedule &amp; Results (2021)'!$F$20:$G$24, 2, FALSE))</f>
        <v>160.9</v>
      </c>
      <c r="AE9" s="61">
        <f t="array" ref="AE9">IFERROR(INDEX('Schedule &amp; Results (2021)'!$G$20:$G$24,MATCH($AD$4,'Schedule &amp; Results (2021)'!$C$20:$C$24,0)),INDEX('Schedule &amp; Results (2021)'!$D$20:$D$24,MATCH($AD$4,'Schedule &amp; Results (2021)'!$F$20:$F$24,0)))</f>
        <v>161.72</v>
      </c>
      <c r="AF9" s="62" t="str">
        <f t="shared" si="10"/>
        <v>L</v>
      </c>
    </row>
    <row r="10">
      <c r="A10" s="55"/>
      <c r="B10" s="56">
        <v>5.0</v>
      </c>
      <c r="C10" s="57">
        <f>IFERROR(VLOOKUP($C$4,'Schedule &amp; Results (2021)'!$C$20:$D$24, 2, FALSE),VLOOKUP($C$4,'Schedule &amp; Results (2021)'!$F$25:$G$29, 2, FALSE))</f>
        <v>135.02</v>
      </c>
      <c r="D10" s="58">
        <f t="array" ref="D10">IFERROR(INDEX('Schedule &amp; Results (2021)'!$G$25:$G$29,MATCH($C$4,'Schedule &amp; Results (2021)'!$C$25:$C$29,0)),INDEX('Schedule &amp; Results (2021)'!$D$25:$D$29,MATCH($C$4,'Schedule &amp; Results (2021)'!$F$25:$F$29,0)))</f>
        <v>95.06</v>
      </c>
      <c r="E10" s="59" t="str">
        <f t="shared" si="1"/>
        <v>W</v>
      </c>
      <c r="F10" s="60">
        <f>IFERROR(VLOOKUP($F$4,'Schedule &amp; Results (2021)'!$C$25:$D$29, 2, FALSE),VLOOKUP($F$4,'Schedule &amp; Results (2021)'!$F$25:$G$29, 2, FALSE))</f>
        <v>95.06</v>
      </c>
      <c r="G10" s="61">
        <f t="array" ref="G10">IFERROR(INDEX('Schedule &amp; Results (2021)'!$G$25:$G$29,MATCH($F$4,'Schedule &amp; Results (2021)'!$C$25:$C$29,0)),INDEX('Schedule &amp; Results (2021)'!$D$25:$D$29,MATCH($F$4,'Schedule &amp; Results (2021)'!$F$25:$F$29,0)))</f>
        <v>135.02</v>
      </c>
      <c r="H10" s="62" t="str">
        <f t="shared" si="2"/>
        <v>L</v>
      </c>
      <c r="I10" s="63">
        <f>IFERROR(VLOOKUP($I$4,'Schedule &amp; Results (2021)'!$C$25:$D$29, 2, FALSE),VLOOKUP($I$4,'Schedule &amp; Results (2021)'!$F$25:$G$29, 2, FALSE))</f>
        <v>146.1</v>
      </c>
      <c r="J10" s="58">
        <f t="array" ref="J10">IFERROR(INDEX('Schedule &amp; Results (2021)'!$G$25:$G$29,MATCH($I$4,'Schedule &amp; Results (2021)'!$C$25:$C$29,0)),INDEX('Schedule &amp; Results (2021)'!$D$25:$D$29,MATCH($I$4,'Schedule &amp; Results (2021)'!$F$25:$F$29,0)))</f>
        <v>116.38</v>
      </c>
      <c r="K10" s="59" t="str">
        <f t="shared" si="3"/>
        <v>W</v>
      </c>
      <c r="L10" s="60">
        <f>IFERROR(VLOOKUP($L$4,'Schedule &amp; Results (2021)'!$C$25:$D$29, 2, FALSE),VLOOKUP($L$4,'Schedule &amp; Results (2021)'!$F$25:$G$29, 2, FALSE))</f>
        <v>130.06</v>
      </c>
      <c r="M10" s="61">
        <f t="array" ref="M10">IFERROR(INDEX('Schedule &amp; Results (2021)'!$G$25:$G$29,MATCH($L$4,'Schedule &amp; Results (2021)'!$C$25:$C$29,0)),INDEX('Schedule &amp; Results (2021)'!$D$25:$D$29,MATCH($L$4,'Schedule &amp; Results (2021)'!$F$25:$F$29,0)))</f>
        <v>155.02</v>
      </c>
      <c r="N10" s="62" t="str">
        <f t="shared" si="4"/>
        <v>L</v>
      </c>
      <c r="O10" s="63">
        <f>IFERROR(VLOOKUP($O$4,'Schedule &amp; Results (2021)'!$C$25:$D$29, 2, FALSE),VLOOKUP($O$4,'Schedule &amp; Results (2021)'!$F$25:$G$29, 2, FALSE))</f>
        <v>155.02</v>
      </c>
      <c r="P10" s="58">
        <f t="array" ref="P10">IFERROR(INDEX('Schedule &amp; Results (2021)'!$G$25:$G$29,MATCH($O$4,'Schedule &amp; Results (2021)'!$C$25:$C$29,0)),INDEX('Schedule &amp; Results (2021)'!$D$25:$D$29,MATCH($O$4,'Schedule &amp; Results (2021)'!$F$25:$F$29,0)))</f>
        <v>130.06</v>
      </c>
      <c r="Q10" s="59" t="str">
        <f t="shared" si="5"/>
        <v>W</v>
      </c>
      <c r="R10" s="60">
        <f>IFERROR(VLOOKUP($R$4,'Schedule &amp; Results (2021)'!$C$25:$D$29, 2, FALSE),VLOOKUP($R$4,'Schedule &amp; Results (2021)'!$F$25:$G$29, 2, FALSE))</f>
        <v>163.78</v>
      </c>
      <c r="S10" s="61">
        <f t="array" ref="S10">IFERROR(INDEX('Schedule &amp; Results (2021)'!$G$25:$G$29,MATCH($R$4,'Schedule &amp; Results (2021)'!$C$25:$C$29,0)),INDEX('Schedule &amp; Results (2021)'!$D$25:$D$29,MATCH($R$4,'Schedule &amp; Results (2021)'!$F$25:$F$29,0)))</f>
        <v>145.28</v>
      </c>
      <c r="T10" s="62" t="str">
        <f t="shared" si="6"/>
        <v>W</v>
      </c>
      <c r="U10" s="63">
        <f>IFERROR(VLOOKUP($U$4,'Schedule &amp; Results (2021)'!$C$25:$D$29, 2, FALSE),VLOOKUP($U$4,'Schedule &amp; Results (2021)'!$F$25:$G$29, 2, FALSE))</f>
        <v>116.38</v>
      </c>
      <c r="V10" s="58">
        <f t="array" ref="V10">IFERROR(INDEX('Schedule &amp; Results (2021)'!$G$25:$G$29,MATCH($U$4,'Schedule &amp; Results (2021)'!$C$25:$C$29,0)),INDEX('Schedule &amp; Results (2021)'!$D$25:$D$29,MATCH($U$4,'Schedule &amp; Results (2021)'!$F$25:$F$29,0)))</f>
        <v>146.1</v>
      </c>
      <c r="W10" s="59" t="str">
        <f t="shared" si="7"/>
        <v>L</v>
      </c>
      <c r="X10" s="60">
        <f>IFERROR(VLOOKUP($X$4,'Schedule &amp; Results (2021)'!$C$25:$D$29, 2, FALSE),VLOOKUP($X$4,'Schedule &amp; Results (2021)'!$F$25:$G$29, 2, FALSE))</f>
        <v>145.28</v>
      </c>
      <c r="Y10" s="61">
        <f t="array" ref="Y10">IFERROR(INDEX('Schedule &amp; Results (2021)'!$G$25:$G$29,MATCH($X$4,'Schedule &amp; Results (2021)'!$C$25:$C$29,0)),INDEX('Schedule &amp; Results (2021)'!$D$25:$D$29,MATCH($X$4,'Schedule &amp; Results (2021)'!$F$25:$F$29,0)))</f>
        <v>163.78</v>
      </c>
      <c r="Z10" s="62" t="str">
        <f t="shared" si="8"/>
        <v>L</v>
      </c>
      <c r="AA10" s="63">
        <f>IFERROR(VLOOKUP($AA$4,'Schedule &amp; Results (2021)'!$C$25:$D$29, 2, FALSE),VLOOKUP($AA$4,'Schedule &amp; Results (2021)'!$F$25:$G$29, 2, FALSE))</f>
        <v>179.94</v>
      </c>
      <c r="AB10" s="58">
        <f t="array" ref="AB10">IFERROR(INDEX('Schedule &amp; Results (2021)'!$G$25:$G$29,MATCH($AA$4,'Schedule &amp; Results (2021)'!$C$25:$C$29,0)),INDEX('Schedule &amp; Results (2021)'!$D$25:$D$29,MATCH($AA$4,'Schedule &amp; Results (2021)'!$F$25:$F$29,0)))</f>
        <v>162.6</v>
      </c>
      <c r="AC10" s="59" t="str">
        <f t="shared" si="9"/>
        <v>W</v>
      </c>
      <c r="AD10" s="60">
        <f>IFERROR(VLOOKUP($AD$4,'Schedule &amp; Results (2021)'!$C$25:$D$29, 2, FALSE),VLOOKUP($AD$4,'Schedule &amp; Results (2021)'!$F$25:$G$29, 2, FALSE))</f>
        <v>162.6</v>
      </c>
      <c r="AE10" s="61">
        <f t="array" ref="AE10">IFERROR(INDEX('Schedule &amp; Results (2021)'!$G$25:$G$29,MATCH($AD$4,'Schedule &amp; Results (2021)'!$C$25:$C$29,0)),INDEX('Schedule &amp; Results (2021)'!$D$25:$D$29,MATCH($AD$4,'Schedule &amp; Results (2021)'!$F$25:$F$29,0)))</f>
        <v>179.94</v>
      </c>
      <c r="AF10" s="62" t="str">
        <f t="shared" si="10"/>
        <v>L</v>
      </c>
    </row>
    <row r="11">
      <c r="A11" s="55"/>
      <c r="B11" s="56">
        <v>6.0</v>
      </c>
      <c r="C11" s="57">
        <f>IFERROR(VLOOKUP($C$4,'Schedule &amp; Results (2021)'!$C$30:$D$34, 2, FALSE),VLOOKUP($C$4,'Schedule &amp; Results (2021)'!$F$30:$G$34, 2, FALSE))</f>
        <v>117.8</v>
      </c>
      <c r="D11" s="58">
        <f t="array" ref="D11">IFERROR(INDEX('Schedule &amp; Results (2021)'!$G$30:$G$34,MATCH($C$4,'Schedule &amp; Results (2021)'!$C$30:$C$34,0)),INDEX('Schedule &amp; Results (2021)'!$D$30:$D$34,MATCH($C$4,'Schedule &amp; Results (2021)'!$F$30:$F$34,0)))</f>
        <v>131.34</v>
      </c>
      <c r="E11" s="59" t="str">
        <f t="shared" si="1"/>
        <v>L</v>
      </c>
      <c r="F11" s="60">
        <f>IFERROR(VLOOKUP($F$4,'Schedule &amp; Results (2021)'!$C$30:$D$34, 2, FALSE),VLOOKUP($F$4,'Schedule &amp; Results (2021)'!$F$30:$G$34, 2, FALSE))</f>
        <v>156.16</v>
      </c>
      <c r="G11" s="61">
        <f t="array" ref="G11">IFERROR(INDEX('Schedule &amp; Results (2021)'!$G$30:$G$34,MATCH($F$4,'Schedule &amp; Results (2021)'!$C$30:$C$34,0)),INDEX('Schedule &amp; Results (2021)'!$D$30:$D$34,MATCH($F$4,'Schedule &amp; Results (2021)'!$F$30:$F$34,0)))</f>
        <v>134.5</v>
      </c>
      <c r="H11" s="62" t="str">
        <f t="shared" si="2"/>
        <v>W</v>
      </c>
      <c r="I11" s="63">
        <f>IFERROR(VLOOKUP($I$4,'Schedule &amp; Results (2021)'!$C$30:$D$34, 2, FALSE),VLOOKUP($I$4,'Schedule &amp; Results (2021)'!$F$30:$G$34, 2, FALSE))</f>
        <v>154.12</v>
      </c>
      <c r="J11" s="58">
        <f t="array" ref="J11">IFERROR(INDEX('Schedule &amp; Results (2021)'!$G$30:$G$34,MATCH($I$4,'Schedule &amp; Results (2021)'!$C$30:$C$34,0)),INDEX('Schedule &amp; Results (2021)'!$D$30:$D$34,MATCH($I$4,'Schedule &amp; Results (2021)'!$F$30:$F$34,0)))</f>
        <v>105</v>
      </c>
      <c r="K11" s="59" t="str">
        <f t="shared" si="3"/>
        <v>W</v>
      </c>
      <c r="L11" s="60">
        <f>IFERROR(VLOOKUP($L$4,'Schedule &amp; Results (2021)'!$C$30:$D$34, 2, FALSE),VLOOKUP($L$4,'Schedule &amp; Results (2021)'!$F$30:$G$34, 2, FALSE))</f>
        <v>105</v>
      </c>
      <c r="M11" s="61">
        <f t="array" ref="M11">IFERROR(INDEX('Schedule &amp; Results (2021)'!$G$30:$G$34,MATCH($L$4,'Schedule &amp; Results (2021)'!$C$30:$C$34,0)),INDEX('Schedule &amp; Results (2021)'!$D$30:$D$34,MATCH($L$4,'Schedule &amp; Results (2021)'!$F$30:$F$34,0)))</f>
        <v>154.12</v>
      </c>
      <c r="N11" s="62" t="str">
        <f t="shared" si="4"/>
        <v>L</v>
      </c>
      <c r="O11" s="63">
        <f>IFERROR(VLOOKUP($O$4,'Schedule &amp; Results (2021)'!$C$30:$D$34, 2, FALSE),VLOOKUP($O$4,'Schedule &amp; Results (2021)'!$F$30:$G$34, 2, FALSE))</f>
        <v>134.5</v>
      </c>
      <c r="P11" s="58">
        <f t="array" ref="P11">IFERROR(INDEX('Schedule &amp; Results (2021)'!$G$30:$G$34,MATCH($O$4,'Schedule &amp; Results (2021)'!$C$30:$C$34,0)),INDEX('Schedule &amp; Results (2021)'!$D$30:$D$34,MATCH($O$4,'Schedule &amp; Results (2021)'!$F$30:$F$34,0)))</f>
        <v>156.16</v>
      </c>
      <c r="Q11" s="59" t="str">
        <f t="shared" si="5"/>
        <v>L</v>
      </c>
      <c r="R11" s="60">
        <f>IFERROR(VLOOKUP($R$4,'Schedule &amp; Results (2021)'!$C$30:$D$34, 2, FALSE),VLOOKUP($R$4,'Schedule &amp; Results (2021)'!$F$30:$G$34, 2, FALSE))</f>
        <v>171.24</v>
      </c>
      <c r="S11" s="61">
        <f t="array" ref="S11">IFERROR(INDEX('Schedule &amp; Results (2021)'!$G$30:$G$34,MATCH($R$4,'Schedule &amp; Results (2021)'!$C$30:$C$34,0)),INDEX('Schedule &amp; Results (2021)'!$D$30:$D$34,MATCH($R$4,'Schedule &amp; Results (2021)'!$F$30:$F$34,0)))</f>
        <v>88.88</v>
      </c>
      <c r="T11" s="62" t="str">
        <f t="shared" si="6"/>
        <v>W</v>
      </c>
      <c r="U11" s="63">
        <f>IFERROR(VLOOKUP($U$4,'Schedule &amp; Results (2021)'!$C$30:$D$34, 2, FALSE),VLOOKUP($U$4,'Schedule &amp; Results (2021)'!$F$30:$G$34, 2, FALSE))</f>
        <v>116.08</v>
      </c>
      <c r="V11" s="58">
        <f t="array" ref="V11">IFERROR(INDEX('Schedule &amp; Results (2021)'!$G$30:$G$34,MATCH($U$4,'Schedule &amp; Results (2021)'!$C$30:$C$34,0)),INDEX('Schedule &amp; Results (2021)'!$D$30:$D$34,MATCH($U$4,'Schedule &amp; Results (2021)'!$F$30:$F$34,0)))</f>
        <v>144.88</v>
      </c>
      <c r="W11" s="59" t="str">
        <f t="shared" si="7"/>
        <v>L</v>
      </c>
      <c r="X11" s="60">
        <f>IFERROR(VLOOKUP($X$4,'Schedule &amp; Results (2021)'!$C$30:$D$34, 2, FALSE),VLOOKUP($X$4,'Schedule &amp; Results (2021)'!$F$30:$G$34, 2, FALSE))</f>
        <v>144.88</v>
      </c>
      <c r="Y11" s="61">
        <f t="array" ref="Y11">IFERROR(INDEX('Schedule &amp; Results (2021)'!$G$30:$G$34,MATCH($X$4,'Schedule &amp; Results (2021)'!$C$30:$C$34,0)),INDEX('Schedule &amp; Results (2021)'!$D$30:$D$34,MATCH($X$4,'Schedule &amp; Results (2021)'!$F$30:$F$34,0)))</f>
        <v>116.08</v>
      </c>
      <c r="Z11" s="62" t="str">
        <f t="shared" si="8"/>
        <v>W</v>
      </c>
      <c r="AA11" s="63">
        <f>IFERROR(VLOOKUP($AA$4,'Schedule &amp; Results (2021)'!$C$30:$D$34, 2, FALSE),VLOOKUP($AA$4,'Schedule &amp; Results (2021)'!$F$30:$G$34, 2, FALSE))</f>
        <v>88.88</v>
      </c>
      <c r="AB11" s="58">
        <f t="array" ref="AB11">IFERROR(INDEX('Schedule &amp; Results (2021)'!$G$30:$G$34,MATCH($AA$4,'Schedule &amp; Results (2021)'!$C$30:$C$34,0)),INDEX('Schedule &amp; Results (2021)'!$D$30:$D$34,MATCH($AA$4,'Schedule &amp; Results (2021)'!$F$30:$F$34,0)))</f>
        <v>171.24</v>
      </c>
      <c r="AC11" s="59" t="str">
        <f t="shared" si="9"/>
        <v>L</v>
      </c>
      <c r="AD11" s="60">
        <f>IFERROR(VLOOKUP($AD$4,'Schedule &amp; Results (2021)'!$C$30:$D$34, 2, FALSE),VLOOKUP($AD$4,'Schedule &amp; Results (2021)'!$F$30:$G$34, 2, FALSE))</f>
        <v>131.34</v>
      </c>
      <c r="AE11" s="61">
        <f t="array" ref="AE11">IFERROR(INDEX('Schedule &amp; Results (2021)'!$G$30:$G$34,MATCH($AD$4,'Schedule &amp; Results (2021)'!$C$30:$C$34,0)),INDEX('Schedule &amp; Results (2021)'!$D$30:$D$34,MATCH($AD$4,'Schedule &amp; Results (2021)'!$F$30:$F$34,0)))</f>
        <v>117.8</v>
      </c>
      <c r="AF11" s="62" t="str">
        <f t="shared" si="10"/>
        <v>W</v>
      </c>
    </row>
    <row r="12">
      <c r="A12" s="55"/>
      <c r="B12" s="56">
        <v>7.0</v>
      </c>
      <c r="C12" s="57">
        <f>IFERROR(VLOOKUP($C$4,'Schedule &amp; Results (2021)'!$C$25:$D$29, 2, FALSE),VLOOKUP($C$4,'Schedule &amp; Results (2021)'!$F$35:$G$39, 2, FALSE))</f>
        <v>148.14</v>
      </c>
      <c r="D12" s="58">
        <f t="array" ref="D12">IFERROR(INDEX('Schedule &amp; Results (2021)'!$G$35:$G$39,MATCH($C$4,'Schedule &amp; Results (2021)'!$C$35:$C$39,0)),INDEX('Schedule &amp; Results (2021)'!$D$35:$D$39,MATCH($C$4,'Schedule &amp; Results (2021)'!$F$35:$F$39,0)))</f>
        <v>49.72</v>
      </c>
      <c r="E12" s="59" t="str">
        <f t="shared" si="1"/>
        <v>W</v>
      </c>
      <c r="F12" s="60">
        <f>IFERROR(VLOOKUP($F$4,'Schedule &amp; Results (2021)'!$C$35:$D$39, 2, FALSE),VLOOKUP($F$4,'Schedule &amp; Results (2021)'!$F$35:$G$39, 2, FALSE))</f>
        <v>113.04</v>
      </c>
      <c r="G12" s="61">
        <f t="array" ref="G12">IFERROR(INDEX('Schedule &amp; Results (2021)'!$G$35:$G$39,MATCH($F$4,'Schedule &amp; Results (2021)'!$C$35:$C$39,0)),INDEX('Schedule &amp; Results (2021)'!$D$35:$D$39,MATCH($F$4,'Schedule &amp; Results (2021)'!$F$35:$F$39,0)))</f>
        <v>144.32</v>
      </c>
      <c r="H12" s="62" t="str">
        <f t="shared" si="2"/>
        <v>L</v>
      </c>
      <c r="I12" s="63">
        <f>IFERROR(VLOOKUP($I$4,'Schedule &amp; Results (2021)'!$C$35:$D$39, 2, FALSE),VLOOKUP($I$4,'Schedule &amp; Results (2021)'!$F$35:$G$39, 2, FALSE))</f>
        <v>49.72</v>
      </c>
      <c r="J12" s="58">
        <f t="array" ref="J12">IFERROR(INDEX('Schedule &amp; Results (2021)'!$G$35:$G$39,MATCH($I$4,'Schedule &amp; Results (2021)'!$C$35:$C$39,0)),INDEX('Schedule &amp; Results (2021)'!$D$35:$D$39,MATCH($I$4,'Schedule &amp; Results (2021)'!$F$35:$F$39,0)))</f>
        <v>148.14</v>
      </c>
      <c r="K12" s="59" t="str">
        <f t="shared" si="3"/>
        <v>L</v>
      </c>
      <c r="L12" s="60">
        <f>IFERROR(VLOOKUP($L$4,'Schedule &amp; Results (2021)'!$C$35:$D$39, 2, FALSE),VLOOKUP($L$4,'Schedule &amp; Results (2021)'!$F$35:$G$39, 2, FALSE))</f>
        <v>157.76</v>
      </c>
      <c r="M12" s="61">
        <f t="array" ref="M12">IFERROR(INDEX('Schedule &amp; Results (2021)'!$G$35:$G$39,MATCH($L$4,'Schedule &amp; Results (2021)'!$C$35:$C$39,0)),INDEX('Schedule &amp; Results (2021)'!$D$35:$D$39,MATCH($L$4,'Schedule &amp; Results (2021)'!$F$35:$F$39,0)))</f>
        <v>100.34</v>
      </c>
      <c r="N12" s="62" t="str">
        <f t="shared" si="4"/>
        <v>W</v>
      </c>
      <c r="O12" s="63">
        <f>IFERROR(VLOOKUP($O$4,'Schedule &amp; Results (2021)'!$C$35:$D$39, 2, FALSE),VLOOKUP($O$4,'Schedule &amp; Results (2021)'!$F$35:$G$39, 2, FALSE))</f>
        <v>115.94</v>
      </c>
      <c r="P12" s="58">
        <f t="array" ref="P12">IFERROR(INDEX('Schedule &amp; Results (2021)'!$G$35:$G$39,MATCH($O$4,'Schedule &amp; Results (2021)'!$C$35:$C$39,0)),INDEX('Schedule &amp; Results (2021)'!$D$35:$D$39,MATCH($O$4,'Schedule &amp; Results (2021)'!$F$35:$F$39,0)))</f>
        <v>152.26</v>
      </c>
      <c r="Q12" s="59" t="str">
        <f t="shared" si="5"/>
        <v>L</v>
      </c>
      <c r="R12" s="60">
        <f>IFERROR(VLOOKUP($R$4,'Schedule &amp; Results (2021)'!$C$35:$D$39, 2, FALSE),VLOOKUP($R$4,'Schedule &amp; Results (2021)'!$F$35:$G$39, 2, FALSE))</f>
        <v>144.32</v>
      </c>
      <c r="S12" s="61">
        <f t="array" ref="S12">IFERROR(INDEX('Schedule &amp; Results (2021)'!$G$35:$G$39,MATCH($R$4,'Schedule &amp; Results (2021)'!$C$35:$C$39,0)),INDEX('Schedule &amp; Results (2021)'!$D$35:$D$39,MATCH($R$4,'Schedule &amp; Results (2021)'!$F$35:$F$39,0)))</f>
        <v>113.04</v>
      </c>
      <c r="T12" s="62" t="str">
        <f t="shared" si="6"/>
        <v>W</v>
      </c>
      <c r="U12" s="63">
        <f>IFERROR(VLOOKUP($U$4,'Schedule &amp; Results (2021)'!$C$35:$D$39, 2, FALSE),VLOOKUP($U$4,'Schedule &amp; Results (2021)'!$F$35:$G$39, 2, FALSE))</f>
        <v>100.34</v>
      </c>
      <c r="V12" s="58">
        <f t="array" ref="V12">IFERROR(INDEX('Schedule &amp; Results (2021)'!$G$35:$G$39,MATCH($U$4,'Schedule &amp; Results (2021)'!$C$35:$C$39,0)),INDEX('Schedule &amp; Results (2021)'!$D$35:$D$39,MATCH($U$4,'Schedule &amp; Results (2021)'!$F$35:$F$39,0)))</f>
        <v>157.76</v>
      </c>
      <c r="W12" s="59" t="str">
        <f t="shared" si="7"/>
        <v>L</v>
      </c>
      <c r="X12" s="60">
        <f>IFERROR(VLOOKUP($X$4,'Schedule &amp; Results (2021)'!$C$35:$D$39, 2, FALSE),VLOOKUP($X$4,'Schedule &amp; Results (2021)'!$F$35:$G$39, 2, FALSE))</f>
        <v>102.88</v>
      </c>
      <c r="Y12" s="61">
        <f t="array" ref="Y12">IFERROR(INDEX('Schedule &amp; Results (2021)'!$G$35:$G$39,MATCH($X$4,'Schedule &amp; Results (2021)'!$C$35:$C$39,0)),INDEX('Schedule &amp; Results (2021)'!$D$35:$D$39,MATCH($X$4,'Schedule &amp; Results (2021)'!$F$35:$F$39,0)))</f>
        <v>117.64</v>
      </c>
      <c r="Z12" s="62" t="str">
        <f t="shared" si="8"/>
        <v>L</v>
      </c>
      <c r="AA12" s="63">
        <f>IFERROR(VLOOKUP($AA$4,'Schedule &amp; Results (2021)'!$C$35:$D$39, 2, FALSE),VLOOKUP($AA$4,'Schedule &amp; Results (2021)'!$F$35:$G$39, 2, FALSE))</f>
        <v>117.64</v>
      </c>
      <c r="AB12" s="58">
        <f t="array" ref="AB12">IFERROR(INDEX('Schedule &amp; Results (2021)'!$G$35:$G$39,MATCH($AA$4,'Schedule &amp; Results (2021)'!$C$35:$C$39,0)),INDEX('Schedule &amp; Results (2021)'!$D$35:$D$39,MATCH($AA$4,'Schedule &amp; Results (2021)'!$F$35:$F$39,0)))</f>
        <v>102.88</v>
      </c>
      <c r="AC12" s="59" t="str">
        <f t="shared" si="9"/>
        <v>W</v>
      </c>
      <c r="AD12" s="60">
        <f>IFERROR(VLOOKUP($AD$4,'Schedule &amp; Results (2021)'!$C$35:$D$39, 2, FALSE),VLOOKUP($AD$4,'Schedule &amp; Results (2021)'!$F$35:$G$39, 2, FALSE))</f>
        <v>152.26</v>
      </c>
      <c r="AE12" s="61">
        <f t="array" ref="AE12">IFERROR(INDEX('Schedule &amp; Results (2021)'!$G$35:$G$39,MATCH($AD$4,'Schedule &amp; Results (2021)'!$C$35:$C$39,0)),INDEX('Schedule &amp; Results (2021)'!$D$35:$D$39,MATCH($AD$4,'Schedule &amp; Results (2021)'!$F$35:$F$39,0)))</f>
        <v>115.94</v>
      </c>
      <c r="AF12" s="62" t="str">
        <f t="shared" si="10"/>
        <v>W</v>
      </c>
    </row>
    <row r="13">
      <c r="A13" s="55"/>
      <c r="B13" s="56">
        <v>8.0</v>
      </c>
      <c r="C13" s="57">
        <f>IFERROR(VLOOKUP($C$4,'Schedule &amp; Results (2021)'!$C$40:$D$44, 2, FALSE),VLOOKUP($C$4,'Schedule &amp; Results (2021)'!$F$40:$G$44, 2, FALSE))</f>
        <v>146.62</v>
      </c>
      <c r="D13" s="58">
        <f t="array" ref="D13">IFERROR(INDEX('Schedule &amp; Results (2021)'!$G$40:$G$44,MATCH($C$4,'Schedule &amp; Results (2021)'!$C$40:$C$44,0)),INDEX('Schedule &amp; Results (2021)'!$D$40:$D$44,MATCH($C$4,'Schedule &amp; Results (2021)'!$F$40:$F$44,0)))</f>
        <v>115.5</v>
      </c>
      <c r="E13" s="59" t="str">
        <f t="shared" si="1"/>
        <v>W</v>
      </c>
      <c r="F13" s="60">
        <f>IFERROR(VLOOKUP($F$4,'Schedule &amp; Results (2021)'!$C$40:$D$44, 2, FALSE),VLOOKUP($F$4,'Schedule &amp; Results (2021)'!$F$40:$G$44, 2, FALSE))</f>
        <v>107.46</v>
      </c>
      <c r="G13" s="61">
        <f t="array" ref="G13">IFERROR(INDEX('Schedule &amp; Results (2021)'!$G$40:$G$44,MATCH($F$4,'Schedule &amp; Results (2021)'!$C$40:$C$44,0)),INDEX('Schedule &amp; Results (2021)'!$D$40:$D$44,MATCH($F$4,'Schedule &amp; Results (2021)'!$F$40:$F$44,0)))</f>
        <v>125.58</v>
      </c>
      <c r="H13" s="62" t="str">
        <f t="shared" si="2"/>
        <v>L</v>
      </c>
      <c r="I13" s="63">
        <f>IFERROR(VLOOKUP($I$4,'Schedule &amp; Results (2021)'!$C$40:$D$44, 2, FALSE),VLOOKUP($I$4,'Schedule &amp; Results (2021)'!$F$40:$G$44, 2, FALSE))</f>
        <v>96.66</v>
      </c>
      <c r="J13" s="58">
        <f t="array" ref="J13">IFERROR(INDEX('Schedule &amp; Results (2021)'!$G$40:$G$44,MATCH($I$4,'Schedule &amp; Results (2021)'!$C$40:$C$44,0)),INDEX('Schedule &amp; Results (2021)'!$D$40:$D$44,MATCH($I$4,'Schedule &amp; Results (2021)'!$F$40:$F$44,0)))</f>
        <v>141.52</v>
      </c>
      <c r="K13" s="59" t="str">
        <f t="shared" si="3"/>
        <v>L</v>
      </c>
      <c r="L13" s="60">
        <f>IFERROR(VLOOKUP($L$4,'Schedule &amp; Results (2021)'!$C$40:$D$44, 2, FALSE),VLOOKUP($L$4,'Schedule &amp; Results (2021)'!$F$40:$G$44, 2, FALSE))</f>
        <v>89.06</v>
      </c>
      <c r="M13" s="61">
        <f t="array" ref="M13">IFERROR(INDEX('Schedule &amp; Results (2021)'!$G$40:$G$44,MATCH($L$4,'Schedule &amp; Results (2021)'!$C$40:$C$44,0)),INDEX('Schedule &amp; Results (2021)'!$D$40:$D$44,MATCH($L$4,'Schedule &amp; Results (2021)'!$F$40:$F$44,0)))</f>
        <v>75.36</v>
      </c>
      <c r="N13" s="62" t="str">
        <f t="shared" si="4"/>
        <v>W</v>
      </c>
      <c r="O13" s="63">
        <f>IFERROR(VLOOKUP($O$4,'Schedule &amp; Results (2021)'!$C$40:$D$44, 2, FALSE),VLOOKUP($O$4,'Schedule &amp; Results (2021)'!$F$40:$G$44, 2, FALSE))</f>
        <v>141.52</v>
      </c>
      <c r="P13" s="58">
        <f t="array" ref="P13">IFERROR(INDEX('Schedule &amp; Results (2021)'!$G$40:$G$44,MATCH($O$4,'Schedule &amp; Results (2021)'!$C$40:$C$44,0)),INDEX('Schedule &amp; Results (2021)'!$D$40:$D$44,MATCH($O$4,'Schedule &amp; Results (2021)'!$F$40:$F$44,0)))</f>
        <v>96.66</v>
      </c>
      <c r="Q13" s="59" t="str">
        <f t="shared" si="5"/>
        <v>W</v>
      </c>
      <c r="R13" s="60">
        <f>IFERROR(VLOOKUP($R$4,'Schedule &amp; Results (2021)'!$C$40:$D$44, 2, FALSE),VLOOKUP($R$4,'Schedule &amp; Results (2021)'!$F$40:$G$44, 2, FALSE))</f>
        <v>105.46</v>
      </c>
      <c r="S13" s="61">
        <f t="array" ref="S13">IFERROR(INDEX('Schedule &amp; Results (2021)'!$G$40:$G$44,MATCH($R$4,'Schedule &amp; Results (2021)'!$C$40:$C$44,0)),INDEX('Schedule &amp; Results (2021)'!$D$40:$D$44,MATCH($R$4,'Schedule &amp; Results (2021)'!$F$40:$F$44,0)))</f>
        <v>137.4</v>
      </c>
      <c r="T13" s="62" t="str">
        <f t="shared" si="6"/>
        <v>L</v>
      </c>
      <c r="U13" s="63">
        <f>IFERROR(VLOOKUP($U$4,'Schedule &amp; Results (2021)'!$C$40:$D$44, 2, FALSE),VLOOKUP($U$4,'Schedule &amp; Results (2021)'!$F$40:$G$44, 2, FALSE))</f>
        <v>115.5</v>
      </c>
      <c r="V13" s="58">
        <f t="array" ref="V13">IFERROR(INDEX('Schedule &amp; Results (2021)'!$G$40:$G$44,MATCH($U$4,'Schedule &amp; Results (2021)'!$C$40:$C$44,0)),INDEX('Schedule &amp; Results (2021)'!$D$40:$D$44,MATCH($U$4,'Schedule &amp; Results (2021)'!$F$40:$F$44,0)))</f>
        <v>146.62</v>
      </c>
      <c r="W13" s="59" t="str">
        <f t="shared" si="7"/>
        <v>L</v>
      </c>
      <c r="X13" s="60">
        <f>IFERROR(VLOOKUP($X$4,'Schedule &amp; Results (2021)'!$C$40:$D$44, 2, FALSE),VLOOKUP($X$4,'Schedule &amp; Results (2021)'!$F$40:$G$44, 2, FALSE))</f>
        <v>125.58</v>
      </c>
      <c r="Y13" s="61">
        <f t="array" ref="Y13">IFERROR(INDEX('Schedule &amp; Results (2021)'!$G$40:$G$44,MATCH($X$4,'Schedule &amp; Results (2021)'!$C$40:$C$44,0)),INDEX('Schedule &amp; Results (2021)'!$D$40:$D$44,MATCH($X$4,'Schedule &amp; Results (2021)'!$F$40:$F$44,0)))</f>
        <v>107.46</v>
      </c>
      <c r="Z13" s="62" t="str">
        <f t="shared" si="8"/>
        <v>W</v>
      </c>
      <c r="AA13" s="63">
        <f>IFERROR(VLOOKUP($AA$4,'Schedule &amp; Results (2021)'!$C$40:$D$44, 2, FALSE),VLOOKUP($AA$4,'Schedule &amp; Results (2021)'!$F$40:$G$44, 2, FALSE))</f>
        <v>75.36</v>
      </c>
      <c r="AB13" s="58">
        <f t="array" ref="AB13">IFERROR(INDEX('Schedule &amp; Results (2021)'!$G$40:$G$44,MATCH($AA$4,'Schedule &amp; Results (2021)'!$C$40:$C$44,0)),INDEX('Schedule &amp; Results (2021)'!$D$40:$D$44,MATCH($AA$4,'Schedule &amp; Results (2021)'!$F$40:$F$44,0)))</f>
        <v>89.06</v>
      </c>
      <c r="AC13" s="59" t="str">
        <f t="shared" si="9"/>
        <v>L</v>
      </c>
      <c r="AD13" s="60">
        <f>IFERROR(VLOOKUP($AD$4,'Schedule &amp; Results (2021)'!$C$40:$D$44, 2, FALSE),VLOOKUP($AD$4,'Schedule &amp; Results (2021)'!$F$40:$G$44, 2, FALSE))</f>
        <v>137.4</v>
      </c>
      <c r="AE13" s="61">
        <f t="array" ref="AE13">IFERROR(INDEX('Schedule &amp; Results (2021)'!$G$40:$G$44,MATCH($AD$4,'Schedule &amp; Results (2021)'!$C$40:$C$44,0)),INDEX('Schedule &amp; Results (2021)'!$D$40:$D$44,MATCH($AD$4,'Schedule &amp; Results (2021)'!$F$40:$F$44,0)))</f>
        <v>105.46</v>
      </c>
      <c r="AF13" s="62" t="str">
        <f t="shared" si="10"/>
        <v>W</v>
      </c>
    </row>
    <row r="14">
      <c r="A14" s="55"/>
      <c r="B14" s="56">
        <v>9.0</v>
      </c>
      <c r="C14" s="57">
        <f>IFERROR(VLOOKUP($C$4,'Schedule &amp; Results (2021)'!$C$30:$D$34, 2, FALSE),VLOOKUP($C$4,'Schedule &amp; Results (2021)'!$F$45:$G$49, 2, FALSE))</f>
        <v>117.8</v>
      </c>
      <c r="D14" s="58">
        <f t="array" ref="D14">IFERROR(INDEX('Schedule &amp; Results (2021)'!$G$45:$G$49,MATCH($C$4,'Schedule &amp; Results (2021)'!$C$45:$C$49,0)),INDEX('Schedule &amp; Results (2021)'!$D$45:$D$49,MATCH($C$4,'Schedule &amp; Results (2021)'!$F$45:$F$49,0)))</f>
        <v>91.38</v>
      </c>
      <c r="E14" s="59" t="str">
        <f t="shared" si="1"/>
        <v>W</v>
      </c>
      <c r="F14" s="60">
        <f>IFERROR(VLOOKUP($F$4,'Schedule &amp; Results (2021)'!$C$45:$D$49, 2, FALSE),VLOOKUP($F$4,'Schedule &amp; Results (2021)'!$F$45:$G$49, 2, FALSE))</f>
        <v>115.14</v>
      </c>
      <c r="G14" s="61">
        <f t="array" ref="G14">IFERROR(INDEX('Schedule &amp; Results (2021)'!$G$45:$G$49,MATCH($F$4,'Schedule &amp; Results (2021)'!$C$45:$C$49,0)),INDEX('Schedule &amp; Results (2021)'!$D$45:$D$49,MATCH($F$4,'Schedule &amp; Results (2021)'!$F$45:$F$49,0)))</f>
        <v>115.24</v>
      </c>
      <c r="H14" s="62" t="str">
        <f t="shared" si="2"/>
        <v>L</v>
      </c>
      <c r="I14" s="63">
        <f>IFERROR(VLOOKUP($I$4,'Schedule &amp; Results (2021)'!$C$45:$D$49, 2, FALSE),VLOOKUP($I$4,'Schedule &amp; Results (2021)'!$F$45:$G$49, 2, FALSE))</f>
        <v>104.16</v>
      </c>
      <c r="J14" s="58">
        <f t="array" ref="J14">IFERROR(INDEX('Schedule &amp; Results (2021)'!$G$45:$G$49,MATCH($I$4,'Schedule &amp; Results (2021)'!$C$45:$C$49,0)),INDEX('Schedule &amp; Results (2021)'!$D$45:$D$49,MATCH($I$4,'Schedule &amp; Results (2021)'!$F$45:$F$49,0)))</f>
        <v>133.96</v>
      </c>
      <c r="K14" s="59" t="str">
        <f t="shared" si="3"/>
        <v>L</v>
      </c>
      <c r="L14" s="60">
        <f>IFERROR(VLOOKUP($L$4,'Schedule &amp; Results (2021)'!$C$45:$D$49, 2, FALSE),VLOOKUP($L$4,'Schedule &amp; Results (2021)'!$F$45:$G$49, 2, FALSE))</f>
        <v>100.18</v>
      </c>
      <c r="M14" s="61">
        <f t="array" ref="M14">IFERROR(INDEX('Schedule &amp; Results (2021)'!$G$45:$G$49,MATCH($L$4,'Schedule &amp; Results (2021)'!$C$45:$C$49,0)),INDEX('Schedule &amp; Results (2021)'!$D$45:$D$49,MATCH($L$4,'Schedule &amp; Results (2021)'!$F$45:$F$49,0)))</f>
        <v>127.44</v>
      </c>
      <c r="N14" s="62" t="str">
        <f t="shared" si="4"/>
        <v>L</v>
      </c>
      <c r="O14" s="63">
        <f>IFERROR(VLOOKUP($O$4,'Schedule &amp; Results (2021)'!$C$45:$D$49, 2, FALSE),VLOOKUP($O$4,'Schedule &amp; Results (2021)'!$F$45:$G$49, 2, FALSE))</f>
        <v>127.44</v>
      </c>
      <c r="P14" s="58">
        <f t="array" ref="P14">IFERROR(INDEX('Schedule &amp; Results (2021)'!$G$45:$G$49,MATCH($O$4,'Schedule &amp; Results (2021)'!$C$45:$C$49,0)),INDEX('Schedule &amp; Results (2021)'!$D$45:$D$49,MATCH($O$4,'Schedule &amp; Results (2021)'!$F$45:$F$49,0)))</f>
        <v>100.18</v>
      </c>
      <c r="Q14" s="59" t="str">
        <f t="shared" si="5"/>
        <v>W</v>
      </c>
      <c r="R14" s="60">
        <f>IFERROR(VLOOKUP($R$4,'Schedule &amp; Results (2021)'!$C$45:$D$49, 2, FALSE),VLOOKUP($R$4,'Schedule &amp; Results (2021)'!$F$45:$G$49, 2, FALSE))</f>
        <v>129.68</v>
      </c>
      <c r="S14" s="61">
        <f t="array" ref="S14">IFERROR(INDEX('Schedule &amp; Results (2021)'!$G$45:$G$49,MATCH($R$4,'Schedule &amp; Results (2021)'!$C$45:$C$49,0)),INDEX('Schedule &amp; Results (2021)'!$D$45:$D$49,MATCH($R$4,'Schedule &amp; Results (2021)'!$F$45:$F$49,0)))</f>
        <v>104.24</v>
      </c>
      <c r="T14" s="62" t="str">
        <f t="shared" si="6"/>
        <v>W</v>
      </c>
      <c r="U14" s="63">
        <f>IFERROR(VLOOKUP($U$4,'Schedule &amp; Results (2021)'!$C$45:$D$49, 2, FALSE),VLOOKUP($U$4,'Schedule &amp; Results (2021)'!$F$45:$G$49, 2, FALSE))</f>
        <v>115.24</v>
      </c>
      <c r="V14" s="58">
        <f t="array" ref="V14">IFERROR(INDEX('Schedule &amp; Results (2021)'!$G$45:$G$49,MATCH($U$4,'Schedule &amp; Results (2021)'!$C$45:$C$49,0)),INDEX('Schedule &amp; Results (2021)'!$D$45:$D$49,MATCH($U$4,'Schedule &amp; Results (2021)'!$F$45:$F$49,0)))</f>
        <v>115.14</v>
      </c>
      <c r="W14" s="59" t="str">
        <f t="shared" si="7"/>
        <v>W</v>
      </c>
      <c r="X14" s="60">
        <f>IFERROR(VLOOKUP($X$4,'Schedule &amp; Results (2021)'!$C$45:$D$49, 2, FALSE),VLOOKUP($X$4,'Schedule &amp; Results (2021)'!$F$45:$G$49, 2, FALSE))</f>
        <v>104.24</v>
      </c>
      <c r="Y14" s="61">
        <f t="array" ref="Y14">IFERROR(INDEX('Schedule &amp; Results (2021)'!$G$45:$G$49,MATCH($X$4,'Schedule &amp; Results (2021)'!$C$45:$C$49,0)),INDEX('Schedule &amp; Results (2021)'!$D$45:$D$49,MATCH($X$4,'Schedule &amp; Results (2021)'!$F$45:$F$49,0)))</f>
        <v>129.68</v>
      </c>
      <c r="Z14" s="62" t="str">
        <f t="shared" si="8"/>
        <v>L</v>
      </c>
      <c r="AA14" s="63">
        <f>IFERROR(VLOOKUP($AA$4,'Schedule &amp; Results (2021)'!$C$45:$D$49, 2, FALSE),VLOOKUP($AA$4,'Schedule &amp; Results (2021)'!$F$45:$G$49, 2, FALSE))</f>
        <v>91.38</v>
      </c>
      <c r="AB14" s="58">
        <f t="array" ref="AB14">IFERROR(INDEX('Schedule &amp; Results (2021)'!$G$45:$G$49,MATCH($AA$4,'Schedule &amp; Results (2021)'!$C$45:$C$49,0)),INDEX('Schedule &amp; Results (2021)'!$D$45:$D$49,MATCH($AA$4,'Schedule &amp; Results (2021)'!$F$45:$F$49,0)))</f>
        <v>99.08</v>
      </c>
      <c r="AC14" s="59" t="str">
        <f t="shared" si="9"/>
        <v>L</v>
      </c>
      <c r="AD14" s="60">
        <f>IFERROR(VLOOKUP($AD$4,'Schedule &amp; Results (2021)'!$C$45:$D$49, 2, FALSE),VLOOKUP($AD$4,'Schedule &amp; Results (2021)'!$F$45:$G$49, 2, FALSE))</f>
        <v>133.96</v>
      </c>
      <c r="AE14" s="61">
        <f t="array" ref="AE14">IFERROR(INDEX('Schedule &amp; Results (2021)'!$G$45:$G$49,MATCH($AD$4,'Schedule &amp; Results (2021)'!$C$45:$C$49,0)),INDEX('Schedule &amp; Results (2021)'!$D$45:$D$49,MATCH($AD$4,'Schedule &amp; Results (2021)'!$F$45:$F$49,0)))</f>
        <v>104.16</v>
      </c>
      <c r="AF14" s="62" t="str">
        <f t="shared" si="10"/>
        <v>W</v>
      </c>
    </row>
    <row r="15">
      <c r="A15" s="55"/>
      <c r="B15" s="56">
        <v>10.0</v>
      </c>
      <c r="C15" s="57">
        <f>IFERROR(VLOOKUP($C$4,'Schedule &amp; Results (2021)'!$C$50:$D$54, 2, FALSE),VLOOKUP($C$4,'Schedule &amp; Results (2021)'!$F$50:$G$54, 2, FALSE))</f>
        <v>103.42</v>
      </c>
      <c r="D15" s="58">
        <f t="array" ref="D15">IFERROR(INDEX('Schedule &amp; Results (2021)'!$G$50:$G$54,MATCH($C$4,'Schedule &amp; Results (2021)'!$C$50:$C$54,0)),INDEX('Schedule &amp; Results (2021)'!$D$50:$D$54,MATCH($C$4,'Schedule &amp; Results (2021)'!$F$50:$F$54,0)))</f>
        <v>106.78</v>
      </c>
      <c r="E15" s="59" t="str">
        <f t="shared" si="1"/>
        <v>L</v>
      </c>
      <c r="F15" s="60">
        <f>IFERROR(VLOOKUP($F$4,'Schedule &amp; Results (2021)'!$C$50:$D$54, 2, FALSE),VLOOKUP($F$4,'Schedule &amp; Results (2021)'!$F$50:$G$54, 2, FALSE))</f>
        <v>102.44</v>
      </c>
      <c r="G15" s="61">
        <f t="array" ref="G15">IFERROR(INDEX('Schedule &amp; Results (2021)'!$G$50:$G$54,MATCH($F$4,'Schedule &amp; Results (2021)'!$C$50:$C$54,0)),INDEX('Schedule &amp; Results (2021)'!$D$50:$D$54,MATCH($F$4,'Schedule &amp; Results (2021)'!$F$50:$F$54,0)))</f>
        <v>131.52</v>
      </c>
      <c r="H15" s="62" t="str">
        <f t="shared" si="2"/>
        <v>L</v>
      </c>
      <c r="I15" s="63">
        <f>IFERROR(VLOOKUP($I$4,'Schedule &amp; Results (2021)'!$C$50:$D$54, 2, FALSE),VLOOKUP($I$4,'Schedule &amp; Results (2021)'!$F$50:$G$54, 2, FALSE))</f>
        <v>169.5</v>
      </c>
      <c r="J15" s="58">
        <f t="array" ref="J15">IFERROR(INDEX('Schedule &amp; Results (2021)'!$G$50:$G$54,MATCH($I$4,'Schedule &amp; Results (2021)'!$C$50:$C$54,0)),INDEX('Schedule &amp; Results (2021)'!$D$50:$D$54,MATCH($I$4,'Schedule &amp; Results (2021)'!$F$50:$F$54,0)))</f>
        <v>89.6</v>
      </c>
      <c r="K15" s="59" t="str">
        <f t="shared" si="3"/>
        <v>W</v>
      </c>
      <c r="L15" s="60">
        <f>IFERROR(VLOOKUP($L$4,'Schedule &amp; Results (2021)'!$C$50:$D$54, 2, FALSE),VLOOKUP($L$4,'Schedule &amp; Results (2021)'!$F$50:$G$54, 2, FALSE))</f>
        <v>100.98</v>
      </c>
      <c r="M15" s="61">
        <f t="array" ref="M15">IFERROR(INDEX('Schedule &amp; Results (2021)'!$G$50:$G$54,MATCH($L$4,'Schedule &amp; Results (2021)'!$C$50:$C$54,0)),INDEX('Schedule &amp; Results (2021)'!$D$50:$D$54,MATCH($L$4,'Schedule &amp; Results (2021)'!$F$50:$F$54,0)))</f>
        <v>116.52</v>
      </c>
      <c r="N15" s="62" t="str">
        <f t="shared" si="4"/>
        <v>L</v>
      </c>
      <c r="O15" s="64">
        <f>IFERROR(VLOOKUP($O$4,'Schedule &amp; Results (2021)'!$C$50:$D$54, 2, FALSE),VLOOKUP($O$4,'Schedule &amp; Results (2021)'!$F$50:$G$54, 2, FALSE))</f>
        <v>70.6</v>
      </c>
      <c r="P15" s="58">
        <f t="array" ref="P15">IFERROR(INDEX('Schedule &amp; Results (2021)'!$G$50:$G$54,MATCH($O$4,'Schedule &amp; Results (2021)'!$C$50:$C$54,0)),INDEX('Schedule &amp; Results (2021)'!$D$50:$D$54,MATCH($O$4,'Schedule &amp; Results (2021)'!$F$50:$F$54,0)))</f>
        <v>153.14</v>
      </c>
      <c r="Q15" s="59" t="str">
        <f t="shared" si="5"/>
        <v>L</v>
      </c>
      <c r="R15" s="60">
        <f>IFERROR(VLOOKUP($R$4,'Schedule &amp; Results (2021)'!$C$50:$D$54, 2, FALSE),VLOOKUP($R$4,'Schedule &amp; Results (2021)'!$F$50:$G$54, 2, FALSE))</f>
        <v>106.78</v>
      </c>
      <c r="S15" s="61">
        <f t="array" ref="S15">IFERROR(INDEX('Schedule &amp; Results (2021)'!$G$50:$G$54,MATCH($R$4,'Schedule &amp; Results (2021)'!$C$50:$C$54,0)),INDEX('Schedule &amp; Results (2021)'!$D$50:$D$54,MATCH($R$4,'Schedule &amp; Results (2021)'!$F$50:$F$54,0)))</f>
        <v>103.42</v>
      </c>
      <c r="T15" s="62" t="str">
        <f t="shared" si="6"/>
        <v>W</v>
      </c>
      <c r="U15" s="63">
        <f>IFERROR(VLOOKUP($U$4,'Schedule &amp; Results (2021)'!$C$50:$D$54, 2, FALSE),VLOOKUP($U$4,'Schedule &amp; Results (2021)'!$F$50:$G$54, 2, FALSE))</f>
        <v>153.14</v>
      </c>
      <c r="V15" s="58">
        <f t="array" ref="V15">IFERROR(INDEX('Schedule &amp; Results (2021)'!$G$50:$G$54,MATCH($U$4,'Schedule &amp; Results (2021)'!$C$50:$C$54,0)),INDEX('Schedule &amp; Results (2021)'!$D$50:$D$54,MATCH($U$4,'Schedule &amp; Results (2021)'!$F$50:$F$54,0)))</f>
        <v>70.6</v>
      </c>
      <c r="W15" s="59" t="str">
        <f t="shared" si="7"/>
        <v>W</v>
      </c>
      <c r="X15" s="60">
        <f>IFERROR(VLOOKUP($X$4,'Schedule &amp; Results (2021)'!$C$50:$D$54, 2, FALSE),VLOOKUP($X$4,'Schedule &amp; Results (2021)'!$F$50:$G$54, 2, FALSE))</f>
        <v>116.52</v>
      </c>
      <c r="Y15" s="61">
        <f t="array" ref="Y15">IFERROR(INDEX('Schedule &amp; Results (2021)'!$G$50:$G$54,MATCH($X$4,'Schedule &amp; Results (2021)'!$C$50:$C$54,0)),INDEX('Schedule &amp; Results (2021)'!$D$50:$D$54,MATCH($X$4,'Schedule &amp; Results (2021)'!$F$50:$F$54,0)))</f>
        <v>100.98</v>
      </c>
      <c r="Z15" s="62" t="str">
        <f t="shared" si="8"/>
        <v>W</v>
      </c>
      <c r="AA15" s="63">
        <f>IFERROR(VLOOKUP($AA$4,'Schedule &amp; Results (2021)'!$C$50:$D$54, 2, FALSE),VLOOKUP($AA$4,'Schedule &amp; Results (2021)'!$F$50:$G$54, 2, FALSE))</f>
        <v>89.6</v>
      </c>
      <c r="AB15" s="58">
        <f t="array" ref="AB15">IFERROR(INDEX('Schedule &amp; Results (2021)'!$G$50:$G$54,MATCH($AA$4,'Schedule &amp; Results (2021)'!$C$50:$C$54,0)),INDEX('Schedule &amp; Results (2021)'!$D$50:$D$54,MATCH($AA$4,'Schedule &amp; Results (2021)'!$F$50:$F$54,0)))</f>
        <v>169.5</v>
      </c>
      <c r="AC15" s="59" t="str">
        <f t="shared" si="9"/>
        <v>L</v>
      </c>
      <c r="AD15" s="60">
        <f>IFERROR(VLOOKUP($AD$4,'Schedule &amp; Results (2021)'!$C$50:$D$54, 2, FALSE),VLOOKUP($AD$4,'Schedule &amp; Results (2021)'!$F$50:$G$54, 2, FALSE))</f>
        <v>131.52</v>
      </c>
      <c r="AE15" s="61">
        <f t="array" ref="AE15">IFERROR(INDEX('Schedule &amp; Results (2021)'!$G$50:$G$54,MATCH($AD$4,'Schedule &amp; Results (2021)'!$C$50:$C$54,0)),INDEX('Schedule &amp; Results (2021)'!$D$50:$D$54,MATCH($AD$4,'Schedule &amp; Results (2021)'!$F$50:$F$54,0)))</f>
        <v>102.44</v>
      </c>
      <c r="AF15" s="62" t="str">
        <f t="shared" si="10"/>
        <v>W</v>
      </c>
    </row>
    <row r="16">
      <c r="A16" s="55"/>
      <c r="B16" s="56">
        <v>11.0</v>
      </c>
      <c r="C16" s="57">
        <f>IFERROR(VLOOKUP($C$4,'Schedule &amp; Results (2021)'!$C$55:$D$59, 2, FALSE),VLOOKUP($C$4,'Schedule &amp; Results (2021)'!$F$55:$G$59, 2, FALSE))</f>
        <v>163.78</v>
      </c>
      <c r="D16" s="58">
        <f t="array" ref="D16">IFERROR(INDEX('Schedule &amp; Results (2021)'!$G$55:$G$59,MATCH($C$4,'Schedule &amp; Results (2021)'!$C$55:$C$59,0)),INDEX('Schedule &amp; Results (2021)'!$D$55:$D$59,MATCH($C$4,'Schedule &amp; Results (2021)'!$F$55:$F$59,0)))</f>
        <v>140.5</v>
      </c>
      <c r="E16" s="59" t="str">
        <f t="shared" si="1"/>
        <v>W</v>
      </c>
      <c r="F16" s="60">
        <f>IFERROR(VLOOKUP($F$4,'Schedule &amp; Results (2021)'!$C$55:$D$59, 2, FALSE),VLOOKUP($F$4,'Schedule &amp; Results (2021)'!$F$55:$G$59, 2, FALSE))</f>
        <v>113.5</v>
      </c>
      <c r="G16" s="61">
        <f t="array" ref="G16">IFERROR(INDEX('Schedule &amp; Results (2021)'!$G$55:$G$59,MATCH($F$4,'Schedule &amp; Results (2021)'!$C$55:$C$59,0)),INDEX('Schedule &amp; Results (2021)'!$D$55:$D$59,MATCH($F$4,'Schedule &amp; Results (2021)'!$F$55:$F$59,0)))</f>
        <v>101.88</v>
      </c>
      <c r="H16" s="62" t="str">
        <f t="shared" si="2"/>
        <v>W</v>
      </c>
      <c r="I16" s="63">
        <f>IFERROR(VLOOKUP($I$4,'Schedule &amp; Results (2021)'!$C$55:$D$59, 2, FALSE),VLOOKUP($I$4,'Schedule &amp; Results (2021)'!$F$55:$G$59, 2, FALSE))</f>
        <v>126.96</v>
      </c>
      <c r="J16" s="58">
        <f t="array" ref="J16">IFERROR(INDEX('Schedule &amp; Results (2021)'!$G$55:$G$59,MATCH($I$4,'Schedule &amp; Results (2021)'!$C$55:$C$59,0)),INDEX('Schedule &amp; Results (2021)'!$D$55:$D$59,MATCH($I$4,'Schedule &amp; Results (2021)'!$F$55:$F$59,0)))</f>
        <v>111.08</v>
      </c>
      <c r="K16" s="59" t="str">
        <f t="shared" si="3"/>
        <v>W</v>
      </c>
      <c r="L16" s="60">
        <f>IFERROR(VLOOKUP($L$4,'Schedule &amp; Results (2021)'!$C$55:$D$59, 2, FALSE),VLOOKUP($L$4,'Schedule &amp; Results (2021)'!$F$55:$G$59, 2, FALSE))</f>
        <v>140.5</v>
      </c>
      <c r="M16" s="61">
        <f t="array" ref="M16">IFERROR(INDEX('Schedule &amp; Results (2021)'!$G$55:$G$59,MATCH($L$4,'Schedule &amp; Results (2021)'!$C$55:$C$59,0)),INDEX('Schedule &amp; Results (2021)'!$D$55:$D$59,MATCH($L$4,'Schedule &amp; Results (2021)'!$F$55:$F$59,0)))</f>
        <v>163.78</v>
      </c>
      <c r="N16" s="62" t="str">
        <f t="shared" si="4"/>
        <v>L</v>
      </c>
      <c r="O16" s="63">
        <f>IFERROR(VLOOKUP($O$4,'Schedule &amp; Results (2021)'!$C$55:$D$59, 2, FALSE),VLOOKUP($O$4,'Schedule &amp; Results (2021)'!$F$55:$G$59, 2, FALSE))</f>
        <v>133.68</v>
      </c>
      <c r="P16" s="58">
        <f t="array" ref="P16">IFERROR(INDEX('Schedule &amp; Results (2021)'!$G$55:$G$59,MATCH($O$4,'Schedule &amp; Results (2021)'!$C$55:$C$59,0)),INDEX('Schedule &amp; Results (2021)'!$D$55:$D$59,MATCH($O$4,'Schedule &amp; Results (2021)'!$F$55:$F$59,0)))</f>
        <v>89.66</v>
      </c>
      <c r="Q16" s="59" t="str">
        <f t="shared" si="5"/>
        <v>W</v>
      </c>
      <c r="R16" s="60">
        <f>IFERROR(VLOOKUP($R$4,'Schedule &amp; Results (2021)'!$C$55:$D$59, 2, FALSE),VLOOKUP($R$4,'Schedule &amp; Results (2021)'!$F$55:$G$59, 2, FALSE))</f>
        <v>111.08</v>
      </c>
      <c r="S16" s="61">
        <f t="array" ref="S16">IFERROR(INDEX('Schedule &amp; Results (2021)'!$G$55:$G$59,MATCH($R$4,'Schedule &amp; Results (2021)'!$C$55:$C$59,0)),INDEX('Schedule &amp; Results (2021)'!$D$55:$D$59,MATCH($R$4,'Schedule &amp; Results (2021)'!$F$55:$F$59,0)))</f>
        <v>126.96</v>
      </c>
      <c r="T16" s="62" t="str">
        <f t="shared" si="6"/>
        <v>L</v>
      </c>
      <c r="U16" s="63">
        <f>IFERROR(VLOOKUP($U$4,'Schedule &amp; Results (2021)'!$C$55:$D$59, 2, FALSE),VLOOKUP($U$4,'Schedule &amp; Results (2021)'!$F$55:$G$59, 2, FALSE))</f>
        <v>125.3</v>
      </c>
      <c r="V16" s="58">
        <f t="array" ref="V16">IFERROR(INDEX('Schedule &amp; Results (2021)'!$G$55:$G$59,MATCH($U$4,'Schedule &amp; Results (2021)'!$C$55:$C$59,0)),INDEX('Schedule &amp; Results (2021)'!$D$55:$D$59,MATCH($U$4,'Schedule &amp; Results (2021)'!$F$55:$F$59,0)))</f>
        <v>151.72</v>
      </c>
      <c r="W16" s="59" t="str">
        <f t="shared" si="7"/>
        <v>L</v>
      </c>
      <c r="X16" s="60">
        <f>IFERROR(VLOOKUP($X$4,'Schedule &amp; Results (2021)'!$C$55:$D$59, 2, FALSE),VLOOKUP($X$4,'Schedule &amp; Results (2021)'!$F$55:$G$59, 2, FALSE))</f>
        <v>89.66</v>
      </c>
      <c r="Y16" s="61">
        <f t="array" ref="Y16">IFERROR(INDEX('Schedule &amp; Results (2021)'!$G$55:$G$59,MATCH($X$4,'Schedule &amp; Results (2021)'!$C$55:$C$59,0)),INDEX('Schedule &amp; Results (2021)'!$D$55:$D$59,MATCH($X$4,'Schedule &amp; Results (2021)'!$F$55:$F$59,0)))</f>
        <v>133.68</v>
      </c>
      <c r="Z16" s="62" t="str">
        <f t="shared" si="8"/>
        <v>L</v>
      </c>
      <c r="AA16" s="63">
        <f>IFERROR(VLOOKUP($AA$4,'Schedule &amp; Results (2021)'!$C$55:$D$59, 2, FALSE),VLOOKUP($AA$4,'Schedule &amp; Results (2021)'!$F$55:$G$59, 2, FALSE))</f>
        <v>101.88</v>
      </c>
      <c r="AB16" s="58">
        <f t="array" ref="AB16">IFERROR(INDEX('Schedule &amp; Results (2021)'!$G$55:$G$59,MATCH($AA$4,'Schedule &amp; Results (2021)'!$C$55:$C$59,0)),INDEX('Schedule &amp; Results (2021)'!$D$55:$D$59,MATCH($AA$4,'Schedule &amp; Results (2021)'!$F$55:$F$59,0)))</f>
        <v>113.5</v>
      </c>
      <c r="AC16" s="59" t="str">
        <f t="shared" si="9"/>
        <v>L</v>
      </c>
      <c r="AD16" s="60">
        <f>IFERROR(VLOOKUP($AD$4,'Schedule &amp; Results (2021)'!$C$55:$D$59, 2, FALSE),VLOOKUP($AD$4,'Schedule &amp; Results (2021)'!$F$55:$G$59, 2, FALSE))</f>
        <v>151.72</v>
      </c>
      <c r="AE16" s="61">
        <f t="array" ref="AE16">IFERROR(INDEX('Schedule &amp; Results (2021)'!$G$55:$G$59,MATCH($AD$4,'Schedule &amp; Results (2021)'!$C$55:$C$59,0)),INDEX('Schedule &amp; Results (2021)'!$D$55:$D$59,MATCH($AD$4,'Schedule &amp; Results (2021)'!$F$55:$F$59,0)))</f>
        <v>125.3</v>
      </c>
      <c r="AF16" s="62" t="str">
        <f t="shared" si="10"/>
        <v>W</v>
      </c>
    </row>
    <row r="17">
      <c r="A17" s="55"/>
      <c r="B17" s="56">
        <v>12.0</v>
      </c>
      <c r="C17" s="57">
        <f>IFERROR(VLOOKUP($C$4,'Schedule &amp; Results (2021)'!$C$60:$D$64, 2, FALSE),VLOOKUP($C$4,'Schedule &amp; Results (2021)'!$F$60:$G$64, 2, FALSE))</f>
        <v>117.26</v>
      </c>
      <c r="D17" s="58">
        <f t="array" ref="D17">IFERROR(INDEX('Schedule &amp; Results (2021)'!$G$60:$G$64,MATCH($C$4,'Schedule &amp; Results (2021)'!$C$60:$C$64,0)),INDEX('Schedule &amp; Results (2021)'!$D$60:$D$64,MATCH($C$4,'Schedule &amp; Results (2021)'!$F$60:$F$64,0)))</f>
        <v>144.72</v>
      </c>
      <c r="E17" s="59" t="str">
        <f t="shared" si="1"/>
        <v>L</v>
      </c>
      <c r="F17" s="60">
        <f>IFERROR(VLOOKUP($F$4,'Schedule &amp; Results (2021)'!$C$60:$D$64, 2, FALSE),VLOOKUP($F$4,'Schedule &amp; Results (2021)'!$F$60:$G$64, 2, FALSE))</f>
        <v>131.72</v>
      </c>
      <c r="G17" s="61">
        <f t="array" ref="G17">IFERROR(INDEX('Schedule &amp; Results (2021)'!$G$60:$G$64,MATCH($F$4,'Schedule &amp; Results (2021)'!$C$60:$C$64,0)),INDEX('Schedule &amp; Results (2021)'!$D$60:$D$64,MATCH($F$4,'Schedule &amp; Results (2021)'!$F$60:$F$64,0)))</f>
        <v>129.96</v>
      </c>
      <c r="H17" s="62" t="str">
        <f t="shared" si="2"/>
        <v>W</v>
      </c>
      <c r="I17" s="63">
        <f>IFERROR(VLOOKUP($I$4,'Schedule &amp; Results (2021)'!$C$60:$D$64, 2, FALSE),VLOOKUP($I$4,'Schedule &amp; Results (2021)'!$F$60:$G$64, 2, FALSE))</f>
        <v>129.96</v>
      </c>
      <c r="J17" s="58">
        <f t="array" ref="J17">IFERROR(INDEX('Schedule &amp; Results (2021)'!$G$60:$G$64,MATCH($I$4,'Schedule &amp; Results (2021)'!$C$60:$C$64,0)),INDEX('Schedule &amp; Results (2021)'!$D$60:$D$64,MATCH($I$4,'Schedule &amp; Results (2021)'!$F$60:$F$64,0)))</f>
        <v>131.72</v>
      </c>
      <c r="K17" s="59" t="str">
        <f t="shared" si="3"/>
        <v>L</v>
      </c>
      <c r="L17" s="60">
        <f>IFERROR(VLOOKUP($L$4,'Schedule &amp; Results (2021)'!$C$60:$D$64, 2, FALSE),VLOOKUP($L$4,'Schedule &amp; Results (2021)'!$F$60:$G$64, 2, FALSE))</f>
        <v>96.78</v>
      </c>
      <c r="M17" s="61">
        <f t="array" ref="M17">IFERROR(INDEX('Schedule &amp; Results (2021)'!$G$60:$G$64,MATCH($L$4,'Schedule &amp; Results (2021)'!$C$60:$C$64,0)),INDEX('Schedule &amp; Results (2021)'!$D$60:$D$64,MATCH($L$4,'Schedule &amp; Results (2021)'!$F$60:$F$64,0)))</f>
        <v>145.32</v>
      </c>
      <c r="N17" s="62" t="str">
        <f t="shared" si="4"/>
        <v>L</v>
      </c>
      <c r="O17" s="63">
        <f>IFERROR(VLOOKUP($O$4,'Schedule &amp; Results (2021)'!$C$60:$D$64, 2, FALSE),VLOOKUP($O$4,'Schedule &amp; Results (2021)'!$F$60:$G$64, 2, FALSE))</f>
        <v>144.72</v>
      </c>
      <c r="P17" s="58">
        <f t="array" ref="P17">IFERROR(INDEX('Schedule &amp; Results (2021)'!$G$60:$G$64,MATCH($O$4,'Schedule &amp; Results (2021)'!$C$60:$C$64,0)),INDEX('Schedule &amp; Results (2021)'!$D$60:$D$64,MATCH($O$4,'Schedule &amp; Results (2021)'!$F$60:$F$64,0)))</f>
        <v>117.26</v>
      </c>
      <c r="Q17" s="59" t="str">
        <f t="shared" si="5"/>
        <v>W</v>
      </c>
      <c r="R17" s="60">
        <f>IFERROR(VLOOKUP($R$4,'Schedule &amp; Results (2021)'!$C$60:$D$64, 2, FALSE),VLOOKUP($R$4,'Schedule &amp; Results (2021)'!$F$60:$G$64, 2, FALSE))</f>
        <v>145.32</v>
      </c>
      <c r="S17" s="61">
        <f t="array" ref="S17">IFERROR(INDEX('Schedule &amp; Results (2021)'!$G$60:$G$64,MATCH($R$4,'Schedule &amp; Results (2021)'!$C$60:$C$64,0)),INDEX('Schedule &amp; Results (2021)'!$D$60:$D$64,MATCH($R$4,'Schedule &amp; Results (2021)'!$F$60:$F$64,0)))</f>
        <v>96.78</v>
      </c>
      <c r="T17" s="62" t="str">
        <f t="shared" si="6"/>
        <v>W</v>
      </c>
      <c r="U17" s="63">
        <f>IFERROR(VLOOKUP($U$4,'Schedule &amp; Results (2021)'!$C$60:$D$64, 2, FALSE),VLOOKUP($U$4,'Schedule &amp; Results (2021)'!$F$60:$G$64, 2, FALSE))</f>
        <v>79.78</v>
      </c>
      <c r="V17" s="58">
        <f t="array" ref="V17">IFERROR(INDEX('Schedule &amp; Results (2021)'!$G$60:$G$64,MATCH($U$4,'Schedule &amp; Results (2021)'!$C$60:$C$64,0)),INDEX('Schedule &amp; Results (2021)'!$D$60:$D$64,MATCH($U$4,'Schedule &amp; Results (2021)'!$F$60:$F$64,0)))</f>
        <v>85.94</v>
      </c>
      <c r="W17" s="59" t="str">
        <f t="shared" si="7"/>
        <v>L</v>
      </c>
      <c r="X17" s="60">
        <f>IFERROR(VLOOKUP($X$4,'Schedule &amp; Results (2021)'!$C$60:$D$64, 2, FALSE),VLOOKUP($X$4,'Schedule &amp; Results (2021)'!$F$60:$G$64, 2, FALSE))</f>
        <v>76.2</v>
      </c>
      <c r="Y17" s="61">
        <f t="array" ref="Y17">IFERROR(INDEX('Schedule &amp; Results (2021)'!$G$60:$G$64,MATCH($X$4,'Schedule &amp; Results (2021)'!$C$60:$C$64,0)),INDEX('Schedule &amp; Results (2021)'!$D$60:$D$64,MATCH($X$4,'Schedule &amp; Results (2021)'!$F$60:$F$64,0)))</f>
        <v>139.58</v>
      </c>
      <c r="Z17" s="62" t="str">
        <f t="shared" si="8"/>
        <v>L</v>
      </c>
      <c r="AA17" s="63">
        <f>IFERROR(VLOOKUP($AA$4,'Schedule &amp; Results (2021)'!$C$60:$D$64, 2, FALSE),VLOOKUP($AA$4,'Schedule &amp; Results (2021)'!$F$60:$G$64, 2, FALSE))</f>
        <v>85.94</v>
      </c>
      <c r="AB17" s="58">
        <f t="array" ref="AB17">IFERROR(INDEX('Schedule &amp; Results (2021)'!$G$60:$G$64,MATCH($AA$4,'Schedule &amp; Results (2021)'!$C$60:$C$64,0)),INDEX('Schedule &amp; Results (2021)'!$D$60:$D$64,MATCH($AA$4,'Schedule &amp; Results (2021)'!$F$60:$F$64,0)))</f>
        <v>79.78</v>
      </c>
      <c r="AC17" s="59" t="str">
        <f t="shared" si="9"/>
        <v>W</v>
      </c>
      <c r="AD17" s="60">
        <f>IFERROR(VLOOKUP($AD$4,'Schedule &amp; Results (2021)'!$C$60:$D$64, 2, FALSE),VLOOKUP($AD$4,'Schedule &amp; Results (2021)'!$F$60:$G$64, 2, FALSE))</f>
        <v>139.58</v>
      </c>
      <c r="AE17" s="61">
        <f t="array" ref="AE17">IFERROR(INDEX('Schedule &amp; Results (2021)'!$G$60:$G$64,MATCH($AD$4,'Schedule &amp; Results (2021)'!$C$60:$C$64,0)),INDEX('Schedule &amp; Results (2021)'!$D$60:$D$64,MATCH($AD$4,'Schedule &amp; Results (2021)'!$F$60:$F$64,0)))</f>
        <v>76.2</v>
      </c>
      <c r="AF17" s="62" t="str">
        <f t="shared" si="10"/>
        <v>W</v>
      </c>
    </row>
    <row r="18">
      <c r="A18" s="55"/>
      <c r="B18" s="56">
        <v>13.0</v>
      </c>
      <c r="C18" s="57">
        <f>IFERROR(VLOOKUP($C$4,'Schedule &amp; Results (2021)'!$C$65:$D$69, 2, FALSE),VLOOKUP($C$4,'Schedule &amp; Results (2021)'!$F$65:$G$69, 2, FALSE))</f>
        <v>134.26</v>
      </c>
      <c r="D18" s="58">
        <f t="array" ref="D18">IFERROR(INDEX('Schedule &amp; Results (2021)'!$G$65:$G$69,MATCH($C$4,'Schedule &amp; Results (2021)'!$C$65:$C$69,0)),INDEX('Schedule &amp; Results (2021)'!$D$65:$D$69,MATCH($C$4,'Schedule &amp; Results (2021)'!$F$65:$F$69,0)))</f>
        <v>130.12</v>
      </c>
      <c r="E18" s="59" t="str">
        <f t="shared" si="1"/>
        <v>W</v>
      </c>
      <c r="F18" s="60">
        <f>IFERROR(VLOOKUP($F$4,'Schedule &amp; Results (2021)'!$C$65:$D$69, 2, FALSE),VLOOKUP($F$4,'Schedule &amp; Results (2021)'!$F$65:$G$69, 2, FALSE))</f>
        <v>143.52</v>
      </c>
      <c r="G18" s="61">
        <f t="array" ref="G18">IFERROR(INDEX('Schedule &amp; Results (2021)'!$G$65:$G$69,MATCH($F$4,'Schedule &amp; Results (2021)'!$C$65:$C$69,0)),INDEX('Schedule &amp; Results (2021)'!$D$65:$D$69,MATCH($F$4,'Schedule &amp; Results (2021)'!$F$65:$F$69,0)))</f>
        <v>106.2</v>
      </c>
      <c r="H18" s="62" t="str">
        <f t="shared" si="2"/>
        <v>W</v>
      </c>
      <c r="I18" s="63">
        <f>IFERROR(VLOOKUP($I$4,'Schedule &amp; Results (2021)'!$C$65:$D$69, 2, FALSE),VLOOKUP($I$4,'Schedule &amp; Results (2021)'!$F$65:$G$69, 2, FALSE))</f>
        <v>96.6</v>
      </c>
      <c r="J18" s="58">
        <f t="array" ref="J18">IFERROR(INDEX('Schedule &amp; Results (2021)'!$G$65:$G$69,MATCH($I$4,'Schedule &amp; Results (2021)'!$C$65:$C$69,0)),INDEX('Schedule &amp; Results (2021)'!$D$65:$D$69,MATCH($I$4,'Schedule &amp; Results (2021)'!$F$65:$F$69,0)))</f>
        <v>139.16</v>
      </c>
      <c r="K18" s="59" t="str">
        <f t="shared" si="3"/>
        <v>L</v>
      </c>
      <c r="L18" s="60">
        <f>IFERROR(VLOOKUP($L$4,'Schedule &amp; Results (2021)'!$C$65:$D$69, 2, FALSE),VLOOKUP($L$4,'Schedule &amp; Results (2021)'!$F$65:$G$69, 2, FALSE))</f>
        <v>106.2</v>
      </c>
      <c r="M18" s="61">
        <f t="array" ref="M18">IFERROR(INDEX('Schedule &amp; Results (2021)'!$G$65:$G$69,MATCH($L$4,'Schedule &amp; Results (2021)'!$C$65:$C$69,0)),INDEX('Schedule &amp; Results (2021)'!$D$65:$D$69,MATCH($L$4,'Schedule &amp; Results (2021)'!$F$65:$F$69,0)))</f>
        <v>143.52</v>
      </c>
      <c r="N18" s="62" t="str">
        <f t="shared" si="4"/>
        <v>L</v>
      </c>
      <c r="O18" s="63">
        <f>IFERROR(VLOOKUP($O$4,'Schedule &amp; Results (2021)'!$C$65:$D$69, 2, FALSE),VLOOKUP($O$4,'Schedule &amp; Results (2021)'!$F$65:$G$69, 2, FALSE))</f>
        <v>113.98</v>
      </c>
      <c r="P18" s="58">
        <f t="array" ref="P18">IFERROR(INDEX('Schedule &amp; Results (2021)'!$G$65:$G$69,MATCH($O$4,'Schedule &amp; Results (2021)'!$C$65:$C$69,0)),INDEX('Schedule &amp; Results (2021)'!$D$65:$D$69,MATCH($O$4,'Schedule &amp; Results (2021)'!$F$65:$F$69,0)))</f>
        <v>124.2</v>
      </c>
      <c r="Q18" s="59" t="str">
        <f t="shared" si="5"/>
        <v>L</v>
      </c>
      <c r="R18" s="60">
        <f>IFERROR(VLOOKUP($R$4,'Schedule &amp; Results (2021)'!$C$65:$D$69, 2, FALSE),VLOOKUP($R$4,'Schedule &amp; Results (2021)'!$F$65:$G$69, 2, FALSE))</f>
        <v>124.2</v>
      </c>
      <c r="S18" s="61">
        <f t="array" ref="S18">IFERROR(INDEX('Schedule &amp; Results (2021)'!$G$65:$G$69,MATCH($R$4,'Schedule &amp; Results (2021)'!$C$65:$C$69,0)),INDEX('Schedule &amp; Results (2021)'!$D$65:$D$69,MATCH($R$4,'Schedule &amp; Results (2021)'!$F$65:$F$69,0)))</f>
        <v>113.98</v>
      </c>
      <c r="T18" s="62" t="str">
        <f t="shared" si="6"/>
        <v>W</v>
      </c>
      <c r="U18" s="63">
        <f>IFERROR(VLOOKUP($U$4,'Schedule &amp; Results (2021)'!$C$65:$D$69, 2, FALSE),VLOOKUP($U$4,'Schedule &amp; Results (2021)'!$F$65:$G$69, 2, FALSE))</f>
        <v>139.16</v>
      </c>
      <c r="V18" s="58">
        <f t="array" ref="V18">IFERROR(INDEX('Schedule &amp; Results (2021)'!$G$65:$G$69,MATCH($U$4,'Schedule &amp; Results (2021)'!$C$65:$C$69,0)),INDEX('Schedule &amp; Results (2021)'!$D$65:$D$69,MATCH($U$4,'Schedule &amp; Results (2021)'!$F$65:$F$69,0)))</f>
        <v>96.6</v>
      </c>
      <c r="W18" s="59" t="str">
        <f t="shared" si="7"/>
        <v>W</v>
      </c>
      <c r="X18" s="60">
        <f>IFERROR(VLOOKUP($X$4,'Schedule &amp; Results (2021)'!$C$65:$D$69, 2, FALSE),VLOOKUP($X$4,'Schedule &amp; Results (2021)'!$F$65:$G$69, 2, FALSE))</f>
        <v>130.12</v>
      </c>
      <c r="Y18" s="61">
        <f t="array" ref="Y18">IFERROR(INDEX('Schedule &amp; Results (2021)'!$G$65:$G$69,MATCH($X$4,'Schedule &amp; Results (2021)'!$C$65:$C$69,0)),INDEX('Schedule &amp; Results (2021)'!$D$65:$D$69,MATCH($X$4,'Schedule &amp; Results (2021)'!$F$65:$F$69,0)))</f>
        <v>134.26</v>
      </c>
      <c r="Z18" s="62" t="str">
        <f t="shared" si="8"/>
        <v>L</v>
      </c>
      <c r="AA18" s="63">
        <f>IFERROR(VLOOKUP($AA$4,'Schedule &amp; Results (2021)'!$C$65:$D$69, 2, FALSE),VLOOKUP($AA$4,'Schedule &amp; Results (2021)'!$F$65:$G$69, 2, FALSE))</f>
        <v>170.72</v>
      </c>
      <c r="AB18" s="58">
        <f t="array" ref="AB18">IFERROR(INDEX('Schedule &amp; Results (2021)'!$G$65:$G$69,MATCH($AA$4,'Schedule &amp; Results (2021)'!$C$65:$C$69,0)),INDEX('Schedule &amp; Results (2021)'!$D$65:$D$69,MATCH($AA$4,'Schedule &amp; Results (2021)'!$F$65:$F$69,0)))</f>
        <v>108.6</v>
      </c>
      <c r="AC18" s="59" t="str">
        <f t="shared" si="9"/>
        <v>W</v>
      </c>
      <c r="AD18" s="60">
        <f>IFERROR(VLOOKUP($AD$4,'Schedule &amp; Results (2021)'!$C$65:$D$69, 2, FALSE),VLOOKUP($AD$4,'Schedule &amp; Results (2021)'!$F$65:$G$69, 2, FALSE))</f>
        <v>108.6</v>
      </c>
      <c r="AE18" s="61">
        <f t="array" ref="AE18">IFERROR(INDEX('Schedule &amp; Results (2021)'!$G$65:$G$69,MATCH($AD$4,'Schedule &amp; Results (2021)'!$C$65:$C$69,0)),INDEX('Schedule &amp; Results (2021)'!$D$65:$D$69,MATCH($AD$4,'Schedule &amp; Results (2021)'!$F$65:$F$69,0)))</f>
        <v>170.72</v>
      </c>
      <c r="AF18" s="62" t="str">
        <f t="shared" si="10"/>
        <v>L</v>
      </c>
    </row>
    <row r="19">
      <c r="A19" s="55"/>
      <c r="B19" s="65">
        <v>14.0</v>
      </c>
      <c r="C19" s="57">
        <f>IFERROR(VLOOKUP($C$4,'Schedule &amp; Results (2021)'!$C$70:$D$74, 2, FALSE),VLOOKUP($C$4,'Schedule &amp; Results (2021)'!$F$70:$G$74, 2, FALSE))</f>
        <v>145.1</v>
      </c>
      <c r="D19" s="58">
        <f t="array" ref="D19">IFERROR(INDEX('Schedule &amp; Results (2021)'!$G$70:$G$74,MATCH($C$4,'Schedule &amp; Results (2021)'!$C$70:$C$74,0)),INDEX('Schedule &amp; Results (2021)'!$D$70:$D$74,MATCH($C$4,'Schedule &amp; Results (2021)'!$F$70:$F$74,0)))</f>
        <v>137.82</v>
      </c>
      <c r="E19" s="59" t="str">
        <f t="shared" si="1"/>
        <v>W</v>
      </c>
      <c r="F19" s="60">
        <f>IFERROR(VLOOKUP($F$4,'Schedule &amp; Results (2021)'!$C$70:$D$74, 2, FALSE),VLOOKUP($F$4,'Schedule &amp; Results (2021)'!$F$70:$G$74, 2, FALSE))</f>
        <v>137.82</v>
      </c>
      <c r="G19" s="66">
        <f t="array" ref="G19">IFERROR(INDEX('Schedule &amp; Results (2021)'!$G$70:$G$74,MATCH($F$4,'Schedule &amp; Results (2021)'!$C$70:$C$74,0)),IFERROR(INDEX('Schedule &amp; Results (2021)'!$D$70:$D$74,MATCH($F$4,'Schedule &amp; Results (2021)'!$F$70:$F$74,0))))</f>
        <v>145.1</v>
      </c>
      <c r="H19" s="67" t="str">
        <f t="shared" ref="H19:H22" si="11">IF(G19="","B", IF(F19&gt;G19,"W","L"))</f>
        <v>L</v>
      </c>
      <c r="I19" s="63">
        <f>IFERROR(VLOOKUP($I$4,'Schedule &amp; Results (2021)'!$C$70:$D$74, 2, FALSE),VLOOKUP($I$4,'Schedule &amp; Results (2021)'!$F$70:$G$74, 2, FALSE))</f>
        <v>111.42</v>
      </c>
      <c r="J19" s="58">
        <f t="array" ref="J19">IFERROR(INDEX('Schedule &amp; Results (2021)'!$G$70:$G$74,MATCH($I$4,'Schedule &amp; Results (2021)'!$C$70:$C$74,0)),IFERROR(INDEX('Schedule &amp; Results (2021)'!$D$70:$D$74,MATCH($I$4,'Schedule &amp; Results (2021)'!$F$70:$F$74,0))))</f>
        <v>123.68</v>
      </c>
      <c r="K19" s="59" t="str">
        <f t="shared" si="3"/>
        <v>L</v>
      </c>
      <c r="L19" s="60">
        <f>IFERROR(VLOOKUP($L$4,'Schedule &amp; Results (2021)'!$C$70:$D$74, 2, FALSE),VLOOKUP($L$4,'Schedule &amp; Results (2021)'!$F$70:$G$74, 2, FALSE))</f>
        <v>125.14</v>
      </c>
      <c r="M19" s="66">
        <f t="array" ref="M19">IFERROR(INDEX('Schedule &amp; Results (2021)'!$G$70:$G$74,MATCH($L$4,'Schedule &amp; Results (2021)'!$C$70:$C$74,0)),IFERROR(INDEX('Schedule &amp; Results (2021)'!$D$70:$D$74,MATCH($L$4,'Schedule &amp; Results (2021)'!$F$70:$F$74,0))))</f>
        <v>85.38</v>
      </c>
      <c r="N19" s="67" t="str">
        <f t="shared" ref="N19:N22" si="12">IF(M19="","B", IF(L19&gt;M19,"W","L"))</f>
        <v>W</v>
      </c>
      <c r="O19" s="63">
        <f>IFERROR(VLOOKUP($O$4,'Schedule &amp; Results (2021)'!$C$70:$D$74, 2, FALSE),VLOOKUP($O$4,'Schedule &amp; Results (2021)'!$F$70:$G$74, 2, FALSE))</f>
        <v>138.9</v>
      </c>
      <c r="P19" s="68">
        <f t="array" ref="P19">IFERROR(INDEX('Schedule &amp; Results (2021)'!$G$70:$G$74,MATCH($O$4,'Schedule &amp; Results (2021)'!$C$70:$C$74,0)),IFERROR(INDEX('Schedule &amp; Results (2021)'!$D$70:$D$74,MATCH($O$4,'Schedule &amp; Results (2021)'!$F$70:$F$74,0))))</f>
        <v>154.72</v>
      </c>
      <c r="Q19" s="69" t="str">
        <f t="shared" ref="Q19:Q22" si="13">IF(P19="","B", IF(O19&gt;P19,"W","L"))</f>
        <v>L</v>
      </c>
      <c r="R19" s="60">
        <f>IFERROR(VLOOKUP($R$4,'Schedule &amp; Results (2021)'!$C$70:$D$74, 2, FALSE),VLOOKUP($R$4,'Schedule &amp; Results (2021)'!$F$70:$G$74, 2, FALSE))</f>
        <v>126.84</v>
      </c>
      <c r="S19" s="61">
        <f t="array" ref="S19">IFERROR(INDEX('Schedule &amp; Results (2021)'!$G$70:$G$74,MATCH($R$4,'Schedule &amp; Results (2021)'!$C$70:$C$74,0)),IFERROR(INDEX('Schedule &amp; Results (2021)'!$D$70:$D$74,MATCH($R$4,'Schedule &amp; Results (2021)'!$F$70:$F$74,0))))</f>
        <v>134.02</v>
      </c>
      <c r="T19" s="62" t="str">
        <f t="shared" ref="T19:T22" si="14">IF(S19="","B", IF(R19&gt;S19,"W","L"))</f>
        <v>L</v>
      </c>
      <c r="U19" s="63">
        <f>IFERROR(VLOOKUP($U$4,'Schedule &amp; Results (2021)'!$C$70:$D$74, 2, FALSE),VLOOKUP($U$4,'Schedule &amp; Results (2021)'!$F$70:$G$74, 2, FALSE))</f>
        <v>134.02</v>
      </c>
      <c r="V19" s="58">
        <f t="array" ref="V19">IFERROR(INDEX('Schedule &amp; Results (2021)'!$G$70:$G$74,MATCH($U$4,'Schedule &amp; Results (2021)'!$C$70:$C$74,0)),IFERROR(INDEX('Schedule &amp; Results (2021)'!$D$70:$D$74,MATCH($U$4,'Schedule &amp; Results (2021)'!$F$70:$F$74,0))))</f>
        <v>126.84</v>
      </c>
      <c r="W19" s="69" t="str">
        <f t="shared" ref="W19:W22" si="15">IF(V19="","B", IF(U19&gt;V19,"W","L"))</f>
        <v>W</v>
      </c>
      <c r="X19" s="60">
        <f>IFERROR(VLOOKUP($X$4,'Schedule &amp; Results (2021)'!$C$70:$D$74, 2, FALSE),VLOOKUP($X$4,'Schedule &amp; Results (2021)'!$F$70:$G$74, 2, FALSE))</f>
        <v>123.68</v>
      </c>
      <c r="Y19" s="66">
        <f t="array" ref="Y19">IFERROR(INDEX('Schedule &amp; Results (2021)'!$G$70:$G$74,MATCH($X$4,'Schedule &amp; Results (2021)'!$C$70:$C$74,0)),IFERROR(INDEX('Schedule &amp; Results (2021)'!$D$70:$D$74,MATCH($X$4,'Schedule &amp; Results (2021)'!$F$70:$F$74,0))))</f>
        <v>111.42</v>
      </c>
      <c r="Z19" s="62" t="str">
        <f t="shared" ref="Z19:Z22" si="16">IF(Y19="","B", IF(X19&gt;Y19,"W","L"))</f>
        <v>W</v>
      </c>
      <c r="AA19" s="63">
        <f>IFERROR(VLOOKUP($AA$4,'Schedule &amp; Results (2021)'!$C$70:$D$74, 2, FALSE),VLOOKUP($AA$4,'Schedule &amp; Results (2021)'!$F$70:$G$74, 2, FALSE))</f>
        <v>154.72</v>
      </c>
      <c r="AB19" s="68">
        <f t="array" ref="AB19">IFERROR(INDEX('Schedule &amp; Results (2021)'!$G$70:$G$74,MATCH($AA$4,'Schedule &amp; Results (2021)'!$C$70:$C$74,0)),IFERROR(INDEX('Schedule &amp; Results (2021)'!$D$70:$D$74,MATCH($AA$4,'Schedule &amp; Results (2021)'!$F$70:$F$74,0))))</f>
        <v>138.9</v>
      </c>
      <c r="AC19" s="59" t="str">
        <f t="shared" ref="AC19:AC22" si="17">IF(AB19="","B", IF(AA19&gt;AB19,"W","L"))</f>
        <v>W</v>
      </c>
      <c r="AD19" s="60">
        <f>IFERROR(VLOOKUP($AD$4,'Schedule &amp; Results (2021)'!$C$70:$D$74, 2, FALSE),VLOOKUP($AD$4,'Schedule &amp; Results (2021)'!$F$70:$G$74, 2, FALSE))</f>
        <v>85.38</v>
      </c>
      <c r="AE19" s="61">
        <f t="array" ref="AE19">IFERROR(INDEX('Schedule &amp; Results (2021)'!$G$70:$G$74,MATCH($AD$4,'Schedule &amp; Results (2021)'!$C$70:$C$74,0)),IFERROR(INDEX('Schedule &amp; Results (2021)'!$D$70:$D$74,MATCH($AD$4,'Schedule &amp; Results (2021)'!$F$70:$F$74,0))))</f>
        <v>125.14</v>
      </c>
      <c r="AF19" s="62" t="str">
        <f t="shared" ref="AF19:AF22" si="18">IF(AE19="","B", IF(AD19&gt;AE19,"W","L"))</f>
        <v>L</v>
      </c>
    </row>
    <row r="20">
      <c r="A20" s="55"/>
      <c r="B20" s="70" t="s">
        <v>27</v>
      </c>
      <c r="C20" s="63">
        <f>IFERROR(VLOOKUP($C$4,'Schedule &amp; Results (2021)'!$C$75:$D$79, 2, FALSE),VLOOKUP($C$4,'Schedule &amp; Results (2021)'!$F$75:$G$79, 2, FALSE))</f>
        <v>77.56</v>
      </c>
      <c r="D20" s="58" t="str">
        <f t="array" ref="D20">IFERROR(INDEX('Schedule &amp; Results (2021)'!$G$75:$G$76,MATCH($C$4,'Schedule &amp; Results (2021)'!$C$75:$C$76,0)),IFERROR(INDEX('Schedule &amp; Results (2021)'!$D$75:$D$76,MATCH($C$4,'Schedule &amp; Results (2021)'!$F$75:$F$76,0))))</f>
        <v/>
      </c>
      <c r="E20" s="59" t="str">
        <f t="shared" ref="E20:E22" si="19">IF(D20="","B", IF(C20&gt;D20,"W","L"))</f>
        <v>B</v>
      </c>
      <c r="F20" s="60">
        <f>IFERROR(VLOOKUP($F$4,'Schedule &amp; Results (2021)'!$C$75:$D$79, 2, FALSE),VLOOKUP($F$4,'Schedule &amp; Results (2021)'!$F$75:$G$79, 2, FALSE))</f>
        <v>117.08</v>
      </c>
      <c r="G20" s="71">
        <f t="array" ref="G20">IFERROR(INDEX('Schedule &amp; Results (2021)'!$G$75:$G$79,MATCH($F$4,'Schedule &amp; Results (2021)'!$C$75:$C$79,0)),IFERROR(INDEX('Schedule &amp; Results (2021)'!$D$75:$D$79,MATCH($F$4,'Schedule &amp; Results (2021)'!$F$75:$F$79,0))))</f>
        <v>135.06</v>
      </c>
      <c r="H20" s="67" t="str">
        <f t="shared" si="11"/>
        <v>L</v>
      </c>
      <c r="I20" s="63">
        <f>IFERROR(VLOOKUP($I$4,'Schedule &amp; Results (2021)'!$C$75:$D$79, 2, FALSE),VLOOKUP($I$4,'Schedule &amp; Results (2021)'!$F$75:$G$79, 2, FALSE))</f>
        <v>112.4</v>
      </c>
      <c r="J20" s="58">
        <f t="array" ref="J20">IFERROR(INDEX('Schedule &amp; Results (2021)'!$G$75:$G$76,MATCH($I$4,'Schedule &amp; Results (2021)'!$C$75:$C$76,0)),IFERROR(INDEX('Schedule &amp; Results (2021)'!$D$75:$D$76,MATCH($I$4,'Schedule &amp; Results (2021)'!$F$75:$F$76,0))))</f>
        <v>72.76</v>
      </c>
      <c r="K20" s="59" t="str">
        <f t="shared" ref="K20:K22" si="20">IF(J20="","B", IF(I20&gt;J20,"W","L"))</f>
        <v>W</v>
      </c>
      <c r="L20" s="60">
        <f>IFERROR(VLOOKUP($L$4,'Schedule &amp; Results (2021)'!$C$75:$D$79, 2, FALSE),VLOOKUP($L$4,'Schedule &amp; Results (2021)'!$F$75:$G$79, 2, FALSE))</f>
        <v>92.82</v>
      </c>
      <c r="M20" s="72">
        <f t="array" ref="M20">IFERROR(INDEX('Schedule &amp; Results (2021)'!$G$79,MATCH($L$4,'Schedule &amp; Results (2021)'!$C$79,0)),IFERROR(INDEX('Schedule &amp; Results (2021)'!$D$79,MATCH($L$4,'Schedule &amp; Results (2021)'!$F$79,0))))</f>
        <v>95.1</v>
      </c>
      <c r="N20" s="67" t="str">
        <f t="shared" si="12"/>
        <v>L</v>
      </c>
      <c r="O20" s="63">
        <f>IFERROR(VLOOKUP($O$4,'Schedule &amp; Results (2021)'!$C$75:$D$79, 2, FALSE),VLOOKUP($O$4,'Schedule &amp; Results (2021)'!$F$75:$G$79, 2, FALSE))</f>
        <v>94.94</v>
      </c>
      <c r="P20" s="73" t="str">
        <f t="array" ref="P20">IFERROR(INDEX('Schedule &amp; Results (2021)'!$G$75:$G$76,MATCH($O$4,'Schedule &amp; Results (2021)'!$C$75:$C$76,0)),IFERROR(INDEX('Schedule &amp; Results (2021)'!$D$75:$D$76,MATCH($O$4,'Schedule &amp; Results (2021)'!$F$75:$F$76,0))))</f>
        <v/>
      </c>
      <c r="Q20" s="69" t="str">
        <f t="shared" si="13"/>
        <v>B</v>
      </c>
      <c r="R20" s="60">
        <f>IFERROR(VLOOKUP($R$4,'Schedule &amp; Results (2021)'!$C$75:$D$79, 2, FALSE),VLOOKUP($R$4,'Schedule &amp; Results (2021)'!$F$75:$G$79, 2, FALSE))</f>
        <v>66.58</v>
      </c>
      <c r="S20" s="61" t="str">
        <f t="array" ref="S20">IFERROR(INDEX('Schedule &amp; Results (2021)'!$G$75:$G$76,MATCH($R$4,'Schedule &amp; Results (2021)'!$C$75:$C$76,0)),IFERROR(INDEX('Schedule &amp; Results (2021)'!$D$75:$D$76,MATCH($R$4,'Schedule &amp; Results (2021)'!$F$75:$F$76,0))))</f>
        <v/>
      </c>
      <c r="T20" s="62" t="str">
        <f t="shared" si="14"/>
        <v>B</v>
      </c>
      <c r="U20" s="63">
        <f>IFERROR(VLOOKUP($U$4,'Schedule &amp; Results (2021)'!$C$75:$D$79, 2, FALSE),VLOOKUP($U$4,'Schedule &amp; Results (2021)'!$F$75:$G$79, 2, FALSE))</f>
        <v>95.1</v>
      </c>
      <c r="V20" s="58">
        <f t="array" ref="V20">IFERROR(INDEX('Schedule &amp; Results (2021)'!$G$79,MATCH($U$4,'Schedule &amp; Results (2021)'!$C$79,0)),IFERROR(INDEX('Schedule &amp; Results (2021)'!$D$79,MATCH($U$4,'Schedule &amp; Results (2021)'!$F$79,0))))</f>
        <v>92.82</v>
      </c>
      <c r="W20" s="69" t="str">
        <f t="shared" si="15"/>
        <v>W</v>
      </c>
      <c r="X20" s="60">
        <f>IFERROR(VLOOKUP($X$4,'Schedule &amp; Results (2021)'!$C$75:$D$79, 2, FALSE),VLOOKUP($X$4,'Schedule &amp; Results (2021)'!$F$75:$G$79, 2, FALSE))</f>
        <v>120.4</v>
      </c>
      <c r="Y20" s="72" t="str">
        <f t="array" ref="Y20">IFERROR(INDEX('Schedule &amp; Results (2021)'!$G$75:$G$76,MATCH($X$4,'Schedule &amp; Results (2021)'!$C$75:$C$76,0)),IFERROR(INDEX('Schedule &amp; Results (2021)'!$D$75:$D$76,MATCH($X$4,'Schedule &amp; Results (2021)'!$F$75:$F$76,0))))</f>
        <v/>
      </c>
      <c r="Z20" s="62" t="str">
        <f t="shared" si="16"/>
        <v>B</v>
      </c>
      <c r="AA20" s="63">
        <f>IFERROR(VLOOKUP($AA$4,'Schedule &amp; Results (2021)'!$C$75:$D$79, 2, FALSE),VLOOKUP($AA$4,'Schedule &amp; Results (2021)'!$F$75:$G$79, 2, FALSE))</f>
        <v>72.76</v>
      </c>
      <c r="AB20" s="73">
        <f t="array" ref="AB20">IFERROR(INDEX('Schedule &amp; Results (2021)'!$G$75:$G$79,MATCH($AA$4,'Schedule &amp; Results (2021)'!$C$75:$C$79,0)),IFERROR(INDEX('Schedule &amp; Results (2021)'!$D$75:$D$79,MATCH($AA$4,'Schedule &amp; Results (2021)'!$F$75:$F$79,0))))</f>
        <v>112.4</v>
      </c>
      <c r="AC20" s="59" t="str">
        <f t="shared" si="17"/>
        <v>L</v>
      </c>
      <c r="AD20" s="60">
        <f>IFERROR(VLOOKUP($AD$4,'Schedule &amp; Results (2021)'!$C$75:$D$79, 2, FALSE),VLOOKUP($AD$4,'Schedule &amp; Results (2021)'!$F$75:$G$79, 2, FALSE))</f>
        <v>135.06</v>
      </c>
      <c r="AE20" s="61">
        <f t="array" ref="AE20">IFERROR(INDEX('Schedule &amp; Results (2021)'!$G$75:$G$79,MATCH($AD$4,'Schedule &amp; Results (2021)'!$C$75:$C$79,0)),IFERROR(INDEX('Schedule &amp; Results (2021)'!$D$75:$D$79,MATCH($AD$4,'Schedule &amp; Results (2021)'!$F$75:$F$79,0))))</f>
        <v>117.08</v>
      </c>
      <c r="AF20" s="62" t="str">
        <f t="shared" si="18"/>
        <v>W</v>
      </c>
    </row>
    <row r="21">
      <c r="A21" s="55"/>
      <c r="B21" s="70" t="s">
        <v>28</v>
      </c>
      <c r="C21" s="63">
        <f>IFERROR(VLOOKUP($C$4,'Schedule &amp; Results (2021)'!$C$80:$D$84, 2, FALSE),VLOOKUP($C$4,'Schedule &amp; Results (2021)'!$F$80:$G$84, 2, FALSE))</f>
        <v>137.66</v>
      </c>
      <c r="D21" s="58">
        <f t="array" ref="D21">IFERROR(INDEX('Schedule &amp; Results (2021)'!$G$80:$G$81,MATCH($C$4,'Schedule &amp; Results (2021)'!$C$80:$C$81,0)),IFERROR(INDEX('Schedule &amp; Results (2021)'!$D$80:$D$81,MATCH($C$4,'Schedule &amp; Results (2021)'!$F$80:$F$81,0))))</f>
        <v>139.96</v>
      </c>
      <c r="E21" s="59" t="str">
        <f t="shared" si="19"/>
        <v>L</v>
      </c>
      <c r="F21" s="60">
        <f>IFERROR(VLOOKUP($F$4,'Schedule &amp; Results (2021)'!$C$80:$D$84, 2, FALSE),VLOOKUP($F$4,'Schedule &amp; Results (2021)'!$F$80:$G$84, 2, FALSE))</f>
        <v>165.5</v>
      </c>
      <c r="G21" s="66" t="str">
        <f t="array" ref="G21">IFERROR(INDEX('Schedule &amp; Results (2021)'!$G$80:$G$81,MATCH($F$4,'Schedule &amp; Results (2021)'!$C$80:$C$81,0)),IFERROR(INDEX('Schedule &amp; Results (2021)'!$D$80:$D$81,MATCH($F$4,'Schedule &amp; Results (2021)'!$F$80:$F$81,0))))</f>
        <v/>
      </c>
      <c r="H21" s="67" t="str">
        <f t="shared" si="11"/>
        <v>B</v>
      </c>
      <c r="I21" s="63">
        <f>IFERROR(VLOOKUP($I$4,'Schedule &amp; Results (2021)'!$C$80:$D$84, 2, FALSE),VLOOKUP($I$4,'Schedule &amp; Results (2021)'!$F$80:$G$84, 2, FALSE))</f>
        <v>139.96</v>
      </c>
      <c r="J21" s="58">
        <f t="array" ref="J21">IFERROR(INDEX('Schedule &amp; Results (2021)'!$G$80:$G$81,MATCH($I$4,'Schedule &amp; Results (2021)'!$C$80:$C$81,0)),IFERROR(INDEX('Schedule &amp; Results (2021)'!$D$80:$D$81,MATCH($I$4,'Schedule &amp; Results (2021)'!$F$80:$F$81,0))))</f>
        <v>137.66</v>
      </c>
      <c r="K21" s="59" t="str">
        <f t="shared" si="20"/>
        <v>W</v>
      </c>
      <c r="L21" s="60">
        <f>IFERROR(VLOOKUP($L$4,'Schedule &amp; Results (2021)'!$C$80:$D$84, 2, FALSE),VLOOKUP($L$4,'Schedule &amp; Results (2021)'!$F$80:$G$84, 2, FALSE))</f>
        <v>112.68</v>
      </c>
      <c r="M21" s="66" t="str">
        <f t="array" ref="M21">IFERROR(INDEX('Schedule &amp; Results (2021)'!$G$80:$G$81,MATCH($L$4,'Schedule &amp; Results (2021)'!$C$80:$C$81,0)),IFERROR(INDEX('Schedule &amp; Results (2021)'!$D$80:$D$81,MATCH($L$4,'Schedule &amp; Results (2021)'!$F$80:$F$81,0))))</f>
        <v/>
      </c>
      <c r="N21" s="67" t="str">
        <f t="shared" si="12"/>
        <v>B</v>
      </c>
      <c r="O21" s="196">
        <f>IFERROR(VLOOKUP($O$4,'Schedule &amp; Results (2021)'!$C$80:$D$84, 2, FALSE),VLOOKUP($O$4,'Schedule &amp; Results (2021)'!$F$80:$G$84, 2, FALSE))</f>
        <v>111.74</v>
      </c>
      <c r="P21" s="68" t="str">
        <f t="array" ref="P21">IFERROR(INDEX('Schedule &amp; Results (2021)'!$G$80:$G$81,MATCH($O$4,'Schedule &amp; Results (2021)'!$C$80:$C$81,0)),IFERROR(INDEX('Schedule &amp; Results (2021)'!$D$80:$D$81,MATCH($O$4,'Schedule &amp; Results (2021)'!$F$80:$F$81,0))))</f>
        <v/>
      </c>
      <c r="Q21" s="69" t="str">
        <f t="shared" si="13"/>
        <v>B</v>
      </c>
      <c r="R21" s="60">
        <f>IFERROR(VLOOKUP($R$4,'Schedule &amp; Results (2021)'!$C$80:$D$84, 2, FALSE),VLOOKUP($R$4,'Schedule &amp; Results (2021)'!$F$80:$G$84, 2, FALSE))</f>
        <v>149.9</v>
      </c>
      <c r="S21" s="61">
        <f t="array" ref="S21">IFERROR(INDEX('Schedule &amp; Results (2021)'!$G$80:$G$81,MATCH($R$4,'Schedule &amp; Results (2021)'!$C$80:$C$81,0)),IFERROR(INDEX('Schedule &amp; Results (2021)'!$D$80:$D$81,MATCH($R$4,'Schedule &amp; Results (2021)'!$F$80:$F$81,0))))</f>
        <v>105.98</v>
      </c>
      <c r="T21" s="62" t="str">
        <f t="shared" si="14"/>
        <v>W</v>
      </c>
      <c r="U21" s="63">
        <f>IFERROR(VLOOKUP($U$4,'Schedule &amp; Results (2021)'!$C$80:$D$84, 2, FALSE),VLOOKUP($U$4,'Schedule &amp; Results (2021)'!$F$80:$G$84, 2, FALSE))</f>
        <v>98.92</v>
      </c>
      <c r="V21" s="58" t="str">
        <f t="array" ref="V21">IFERROR(INDEX('Schedule &amp; Results (2021)'!$G$80:$G$81,MATCH($U$4,'Schedule &amp; Results (2021)'!$C$80:$C$81,0)),IFERROR(INDEX('Schedule &amp; Results (2021)'!$D$80:$D$81,MATCH($U$4,'Schedule &amp; Results (2021)'!$F$80:$F$81,0))))</f>
        <v/>
      </c>
      <c r="W21" s="69" t="str">
        <f t="shared" si="15"/>
        <v>B</v>
      </c>
      <c r="X21" s="60">
        <f>IFERROR(VLOOKUP($X$4,'Schedule &amp; Results (2021)'!$C$80:$D$84, 2, FALSE),VLOOKUP($X$4,'Schedule &amp; Results (2021)'!$F$80:$G$84, 2, FALSE))</f>
        <v>83.3</v>
      </c>
      <c r="Y21" s="66" t="str">
        <f t="array" ref="Y21">IFERROR(INDEX('Schedule &amp; Results (2021)'!$G$80:$G$81,MATCH($X$4,'Schedule &amp; Results (2021)'!$C$80:$C$81,0)),IFERROR(INDEX('Schedule &amp; Results (2021)'!$D$80:$D$81,MATCH($X$4,'Schedule &amp; Results (2021)'!$F$80:$F$81,0))))</f>
        <v/>
      </c>
      <c r="Z21" s="62" t="str">
        <f t="shared" si="16"/>
        <v>B</v>
      </c>
      <c r="AA21" s="63">
        <f>IFERROR(VLOOKUP($AA$4,'Schedule &amp; Results (2021)'!$C$80:$D$84, 2, FALSE),VLOOKUP($AA$4,'Schedule &amp; Results (2021)'!$F$80:$G$84, 2, FALSE))</f>
        <v>104.88</v>
      </c>
      <c r="AB21" s="68" t="str">
        <f t="array" ref="AB21">IFERROR(INDEX('Schedule &amp; Results (2021)'!$G$80:$G$81,MATCH($AA$4,'Schedule &amp; Results (2021)'!$C$80:$C$81,0)),IFERROR(INDEX('Schedule &amp; Results (2021)'!$D$80:$D$81,MATCH($AA$4,'Schedule &amp; Results (2021)'!$F$80:$F$81,0))))</f>
        <v/>
      </c>
      <c r="AC21" s="59" t="str">
        <f t="shared" si="17"/>
        <v>B</v>
      </c>
      <c r="AD21" s="60">
        <f>IFERROR(VLOOKUP($AD$4,'Schedule &amp; Results (2021)'!$C$80:$D$84, 2, FALSE),VLOOKUP($AD$4,'Schedule &amp; Results (2021)'!$F$80:$G$84, 2, FALSE))</f>
        <v>105.98</v>
      </c>
      <c r="AE21" s="61">
        <f t="array" ref="AE21">IFERROR(INDEX('Schedule &amp; Results (2021)'!$G$80:$G$81,MATCH($AD$4,'Schedule &amp; Results (2021)'!$C$80:$C$81,0)),IFERROR(INDEX('Schedule &amp; Results (2021)'!$D$80:$D$81,MATCH($AD$4,'Schedule &amp; Results (2021)'!$F$80:$F$81,0))))</f>
        <v>149.9</v>
      </c>
      <c r="AF21" s="62" t="str">
        <f t="shared" si="18"/>
        <v>L</v>
      </c>
    </row>
    <row r="22">
      <c r="A22" s="75"/>
      <c r="B22" s="76" t="s">
        <v>29</v>
      </c>
      <c r="C22" s="77">
        <f>IFERROR(VLOOKUP($C$4,'Schedule &amp; Results (2021)'!$C$85:$D$89, 2, FALSE),VLOOKUP($C$4,'Schedule &amp; Results (2021)'!$F$85:$G$89, 2, FALSE))</f>
        <v>114.76</v>
      </c>
      <c r="D22" s="78" t="str">
        <f t="array" ref="D22">IFERROR(INDEX('Schedule &amp; Results (2021)'!$G$85,MATCH($C$4,'Schedule &amp; Results (2021)'!$C$85,0)),IFERROR(INDEX('Schedule &amp; Results (2021)'!$D$85,MATCH($C$4,'Schedule &amp; Results (2021)'!$F$85,0))))</f>
        <v/>
      </c>
      <c r="E22" s="79" t="str">
        <f t="shared" si="19"/>
        <v>B</v>
      </c>
      <c r="F22" s="80">
        <f>IFERROR(VLOOKUP($F$4,'Schedule &amp; Results (2021)'!$C$85:$D$89, 2, FALSE),VLOOKUP($F$4,'Schedule &amp; Results (2021)'!$F$85:$G$89, 2, FALSE))</f>
        <v>66.12</v>
      </c>
      <c r="G22" s="81" t="str">
        <f t="array" ref="G22">IFERROR(INDEX('Schedule &amp; Results (2021)'!$G$85,MATCH($F$4,'Schedule &amp; Results (2021)'!$C$85,0)),IFERROR(INDEX('Schedule &amp; Results (2021)'!$D$85,MATCH($F$4,'Schedule &amp; Results (2021)'!$F$85,0))))</f>
        <v/>
      </c>
      <c r="H22" s="82" t="str">
        <f t="shared" si="11"/>
        <v>B</v>
      </c>
      <c r="I22" s="77">
        <f>IFERROR(VLOOKUP($I$4,'Schedule &amp; Results (2021)'!$C$85:$D$89, 2, FALSE),VLOOKUP($I$4,'Schedule &amp; Results (2021)'!$F$85:$G$89, 2, FALSE))</f>
        <v>120.7</v>
      </c>
      <c r="J22" s="78">
        <f t="array" ref="J22">IFERROR(INDEX('Schedule &amp; Results (2021)'!$G$85,MATCH($I$4,'Schedule &amp; Results (2021)'!$C$85,0)),IFERROR(INDEX('Schedule &amp; Results (2021)'!$D$85,MATCH($I$4,'Schedule &amp; Results (2021)'!$F$85,0))))</f>
        <v>122.54</v>
      </c>
      <c r="K22" s="88" t="str">
        <f t="shared" si="20"/>
        <v>L</v>
      </c>
      <c r="L22" s="83">
        <f>IFERROR(VLOOKUP($L$4,'Schedule &amp; Results (2021)'!$C$85:$D$89, 2, FALSE),VLOOKUP($L$4,'Schedule &amp; Results (2021)'!$F$85:$G$89, 2, FALSE))</f>
        <v>136.02</v>
      </c>
      <c r="M22" s="81" t="str">
        <f t="array" ref="M22">IFERROR(INDEX('Schedule &amp; Results (2021)'!$G$85,MATCH($L$4,'Schedule &amp; Results (2021)'!$C$85,0)),IFERROR(INDEX('Schedule &amp; Results (2021)'!$D$85,MATCH($L$4,'Schedule &amp; Results (2021)'!$F$85,0))))</f>
        <v/>
      </c>
      <c r="N22" s="82" t="str">
        <f t="shared" si="12"/>
        <v>B</v>
      </c>
      <c r="O22" s="77">
        <f>IFERROR(VLOOKUP($O$4,'Schedule &amp; Results (2021)'!$C$85:$D$89, 2, FALSE),VLOOKUP($O$4,'Schedule &amp; Results (2021)'!$F$85:$G$89, 2, FALSE))</f>
        <v>136.78</v>
      </c>
      <c r="P22" s="84" t="str">
        <f t="array" ref="P22">IFERROR(INDEX('Schedule &amp; Results (2021)'!$G$85,MATCH($O$4,'Schedule &amp; Results (2021)'!$C$85,0)),IFERROR(INDEX('Schedule &amp; Results (2021)'!$D$85,MATCH($O$4,'Schedule &amp; Results (2021)'!$F$85,0))))</f>
        <v/>
      </c>
      <c r="Q22" s="85" t="str">
        <f t="shared" si="13"/>
        <v>B</v>
      </c>
      <c r="R22" s="83">
        <f>IFERROR(VLOOKUP($R$4,'Schedule &amp; Results (2021)'!$C$85:$D$89, 2, FALSE),VLOOKUP($R$4,'Schedule &amp; Results (2021)'!$F$85:$G$89, 2, FALSE))</f>
        <v>122.54</v>
      </c>
      <c r="S22" s="86">
        <f t="array" ref="S22">IFERROR(INDEX('Schedule &amp; Results (2021)'!$G$85,MATCH($R$4,'Schedule &amp; Results (2021)'!$C$85,0)),IFERROR(INDEX('Schedule &amp; Results (2021)'!$D$85,MATCH($R$4,'Schedule &amp; Results (2021)'!$F$85,0))))</f>
        <v>120.7</v>
      </c>
      <c r="T22" s="87" t="str">
        <f t="shared" si="14"/>
        <v>W</v>
      </c>
      <c r="U22" s="77">
        <f>IFERROR(VLOOKUP($U$4,'Schedule &amp; Results (2021)'!$C$85:$D$89, 2, FALSE),VLOOKUP($U$4,'Schedule &amp; Results (2021)'!$F$85:$G$89, 2, FALSE))</f>
        <v>86.26</v>
      </c>
      <c r="V22" s="78" t="str">
        <f t="array" ref="V22">IFERROR(INDEX('Schedule &amp; Results (2021)'!$G$85,MATCH($U$4,'Schedule &amp; Results (2021)'!$C$85,0)),IFERROR(INDEX('Schedule &amp; Results (2021)'!$D$85,MATCH($U$4,'Schedule &amp; Results (2021)'!$F$85,0))))</f>
        <v/>
      </c>
      <c r="W22" s="85" t="str">
        <f t="shared" si="15"/>
        <v>B</v>
      </c>
      <c r="X22" s="83">
        <f>IFERROR(VLOOKUP($X$4,'Schedule &amp; Results (2021)'!$C$85:$D$89, 2, FALSE),VLOOKUP($X$4,'Schedule &amp; Results (2021)'!$F$85:$G$89, 2, FALSE))</f>
        <v>87.6</v>
      </c>
      <c r="Y22" s="81" t="str">
        <f t="array" ref="Y22">IFERROR(INDEX('Schedule &amp; Results (2021)'!$G$85,MATCH($X$4,'Schedule &amp; Results (2021)'!$C$85,0)),IFERROR(INDEX('Schedule &amp; Results (2021)'!$D$85,MATCH($X$4,'Schedule &amp; Results (2021)'!$F$85,0))))</f>
        <v/>
      </c>
      <c r="Z22" s="87" t="str">
        <f t="shared" si="16"/>
        <v>B</v>
      </c>
      <c r="AA22" s="77">
        <f>IFERROR(VLOOKUP($AA$4,'Schedule &amp; Results (2021)'!$C$85:$D$89, 2, FALSE),VLOOKUP($AA$4,'Schedule &amp; Results (2021)'!$F$85:$G$89, 2, FALSE))</f>
        <v>152.3</v>
      </c>
      <c r="AB22" s="84" t="str">
        <f t="array" ref="AB22">IFERROR(INDEX('Schedule &amp; Results (2021)'!$G$85,MATCH($AA$4,'Schedule &amp; Results (2021)'!$C$85,0)),IFERROR(INDEX('Schedule &amp; Results (2021)'!$D$85,MATCH($AA$4,'Schedule &amp; Results (2021)'!$F$85,0))))</f>
        <v/>
      </c>
      <c r="AC22" s="88" t="str">
        <f t="shared" si="17"/>
        <v>B</v>
      </c>
      <c r="AD22" s="83">
        <f>IFERROR(VLOOKUP($AD$4,'Schedule &amp; Results (2021)'!$C$85:$D$89, 2, FALSE),VLOOKUP($AD$4,'Schedule &amp; Results (2021)'!$F$85:$G$89, 2, FALSE))</f>
        <v>113.36</v>
      </c>
      <c r="AE22" s="86" t="str">
        <f t="array" ref="AE22">IFERROR(INDEX('Schedule &amp; Results (2021)'!$G$85,MATCH($AD$4,'Schedule &amp; Results (2021)'!$C$85,0)),IFERROR(INDEX('Schedule &amp; Results (2021)'!$D$85,MATCH($AD$4,'Schedule &amp; Results (2021)'!$F$85,0))))</f>
        <v/>
      </c>
      <c r="AF22" s="87" t="str">
        <f t="shared" si="18"/>
        <v>B</v>
      </c>
    </row>
    <row r="23" ht="7.5" customHeight="1">
      <c r="B23" s="89"/>
    </row>
    <row r="24" ht="16.5" customHeight="1">
      <c r="B24" s="90" t="s">
        <v>30</v>
      </c>
      <c r="C24" s="91">
        <f t="shared" ref="C24:D24" si="21">SUM(C6:C22)</f>
        <v>2238.56</v>
      </c>
      <c r="D24" s="91">
        <f t="shared" si="21"/>
        <v>1793.44</v>
      </c>
      <c r="E24" s="92"/>
      <c r="F24" s="93">
        <f t="shared" ref="F24:G24" si="22">SUM(F6:F22)</f>
        <v>2037.18</v>
      </c>
      <c r="G24" s="91">
        <f t="shared" si="22"/>
        <v>1942.98</v>
      </c>
      <c r="H24" s="94"/>
      <c r="I24" s="93">
        <f t="shared" ref="I24:J24" si="23">SUM(I6:I22)</f>
        <v>2102.8</v>
      </c>
      <c r="J24" s="91">
        <f t="shared" si="23"/>
        <v>2109.08</v>
      </c>
      <c r="K24" s="94"/>
      <c r="L24" s="93">
        <f t="shared" ref="L24:M24" si="24">SUM(L6:L22)</f>
        <v>2020.86</v>
      </c>
      <c r="M24" s="91">
        <f t="shared" si="24"/>
        <v>1904.12</v>
      </c>
      <c r="N24" s="94"/>
      <c r="O24" s="93">
        <f t="shared" ref="O24:P24" si="25">SUM(O6:O22)</f>
        <v>2117.38</v>
      </c>
      <c r="P24" s="91">
        <f t="shared" si="25"/>
        <v>1878.42</v>
      </c>
      <c r="Q24" s="94"/>
      <c r="R24" s="93">
        <f t="shared" ref="R24:S24" si="26">SUM(R6:R22)</f>
        <v>2240.28</v>
      </c>
      <c r="S24" s="91">
        <f t="shared" si="26"/>
        <v>1901.18</v>
      </c>
      <c r="T24" s="94"/>
      <c r="U24" s="93">
        <f t="shared" ref="U24:V24" si="27">SUM(U6:U22)</f>
        <v>1958.24</v>
      </c>
      <c r="V24" s="91">
        <f t="shared" si="27"/>
        <v>1868.68</v>
      </c>
      <c r="W24" s="94"/>
      <c r="X24" s="93">
        <f t="shared" ref="X24:Y24" si="28">SUM(X6:X22)</f>
        <v>1962.02</v>
      </c>
      <c r="Y24" s="91">
        <f t="shared" si="28"/>
        <v>1775.2</v>
      </c>
      <c r="Z24" s="94"/>
      <c r="AA24" s="93">
        <f t="shared" ref="AA24:AB24" si="29">SUM(AA6:AA22)</f>
        <v>1987.54</v>
      </c>
      <c r="AB24" s="91">
        <f t="shared" si="29"/>
        <v>1772.64</v>
      </c>
      <c r="AC24" s="94"/>
      <c r="AD24" s="93">
        <f t="shared" ref="AD24:AE24" si="30">SUM(AD6:AD22)</f>
        <v>2172.24</v>
      </c>
      <c r="AE24" s="91">
        <f t="shared" si="30"/>
        <v>1942.94</v>
      </c>
      <c r="AF24" s="94"/>
    </row>
    <row r="25">
      <c r="B25" s="95"/>
      <c r="C25" s="3" t="s">
        <v>31</v>
      </c>
      <c r="E25" s="4">
        <f>SUM(C6:C19)</f>
        <v>1908.58</v>
      </c>
      <c r="F25" s="5" t="s">
        <v>31</v>
      </c>
      <c r="H25" s="4">
        <f>SUM(F6:F19)</f>
        <v>1688.48</v>
      </c>
      <c r="I25" s="5" t="s">
        <v>31</v>
      </c>
      <c r="K25" s="4">
        <f>SUM(I6:I19)</f>
        <v>1729.74</v>
      </c>
      <c r="L25" s="5" t="s">
        <v>31</v>
      </c>
      <c r="N25" s="4">
        <f>SUM(L6:L19)</f>
        <v>1679.34</v>
      </c>
      <c r="O25" s="5" t="s">
        <v>31</v>
      </c>
      <c r="Q25" s="4">
        <f>SUM(O6:O19)</f>
        <v>1773.92</v>
      </c>
      <c r="R25" s="5" t="s">
        <v>31</v>
      </c>
      <c r="T25" s="4">
        <f>SUM(R6:R19)</f>
        <v>1901.26</v>
      </c>
      <c r="U25" s="5" t="s">
        <v>31</v>
      </c>
      <c r="W25" s="4">
        <f>SUM(U6:U19)</f>
        <v>1677.96</v>
      </c>
      <c r="X25" s="5" t="s">
        <v>31</v>
      </c>
      <c r="Z25" s="4">
        <f>SUM(X6:X19)</f>
        <v>1670.72</v>
      </c>
      <c r="AA25" s="5" t="s">
        <v>31</v>
      </c>
      <c r="AC25" s="4">
        <f>SUM(AA6:AA19)</f>
        <v>1657.6</v>
      </c>
      <c r="AD25" s="5" t="s">
        <v>31</v>
      </c>
      <c r="AF25" s="4">
        <f>SUM(AD6:AD19)</f>
        <v>1817.84</v>
      </c>
    </row>
    <row r="26">
      <c r="B26" s="96"/>
      <c r="C26" s="6" t="s">
        <v>11</v>
      </c>
      <c r="D26" s="6" t="s">
        <v>12</v>
      </c>
      <c r="E26" s="6" t="s">
        <v>13</v>
      </c>
      <c r="F26" s="7" t="s">
        <v>11</v>
      </c>
      <c r="G26" s="6" t="s">
        <v>12</v>
      </c>
      <c r="H26" s="6" t="s">
        <v>13</v>
      </c>
      <c r="I26" s="7" t="s">
        <v>11</v>
      </c>
      <c r="J26" s="6" t="s">
        <v>12</v>
      </c>
      <c r="K26" s="6" t="s">
        <v>13</v>
      </c>
      <c r="L26" s="7" t="s">
        <v>11</v>
      </c>
      <c r="M26" s="6" t="s">
        <v>12</v>
      </c>
      <c r="N26" s="6" t="s">
        <v>13</v>
      </c>
      <c r="O26" s="7" t="s">
        <v>11</v>
      </c>
      <c r="P26" s="6" t="s">
        <v>12</v>
      </c>
      <c r="Q26" s="6" t="s">
        <v>13</v>
      </c>
      <c r="R26" s="7" t="s">
        <v>11</v>
      </c>
      <c r="S26" s="6" t="s">
        <v>12</v>
      </c>
      <c r="T26" s="6" t="s">
        <v>13</v>
      </c>
      <c r="U26" s="7" t="s">
        <v>11</v>
      </c>
      <c r="V26" s="6" t="s">
        <v>12</v>
      </c>
      <c r="W26" s="6" t="s">
        <v>13</v>
      </c>
      <c r="X26" s="7" t="s">
        <v>11</v>
      </c>
      <c r="Y26" s="6" t="s">
        <v>12</v>
      </c>
      <c r="Z26" s="6" t="s">
        <v>13</v>
      </c>
      <c r="AA26" s="7" t="s">
        <v>11</v>
      </c>
      <c r="AB26" s="6" t="s">
        <v>12</v>
      </c>
      <c r="AC26" s="6" t="s">
        <v>13</v>
      </c>
      <c r="AD26" s="7" t="s">
        <v>11</v>
      </c>
      <c r="AE26" s="6" t="s">
        <v>12</v>
      </c>
      <c r="AF26" s="6" t="s">
        <v>13</v>
      </c>
    </row>
    <row r="27">
      <c r="C27" s="8">
        <f>COUNTIF(E6:E19,"=W")</f>
        <v>11</v>
      </c>
      <c r="D27" s="8">
        <f>COUNTIF(E6:E19,"=L")</f>
        <v>3</v>
      </c>
      <c r="E27" s="8">
        <f>COUNTIF(E6:E19,"=T")</f>
        <v>0</v>
      </c>
      <c r="F27" s="9">
        <f>COUNTIF(H6:H19,"=W")</f>
        <v>6</v>
      </c>
      <c r="G27" s="8">
        <f>COUNTIF(H6:H19,"=L")</f>
        <v>8</v>
      </c>
      <c r="H27" s="8">
        <f>COUNTIF(H6:H19,"=T")</f>
        <v>0</v>
      </c>
      <c r="I27" s="9">
        <f>COUNTIF(K6:K19,"=W")</f>
        <v>7</v>
      </c>
      <c r="J27" s="8">
        <f>COUNTIF(K6:K19,"=L")</f>
        <v>7</v>
      </c>
      <c r="K27" s="8">
        <f>COUNTIF(K6:K19,"=T")</f>
        <v>0</v>
      </c>
      <c r="L27" s="9">
        <f>COUNTIF(N6:N19,"=W")</f>
        <v>4</v>
      </c>
      <c r="M27" s="8">
        <f>COUNTIF(N6:N19,"=L")</f>
        <v>10</v>
      </c>
      <c r="N27" s="8">
        <f>COUNTIF(N6:N19,"=T")</f>
        <v>0</v>
      </c>
      <c r="O27" s="9">
        <f>COUNTIF(Q6:Q19,"=W")</f>
        <v>5</v>
      </c>
      <c r="P27" s="8">
        <f>COUNTIF(Q6:Q19,"=L")</f>
        <v>9</v>
      </c>
      <c r="Q27" s="8">
        <f>COUNTIF(Q6:Q19,"=T")</f>
        <v>0</v>
      </c>
      <c r="R27" s="9">
        <f>COUNTIF(T6:T19,"=W")</f>
        <v>10</v>
      </c>
      <c r="S27" s="8">
        <f>COUNTIF(T6:T19,"=L")</f>
        <v>4</v>
      </c>
      <c r="T27" s="8">
        <f>COUNTIF(T6:T19,"=T")</f>
        <v>0</v>
      </c>
      <c r="U27" s="9">
        <f>COUNTIF(W6:W19,"=W")</f>
        <v>5</v>
      </c>
      <c r="V27" s="8">
        <f>COUNTIF(W6:W19,"=L")</f>
        <v>9</v>
      </c>
      <c r="W27" s="8">
        <f>COUNTIF(W6:W19,"=T")</f>
        <v>0</v>
      </c>
      <c r="X27" s="9">
        <f>COUNTIF(Z6:Z19,"=W")</f>
        <v>6</v>
      </c>
      <c r="Y27" s="8">
        <f>COUNTIF(Z6:Z19,"=L")</f>
        <v>8</v>
      </c>
      <c r="Z27" s="8">
        <f>COUNTIF(Z6:Z19,"=T")</f>
        <v>0</v>
      </c>
      <c r="AA27" s="9">
        <f>COUNTIF(AC6:AC19,"=W")</f>
        <v>7</v>
      </c>
      <c r="AB27" s="8">
        <f>COUNTIF(AC6:AC19,"=L")</f>
        <v>7</v>
      </c>
      <c r="AC27" s="8">
        <f>COUNTIF(AC6:AC19,"=T")</f>
        <v>0</v>
      </c>
      <c r="AD27" s="9">
        <f>COUNTIF(AF6:AF19,"=W")</f>
        <v>9</v>
      </c>
      <c r="AE27" s="8">
        <f>COUNTIF(AF6:AF19,"=L")</f>
        <v>5</v>
      </c>
      <c r="AF27" s="8">
        <f>COUNTIF(AF6:AF19,"=T")</f>
        <v>0</v>
      </c>
    </row>
    <row r="28">
      <c r="A28" s="26"/>
      <c r="C28" s="97" t="s">
        <v>32</v>
      </c>
      <c r="D28" s="98">
        <f>MAX(C6:C19)</f>
        <v>163.78</v>
      </c>
      <c r="E28" s="98">
        <f>MIN(C6:C19)</f>
        <v>103.42</v>
      </c>
      <c r="F28" s="99" t="s">
        <v>32</v>
      </c>
      <c r="G28" s="98">
        <f>MAX(F6:F19)</f>
        <v>156.86</v>
      </c>
      <c r="H28" s="98">
        <f>MIN(F6:F19)</f>
        <v>71.04</v>
      </c>
      <c r="I28" s="99" t="s">
        <v>32</v>
      </c>
      <c r="J28" s="98">
        <f>MAX(I6:I19)</f>
        <v>171.32</v>
      </c>
      <c r="K28" s="98">
        <f>MIN(I6:I19)</f>
        <v>49.72</v>
      </c>
      <c r="L28" s="99" t="s">
        <v>32</v>
      </c>
      <c r="M28" s="98">
        <f>MAX(L6:L19)</f>
        <v>161.72</v>
      </c>
      <c r="N28" s="98">
        <f>MIN(L6:L19)</f>
        <v>89.06</v>
      </c>
      <c r="O28" s="99" t="s">
        <v>32</v>
      </c>
      <c r="P28" s="98">
        <f>MAX(O6:O19)</f>
        <v>155.02</v>
      </c>
      <c r="Q28" s="98">
        <f>MIN(O6:O19)</f>
        <v>70.6</v>
      </c>
      <c r="R28" s="99" t="s">
        <v>32</v>
      </c>
      <c r="S28" s="98">
        <f>MAX(R6:R19)</f>
        <v>188.42</v>
      </c>
      <c r="T28" s="98">
        <f>MIN(R6:R19)</f>
        <v>105.46</v>
      </c>
      <c r="U28" s="99" t="s">
        <v>32</v>
      </c>
      <c r="V28" s="98">
        <f>MAX(U6:U19)</f>
        <v>153.14</v>
      </c>
      <c r="W28" s="98">
        <f>MIN(U6:U19)</f>
        <v>79.78</v>
      </c>
      <c r="X28" s="99" t="s">
        <v>32</v>
      </c>
      <c r="Y28" s="98">
        <f>MAX(X6:X19)</f>
        <v>166.46</v>
      </c>
      <c r="Z28" s="98">
        <f>MIN(X6:X19)</f>
        <v>76.2</v>
      </c>
      <c r="AA28" s="99" t="s">
        <v>32</v>
      </c>
      <c r="AB28" s="98">
        <f>MAX(AA6:AA19)</f>
        <v>179.94</v>
      </c>
      <c r="AC28" s="98">
        <f>MIN(AA6:AA19)</f>
        <v>73.86</v>
      </c>
      <c r="AD28" s="99" t="s">
        <v>32</v>
      </c>
      <c r="AE28" s="98">
        <f>MAX(AD6:AD19)</f>
        <v>162.6</v>
      </c>
      <c r="AF28" s="98">
        <f>MIN(AD6:AD19)</f>
        <v>74.92</v>
      </c>
    </row>
    <row r="29">
      <c r="B29" s="96"/>
      <c r="C29" s="10" t="s">
        <v>14</v>
      </c>
      <c r="E29" s="12">
        <f>C21</f>
        <v>137.66</v>
      </c>
      <c r="F29" s="10" t="s">
        <v>14</v>
      </c>
      <c r="H29" s="11">
        <f>(F20)</f>
        <v>117.08</v>
      </c>
      <c r="I29" s="10" t="s">
        <v>14</v>
      </c>
      <c r="K29" s="12">
        <f>SUM(I20:I22)</f>
        <v>373.06</v>
      </c>
      <c r="L29" s="10" t="s">
        <v>14</v>
      </c>
      <c r="N29" s="11">
        <f>L20</f>
        <v>92.82</v>
      </c>
      <c r="O29" s="10" t="s">
        <v>14</v>
      </c>
      <c r="Q29" s="12">
        <v>0.0</v>
      </c>
      <c r="R29" s="10" t="s">
        <v>14</v>
      </c>
      <c r="T29" s="11">
        <f>SUM(R20:R22)</f>
        <v>339.02</v>
      </c>
      <c r="U29" s="10" t="s">
        <v>14</v>
      </c>
      <c r="W29" s="11">
        <f>U20</f>
        <v>95.1</v>
      </c>
      <c r="X29" s="10" t="s">
        <v>14</v>
      </c>
      <c r="Z29" s="12">
        <v>0.0</v>
      </c>
      <c r="AA29" s="10" t="s">
        <v>14</v>
      </c>
      <c r="AC29" s="12">
        <f>SUM(AA20)</f>
        <v>72.76</v>
      </c>
      <c r="AD29" s="10" t="s">
        <v>14</v>
      </c>
      <c r="AF29" s="11">
        <f>SUM(AD20:AD21)</f>
        <v>241.04</v>
      </c>
    </row>
    <row r="30">
      <c r="C30" s="13" t="s">
        <v>11</v>
      </c>
      <c r="D30" s="13" t="s">
        <v>12</v>
      </c>
      <c r="E30" s="14" t="s">
        <v>33</v>
      </c>
      <c r="F30" s="13" t="s">
        <v>11</v>
      </c>
      <c r="G30" s="13" t="s">
        <v>12</v>
      </c>
      <c r="H30" s="14" t="s">
        <v>33</v>
      </c>
      <c r="I30" s="13" t="s">
        <v>11</v>
      </c>
      <c r="J30" s="13" t="s">
        <v>12</v>
      </c>
      <c r="K30" s="14" t="s">
        <v>33</v>
      </c>
      <c r="L30" s="13" t="s">
        <v>11</v>
      </c>
      <c r="M30" s="13" t="s">
        <v>12</v>
      </c>
      <c r="N30" s="14" t="s">
        <v>33</v>
      </c>
      <c r="O30" s="13" t="s">
        <v>11</v>
      </c>
      <c r="P30" s="13" t="s">
        <v>12</v>
      </c>
      <c r="Q30" s="14" t="s">
        <v>33</v>
      </c>
      <c r="R30" s="13" t="s">
        <v>11</v>
      </c>
      <c r="S30" s="13" t="s">
        <v>12</v>
      </c>
      <c r="T30" s="14" t="s">
        <v>33</v>
      </c>
      <c r="U30" s="13" t="s">
        <v>11</v>
      </c>
      <c r="V30" s="13" t="s">
        <v>12</v>
      </c>
      <c r="W30" s="14" t="s">
        <v>33</v>
      </c>
      <c r="X30" s="13" t="s">
        <v>11</v>
      </c>
      <c r="Y30" s="13" t="s">
        <v>12</v>
      </c>
      <c r="Z30" s="14" t="s">
        <v>33</v>
      </c>
      <c r="AA30" s="13" t="s">
        <v>11</v>
      </c>
      <c r="AB30" s="13" t="s">
        <v>12</v>
      </c>
      <c r="AC30" s="14" t="s">
        <v>33</v>
      </c>
      <c r="AD30" s="13" t="s">
        <v>11</v>
      </c>
      <c r="AE30" s="13" t="s">
        <v>12</v>
      </c>
      <c r="AF30" s="14" t="s">
        <v>33</v>
      </c>
    </row>
    <row r="31">
      <c r="C31" s="15">
        <f>COUNTIF(E20:E22,"=W")</f>
        <v>0</v>
      </c>
      <c r="D31" s="16">
        <f>COUNTIF(E20:E22,"=L")</f>
        <v>1</v>
      </c>
      <c r="E31" s="100">
        <f>COUNTIF(E20:E22,"=B")</f>
        <v>2</v>
      </c>
      <c r="F31" s="16">
        <f>COUNTIF(H20:H22,"=W")</f>
        <v>0</v>
      </c>
      <c r="G31" s="16">
        <f>COUNTIF(H20:H22,"=L")</f>
        <v>1</v>
      </c>
      <c r="H31" s="100">
        <f>COUNTIF(H20:H22,"=B")</f>
        <v>2</v>
      </c>
      <c r="I31" s="16">
        <f>COUNTIF(K20:K22,"=W")</f>
        <v>2</v>
      </c>
      <c r="J31" s="16">
        <f>COUNTIF(K20:K22,"=L")</f>
        <v>1</v>
      </c>
      <c r="K31" s="100">
        <f>COUNTIF(K20:K22,"=B")</f>
        <v>0</v>
      </c>
      <c r="L31" s="16">
        <f>COUNTIF(N20:N22,"=W")</f>
        <v>0</v>
      </c>
      <c r="M31" s="16">
        <f>COUNTIF(N20:N22,"=L")</f>
        <v>1</v>
      </c>
      <c r="N31" s="100">
        <f>COUNTIF(N20:N22,"=B")</f>
        <v>2</v>
      </c>
      <c r="O31" s="16">
        <f>COUNTIF(Q20:Q22,"=W")</f>
        <v>0</v>
      </c>
      <c r="P31" s="16">
        <f>COUNTIF(Q20:Q22,"=L")</f>
        <v>0</v>
      </c>
      <c r="Q31" s="100">
        <f>COUNTIF(Q20:Q22,"=B")</f>
        <v>3</v>
      </c>
      <c r="R31" s="16">
        <f>COUNTIF(T20:T22,"=W")</f>
        <v>2</v>
      </c>
      <c r="S31" s="16">
        <f>COUNTIF(T20:T22,"=L")</f>
        <v>0</v>
      </c>
      <c r="T31" s="100">
        <f>COUNTIF(T20:T22,"=B")</f>
        <v>1</v>
      </c>
      <c r="U31" s="16">
        <f>COUNTIF(W20:W22,"=W")</f>
        <v>1</v>
      </c>
      <c r="V31" s="16">
        <f>COUNTIF(W20:W22,"=L")</f>
        <v>0</v>
      </c>
      <c r="W31" s="100">
        <f>COUNTIF(W20:W22,"=B")</f>
        <v>2</v>
      </c>
      <c r="X31" s="16">
        <f>COUNTIF(Z20:Z22,"=W")</f>
        <v>0</v>
      </c>
      <c r="Y31" s="16">
        <f>COUNTIF(Z20:Z22,"=L")</f>
        <v>0</v>
      </c>
      <c r="Z31" s="100">
        <f>COUNTIF(Z20:Z22,"=B")</f>
        <v>3</v>
      </c>
      <c r="AA31" s="16">
        <f>COUNTIF(AC20:AC22,"=W")</f>
        <v>0</v>
      </c>
      <c r="AB31" s="16">
        <f>COUNTIF(AC20:AC22,"=L")</f>
        <v>1</v>
      </c>
      <c r="AC31" s="100">
        <f>COUNTIF(AC20:AC22,"=B")</f>
        <v>2</v>
      </c>
      <c r="AD31" s="16">
        <f>COUNTIF(AF20:AF22,"=W")</f>
        <v>1</v>
      </c>
      <c r="AE31" s="16">
        <f>COUNTIF(AF20:AF22,"=L")</f>
        <v>1</v>
      </c>
      <c r="AF31" s="100">
        <f>COUNTIF(AF20:AF22,"=B")</f>
        <v>1</v>
      </c>
    </row>
    <row r="32">
      <c r="B32" s="96"/>
      <c r="C32" s="101" t="s">
        <v>15</v>
      </c>
      <c r="D32" s="192">
        <f>IF(E22="W", 1, 0)</f>
        <v>0</v>
      </c>
      <c r="E32" s="106">
        <f>IF(E22="W", 1, IF(E22="L",1,IF(E22="B",0)))</f>
        <v>0</v>
      </c>
      <c r="F32" s="104" t="s">
        <v>15</v>
      </c>
      <c r="G32" s="105">
        <f>IF(H22="W", 1, 0)</f>
        <v>0</v>
      </c>
      <c r="H32" s="106">
        <f>IF(H22="W", 1, IF(H22="L",1,IF(H22="B",0)))</f>
        <v>0</v>
      </c>
      <c r="I32" s="104" t="s">
        <v>15</v>
      </c>
      <c r="J32" s="102">
        <f>IF(K122="W", 0.5, 0)</f>
        <v>0</v>
      </c>
      <c r="K32" s="103">
        <f>IF(K22="W", 1, IF(K22="L",1,IF(K22="B",0)))</f>
        <v>1</v>
      </c>
      <c r="L32" s="104" t="s">
        <v>15</v>
      </c>
      <c r="M32" s="105">
        <f>IF(N22="W", 1, 0)</f>
        <v>0</v>
      </c>
      <c r="N32" s="106">
        <f>IF(N22="W", 1, IF(N22="L",1,IF(N22="B",0)))</f>
        <v>0</v>
      </c>
      <c r="O32" s="104" t="s">
        <v>15</v>
      </c>
      <c r="P32" s="192">
        <f>IF(Q22="W", 1, 0)</f>
        <v>0</v>
      </c>
      <c r="Q32" s="106">
        <f>IF(Q22="W", 1, IF(Q22="L",1,IF(Q22="B",0)))</f>
        <v>0</v>
      </c>
      <c r="R32" s="104" t="s">
        <v>15</v>
      </c>
      <c r="S32" s="102">
        <f>IF(T22="W", 0.5, 0)</f>
        <v>0.5</v>
      </c>
      <c r="T32" s="103">
        <f>IF(T22="W", 1, IF(T22="L",1,IF(T22="B",0)))</f>
        <v>1</v>
      </c>
      <c r="U32" s="104" t="s">
        <v>15</v>
      </c>
      <c r="V32" s="192">
        <f>IF(W22="W", 1, 0)</f>
        <v>0</v>
      </c>
      <c r="W32" s="106">
        <f>IF(W22="W", 1, IF(W22="L",1,IF(W22="B",0)))</f>
        <v>0</v>
      </c>
      <c r="X32" s="104" t="s">
        <v>15</v>
      </c>
      <c r="Y32" s="105">
        <f>IF(Z22="W", 1, 0)</f>
        <v>0</v>
      </c>
      <c r="Z32" s="106">
        <f>IF(Z22="W", 1, IF(Z22="L",1,IF(Z22="B",0)))</f>
        <v>0</v>
      </c>
      <c r="AA32" s="104" t="s">
        <v>15</v>
      </c>
      <c r="AB32" s="105">
        <f>IF(AC22="W", 1, 0)</f>
        <v>0</v>
      </c>
      <c r="AC32" s="106">
        <f>IF(AC22="W", 1, IF(AC22="L",1,IF(AC22="B",0)))</f>
        <v>0</v>
      </c>
      <c r="AD32" s="104" t="s">
        <v>15</v>
      </c>
      <c r="AE32" s="105">
        <f>IF(AF22="W", 1, 0)</f>
        <v>0</v>
      </c>
      <c r="AF32" s="106">
        <f>IF(AF22="W", 1, IF(AF22="L",1,IF(AF22="B",0)))</f>
        <v>0</v>
      </c>
    </row>
    <row r="33">
      <c r="C33" s="25" t="s">
        <v>16</v>
      </c>
      <c r="D33" s="26"/>
      <c r="E33" s="27">
        <f>SUM(C6:C22)</f>
        <v>2238.56</v>
      </c>
      <c r="F33" s="25" t="s">
        <v>16</v>
      </c>
      <c r="G33" s="26"/>
      <c r="H33" s="27">
        <f>Sum(F6:F22)</f>
        <v>2037.18</v>
      </c>
      <c r="I33" s="25" t="s">
        <v>16</v>
      </c>
      <c r="J33" s="26"/>
      <c r="K33" s="28">
        <f>SUM(I6:I22)</f>
        <v>2102.8</v>
      </c>
      <c r="L33" s="25" t="s">
        <v>16</v>
      </c>
      <c r="M33" s="26"/>
      <c r="N33" s="27">
        <f>SUM(L6:L22)</f>
        <v>2020.86</v>
      </c>
      <c r="O33" s="25" t="s">
        <v>16</v>
      </c>
      <c r="P33" s="26"/>
      <c r="Q33" s="27">
        <f>SUM(O6:O22)</f>
        <v>2117.38</v>
      </c>
      <c r="R33" s="25" t="s">
        <v>16</v>
      </c>
      <c r="S33" s="26"/>
      <c r="T33" s="27">
        <f>SUM(R6:R22)</f>
        <v>2240.28</v>
      </c>
      <c r="U33" s="25" t="s">
        <v>16</v>
      </c>
      <c r="V33" s="26"/>
      <c r="W33" s="27">
        <f>SUM(U6:U22)</f>
        <v>1958.24</v>
      </c>
      <c r="X33" s="25" t="s">
        <v>16</v>
      </c>
      <c r="Y33" s="26"/>
      <c r="Z33" s="27">
        <f>SUM(X6:X22)</f>
        <v>1962.02</v>
      </c>
      <c r="AA33" s="25" t="s">
        <v>16</v>
      </c>
      <c r="AB33" s="26"/>
      <c r="AC33" s="28">
        <f>SUM(AA6:AA22)</f>
        <v>1987.54</v>
      </c>
      <c r="AD33" s="25" t="s">
        <v>16</v>
      </c>
      <c r="AE33" s="26"/>
      <c r="AF33" s="27">
        <f>SUM(AD6:AD22)</f>
        <v>2172.24</v>
      </c>
    </row>
  </sheetData>
  <mergeCells count="44">
    <mergeCell ref="U4:W4"/>
    <mergeCell ref="X4:Z4"/>
    <mergeCell ref="AA4:AC4"/>
    <mergeCell ref="AD4:AF4"/>
    <mergeCell ref="B3:B5"/>
    <mergeCell ref="C4:E4"/>
    <mergeCell ref="F4:H4"/>
    <mergeCell ref="I4:K4"/>
    <mergeCell ref="L4:N4"/>
    <mergeCell ref="O4:Q4"/>
    <mergeCell ref="R4:T4"/>
    <mergeCell ref="X25:Y25"/>
    <mergeCell ref="AA25:AB25"/>
    <mergeCell ref="AD25:AE25"/>
    <mergeCell ref="C25:D25"/>
    <mergeCell ref="F25:G25"/>
    <mergeCell ref="I25:J25"/>
    <mergeCell ref="L25:M25"/>
    <mergeCell ref="O25:P25"/>
    <mergeCell ref="R25:S25"/>
    <mergeCell ref="U25:V25"/>
    <mergeCell ref="R29:S29"/>
    <mergeCell ref="U29:V29"/>
    <mergeCell ref="X29:Y29"/>
    <mergeCell ref="AA29:AB29"/>
    <mergeCell ref="AD29:AE29"/>
    <mergeCell ref="B26:B28"/>
    <mergeCell ref="B29:B31"/>
    <mergeCell ref="C29:D29"/>
    <mergeCell ref="F29:G29"/>
    <mergeCell ref="I29:J29"/>
    <mergeCell ref="L29:M29"/>
    <mergeCell ref="O29:P29"/>
    <mergeCell ref="U33:V33"/>
    <mergeCell ref="X33:Y33"/>
    <mergeCell ref="AA33:AB33"/>
    <mergeCell ref="AD33:AE33"/>
    <mergeCell ref="B32:B34"/>
    <mergeCell ref="C33:D33"/>
    <mergeCell ref="F33:G33"/>
    <mergeCell ref="I33:J33"/>
    <mergeCell ref="L33:M33"/>
    <mergeCell ref="O33:P33"/>
    <mergeCell ref="R33:S33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1.25"/>
    <col customWidth="1" min="2" max="2" width="38.5"/>
    <col customWidth="1" min="3" max="3" width="10.25"/>
    <col customWidth="1" min="4" max="6" width="9.88"/>
    <col customWidth="1" min="7" max="7" width="9.13"/>
    <col customWidth="1" min="8" max="8" width="12.63"/>
    <col customWidth="1" min="9" max="9" width="11.13"/>
  </cols>
  <sheetData>
    <row r="1">
      <c r="A1" s="107"/>
    </row>
    <row r="2">
      <c r="A2" s="107"/>
      <c r="B2" s="108" t="s">
        <v>60</v>
      </c>
      <c r="C2" s="109" t="s">
        <v>35</v>
      </c>
      <c r="D2" s="110"/>
      <c r="E2" s="111" t="s">
        <v>36</v>
      </c>
      <c r="F2" s="110"/>
      <c r="G2" s="110"/>
      <c r="H2" s="112" t="s">
        <v>37</v>
      </c>
      <c r="I2" s="113" t="s">
        <v>38</v>
      </c>
    </row>
    <row r="3">
      <c r="A3" s="114"/>
      <c r="B3" s="115" t="s">
        <v>39</v>
      </c>
      <c r="C3" s="116" t="s">
        <v>40</v>
      </c>
      <c r="D3" s="116" t="s">
        <v>41</v>
      </c>
      <c r="E3" s="116" t="s">
        <v>42</v>
      </c>
      <c r="F3" s="117" t="s">
        <v>43</v>
      </c>
      <c r="G3" s="118" t="s">
        <v>44</v>
      </c>
      <c r="H3" s="116" t="s">
        <v>45</v>
      </c>
      <c r="I3" s="116" t="s">
        <v>46</v>
      </c>
    </row>
    <row r="4">
      <c r="A4" s="119"/>
      <c r="B4" s="120" t="str">
        <f>'Stats (2021)'!R4</f>
        <v>Joey K./Riley D.</v>
      </c>
      <c r="C4" s="121">
        <f>'Stats (2021)'!R24</f>
        <v>2240.28</v>
      </c>
      <c r="D4" s="121">
        <f>AVERAGE('Stats (2021)'!R$6:R$19)</f>
        <v>135.8042857</v>
      </c>
      <c r="E4" s="122">
        <f>(((D4*6)+(('Stats (2021)'!S$28+'Stats (2021)'!T$28)*2)+((G4*200)*2))/10)</f>
        <v>190.2585714</v>
      </c>
      <c r="F4" s="123" t="str">
        <f>('Stats (2021)'!R27)&amp;"-"&amp;('Stats (2021)'!S27)&amp;"-"&amp;'Stats (2021)'!T27</f>
        <v>10-4-0</v>
      </c>
      <c r="G4" s="124">
        <f>'Stats (2021)'!R27/'Stats (2021)'!S27/2</f>
        <v>1.25</v>
      </c>
      <c r="H4" s="121">
        <f>'Stats (2022)'!S24</f>
        <v>1923.56</v>
      </c>
      <c r="I4" s="122">
        <f t="shared" ref="I4:I13" si="1">C4-H4</f>
        <v>316.72</v>
      </c>
    </row>
    <row r="5">
      <c r="A5" s="119"/>
      <c r="B5" s="120" t="str">
        <f>'Stats (2023)'!C4</f>
        <v>Alex S.</v>
      </c>
      <c r="C5" s="121">
        <f>'Stats (2021)'!C24</f>
        <v>2238.56</v>
      </c>
      <c r="D5" s="121">
        <f>AVERAGE('Stats (2021)'!C$6:C$19)</f>
        <v>136.3271429</v>
      </c>
      <c r="E5" s="122">
        <f>(((D5*6)+(('Stats (2021)'!D28+'Stats (2021)'!E28)*2)+((G5*200)*2))/10)</f>
        <v>140.6908312</v>
      </c>
      <c r="F5" s="123" t="str">
        <f>('Stats (2021)'!C27)&amp;"-"&amp;('Stats (2021)'!D27)&amp;"-"&amp;'Stats (2021)'!E27</f>
        <v>11-3-0</v>
      </c>
      <c r="G5" s="124">
        <f>'Stats (2021)'!D27/'Stats (2021)'!C27/2</f>
        <v>0.1363636364</v>
      </c>
      <c r="H5" s="121">
        <f>'Stats (2022)'!D24</f>
        <v>1633.58</v>
      </c>
      <c r="I5" s="122">
        <f t="shared" si="1"/>
        <v>604.98</v>
      </c>
    </row>
    <row r="6">
      <c r="A6" s="119"/>
      <c r="B6" s="120" t="str">
        <f>'Stats (2021)'!AD4</f>
        <v>Jake C./Joey S.</v>
      </c>
      <c r="C6" s="121">
        <f>'Stats (2021)'!AD24</f>
        <v>2172.24</v>
      </c>
      <c r="D6" s="121">
        <f>AVERAGE('Stats (2021)'!AD$6:AD$19)</f>
        <v>129.8457143</v>
      </c>
      <c r="E6" s="122">
        <f>(((D6*6)+(('Stats (2021)'!AE$28+'Stats (2021)'!AF$28)*2)+((G6*200)*2))/10)</f>
        <v>161.4114286</v>
      </c>
      <c r="F6" s="123" t="str">
        <f>'Stats (2021)'!AD27&amp;"-"&amp;'Stats (2021)'!AE27&amp;"-"&amp;'Stats (2021)'!AF27</f>
        <v>9-5-0</v>
      </c>
      <c r="G6" s="124">
        <f>'Stats (2021)'!AD27/'Stats (2021)'!AE27/2</f>
        <v>0.9</v>
      </c>
      <c r="H6" s="121">
        <f>'Stats (2022)'!AE24</f>
        <v>1803.78</v>
      </c>
      <c r="I6" s="122">
        <f t="shared" si="1"/>
        <v>368.46</v>
      </c>
    </row>
    <row r="7">
      <c r="A7" s="119"/>
      <c r="B7" s="120" t="str">
        <f>'Stats (2023)'!O4</f>
        <v>Jack G.</v>
      </c>
      <c r="C7" s="121">
        <f>'Stats (2021)'!O24</f>
        <v>2117.38</v>
      </c>
      <c r="D7" s="121">
        <f>AVERAGE('Stats (2021)'!O$6:O$19)</f>
        <v>126.7085714</v>
      </c>
      <c r="E7" s="122">
        <f>(((D7*6)+(('Stats (2021)'!P$28+'Stats (2021)'!Q$28)*2)+((G7*200)*2))/10)</f>
        <v>132.260254</v>
      </c>
      <c r="F7" s="123" t="str">
        <f>('Stats (2021)'!O27)&amp;"-"&amp;('Stats (2021)'!P27)&amp;"-"&amp;'Stats (2021)'!Q27</f>
        <v>5-9-0</v>
      </c>
      <c r="G7" s="124">
        <f>'Stats (2021)'!O27/'Stats (2021)'!P27/2</f>
        <v>0.2777777778</v>
      </c>
      <c r="H7" s="121">
        <f>'Stats (2022)'!P24</f>
        <v>1962.04</v>
      </c>
      <c r="I7" s="122">
        <f t="shared" si="1"/>
        <v>155.34</v>
      </c>
    </row>
    <row r="8">
      <c r="A8" s="119"/>
      <c r="B8" s="120" t="str">
        <f>'Stats (2023)'!I4</f>
        <v>Ethan L.</v>
      </c>
      <c r="C8" s="121">
        <f>'Stats (2021)'!I24</f>
        <v>2102.8</v>
      </c>
      <c r="D8" s="121">
        <f>AVERAGE('Stats (2021)'!I$6:I$19)</f>
        <v>123.5528571</v>
      </c>
      <c r="E8" s="122">
        <f>(((D8*6)+(('Stats (2021)'!J$28+'Stats (2021)'!K$28)*2)+((G8*200)*2))/10)</f>
        <v>138.3397143</v>
      </c>
      <c r="F8" s="123" t="str">
        <f>('Stats (2021)'!I27)&amp;"-"&amp;('Stats (2021)'!J27)&amp;"-"&amp;'Stats (2021)'!K27</f>
        <v>7-7-0</v>
      </c>
      <c r="G8" s="124">
        <f>'Stats (2021)'!I27/'Stats (2021)'!J27/2</f>
        <v>0.5</v>
      </c>
      <c r="H8" s="121">
        <f>'Stats (2022)'!J24</f>
        <v>1726.56</v>
      </c>
      <c r="I8" s="122">
        <f t="shared" si="1"/>
        <v>376.24</v>
      </c>
    </row>
    <row r="9">
      <c r="A9" s="119"/>
      <c r="B9" s="120" t="str">
        <f>'Stats (2023)'!F4</f>
        <v>Dylan D.</v>
      </c>
      <c r="C9" s="121">
        <f>'Stats (2021)'!F24</f>
        <v>2037.18</v>
      </c>
      <c r="D9" s="121">
        <f>AVERAGE('Stats (2021)'!F$6:F$19)</f>
        <v>120.6057143</v>
      </c>
      <c r="E9" s="122">
        <f>(((D9*6)+(('Stats (2021)'!G$28+'Stats (2021)'!H$28)*2)+((G9*200)*2))/10)</f>
        <v>132.9434286</v>
      </c>
      <c r="F9" s="123" t="str">
        <f>('Stats (2021)'!F27)&amp;"-"&amp;('Stats (2021)'!G27)&amp;"-"&amp;'Stats (2021)'!H27</f>
        <v>6-8-0</v>
      </c>
      <c r="G9" s="124">
        <f>'Stats (2021)'!F27/'Stats (2021)'!G27/2</f>
        <v>0.375</v>
      </c>
      <c r="H9" s="121">
        <f>'Stats (2022)'!G24</f>
        <v>1991.26</v>
      </c>
      <c r="I9" s="122">
        <f t="shared" si="1"/>
        <v>45.92</v>
      </c>
    </row>
    <row r="10">
      <c r="A10" s="119"/>
      <c r="B10" s="120" t="str">
        <f>'Stats (2023)'!L4</f>
        <v>Grant B.</v>
      </c>
      <c r="C10" s="121">
        <f>'Stats (2021)'!L24</f>
        <v>2020.86</v>
      </c>
      <c r="D10" s="121">
        <f>AVERAGE('Stats (2021)'!L$6:L$19)</f>
        <v>119.9528571</v>
      </c>
      <c r="E10" s="122">
        <f>(((D10*6)+(('Stats (2021)'!M$28+'Stats (2021)'!N$28)*2)+((G10*200)*2))/10)</f>
        <v>130.1277143</v>
      </c>
      <c r="F10" s="123" t="str">
        <f>('Stats (2021)'!L27)&amp;"-"&amp;('Stats (2021)'!M27)&amp;"-"&amp;'Stats (2021)'!N27</f>
        <v>4-10-0</v>
      </c>
      <c r="G10" s="124">
        <f>'Stats (2021)'!L27/'Stats (2021)'!M27/2</f>
        <v>0.2</v>
      </c>
      <c r="H10" s="121">
        <f>'Stats (2022)'!M24</f>
        <v>1820.74</v>
      </c>
      <c r="I10" s="122">
        <f t="shared" si="1"/>
        <v>200.12</v>
      </c>
    </row>
    <row r="11">
      <c r="A11" s="119"/>
      <c r="B11" s="120" t="str">
        <f>'Stats (2023)'!AA4</f>
        <v>Nick L.</v>
      </c>
      <c r="C11" s="121">
        <f>'Stats (2021)'!AA24</f>
        <v>1987.54</v>
      </c>
      <c r="D11" s="121">
        <f>AVERAGE('Stats (2021)'!AA$6:AA$19)</f>
        <v>118.4</v>
      </c>
      <c r="E11" s="122">
        <f>(((D11*6)+(('Stats (2021)'!AB28+'Stats (2021)'!AC28)*2)+((G11*200)*2))/10)</f>
        <v>141.8</v>
      </c>
      <c r="F11" s="123" t="str">
        <f>('Stats (2021)'!AA27)&amp;"-"&amp;('Stats (2021)'!AB27)&amp;"-"&amp;'Stats (2021)'!AC27</f>
        <v>7-7-0</v>
      </c>
      <c r="G11" s="124">
        <f>'Stats (2021)'!AA27/'Stats (2021)'!AB27/2</f>
        <v>0.5</v>
      </c>
      <c r="H11" s="121">
        <f>'Stats (2022)'!AB24</f>
        <v>1661.25</v>
      </c>
      <c r="I11" s="122">
        <f t="shared" si="1"/>
        <v>326.29</v>
      </c>
    </row>
    <row r="12">
      <c r="A12" s="119"/>
      <c r="B12" s="120" t="str">
        <f>'Stats (2023)'!X4</f>
        <v>Michael P.</v>
      </c>
      <c r="C12" s="121">
        <f>'Stats (2021)'!X24</f>
        <v>1962.02</v>
      </c>
      <c r="D12" s="121">
        <f>AVERAGE('Stats (2021)'!X$6:X$19)</f>
        <v>119.3371429</v>
      </c>
      <c r="E12" s="122">
        <f>(((D12*6)+(('Stats (2021)'!Y$28+'Stats (2021)'!Z$28)*2)+((G12*200)*2))/10)</f>
        <v>135.1342857</v>
      </c>
      <c r="F12" s="123" t="str">
        <f>('Stats (2021)'!X27)&amp;"-"&amp;('Stats (2021)'!Y27)&amp;"-"&amp;'Stats (2021)'!Z27</f>
        <v>6-8-0</v>
      </c>
      <c r="G12" s="124">
        <f>'Stats (2021)'!X27/'Stats (2021)'!Y27/2</f>
        <v>0.375</v>
      </c>
      <c r="H12" s="121">
        <f>'Stats (2022)'!Y24</f>
        <v>1847.22</v>
      </c>
      <c r="I12" s="122">
        <f t="shared" si="1"/>
        <v>114.8</v>
      </c>
    </row>
    <row r="13">
      <c r="A13" s="119"/>
      <c r="B13" s="120" t="str">
        <f>'Stats (2023)'!U4</f>
        <v>Max T.</v>
      </c>
      <c r="C13" s="121">
        <f>'Stats (2021)'!U24</f>
        <v>1958.24</v>
      </c>
      <c r="D13" s="121">
        <f>AVERAGE('Stats (2021)'!U$6:U$19)</f>
        <v>119.8542857</v>
      </c>
      <c r="E13" s="122">
        <f>(((D13*6)+(('Stats (2021)'!V$28+'Stats (2021)'!W$28)*2)+((G13*200)*2))/10)</f>
        <v>129.6076825</v>
      </c>
      <c r="F13" s="123" t="str">
        <f>('Stats (2021)'!U27)&amp;"-"&amp;('Stats (2021)'!V27)&amp;"-"&amp;'Stats (2021)'!W27</f>
        <v>5-9-0</v>
      </c>
      <c r="G13" s="124">
        <f>'Stats (2021)'!U27/'Stats (2021)'!V27/2</f>
        <v>0.2777777778</v>
      </c>
      <c r="H13" s="121">
        <f>'Stats (2022)'!V24</f>
        <v>1752.54</v>
      </c>
      <c r="I13" s="122">
        <f t="shared" si="1"/>
        <v>205.7</v>
      </c>
    </row>
    <row r="14">
      <c r="A14" s="125"/>
      <c r="B14" s="126" t="s">
        <v>47</v>
      </c>
      <c r="C14" s="127">
        <f t="shared" ref="C14:E14" si="2">average(C4:C13)</f>
        <v>2083.71</v>
      </c>
      <c r="D14" s="127">
        <f t="shared" si="2"/>
        <v>125.0388571</v>
      </c>
      <c r="E14" s="127">
        <f t="shared" si="2"/>
        <v>143.2573911</v>
      </c>
      <c r="F14" s="127"/>
      <c r="G14" s="128"/>
      <c r="H14" s="127">
        <f>average(H4:H13)</f>
        <v>1812.253</v>
      </c>
      <c r="I14" s="127"/>
    </row>
  </sheetData>
  <autoFilter ref="$B$3:$I$13">
    <sortState ref="B3:I13">
      <sortCondition descending="1" ref="C3:C13"/>
      <sortCondition ref="B3:B13"/>
    </sortState>
  </autoFilter>
  <mergeCells count="3">
    <mergeCell ref="A1:I1"/>
    <mergeCell ref="C2:D2"/>
    <mergeCell ref="E2:G2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2.25"/>
    <col customWidth="1" min="3" max="3" width="12.88"/>
    <col customWidth="1" min="4" max="4" width="8.75"/>
    <col customWidth="1" min="5" max="5" width="8.63"/>
    <col customWidth="1" min="6" max="6" width="12.63"/>
    <col customWidth="1" min="7" max="7" width="8.75"/>
    <col customWidth="1" min="8" max="8" width="8.63"/>
    <col customWidth="1" min="9" max="9" width="4.25"/>
    <col customWidth="1" min="10" max="10" width="9.63"/>
    <col customWidth="1" min="11" max="34" width="10.13"/>
  </cols>
  <sheetData>
    <row r="1">
      <c r="A1" s="129"/>
      <c r="B1" s="129" t="s">
        <v>61</v>
      </c>
      <c r="D1" s="130"/>
      <c r="E1" s="130"/>
      <c r="G1" s="130"/>
      <c r="H1" s="130"/>
    </row>
    <row r="2">
      <c r="A2" s="130"/>
      <c r="B2" s="130"/>
      <c r="D2" s="130"/>
      <c r="E2" s="130"/>
      <c r="G2" s="130"/>
      <c r="H2" s="130"/>
    </row>
    <row r="3">
      <c r="A3" s="131"/>
      <c r="B3" s="132" t="s">
        <v>22</v>
      </c>
      <c r="C3" s="133" t="s">
        <v>49</v>
      </c>
      <c r="D3" s="134"/>
      <c r="E3" s="135"/>
      <c r="F3" s="133" t="s">
        <v>50</v>
      </c>
      <c r="G3" s="134"/>
      <c r="H3" s="135"/>
    </row>
    <row r="4">
      <c r="A4" s="131"/>
      <c r="B4" s="51"/>
      <c r="C4" s="136" t="s">
        <v>51</v>
      </c>
      <c r="D4" s="137" t="s">
        <v>52</v>
      </c>
      <c r="E4" s="137" t="s">
        <v>26</v>
      </c>
      <c r="F4" s="138" t="s">
        <v>51</v>
      </c>
      <c r="G4" s="137" t="s">
        <v>52</v>
      </c>
      <c r="H4" s="139" t="s">
        <v>26</v>
      </c>
    </row>
    <row r="5">
      <c r="A5" s="34"/>
      <c r="B5" s="140">
        <v>1.0</v>
      </c>
      <c r="C5" t="str">
        <f>'Master Matrix (2021)'!A8</f>
        <v>Max T.</v>
      </c>
      <c r="D5" s="43">
        <v>152.68</v>
      </c>
      <c r="E5" s="43" t="s">
        <v>12</v>
      </c>
      <c r="F5" t="str">
        <f>'Master Matrix (2021)'!A3</f>
        <v>Dylan D.</v>
      </c>
      <c r="G5" s="43">
        <v>156.86</v>
      </c>
      <c r="H5" s="141" t="s">
        <v>11</v>
      </c>
    </row>
    <row r="6">
      <c r="A6" s="34"/>
      <c r="B6" s="142"/>
      <c r="C6" t="str">
        <f>'Master Matrix (2021)'!A7</f>
        <v>Joey K./Riley D.</v>
      </c>
      <c r="D6" s="43">
        <v>124.66</v>
      </c>
      <c r="E6" s="43" t="s">
        <v>12</v>
      </c>
      <c r="F6" t="str">
        <f>'Master Matrix (2021)'!A2</f>
        <v>Alex S.</v>
      </c>
      <c r="G6" s="43">
        <v>154.16</v>
      </c>
      <c r="H6" s="141" t="s">
        <v>11</v>
      </c>
    </row>
    <row r="7">
      <c r="A7" s="34"/>
      <c r="B7" s="142"/>
      <c r="C7" t="str">
        <f>'Master Matrix (2021)'!A4</f>
        <v>Ethan L.</v>
      </c>
      <c r="D7" s="43">
        <v>97.04</v>
      </c>
      <c r="E7" s="43" t="s">
        <v>12</v>
      </c>
      <c r="F7" t="str">
        <f>'Master Matrix (2021)'!A11</f>
        <v>Jake C./Joey S.</v>
      </c>
      <c r="G7" s="43">
        <v>133.14</v>
      </c>
      <c r="H7" s="141" t="s">
        <v>11</v>
      </c>
    </row>
    <row r="8">
      <c r="A8" s="34"/>
      <c r="B8" s="142"/>
      <c r="C8" t="str">
        <f>'Master Matrix (2021)'!A10</f>
        <v>Nick L.</v>
      </c>
      <c r="D8" s="43">
        <v>155.96</v>
      </c>
      <c r="E8" s="43" t="s">
        <v>11</v>
      </c>
      <c r="F8" t="str">
        <f>'Master Matrix (2021)'!A6</f>
        <v>Jack G.</v>
      </c>
      <c r="G8" s="43">
        <v>127.48</v>
      </c>
      <c r="H8" s="141" t="s">
        <v>12</v>
      </c>
    </row>
    <row r="9">
      <c r="A9" s="34"/>
      <c r="B9" s="142"/>
      <c r="C9" t="str">
        <f>'Master Matrix (2021)'!A9</f>
        <v>Michael P.</v>
      </c>
      <c r="D9" s="43">
        <v>100.6</v>
      </c>
      <c r="E9" s="43" t="s">
        <v>11</v>
      </c>
      <c r="F9" t="str">
        <f>'Master Matrix (2021)'!A5</f>
        <v>Grant B.</v>
      </c>
      <c r="G9" s="43">
        <v>94.12</v>
      </c>
      <c r="H9" s="141" t="s">
        <v>12</v>
      </c>
    </row>
    <row r="10">
      <c r="A10" s="34"/>
      <c r="B10" s="143">
        <v>2.0</v>
      </c>
      <c r="C10" s="144" t="str">
        <f>'Master Matrix (2021)'!A3</f>
        <v>Dylan D.</v>
      </c>
      <c r="D10" s="145">
        <v>100.5</v>
      </c>
      <c r="E10" s="145" t="s">
        <v>11</v>
      </c>
      <c r="F10" s="144" t="str">
        <f>'Master Matrix (2021)'!A11</f>
        <v>Jake C./Joey S.</v>
      </c>
      <c r="G10" s="145">
        <v>74.92</v>
      </c>
      <c r="H10" s="146" t="s">
        <v>12</v>
      </c>
    </row>
    <row r="11">
      <c r="A11" s="34"/>
      <c r="B11" s="142"/>
      <c r="C11" s="147" t="str">
        <f>'Master Matrix (2021)'!A6</f>
        <v>Jack G.</v>
      </c>
      <c r="D11" s="148">
        <v>132.92</v>
      </c>
      <c r="E11" s="148" t="s">
        <v>12</v>
      </c>
      <c r="F11" s="147" t="str">
        <f>'Master Matrix (2021)'!A9</f>
        <v>Michael P.</v>
      </c>
      <c r="G11" s="148">
        <v>166.46</v>
      </c>
      <c r="H11" s="149" t="s">
        <v>11</v>
      </c>
    </row>
    <row r="12">
      <c r="A12" s="34"/>
      <c r="B12" s="142"/>
      <c r="C12" s="147" t="str">
        <f>'Master Matrix (2021)'!A2</f>
        <v>Alex S.</v>
      </c>
      <c r="D12" s="148">
        <v>152.4</v>
      </c>
      <c r="E12" s="148" t="s">
        <v>11</v>
      </c>
      <c r="F12" s="147" t="str">
        <f>'Master Matrix (2021)'!A5</f>
        <v>Grant B.</v>
      </c>
      <c r="G12" s="148">
        <v>148.9</v>
      </c>
      <c r="H12" s="149" t="s">
        <v>12</v>
      </c>
    </row>
    <row r="13">
      <c r="A13" s="34"/>
      <c r="B13" s="142"/>
      <c r="C13" s="147" t="str">
        <f>'Master Matrix (2021)'!A8</f>
        <v>Max T.</v>
      </c>
      <c r="D13" s="148">
        <v>130.42</v>
      </c>
      <c r="E13" s="148" t="s">
        <v>12</v>
      </c>
      <c r="F13" s="147" t="str">
        <f>'Master Matrix (2021)'!A7</f>
        <v>Joey K./Riley D.</v>
      </c>
      <c r="G13" s="148">
        <v>188.42</v>
      </c>
      <c r="H13" s="149" t="s">
        <v>11</v>
      </c>
    </row>
    <row r="14">
      <c r="A14" s="34"/>
      <c r="B14" s="142"/>
      <c r="C14" s="150" t="str">
        <f>'Master Matrix (2021)'!A10</f>
        <v>Nick L.</v>
      </c>
      <c r="D14" s="151">
        <v>116.64</v>
      </c>
      <c r="E14" s="148" t="s">
        <v>12</v>
      </c>
      <c r="F14" s="150" t="str">
        <f>'Master Matrix (2021)'!A4</f>
        <v>Ethan L.</v>
      </c>
      <c r="G14" s="151">
        <v>120.26</v>
      </c>
      <c r="H14" s="149" t="s">
        <v>11</v>
      </c>
    </row>
    <row r="15">
      <c r="A15" s="34"/>
      <c r="B15" s="152">
        <v>3.0</v>
      </c>
      <c r="C15" s="153" t="str">
        <f>'Master Matrix (2021)'!A3</f>
        <v>Dylan D.</v>
      </c>
      <c r="D15" s="154">
        <v>71.04</v>
      </c>
      <c r="E15" s="154" t="s">
        <v>12</v>
      </c>
      <c r="F15" s="153" t="str">
        <f>'Master Matrix (2021)'!A10</f>
        <v>Nick L.</v>
      </c>
      <c r="G15" s="154">
        <v>155.08</v>
      </c>
      <c r="H15" s="155" t="s">
        <v>11</v>
      </c>
    </row>
    <row r="16">
      <c r="A16" s="34"/>
      <c r="B16" s="142"/>
      <c r="C16" s="156" t="str">
        <f>'Master Matrix (2021)'!A5</f>
        <v>Grant B.</v>
      </c>
      <c r="D16" s="157">
        <v>122.94</v>
      </c>
      <c r="E16" s="157" t="s">
        <v>12</v>
      </c>
      <c r="F16" s="156" t="str">
        <f>'Master Matrix (2021)'!A7</f>
        <v>Joey K./Riley D.</v>
      </c>
      <c r="G16" s="157">
        <v>128.32</v>
      </c>
      <c r="H16" s="158" t="s">
        <v>11</v>
      </c>
    </row>
    <row r="17">
      <c r="A17" s="34"/>
      <c r="B17" s="142"/>
      <c r="C17" s="156" t="str">
        <f>'Master Matrix (2021)'!A2</f>
        <v>Alex S.</v>
      </c>
      <c r="D17" s="157">
        <v>150.54</v>
      </c>
      <c r="E17" s="157" t="s">
        <v>11</v>
      </c>
      <c r="F17" s="156" t="str">
        <f>'Master Matrix (2021)'!A6</f>
        <v>Jack G.</v>
      </c>
      <c r="G17" s="157">
        <v>134.24</v>
      </c>
      <c r="H17" s="158" t="s">
        <v>12</v>
      </c>
    </row>
    <row r="18">
      <c r="A18" s="34"/>
      <c r="B18" s="142"/>
      <c r="C18" s="156" t="str">
        <f>'Master Matrix (2021)'!A4</f>
        <v>Ethan L.</v>
      </c>
      <c r="D18" s="157">
        <v>171.32</v>
      </c>
      <c r="E18" s="157" t="s">
        <v>11</v>
      </c>
      <c r="F18" s="156" t="str">
        <f>'Master Matrix (2021)'!A9</f>
        <v>Michael P.</v>
      </c>
      <c r="G18" s="157">
        <v>141.88</v>
      </c>
      <c r="H18" s="158" t="s">
        <v>12</v>
      </c>
    </row>
    <row r="19">
      <c r="A19" s="34"/>
      <c r="B19" s="159"/>
      <c r="C19" s="156" t="str">
        <f>'Master Matrix (2021)'!A11</f>
        <v>Jake C./Joey S.</v>
      </c>
      <c r="D19" s="157">
        <v>114.52</v>
      </c>
      <c r="E19" s="157" t="s">
        <v>11</v>
      </c>
      <c r="F19" s="156" t="str">
        <f>'Master Matrix (2021)'!A8</f>
        <v>Max T.</v>
      </c>
      <c r="G19" s="157">
        <v>93.6</v>
      </c>
      <c r="H19" s="158" t="s">
        <v>12</v>
      </c>
    </row>
    <row r="20">
      <c r="A20" s="34"/>
      <c r="B20" s="143">
        <v>4.0</v>
      </c>
      <c r="C20" s="144" t="str">
        <f>'Master Matrix (2021)'!A4</f>
        <v>Ethan L.</v>
      </c>
      <c r="D20" s="145">
        <v>155.92</v>
      </c>
      <c r="E20" s="145" t="s">
        <v>11</v>
      </c>
      <c r="F20" s="144" t="str">
        <f>'Master Matrix (2021)'!A3</f>
        <v>Dylan D.</v>
      </c>
      <c r="G20" s="145">
        <v>144.22</v>
      </c>
      <c r="H20" s="146" t="s">
        <v>12</v>
      </c>
    </row>
    <row r="21">
      <c r="A21" s="34"/>
      <c r="B21" s="142"/>
      <c r="C21" s="147" t="str">
        <f>'Master Matrix (2021)'!A9</f>
        <v>Michael P.</v>
      </c>
      <c r="D21" s="148">
        <v>102.74</v>
      </c>
      <c r="E21" s="148" t="s">
        <v>12</v>
      </c>
      <c r="F21" s="147" t="str">
        <f>'Master Matrix (2021)'!A2</f>
        <v>Alex S.</v>
      </c>
      <c r="G21" s="148">
        <v>122.28</v>
      </c>
      <c r="H21" s="149" t="s">
        <v>11</v>
      </c>
    </row>
    <row r="22">
      <c r="A22" s="34"/>
      <c r="B22" s="142"/>
      <c r="C22" s="147" t="str">
        <f>'Master Matrix (2021)'!A8</f>
        <v>Max T.</v>
      </c>
      <c r="D22" s="148">
        <v>106.32</v>
      </c>
      <c r="E22" s="148" t="s">
        <v>11</v>
      </c>
      <c r="F22" s="147" t="str">
        <f>'Master Matrix (2021)'!A10</f>
        <v>Nick L.</v>
      </c>
      <c r="G22" s="148">
        <v>73.86</v>
      </c>
      <c r="H22" s="149" t="s">
        <v>12</v>
      </c>
    </row>
    <row r="23">
      <c r="A23" s="34"/>
      <c r="B23" s="142"/>
      <c r="C23" s="147" t="str">
        <f>'Master Matrix (2021)'!A11</f>
        <v>Jake C./Joey S.</v>
      </c>
      <c r="D23" s="148">
        <v>160.9</v>
      </c>
      <c r="E23" s="148" t="s">
        <v>12</v>
      </c>
      <c r="F23" s="147" t="str">
        <f>'Master Matrix (2021)'!A5</f>
        <v>Grant B.</v>
      </c>
      <c r="G23" s="148">
        <v>161.72</v>
      </c>
      <c r="H23" s="149" t="s">
        <v>11</v>
      </c>
    </row>
    <row r="24">
      <c r="A24" s="34"/>
      <c r="B24" s="159"/>
      <c r="C24" s="147" t="str">
        <f>'Master Matrix (2021)'!A7</f>
        <v>Joey K./Riley D.</v>
      </c>
      <c r="D24" s="148">
        <v>131.16</v>
      </c>
      <c r="E24" s="148" t="s">
        <v>11</v>
      </c>
      <c r="F24" s="147" t="str">
        <f>'Master Matrix (2021)'!A6</f>
        <v>Jack G.</v>
      </c>
      <c r="G24" s="148">
        <v>102.98</v>
      </c>
      <c r="H24" s="149" t="s">
        <v>12</v>
      </c>
    </row>
    <row r="25">
      <c r="A25" s="34"/>
      <c r="B25" s="152">
        <v>5.0</v>
      </c>
      <c r="C25" s="160" t="str">
        <f>'Master Matrix (2021)'!A3</f>
        <v>Dylan D.</v>
      </c>
      <c r="D25" s="161">
        <v>95.06</v>
      </c>
      <c r="E25" s="154" t="s">
        <v>12</v>
      </c>
      <c r="F25" s="160" t="str">
        <f>'Master Matrix (2021)'!A2</f>
        <v>Alex S.</v>
      </c>
      <c r="G25" s="161">
        <v>135.02</v>
      </c>
      <c r="H25" s="155" t="s">
        <v>11</v>
      </c>
    </row>
    <row r="26">
      <c r="A26" s="34"/>
      <c r="B26" s="142"/>
      <c r="C26" t="str">
        <f>'Master Matrix (2021)'!A10</f>
        <v>Nick L.</v>
      </c>
      <c r="D26" s="43">
        <v>179.94</v>
      </c>
      <c r="E26" s="157" t="s">
        <v>11</v>
      </c>
      <c r="F26" t="str">
        <f>'Master Matrix (2021)'!A11</f>
        <v>Jake C./Joey S.</v>
      </c>
      <c r="G26" s="43">
        <v>162.6</v>
      </c>
      <c r="H26" s="158" t="s">
        <v>12</v>
      </c>
    </row>
    <row r="27">
      <c r="A27" s="34"/>
      <c r="B27" s="142"/>
      <c r="C27" t="str">
        <f>'Master Matrix (2021)'!A8</f>
        <v>Max T.</v>
      </c>
      <c r="D27" s="43">
        <v>116.38</v>
      </c>
      <c r="E27" s="157" t="s">
        <v>12</v>
      </c>
      <c r="F27" t="str">
        <f>'Master Matrix (2021)'!A4</f>
        <v>Ethan L.</v>
      </c>
      <c r="G27" s="43">
        <v>146.1</v>
      </c>
      <c r="H27" s="158" t="s">
        <v>11</v>
      </c>
    </row>
    <row r="28">
      <c r="A28" s="34"/>
      <c r="B28" s="142"/>
      <c r="C28" t="str">
        <f>'Master Matrix (2021)'!A6</f>
        <v>Jack G.</v>
      </c>
      <c r="D28" s="43">
        <v>155.02</v>
      </c>
      <c r="E28" s="157" t="s">
        <v>11</v>
      </c>
      <c r="F28" t="str">
        <f>'Master Matrix (2021)'!A5</f>
        <v>Grant B.</v>
      </c>
      <c r="G28" s="43">
        <v>130.06</v>
      </c>
      <c r="H28" s="158" t="s">
        <v>12</v>
      </c>
    </row>
    <row r="29">
      <c r="A29" s="34"/>
      <c r="B29" s="159"/>
      <c r="C29" t="str">
        <f>'Master Matrix (2021)'!A7</f>
        <v>Joey K./Riley D.</v>
      </c>
      <c r="D29" s="43">
        <v>163.78</v>
      </c>
      <c r="E29" s="157" t="s">
        <v>11</v>
      </c>
      <c r="F29" t="str">
        <f>'Master Matrix (2021)'!A9</f>
        <v>Michael P.</v>
      </c>
      <c r="G29" s="43">
        <v>145.28</v>
      </c>
      <c r="H29" s="158" t="s">
        <v>12</v>
      </c>
    </row>
    <row r="30">
      <c r="A30" s="34"/>
      <c r="B30" s="143">
        <v>6.0</v>
      </c>
      <c r="C30" s="144" t="str">
        <f>'Master Matrix (2021)'!A6</f>
        <v>Jack G.</v>
      </c>
      <c r="D30" s="145">
        <v>134.5</v>
      </c>
      <c r="E30" s="145" t="s">
        <v>12</v>
      </c>
      <c r="F30" s="144" t="str">
        <f>'Master Matrix (2021)'!A3</f>
        <v>Dylan D.</v>
      </c>
      <c r="G30" s="145">
        <v>156.16</v>
      </c>
      <c r="H30" s="146" t="s">
        <v>11</v>
      </c>
    </row>
    <row r="31">
      <c r="A31" s="34"/>
      <c r="B31" s="142"/>
      <c r="C31" s="147" t="str">
        <f>'Master Matrix (2021)'!A9</f>
        <v>Michael P.</v>
      </c>
      <c r="D31" s="148">
        <v>144.88</v>
      </c>
      <c r="E31" s="148" t="s">
        <v>11</v>
      </c>
      <c r="F31" s="147" t="str">
        <f>'Master Matrix (2021)'!A8</f>
        <v>Max T.</v>
      </c>
      <c r="G31" s="148">
        <v>116.08</v>
      </c>
      <c r="H31" s="149" t="s">
        <v>12</v>
      </c>
    </row>
    <row r="32">
      <c r="A32" s="34"/>
      <c r="B32" s="142"/>
      <c r="C32" s="147" t="str">
        <f>'Master Matrix (2021)'!A2</f>
        <v>Alex S.</v>
      </c>
      <c r="D32" s="148">
        <v>117.8</v>
      </c>
      <c r="E32" s="148" t="s">
        <v>12</v>
      </c>
      <c r="F32" s="147" t="str">
        <f>'Master Matrix (2021)'!A11</f>
        <v>Jake C./Joey S.</v>
      </c>
      <c r="G32" s="148">
        <v>131.34</v>
      </c>
      <c r="H32" s="149" t="s">
        <v>11</v>
      </c>
    </row>
    <row r="33">
      <c r="A33" s="34"/>
      <c r="B33" s="142"/>
      <c r="C33" s="147" t="str">
        <f>'Master Matrix (2021)'!A7</f>
        <v>Joey K./Riley D.</v>
      </c>
      <c r="D33" s="148">
        <v>171.24</v>
      </c>
      <c r="E33" s="148" t="s">
        <v>11</v>
      </c>
      <c r="F33" s="147" t="str">
        <f>'Master Matrix (2021)'!A10</f>
        <v>Nick L.</v>
      </c>
      <c r="G33" s="148">
        <v>88.88</v>
      </c>
      <c r="H33" s="149" t="s">
        <v>12</v>
      </c>
    </row>
    <row r="34">
      <c r="A34" s="34"/>
      <c r="B34" s="159"/>
      <c r="C34" s="147" t="str">
        <f>'Master Matrix (2021)'!A5</f>
        <v>Grant B.</v>
      </c>
      <c r="D34" s="148">
        <v>105.0</v>
      </c>
      <c r="E34" s="148" t="s">
        <v>12</v>
      </c>
      <c r="F34" s="147" t="str">
        <f>'Master Matrix (2021)'!A4</f>
        <v>Ethan L.</v>
      </c>
      <c r="G34" s="148">
        <v>154.12</v>
      </c>
      <c r="H34" s="149" t="s">
        <v>11</v>
      </c>
    </row>
    <row r="35">
      <c r="A35" s="34"/>
      <c r="B35" s="152">
        <v>7.0</v>
      </c>
      <c r="C35" s="160" t="str">
        <f>'Master Matrix (2021)'!A3</f>
        <v>Dylan D.</v>
      </c>
      <c r="D35" s="161">
        <v>113.04</v>
      </c>
      <c r="E35" s="154" t="s">
        <v>12</v>
      </c>
      <c r="F35" s="160" t="str">
        <f>'Master Matrix (2021)'!A7</f>
        <v>Joey K./Riley D.</v>
      </c>
      <c r="G35" s="161">
        <v>144.32</v>
      </c>
      <c r="H35" s="155" t="s">
        <v>11</v>
      </c>
    </row>
    <row r="36">
      <c r="A36" s="34"/>
      <c r="B36" s="142"/>
      <c r="C36" t="str">
        <f>'Master Matrix (2021)'!A8</f>
        <v>Max T.</v>
      </c>
      <c r="D36" s="43">
        <v>100.34</v>
      </c>
      <c r="E36" s="157" t="s">
        <v>12</v>
      </c>
      <c r="F36" t="str">
        <f>'Master Matrix (2021)'!A5</f>
        <v>Grant B.</v>
      </c>
      <c r="G36" s="43">
        <v>157.76</v>
      </c>
      <c r="H36" s="158" t="s">
        <v>11</v>
      </c>
    </row>
    <row r="37">
      <c r="A37" s="34"/>
      <c r="B37" s="142"/>
      <c r="C37" t="str">
        <f>'Master Matrix (2021)'!A11</f>
        <v>Jake C./Joey S.</v>
      </c>
      <c r="D37" s="43">
        <v>152.26</v>
      </c>
      <c r="E37" s="157" t="s">
        <v>11</v>
      </c>
      <c r="F37" t="str">
        <f>'Master Matrix (2021)'!A6</f>
        <v>Jack G.</v>
      </c>
      <c r="G37" s="43">
        <v>115.94</v>
      </c>
      <c r="H37" s="158" t="s">
        <v>12</v>
      </c>
    </row>
    <row r="38">
      <c r="A38" s="34"/>
      <c r="B38" s="142"/>
      <c r="C38" t="str">
        <f>'Master Matrix (2021)'!A10</f>
        <v>Nick L.</v>
      </c>
      <c r="D38" s="43">
        <v>117.64</v>
      </c>
      <c r="E38" s="157" t="s">
        <v>11</v>
      </c>
      <c r="F38" t="str">
        <f>'Master Matrix (2021)'!A9</f>
        <v>Michael P.</v>
      </c>
      <c r="G38" s="43">
        <v>102.88</v>
      </c>
      <c r="H38" s="158" t="s">
        <v>12</v>
      </c>
    </row>
    <row r="39">
      <c r="A39" s="34"/>
      <c r="B39" s="159"/>
      <c r="C39" t="str">
        <f>'Master Matrix (2021)'!A4</f>
        <v>Ethan L.</v>
      </c>
      <c r="D39" s="43">
        <v>49.72</v>
      </c>
      <c r="E39" s="157" t="s">
        <v>12</v>
      </c>
      <c r="F39" t="str">
        <f>'Master Matrix (2021)'!A2</f>
        <v>Alex S.</v>
      </c>
      <c r="G39" s="43">
        <v>148.14</v>
      </c>
      <c r="H39" s="158" t="s">
        <v>11</v>
      </c>
    </row>
    <row r="40">
      <c r="A40" s="34"/>
      <c r="B40" s="143">
        <v>8.0</v>
      </c>
      <c r="C40" s="144" t="str">
        <f>'Master Matrix (2021)'!A9</f>
        <v>Michael P.</v>
      </c>
      <c r="D40" s="145">
        <v>125.58</v>
      </c>
      <c r="E40" s="145" t="s">
        <v>11</v>
      </c>
      <c r="F40" s="144" t="str">
        <f>'Master Matrix (2021)'!A3</f>
        <v>Dylan D.</v>
      </c>
      <c r="G40" s="145">
        <v>107.46</v>
      </c>
      <c r="H40" s="146" t="s">
        <v>12</v>
      </c>
    </row>
    <row r="41">
      <c r="A41" s="34"/>
      <c r="B41" s="142"/>
      <c r="C41" s="147" t="str">
        <f>'Master Matrix (2021)'!A2</f>
        <v>Alex S.</v>
      </c>
      <c r="D41" s="148">
        <v>146.62</v>
      </c>
      <c r="E41" s="148" t="s">
        <v>11</v>
      </c>
      <c r="F41" s="147" t="str">
        <f>'Master Matrix (2021)'!A8</f>
        <v>Max T.</v>
      </c>
      <c r="G41" s="148">
        <v>115.5</v>
      </c>
      <c r="H41" s="149" t="s">
        <v>12</v>
      </c>
    </row>
    <row r="42">
      <c r="A42" s="34"/>
      <c r="B42" s="142"/>
      <c r="C42" s="147" t="str">
        <f>'Master Matrix (2021)'!A7</f>
        <v>Joey K./Riley D.</v>
      </c>
      <c r="D42" s="148">
        <v>105.46</v>
      </c>
      <c r="E42" s="148" t="s">
        <v>12</v>
      </c>
      <c r="F42" s="147" t="str">
        <f>'Master Matrix (2021)'!A11</f>
        <v>Jake C./Joey S.</v>
      </c>
      <c r="G42" s="148">
        <v>137.4</v>
      </c>
      <c r="H42" s="149" t="s">
        <v>11</v>
      </c>
    </row>
    <row r="43">
      <c r="A43" s="34"/>
      <c r="B43" s="142"/>
      <c r="C43" s="147" t="str">
        <f>'Master Matrix (2021)'!A5</f>
        <v>Grant B.</v>
      </c>
      <c r="D43" s="148">
        <v>89.06</v>
      </c>
      <c r="E43" s="148" t="s">
        <v>11</v>
      </c>
      <c r="F43" s="147" t="str">
        <f>'Master Matrix (2021)'!A10</f>
        <v>Nick L.</v>
      </c>
      <c r="G43" s="148">
        <v>75.36</v>
      </c>
      <c r="H43" s="149" t="s">
        <v>12</v>
      </c>
    </row>
    <row r="44">
      <c r="A44" s="34"/>
      <c r="B44" s="159"/>
      <c r="C44" s="147" t="str">
        <f>'Master Matrix (2021)'!A6</f>
        <v>Jack G.</v>
      </c>
      <c r="D44" s="148">
        <v>141.52</v>
      </c>
      <c r="E44" s="148" t="s">
        <v>11</v>
      </c>
      <c r="F44" s="147" t="str">
        <f>'Master Matrix (2021)'!A4</f>
        <v>Ethan L.</v>
      </c>
      <c r="G44" s="148">
        <v>96.66</v>
      </c>
      <c r="H44" s="149" t="s">
        <v>12</v>
      </c>
    </row>
    <row r="45">
      <c r="A45" s="34"/>
      <c r="B45" s="152">
        <v>9.0</v>
      </c>
      <c r="C45" s="160" t="str">
        <f>'Master Matrix (2021)'!A3</f>
        <v>Dylan D.</v>
      </c>
      <c r="D45" s="161">
        <v>115.14</v>
      </c>
      <c r="E45" s="154" t="s">
        <v>12</v>
      </c>
      <c r="F45" s="160" t="str">
        <f>'Master Matrix (2021)'!A8</f>
        <v>Max T.</v>
      </c>
      <c r="G45" s="161">
        <v>115.24</v>
      </c>
      <c r="H45" s="155" t="s">
        <v>11</v>
      </c>
    </row>
    <row r="46">
      <c r="A46" s="34"/>
      <c r="B46" s="142"/>
      <c r="C46" t="str">
        <f>'Master Matrix (2021)'!A5</f>
        <v>Grant B.</v>
      </c>
      <c r="D46" s="43">
        <v>100.18</v>
      </c>
      <c r="E46" s="157" t="s">
        <v>12</v>
      </c>
      <c r="F46" t="str">
        <f>'Master Matrix (2021)'!A6</f>
        <v>Jack G.</v>
      </c>
      <c r="G46" s="43">
        <v>127.44</v>
      </c>
      <c r="H46" s="158" t="s">
        <v>11</v>
      </c>
    </row>
    <row r="47">
      <c r="A47" s="34"/>
      <c r="B47" s="142"/>
      <c r="C47" t="str">
        <f>'Master Matrix (2021)'!A11</f>
        <v>Jake C./Joey S.</v>
      </c>
      <c r="D47" s="43">
        <v>133.96</v>
      </c>
      <c r="E47" s="157" t="s">
        <v>11</v>
      </c>
      <c r="F47" t="str">
        <f>'Master Matrix (2021)'!A4</f>
        <v>Ethan L.</v>
      </c>
      <c r="G47" s="43">
        <v>104.16</v>
      </c>
      <c r="H47" s="158" t="s">
        <v>12</v>
      </c>
    </row>
    <row r="48">
      <c r="A48" s="34"/>
      <c r="B48" s="142"/>
      <c r="C48" t="str">
        <f>'Master Matrix (2021)'!A10</f>
        <v>Nick L.</v>
      </c>
      <c r="D48" s="43">
        <v>91.38</v>
      </c>
      <c r="E48" s="157" t="s">
        <v>12</v>
      </c>
      <c r="F48" t="str">
        <f>'Master Matrix (2021)'!A2</f>
        <v>Alex S.</v>
      </c>
      <c r="G48" s="43">
        <v>99.08</v>
      </c>
      <c r="H48" s="158" t="s">
        <v>11</v>
      </c>
    </row>
    <row r="49">
      <c r="A49" s="34"/>
      <c r="B49" s="159"/>
      <c r="C49" t="str">
        <f>'Master Matrix (2021)'!A9</f>
        <v>Michael P.</v>
      </c>
      <c r="D49" s="43">
        <v>104.24</v>
      </c>
      <c r="E49" s="157" t="s">
        <v>12</v>
      </c>
      <c r="F49" t="str">
        <f>'Master Matrix (2021)'!A7</f>
        <v>Joey K./Riley D.</v>
      </c>
      <c r="G49" s="43">
        <v>129.68</v>
      </c>
      <c r="H49" s="158"/>
    </row>
    <row r="50">
      <c r="A50" s="34"/>
      <c r="B50" s="143">
        <v>10.0</v>
      </c>
      <c r="C50" s="144" t="str">
        <f>'Master Matrix (2021)'!A11</f>
        <v>Jake C./Joey S.</v>
      </c>
      <c r="D50" s="145">
        <v>131.52</v>
      </c>
      <c r="E50" s="145" t="s">
        <v>11</v>
      </c>
      <c r="F50" s="144" t="str">
        <f>'Master Matrix (2021)'!A3</f>
        <v>Dylan D.</v>
      </c>
      <c r="G50" s="145">
        <v>102.44</v>
      </c>
      <c r="H50" s="146" t="s">
        <v>12</v>
      </c>
    </row>
    <row r="51">
      <c r="A51" s="34"/>
      <c r="B51" s="142"/>
      <c r="C51" s="147" t="str">
        <f>'Master Matrix (2021)'!A2</f>
        <v>Alex S.</v>
      </c>
      <c r="D51" s="148">
        <v>103.42</v>
      </c>
      <c r="E51" s="148" t="s">
        <v>12</v>
      </c>
      <c r="F51" s="147" t="str">
        <f>'Master Matrix (2021)'!A7</f>
        <v>Joey K./Riley D.</v>
      </c>
      <c r="G51" s="148">
        <v>106.78</v>
      </c>
      <c r="H51" s="149" t="s">
        <v>11</v>
      </c>
    </row>
    <row r="52">
      <c r="A52" s="34"/>
      <c r="B52" s="142"/>
      <c r="C52" s="147" t="str">
        <f>'Master Matrix (2021)'!A5</f>
        <v>Grant B.</v>
      </c>
      <c r="D52" s="148">
        <v>100.98</v>
      </c>
      <c r="E52" s="148" t="s">
        <v>12</v>
      </c>
      <c r="F52" s="147" t="str">
        <f>'Master Matrix (2021)'!A9</f>
        <v>Michael P.</v>
      </c>
      <c r="G52" s="148">
        <v>116.52</v>
      </c>
      <c r="H52" s="149" t="s">
        <v>11</v>
      </c>
    </row>
    <row r="53">
      <c r="A53" s="34"/>
      <c r="B53" s="142"/>
      <c r="C53" s="147" t="str">
        <f>'Master Matrix (2021)'!A8</f>
        <v>Max T.</v>
      </c>
      <c r="D53" s="148">
        <v>153.14</v>
      </c>
      <c r="E53" s="148" t="s">
        <v>11</v>
      </c>
      <c r="F53" s="147" t="str">
        <f>'Master Matrix (2021)'!A6</f>
        <v>Jack G.</v>
      </c>
      <c r="G53" s="148">
        <v>70.6</v>
      </c>
      <c r="H53" s="149" t="s">
        <v>12</v>
      </c>
    </row>
    <row r="54">
      <c r="A54" s="34"/>
      <c r="B54" s="159"/>
      <c r="C54" s="147" t="str">
        <f>'Master Matrix (2021)'!A4</f>
        <v>Ethan L.</v>
      </c>
      <c r="D54" s="148">
        <v>169.5</v>
      </c>
      <c r="E54" s="148" t="s">
        <v>11</v>
      </c>
      <c r="F54" s="147" t="str">
        <f>'Master Matrix (2021)'!A10</f>
        <v>Nick L.</v>
      </c>
      <c r="G54" s="148">
        <v>89.6</v>
      </c>
      <c r="H54" s="149" t="s">
        <v>12</v>
      </c>
    </row>
    <row r="55">
      <c r="A55" s="34"/>
      <c r="B55" s="152">
        <v>11.0</v>
      </c>
      <c r="C55" s="160" t="str">
        <f>'Master Matrix (2021)'!A10</f>
        <v>Nick L.</v>
      </c>
      <c r="D55" s="161">
        <v>101.88</v>
      </c>
      <c r="E55" s="161" t="s">
        <v>12</v>
      </c>
      <c r="F55" s="160" t="str">
        <f>'Master Matrix (2021)'!A3</f>
        <v>Dylan D.</v>
      </c>
      <c r="G55" s="161">
        <v>113.5</v>
      </c>
      <c r="H55" s="162" t="s">
        <v>11</v>
      </c>
    </row>
    <row r="56">
      <c r="A56" s="34"/>
      <c r="B56" s="142"/>
      <c r="C56" t="str">
        <f>'Master Matrix (2021)'!A9</f>
        <v>Michael P.</v>
      </c>
      <c r="D56" s="43">
        <v>89.66</v>
      </c>
      <c r="E56" s="43" t="s">
        <v>12</v>
      </c>
      <c r="F56" t="str">
        <f>'Master Matrix (2021)'!A6</f>
        <v>Jack G.</v>
      </c>
      <c r="G56" s="43">
        <v>133.68</v>
      </c>
      <c r="H56" s="141" t="s">
        <v>11</v>
      </c>
    </row>
    <row r="57">
      <c r="A57" s="34"/>
      <c r="B57" s="142"/>
      <c r="C57" t="str">
        <f>'Master Matrix (2021)'!A5</f>
        <v>Grant B.</v>
      </c>
      <c r="D57" s="43">
        <v>140.5</v>
      </c>
      <c r="E57" s="43" t="s">
        <v>12</v>
      </c>
      <c r="F57" t="str">
        <f>'Master Matrix (2021)'!A2</f>
        <v>Alex S.</v>
      </c>
      <c r="G57" s="43">
        <v>163.78</v>
      </c>
      <c r="H57" s="141" t="s">
        <v>11</v>
      </c>
    </row>
    <row r="58">
      <c r="A58" s="34"/>
      <c r="B58" s="142"/>
      <c r="C58" t="str">
        <f>'Master Matrix (2021)'!A4</f>
        <v>Ethan L.</v>
      </c>
      <c r="D58" s="43">
        <v>126.96</v>
      </c>
      <c r="E58" s="43" t="s">
        <v>11</v>
      </c>
      <c r="F58" t="str">
        <f>'Master Matrix (2021)'!A7</f>
        <v>Joey K./Riley D.</v>
      </c>
      <c r="G58" s="43">
        <v>111.08</v>
      </c>
      <c r="H58" s="141" t="s">
        <v>12</v>
      </c>
    </row>
    <row r="59">
      <c r="A59" s="34"/>
      <c r="B59" s="159"/>
      <c r="C59" t="str">
        <f>'Master Matrix (2021)'!A8</f>
        <v>Max T.</v>
      </c>
      <c r="D59" s="43">
        <v>125.3</v>
      </c>
      <c r="E59" s="43" t="s">
        <v>12</v>
      </c>
      <c r="F59" t="str">
        <f>'Master Matrix (2021)'!A11</f>
        <v>Jake C./Joey S.</v>
      </c>
      <c r="G59" s="43">
        <v>151.72</v>
      </c>
      <c r="H59" s="141" t="s">
        <v>11</v>
      </c>
    </row>
    <row r="60">
      <c r="A60" s="34"/>
      <c r="B60" s="143">
        <v>12.0</v>
      </c>
      <c r="C60" s="144" t="str">
        <f>'Master Matrix (2021)'!A3</f>
        <v>Dylan D.</v>
      </c>
      <c r="D60" s="145">
        <v>131.72</v>
      </c>
      <c r="E60" s="145" t="s">
        <v>11</v>
      </c>
      <c r="F60" s="144" t="str">
        <f>'Master Matrix (2021)'!A4</f>
        <v>Ethan L.</v>
      </c>
      <c r="G60" s="145">
        <v>129.96</v>
      </c>
      <c r="H60" s="146" t="s">
        <v>12</v>
      </c>
    </row>
    <row r="61">
      <c r="A61" s="34"/>
      <c r="B61" s="142"/>
      <c r="C61" s="147" t="str">
        <f>'Master Matrix (2021)'!A7</f>
        <v>Joey K./Riley D.</v>
      </c>
      <c r="D61" s="148">
        <v>145.32</v>
      </c>
      <c r="E61" s="148" t="s">
        <v>11</v>
      </c>
      <c r="F61" s="147" t="str">
        <f>'Master Matrix (2021)'!A5</f>
        <v>Grant B.</v>
      </c>
      <c r="G61" s="148">
        <v>96.78</v>
      </c>
      <c r="H61" s="149" t="s">
        <v>12</v>
      </c>
    </row>
    <row r="62">
      <c r="A62" s="34"/>
      <c r="B62" s="142"/>
      <c r="C62" s="147" t="str">
        <f>'Master Matrix (2021)'!A10</f>
        <v>Nick L.</v>
      </c>
      <c r="D62" s="148">
        <v>85.94</v>
      </c>
      <c r="E62" s="148" t="s">
        <v>11</v>
      </c>
      <c r="F62" s="147" t="str">
        <f>'Master Matrix (2021)'!A8</f>
        <v>Max T.</v>
      </c>
      <c r="G62" s="148">
        <v>79.78</v>
      </c>
      <c r="H62" s="149" t="s">
        <v>12</v>
      </c>
    </row>
    <row r="63">
      <c r="A63" s="34"/>
      <c r="B63" s="142"/>
      <c r="C63" s="147" t="str">
        <f>'Master Matrix (2021)'!A11</f>
        <v>Jake C./Joey S.</v>
      </c>
      <c r="D63" s="148">
        <v>139.58</v>
      </c>
      <c r="E63" s="148" t="s">
        <v>11</v>
      </c>
      <c r="F63" s="147" t="str">
        <f>'Master Matrix (2021)'!A9</f>
        <v>Michael P.</v>
      </c>
      <c r="G63" s="148">
        <v>76.2</v>
      </c>
      <c r="H63" s="149" t="s">
        <v>12</v>
      </c>
    </row>
    <row r="64">
      <c r="A64" s="34"/>
      <c r="B64" s="159"/>
      <c r="C64" s="147" t="str">
        <f>'Master Matrix (2021)'!A6</f>
        <v>Jack G.</v>
      </c>
      <c r="D64" s="148">
        <v>144.72</v>
      </c>
      <c r="E64" s="148" t="s">
        <v>11</v>
      </c>
      <c r="F64" s="147" t="str">
        <f>'Master Matrix (2021)'!A2</f>
        <v>Alex S.</v>
      </c>
      <c r="G64" s="148">
        <v>117.26</v>
      </c>
      <c r="H64" s="149" t="s">
        <v>12</v>
      </c>
    </row>
    <row r="65">
      <c r="A65" s="34"/>
      <c r="B65" s="152">
        <v>13.0</v>
      </c>
      <c r="C65" s="160" t="str">
        <f>'Master Matrix (2021)'!A3</f>
        <v>Dylan D.</v>
      </c>
      <c r="D65" s="161">
        <v>143.52</v>
      </c>
      <c r="E65" s="154" t="s">
        <v>11</v>
      </c>
      <c r="F65" s="160" t="str">
        <f>'Master Matrix (2021)'!A5</f>
        <v>Grant B.</v>
      </c>
      <c r="G65" s="161">
        <v>106.2</v>
      </c>
      <c r="H65" s="155" t="s">
        <v>12</v>
      </c>
    </row>
    <row r="66">
      <c r="A66" s="34"/>
      <c r="B66" s="142"/>
      <c r="C66" t="str">
        <f>'Master Matrix (2021)'!A11</f>
        <v>Jake C./Joey S.</v>
      </c>
      <c r="D66" s="43">
        <v>108.6</v>
      </c>
      <c r="E66" s="157" t="s">
        <v>12</v>
      </c>
      <c r="F66" t="str">
        <f>'Master Matrix (2021)'!A10</f>
        <v>Nick L.</v>
      </c>
      <c r="G66" s="43">
        <v>170.72</v>
      </c>
      <c r="H66" s="158" t="s">
        <v>11</v>
      </c>
    </row>
    <row r="67">
      <c r="A67" s="34"/>
      <c r="B67" s="142"/>
      <c r="C67" t="str">
        <f>'Master Matrix (2021)'!A4</f>
        <v>Ethan L.</v>
      </c>
      <c r="D67" s="43">
        <v>96.6</v>
      </c>
      <c r="E67" s="157" t="s">
        <v>12</v>
      </c>
      <c r="F67" t="str">
        <f>'Master Matrix (2021)'!A8</f>
        <v>Max T.</v>
      </c>
      <c r="G67" s="43">
        <v>139.16</v>
      </c>
      <c r="H67" s="158" t="s">
        <v>11</v>
      </c>
    </row>
    <row r="68">
      <c r="A68" s="34"/>
      <c r="B68" s="142"/>
      <c r="C68" t="str">
        <f>'Master Matrix (2021)'!A2</f>
        <v>Alex S.</v>
      </c>
      <c r="D68" s="43">
        <v>134.26</v>
      </c>
      <c r="E68" s="157" t="s">
        <v>11</v>
      </c>
      <c r="F68" t="str">
        <f>'Master Matrix (2021)'!A9</f>
        <v>Michael P.</v>
      </c>
      <c r="G68" s="43">
        <v>130.12</v>
      </c>
      <c r="H68" s="158" t="s">
        <v>12</v>
      </c>
    </row>
    <row r="69">
      <c r="A69" s="34"/>
      <c r="B69" s="159"/>
      <c r="C69" s="26" t="str">
        <f>'Master Matrix (2021)'!A6</f>
        <v>Jack G.</v>
      </c>
      <c r="D69" s="45">
        <v>113.98</v>
      </c>
      <c r="E69" s="163" t="s">
        <v>12</v>
      </c>
      <c r="F69" s="26" t="str">
        <f>'Master Matrix (2021)'!A7</f>
        <v>Joey K./Riley D.</v>
      </c>
      <c r="G69" s="45">
        <v>124.2</v>
      </c>
      <c r="H69" s="164" t="s">
        <v>11</v>
      </c>
    </row>
    <row r="70">
      <c r="A70" s="34"/>
      <c r="B70" s="165">
        <v>14.0</v>
      </c>
      <c r="C70" s="166" t="str">
        <f>'Master Matrix (2021)'!A2</f>
        <v>Alex S.</v>
      </c>
      <c r="D70" s="145">
        <v>145.1</v>
      </c>
      <c r="E70" s="145" t="s">
        <v>11</v>
      </c>
      <c r="F70" s="166" t="str">
        <f>'Master Matrix (2021)'!A3</f>
        <v>Dylan D.</v>
      </c>
      <c r="G70" s="145">
        <v>137.82</v>
      </c>
      <c r="H70" s="146" t="s">
        <v>12</v>
      </c>
    </row>
    <row r="71">
      <c r="A71" s="34"/>
      <c r="B71" s="142"/>
      <c r="C71" s="167" t="str">
        <f>'Master Matrix (2021)'!A7</f>
        <v>Joey K./Riley D.</v>
      </c>
      <c r="D71" s="148">
        <v>126.84</v>
      </c>
      <c r="E71" s="148" t="s">
        <v>12</v>
      </c>
      <c r="F71" s="167" t="str">
        <f>'Master Matrix (2021)'!A8</f>
        <v>Max T.</v>
      </c>
      <c r="G71" s="148">
        <v>134.02</v>
      </c>
      <c r="H71" s="149" t="s">
        <v>11</v>
      </c>
    </row>
    <row r="72">
      <c r="A72" s="34"/>
      <c r="B72" s="142"/>
      <c r="C72" s="167" t="str">
        <f>'Master Matrix (2021)'!A5</f>
        <v>Grant B.</v>
      </c>
      <c r="D72" s="148">
        <v>125.14</v>
      </c>
      <c r="E72" s="148" t="s">
        <v>11</v>
      </c>
      <c r="F72" s="167" t="str">
        <f>'Master Matrix (2021)'!A11</f>
        <v>Jake C./Joey S.</v>
      </c>
      <c r="G72" s="148">
        <v>85.38</v>
      </c>
      <c r="H72" s="149" t="s">
        <v>12</v>
      </c>
    </row>
    <row r="73">
      <c r="A73" s="34"/>
      <c r="B73" s="142"/>
      <c r="C73" s="167" t="str">
        <f>'Master Matrix (2021)'!A6</f>
        <v>Jack G.</v>
      </c>
      <c r="D73" s="148">
        <v>138.9</v>
      </c>
      <c r="E73" s="148" t="s">
        <v>12</v>
      </c>
      <c r="F73" s="167" t="str">
        <f>'Master Matrix (2021)'!A10</f>
        <v>Nick L.</v>
      </c>
      <c r="G73" s="148">
        <v>154.72</v>
      </c>
      <c r="H73" s="149" t="s">
        <v>11</v>
      </c>
    </row>
    <row r="74">
      <c r="A74" s="34"/>
      <c r="B74" s="159"/>
      <c r="C74" s="168" t="str">
        <f>'Master Matrix (2021)'!A9</f>
        <v>Michael P.</v>
      </c>
      <c r="D74" s="151">
        <v>123.68</v>
      </c>
      <c r="E74" s="151" t="s">
        <v>11</v>
      </c>
      <c r="F74" s="168" t="str">
        <f>'Master Matrix (2021)'!A4</f>
        <v>Ethan L.</v>
      </c>
      <c r="G74" s="151">
        <v>111.42</v>
      </c>
      <c r="H74" s="169" t="s">
        <v>12</v>
      </c>
    </row>
    <row r="75">
      <c r="A75" s="170"/>
      <c r="B75" s="165" t="s">
        <v>53</v>
      </c>
      <c r="C75" s="171" t="str">
        <f>'Master Matrix (2021)'!A3</f>
        <v>Dylan D.</v>
      </c>
      <c r="D75" s="172">
        <v>117.08</v>
      </c>
      <c r="E75" s="172" t="s">
        <v>12</v>
      </c>
      <c r="F75" s="171" t="str">
        <f>'Master Matrix (2021)'!A11</f>
        <v>Jake C./Joey S.</v>
      </c>
      <c r="G75" s="172">
        <v>135.06</v>
      </c>
      <c r="H75" s="173" t="s">
        <v>11</v>
      </c>
    </row>
    <row r="76">
      <c r="A76" s="170"/>
      <c r="B76" s="142"/>
      <c r="C76" s="174" t="str">
        <f>'Master Matrix (2021)'!A10</f>
        <v>Nick L.</v>
      </c>
      <c r="D76" s="175">
        <v>72.76</v>
      </c>
      <c r="E76" s="175" t="s">
        <v>12</v>
      </c>
      <c r="F76" s="174" t="str">
        <f>'Master Matrix (2021)'!A4</f>
        <v>Ethan L.</v>
      </c>
      <c r="G76" s="175">
        <v>112.4</v>
      </c>
      <c r="H76" s="176" t="s">
        <v>11</v>
      </c>
    </row>
    <row r="77">
      <c r="A77" s="170"/>
      <c r="B77" s="142"/>
      <c r="C77" s="177" t="str">
        <f>'Master Matrix (2021)'!A2</f>
        <v>Alex S.</v>
      </c>
      <c r="D77" s="178">
        <v>77.56</v>
      </c>
      <c r="E77" s="178" t="s">
        <v>33</v>
      </c>
      <c r="F77" s="177" t="str">
        <f>'Master Matrix (2021)'!A7</f>
        <v>Joey K./Riley D.</v>
      </c>
      <c r="G77" s="178">
        <v>66.58</v>
      </c>
      <c r="H77" s="179" t="s">
        <v>33</v>
      </c>
    </row>
    <row r="78">
      <c r="A78" s="170"/>
      <c r="B78" s="142"/>
      <c r="C78" s="177" t="str">
        <f>'Master Matrix (2021)'!A6</f>
        <v>Jack G.</v>
      </c>
      <c r="D78" s="178">
        <v>94.94</v>
      </c>
      <c r="E78" s="178" t="s">
        <v>33</v>
      </c>
      <c r="F78" s="177" t="str">
        <f>'Master Matrix (2021)'!A9</f>
        <v>Michael P.</v>
      </c>
      <c r="G78" s="178">
        <v>120.4</v>
      </c>
      <c r="H78" s="179" t="s">
        <v>33</v>
      </c>
      <c r="J78" s="180"/>
    </row>
    <row r="79">
      <c r="A79" s="170"/>
      <c r="B79" s="159"/>
      <c r="C79" s="181" t="str">
        <f>'Master Matrix (2021)'!A5</f>
        <v>Grant B.</v>
      </c>
      <c r="D79" s="182">
        <v>92.82</v>
      </c>
      <c r="E79" s="183" t="s">
        <v>12</v>
      </c>
      <c r="F79" s="181" t="str">
        <f>'Master Matrix (2021)'!A8</f>
        <v>Max T.</v>
      </c>
      <c r="G79" s="184">
        <v>95.1</v>
      </c>
      <c r="H79" s="185" t="s">
        <v>11</v>
      </c>
    </row>
    <row r="80">
      <c r="A80" s="170"/>
      <c r="B80" s="165" t="s">
        <v>54</v>
      </c>
      <c r="C80" s="171" t="str">
        <f>'Master Matrix (2021)'!A4</f>
        <v>Ethan L.</v>
      </c>
      <c r="D80" s="172">
        <v>139.96</v>
      </c>
      <c r="E80" s="172" t="s">
        <v>11</v>
      </c>
      <c r="F80" s="171" t="str">
        <f>'Master Matrix (2021)'!A2</f>
        <v>Alex S.</v>
      </c>
      <c r="G80" s="172">
        <v>137.66</v>
      </c>
      <c r="H80" s="173" t="s">
        <v>12</v>
      </c>
      <c r="J80" s="43"/>
    </row>
    <row r="81">
      <c r="A81" s="170"/>
      <c r="B81" s="142"/>
      <c r="C81" s="174" t="str">
        <f>'Master Matrix (2021)'!A11</f>
        <v>Jake C./Joey S.</v>
      </c>
      <c r="D81" s="175">
        <v>105.98</v>
      </c>
      <c r="E81" s="175" t="s">
        <v>12</v>
      </c>
      <c r="F81" s="174" t="str">
        <f>'Master Matrix (2021)'!A7</f>
        <v>Joey K./Riley D.</v>
      </c>
      <c r="G81" s="175">
        <v>149.9</v>
      </c>
      <c r="H81" s="176" t="s">
        <v>11</v>
      </c>
    </row>
    <row r="82">
      <c r="A82" s="170"/>
      <c r="B82" s="142"/>
      <c r="C82" s="177" t="str">
        <f>'Master Matrix (2021)'!A3</f>
        <v>Dylan D.</v>
      </c>
      <c r="D82" s="178">
        <v>165.5</v>
      </c>
      <c r="E82" s="178" t="s">
        <v>33</v>
      </c>
      <c r="F82" s="177" t="str">
        <f>'Master Matrix (2021)'!A10</f>
        <v>Nick L.</v>
      </c>
      <c r="G82" s="178">
        <v>104.88</v>
      </c>
      <c r="H82" s="179" t="s">
        <v>33</v>
      </c>
    </row>
    <row r="83">
      <c r="A83" s="170"/>
      <c r="B83" s="142"/>
      <c r="C83" s="177" t="str">
        <f>'Master Matrix (2021)'!A8</f>
        <v>Max T.</v>
      </c>
      <c r="D83" s="178">
        <v>98.92</v>
      </c>
      <c r="E83" s="178" t="s">
        <v>33</v>
      </c>
      <c r="F83" s="177" t="str">
        <f>'Master Matrix (2021)'!A9</f>
        <v>Michael P.</v>
      </c>
      <c r="G83" s="178">
        <v>83.3</v>
      </c>
      <c r="H83" s="179" t="s">
        <v>33</v>
      </c>
    </row>
    <row r="84">
      <c r="A84" s="170"/>
      <c r="B84" s="159"/>
      <c r="C84" s="186" t="str">
        <f>'Master Matrix (2021)'!A5</f>
        <v>Grant B.</v>
      </c>
      <c r="D84" s="187">
        <v>112.68</v>
      </c>
      <c r="E84" s="187" t="s">
        <v>33</v>
      </c>
      <c r="F84" s="186" t="str">
        <f>'Master Matrix (2021)'!A6</f>
        <v>Jack G.</v>
      </c>
      <c r="G84" s="187">
        <v>111.74</v>
      </c>
      <c r="H84" s="188" t="s">
        <v>33</v>
      </c>
    </row>
    <row r="85">
      <c r="A85" s="170"/>
      <c r="B85" s="165" t="s">
        <v>55</v>
      </c>
      <c r="C85" s="171" t="str">
        <f>'Master Matrix (2021)'!A4</f>
        <v>Ethan L.</v>
      </c>
      <c r="D85" s="172">
        <v>120.7</v>
      </c>
      <c r="E85" s="172" t="s">
        <v>12</v>
      </c>
      <c r="F85" s="171" t="str">
        <f>'Master Matrix (2021)'!A7</f>
        <v>Joey K./Riley D.</v>
      </c>
      <c r="G85" s="172">
        <v>122.54</v>
      </c>
      <c r="H85" s="173" t="s">
        <v>11</v>
      </c>
    </row>
    <row r="86">
      <c r="A86" s="170"/>
      <c r="B86" s="142"/>
      <c r="C86" s="177" t="str">
        <f>'Master Matrix (2021)'!A3</f>
        <v>Dylan D.</v>
      </c>
      <c r="D86" s="178">
        <v>66.12</v>
      </c>
      <c r="E86" s="178" t="s">
        <v>33</v>
      </c>
      <c r="F86" s="177" t="str">
        <f>'Master Matrix (2021)'!A10</f>
        <v>Nick L.</v>
      </c>
      <c r="G86" s="178">
        <v>152.3</v>
      </c>
      <c r="H86" s="179" t="s">
        <v>33</v>
      </c>
    </row>
    <row r="87">
      <c r="A87" s="170"/>
      <c r="B87" s="142"/>
      <c r="C87" s="177" t="str">
        <f>'Master Matrix (2021)'!A5</f>
        <v>Grant B.</v>
      </c>
      <c r="D87" s="178">
        <v>136.02</v>
      </c>
      <c r="E87" s="178" t="s">
        <v>33</v>
      </c>
      <c r="F87" s="177" t="str">
        <f>'Master Matrix (2021)'!A8</f>
        <v>Max T.</v>
      </c>
      <c r="G87" s="178">
        <v>86.26</v>
      </c>
      <c r="H87" s="179" t="s">
        <v>33</v>
      </c>
    </row>
    <row r="88">
      <c r="A88" s="170"/>
      <c r="B88" s="142"/>
      <c r="C88" s="177" t="str">
        <f>'Master Matrix (2021)'!A11</f>
        <v>Jake C./Joey S.</v>
      </c>
      <c r="D88" s="178">
        <v>113.36</v>
      </c>
      <c r="E88" s="178" t="s">
        <v>33</v>
      </c>
      <c r="F88" s="177" t="str">
        <f>'Master Matrix (2021)'!A2</f>
        <v>Alex S.</v>
      </c>
      <c r="G88" s="178">
        <v>114.76</v>
      </c>
      <c r="H88" s="179" t="s">
        <v>33</v>
      </c>
    </row>
    <row r="89">
      <c r="A89" s="170"/>
      <c r="B89" s="159"/>
      <c r="C89" s="186" t="str">
        <f>'Master Matrix (2021)'!A6</f>
        <v>Jack G.</v>
      </c>
      <c r="D89" s="187">
        <v>136.78</v>
      </c>
      <c r="E89" s="187" t="s">
        <v>33</v>
      </c>
      <c r="F89" s="186" t="str">
        <f>'Master Matrix (2021)'!A9</f>
        <v>Michael P.</v>
      </c>
      <c r="G89" s="187">
        <v>87.6</v>
      </c>
      <c r="H89" s="188" t="s">
        <v>33</v>
      </c>
    </row>
    <row r="90">
      <c r="A90" s="170"/>
      <c r="B90" s="170"/>
      <c r="D90" s="130"/>
      <c r="E90" s="130"/>
      <c r="G90" s="130"/>
      <c r="H90" s="130"/>
    </row>
    <row r="91">
      <c r="A91" s="170"/>
      <c r="B91" s="170"/>
      <c r="D91" s="130"/>
      <c r="E91" s="130"/>
      <c r="G91" s="130"/>
      <c r="H91" s="130"/>
    </row>
    <row r="92">
      <c r="A92" s="170"/>
      <c r="B92" s="170"/>
      <c r="D92" s="130"/>
      <c r="E92" s="130"/>
      <c r="G92" s="130"/>
      <c r="H92" s="130"/>
    </row>
    <row r="93">
      <c r="A93" s="170"/>
      <c r="B93" s="170"/>
      <c r="D93" s="130"/>
      <c r="E93" s="130"/>
      <c r="G93" s="130"/>
      <c r="H93" s="130"/>
    </row>
    <row r="94">
      <c r="A94" s="170"/>
      <c r="B94" s="170"/>
      <c r="D94" s="130"/>
      <c r="E94" s="130"/>
      <c r="G94" s="130"/>
      <c r="H94" s="130"/>
    </row>
    <row r="95">
      <c r="A95" s="170"/>
      <c r="B95" s="170"/>
      <c r="D95" s="130"/>
      <c r="E95" s="130"/>
      <c r="G95" s="130"/>
      <c r="H95" s="130"/>
    </row>
    <row r="96">
      <c r="A96" s="170"/>
      <c r="B96" s="170"/>
      <c r="D96" s="130"/>
      <c r="E96" s="130"/>
      <c r="G96" s="130"/>
      <c r="H96" s="130"/>
    </row>
    <row r="97">
      <c r="A97" s="170"/>
      <c r="B97" s="170"/>
      <c r="D97" s="130"/>
      <c r="E97" s="130"/>
      <c r="G97" s="130"/>
      <c r="H97" s="130"/>
    </row>
    <row r="98">
      <c r="A98" s="170"/>
      <c r="B98" s="170"/>
      <c r="D98" s="130"/>
      <c r="E98" s="130"/>
      <c r="G98" s="130"/>
      <c r="H98" s="130"/>
    </row>
    <row r="99">
      <c r="A99" s="170"/>
      <c r="B99" s="170"/>
      <c r="D99" s="130"/>
      <c r="E99" s="130"/>
      <c r="G99" s="130"/>
      <c r="H99" s="130"/>
    </row>
    <row r="100">
      <c r="A100" s="170"/>
      <c r="B100" s="170"/>
      <c r="D100" s="130"/>
      <c r="E100" s="130"/>
      <c r="G100" s="130"/>
      <c r="H100" s="130"/>
    </row>
    <row r="101">
      <c r="A101" s="170"/>
      <c r="B101" s="170"/>
      <c r="D101" s="130"/>
      <c r="E101" s="130"/>
      <c r="G101" s="130"/>
      <c r="H101" s="130"/>
    </row>
    <row r="102">
      <c r="A102" s="170"/>
      <c r="B102" s="170"/>
      <c r="D102" s="130"/>
      <c r="E102" s="130"/>
      <c r="G102" s="130"/>
      <c r="H102" s="130"/>
    </row>
    <row r="103">
      <c r="A103" s="170"/>
      <c r="B103" s="170"/>
      <c r="D103" s="130"/>
      <c r="E103" s="130"/>
      <c r="G103" s="130"/>
      <c r="H103" s="130"/>
    </row>
    <row r="104">
      <c r="A104" s="130"/>
      <c r="B104" s="130"/>
      <c r="D104" s="130"/>
      <c r="E104" s="130"/>
      <c r="G104" s="130"/>
      <c r="H104" s="130"/>
    </row>
    <row r="105">
      <c r="A105" s="130"/>
      <c r="B105" s="130"/>
      <c r="D105" s="130"/>
      <c r="E105" s="130"/>
      <c r="G105" s="130"/>
      <c r="H105" s="130"/>
    </row>
    <row r="106">
      <c r="A106" s="130"/>
      <c r="B106" s="130"/>
      <c r="D106" s="130"/>
      <c r="E106" s="130"/>
      <c r="G106" s="130"/>
      <c r="H106" s="130"/>
    </row>
    <row r="107">
      <c r="A107" s="130"/>
      <c r="B107" s="130"/>
      <c r="D107" s="130"/>
      <c r="E107" s="130"/>
      <c r="G107" s="130"/>
      <c r="H107" s="130"/>
    </row>
    <row r="108">
      <c r="A108" s="130"/>
      <c r="B108" s="130"/>
      <c r="D108" s="130"/>
      <c r="E108" s="130"/>
      <c r="G108" s="130"/>
      <c r="H108" s="130"/>
    </row>
    <row r="109">
      <c r="A109" s="130"/>
      <c r="B109" s="130"/>
      <c r="D109" s="130"/>
      <c r="E109" s="130"/>
      <c r="G109" s="130"/>
      <c r="H109" s="130"/>
    </row>
    <row r="110">
      <c r="A110" s="130"/>
      <c r="B110" s="130"/>
      <c r="D110" s="130"/>
      <c r="E110" s="130"/>
      <c r="G110" s="130"/>
      <c r="H110" s="130"/>
    </row>
    <row r="111">
      <c r="A111" s="130"/>
      <c r="B111" s="130"/>
      <c r="D111" s="130"/>
      <c r="E111" s="130"/>
      <c r="G111" s="130"/>
      <c r="H111" s="130"/>
    </row>
    <row r="112">
      <c r="A112" s="130"/>
      <c r="B112" s="130"/>
      <c r="D112" s="130"/>
      <c r="E112" s="130"/>
      <c r="G112" s="130"/>
      <c r="H112" s="130"/>
    </row>
    <row r="113">
      <c r="A113" s="130"/>
      <c r="B113" s="130"/>
      <c r="D113" s="130"/>
      <c r="E113" s="130"/>
      <c r="G113" s="130"/>
      <c r="H113" s="130"/>
    </row>
    <row r="114">
      <c r="A114" s="130"/>
      <c r="B114" s="130"/>
      <c r="D114" s="130"/>
      <c r="E114" s="130"/>
      <c r="G114" s="130"/>
      <c r="H114" s="130"/>
    </row>
    <row r="115">
      <c r="A115" s="130"/>
      <c r="B115" s="130"/>
      <c r="D115" s="130"/>
      <c r="E115" s="130"/>
      <c r="G115" s="130"/>
      <c r="H115" s="130"/>
    </row>
    <row r="116">
      <c r="A116" s="130"/>
      <c r="B116" s="130"/>
      <c r="D116" s="130"/>
      <c r="E116" s="130"/>
      <c r="G116" s="130"/>
      <c r="H116" s="130"/>
    </row>
    <row r="117">
      <c r="A117" s="130"/>
      <c r="B117" s="130"/>
      <c r="D117" s="130"/>
      <c r="E117" s="130"/>
      <c r="G117" s="130"/>
      <c r="H117" s="130"/>
    </row>
    <row r="118">
      <c r="A118" s="130"/>
      <c r="B118" s="130"/>
      <c r="D118" s="130"/>
      <c r="E118" s="130"/>
      <c r="G118" s="130"/>
      <c r="H118" s="130"/>
    </row>
    <row r="119">
      <c r="A119" s="130"/>
      <c r="B119" s="130"/>
      <c r="D119" s="130"/>
      <c r="E119" s="130"/>
      <c r="G119" s="130"/>
      <c r="H119" s="130"/>
    </row>
    <row r="120">
      <c r="A120" s="130"/>
      <c r="B120" s="130"/>
      <c r="D120" s="130"/>
      <c r="E120" s="130"/>
      <c r="G120" s="130"/>
      <c r="H120" s="130"/>
    </row>
    <row r="121">
      <c r="A121" s="130"/>
      <c r="B121" s="130"/>
      <c r="D121" s="130"/>
      <c r="E121" s="130"/>
      <c r="G121" s="130"/>
      <c r="H121" s="130"/>
    </row>
    <row r="122">
      <c r="A122" s="130"/>
      <c r="B122" s="130"/>
      <c r="D122" s="130"/>
      <c r="E122" s="130"/>
      <c r="G122" s="130"/>
      <c r="H122" s="130"/>
    </row>
    <row r="123">
      <c r="A123" s="130"/>
      <c r="B123" s="130"/>
      <c r="D123" s="130"/>
      <c r="E123" s="130"/>
      <c r="G123" s="130"/>
      <c r="H123" s="130"/>
    </row>
    <row r="124">
      <c r="A124" s="130"/>
      <c r="B124" s="130"/>
      <c r="D124" s="130"/>
      <c r="E124" s="130"/>
      <c r="G124" s="130"/>
      <c r="H124" s="130"/>
    </row>
    <row r="125">
      <c r="A125" s="130"/>
      <c r="B125" s="130"/>
      <c r="D125" s="130"/>
      <c r="E125" s="130"/>
      <c r="G125" s="130"/>
      <c r="H125" s="130"/>
    </row>
    <row r="126">
      <c r="A126" s="130"/>
      <c r="B126" s="130"/>
      <c r="D126" s="130"/>
      <c r="E126" s="130"/>
      <c r="G126" s="130"/>
      <c r="H126" s="130"/>
    </row>
    <row r="127">
      <c r="A127" s="130"/>
      <c r="B127" s="130"/>
      <c r="D127" s="130"/>
      <c r="E127" s="130"/>
      <c r="G127" s="130"/>
      <c r="H127" s="130"/>
    </row>
    <row r="128">
      <c r="A128" s="130"/>
      <c r="B128" s="130"/>
      <c r="D128" s="130"/>
      <c r="E128" s="130"/>
      <c r="G128" s="130"/>
      <c r="H128" s="130"/>
    </row>
    <row r="129">
      <c r="A129" s="130"/>
      <c r="B129" s="130"/>
      <c r="D129" s="130"/>
      <c r="E129" s="130"/>
      <c r="G129" s="130"/>
      <c r="H129" s="130"/>
    </row>
    <row r="130">
      <c r="A130" s="130"/>
      <c r="B130" s="130"/>
      <c r="D130" s="130"/>
      <c r="E130" s="130"/>
      <c r="G130" s="130"/>
      <c r="H130" s="130"/>
    </row>
    <row r="131">
      <c r="A131" s="130"/>
      <c r="B131" s="130"/>
      <c r="D131" s="130"/>
      <c r="E131" s="130"/>
      <c r="G131" s="130"/>
      <c r="H131" s="130"/>
    </row>
    <row r="132">
      <c r="A132" s="130"/>
      <c r="B132" s="130"/>
      <c r="D132" s="130"/>
      <c r="E132" s="130"/>
      <c r="G132" s="130"/>
      <c r="H132" s="130"/>
    </row>
    <row r="133">
      <c r="A133" s="130"/>
      <c r="B133" s="130"/>
      <c r="D133" s="130"/>
      <c r="E133" s="130"/>
      <c r="G133" s="130"/>
      <c r="H133" s="130"/>
    </row>
    <row r="134">
      <c r="A134" s="130"/>
      <c r="B134" s="130"/>
      <c r="D134" s="130"/>
      <c r="E134" s="130"/>
      <c r="G134" s="130"/>
      <c r="H134" s="130"/>
    </row>
    <row r="135">
      <c r="A135" s="130"/>
      <c r="B135" s="130"/>
      <c r="D135" s="130"/>
      <c r="E135" s="130"/>
      <c r="G135" s="130"/>
      <c r="H135" s="130"/>
    </row>
    <row r="136">
      <c r="A136" s="130"/>
      <c r="B136" s="130"/>
      <c r="D136" s="130"/>
      <c r="E136" s="130"/>
      <c r="G136" s="130"/>
      <c r="H136" s="130"/>
    </row>
    <row r="137">
      <c r="A137" s="130"/>
      <c r="B137" s="130"/>
      <c r="D137" s="130"/>
      <c r="E137" s="130"/>
      <c r="G137" s="130"/>
      <c r="H137" s="130"/>
    </row>
    <row r="138">
      <c r="A138" s="130"/>
      <c r="B138" s="130"/>
      <c r="D138" s="130"/>
      <c r="E138" s="130"/>
      <c r="G138" s="130"/>
      <c r="H138" s="130"/>
    </row>
    <row r="139">
      <c r="A139" s="130"/>
      <c r="B139" s="130"/>
      <c r="D139" s="130"/>
      <c r="E139" s="130"/>
      <c r="G139" s="130"/>
      <c r="H139" s="130"/>
    </row>
    <row r="140">
      <c r="A140" s="130"/>
      <c r="B140" s="130"/>
      <c r="D140" s="130"/>
      <c r="E140" s="130"/>
      <c r="G140" s="130"/>
      <c r="H140" s="130"/>
    </row>
    <row r="141">
      <c r="A141" s="130"/>
      <c r="B141" s="130"/>
      <c r="D141" s="130"/>
      <c r="E141" s="130"/>
      <c r="G141" s="130"/>
      <c r="H141" s="130"/>
    </row>
    <row r="142">
      <c r="A142" s="130"/>
      <c r="B142" s="130"/>
      <c r="D142" s="130"/>
      <c r="E142" s="130"/>
      <c r="G142" s="130"/>
      <c r="H142" s="130"/>
    </row>
    <row r="143">
      <c r="A143" s="130"/>
      <c r="B143" s="130"/>
      <c r="D143" s="130"/>
      <c r="E143" s="130"/>
      <c r="G143" s="130"/>
      <c r="H143" s="130"/>
    </row>
    <row r="144">
      <c r="A144" s="130"/>
      <c r="B144" s="130"/>
      <c r="D144" s="130"/>
      <c r="E144" s="130"/>
      <c r="G144" s="130"/>
      <c r="H144" s="130"/>
    </row>
    <row r="145">
      <c r="A145" s="130"/>
      <c r="B145" s="130"/>
      <c r="D145" s="130"/>
      <c r="E145" s="130"/>
      <c r="G145" s="130"/>
      <c r="H145" s="130"/>
    </row>
    <row r="146">
      <c r="A146" s="130"/>
      <c r="B146" s="130"/>
      <c r="D146" s="130"/>
      <c r="E146" s="130"/>
      <c r="G146" s="130"/>
      <c r="H146" s="130"/>
    </row>
    <row r="147">
      <c r="A147" s="130"/>
      <c r="B147" s="130"/>
      <c r="D147" s="130"/>
      <c r="E147" s="130"/>
      <c r="G147" s="130"/>
      <c r="H147" s="130"/>
    </row>
    <row r="148">
      <c r="A148" s="130"/>
      <c r="B148" s="130"/>
      <c r="D148" s="130"/>
      <c r="E148" s="130"/>
      <c r="G148" s="130"/>
      <c r="H148" s="130"/>
    </row>
    <row r="149">
      <c r="A149" s="130"/>
      <c r="B149" s="130"/>
      <c r="D149" s="130"/>
      <c r="E149" s="130"/>
      <c r="G149" s="130"/>
      <c r="H149" s="130"/>
    </row>
    <row r="150">
      <c r="A150" s="130"/>
      <c r="B150" s="130"/>
      <c r="D150" s="130"/>
      <c r="E150" s="130"/>
      <c r="G150" s="130"/>
      <c r="H150" s="130"/>
    </row>
    <row r="151">
      <c r="A151" s="130"/>
      <c r="B151" s="130"/>
      <c r="D151" s="130"/>
      <c r="E151" s="130"/>
      <c r="G151" s="130"/>
      <c r="H151" s="130"/>
    </row>
    <row r="152">
      <c r="A152" s="130"/>
      <c r="B152" s="130"/>
      <c r="D152" s="130"/>
      <c r="E152" s="130"/>
      <c r="G152" s="130"/>
      <c r="H152" s="130"/>
    </row>
    <row r="153">
      <c r="A153" s="130"/>
      <c r="B153" s="130"/>
      <c r="D153" s="130"/>
      <c r="E153" s="130"/>
      <c r="G153" s="130"/>
      <c r="H153" s="130"/>
    </row>
    <row r="154">
      <c r="A154" s="130"/>
      <c r="B154" s="130"/>
      <c r="D154" s="130"/>
      <c r="E154" s="130"/>
      <c r="G154" s="130"/>
      <c r="H154" s="130"/>
    </row>
    <row r="155">
      <c r="A155" s="130"/>
      <c r="B155" s="130"/>
      <c r="D155" s="130"/>
      <c r="E155" s="130"/>
      <c r="G155" s="130"/>
      <c r="H155" s="130"/>
    </row>
    <row r="156">
      <c r="A156" s="130"/>
      <c r="B156" s="130"/>
      <c r="D156" s="130"/>
      <c r="E156" s="130"/>
      <c r="G156" s="130"/>
      <c r="H156" s="130"/>
    </row>
    <row r="157">
      <c r="A157" s="130"/>
      <c r="B157" s="130"/>
      <c r="D157" s="130"/>
      <c r="E157" s="130"/>
      <c r="G157" s="130"/>
      <c r="H157" s="130"/>
    </row>
    <row r="158">
      <c r="A158" s="130"/>
      <c r="B158" s="130"/>
      <c r="D158" s="130"/>
      <c r="E158" s="130"/>
      <c r="G158" s="130"/>
      <c r="H158" s="130"/>
    </row>
    <row r="159">
      <c r="A159" s="130"/>
      <c r="B159" s="130"/>
      <c r="D159" s="130"/>
      <c r="E159" s="130"/>
      <c r="G159" s="130"/>
      <c r="H159" s="130"/>
    </row>
    <row r="160">
      <c r="A160" s="130"/>
      <c r="B160" s="130"/>
      <c r="D160" s="130"/>
      <c r="E160" s="130"/>
      <c r="G160" s="130"/>
      <c r="H160" s="130"/>
    </row>
    <row r="161">
      <c r="A161" s="130"/>
      <c r="B161" s="130"/>
      <c r="D161" s="130"/>
      <c r="E161" s="130"/>
      <c r="G161" s="130"/>
      <c r="H161" s="130"/>
    </row>
    <row r="162">
      <c r="A162" s="130"/>
      <c r="B162" s="130"/>
      <c r="D162" s="130"/>
      <c r="E162" s="130"/>
      <c r="G162" s="130"/>
      <c r="H162" s="130"/>
    </row>
    <row r="163">
      <c r="A163" s="130"/>
      <c r="B163" s="130"/>
      <c r="D163" s="130"/>
      <c r="E163" s="130"/>
      <c r="G163" s="130"/>
      <c r="H163" s="130"/>
    </row>
    <row r="164">
      <c r="A164" s="130"/>
      <c r="B164" s="130"/>
      <c r="D164" s="130"/>
      <c r="E164" s="130"/>
      <c r="G164" s="130"/>
      <c r="H164" s="130"/>
    </row>
    <row r="165">
      <c r="A165" s="130"/>
      <c r="B165" s="130"/>
      <c r="D165" s="130"/>
      <c r="E165" s="130"/>
      <c r="G165" s="130"/>
      <c r="H165" s="130"/>
    </row>
    <row r="166">
      <c r="A166" s="130"/>
      <c r="B166" s="130"/>
      <c r="D166" s="130"/>
      <c r="E166" s="130"/>
      <c r="G166" s="130"/>
      <c r="H166" s="130"/>
    </row>
    <row r="167">
      <c r="A167" s="130"/>
      <c r="B167" s="130"/>
      <c r="D167" s="130"/>
      <c r="E167" s="130"/>
      <c r="G167" s="130"/>
      <c r="H167" s="130"/>
    </row>
    <row r="168">
      <c r="A168" s="130"/>
      <c r="B168" s="130"/>
      <c r="D168" s="130"/>
      <c r="E168" s="130"/>
      <c r="G168" s="130"/>
      <c r="H168" s="130"/>
    </row>
    <row r="169">
      <c r="A169" s="130"/>
      <c r="B169" s="130"/>
      <c r="D169" s="130"/>
      <c r="E169" s="130"/>
      <c r="G169" s="130"/>
      <c r="H169" s="130"/>
    </row>
    <row r="170">
      <c r="A170" s="130"/>
      <c r="B170" s="130"/>
      <c r="D170" s="130"/>
      <c r="E170" s="130"/>
      <c r="G170" s="130"/>
      <c r="H170" s="130"/>
    </row>
    <row r="171">
      <c r="A171" s="130"/>
      <c r="B171" s="130"/>
      <c r="D171" s="130"/>
      <c r="E171" s="130"/>
      <c r="G171" s="130"/>
      <c r="H171" s="130"/>
    </row>
    <row r="172">
      <c r="A172" s="130"/>
      <c r="B172" s="130"/>
      <c r="D172" s="130"/>
      <c r="E172" s="130"/>
      <c r="G172" s="130"/>
      <c r="H172" s="130"/>
    </row>
    <row r="173">
      <c r="A173" s="130"/>
      <c r="B173" s="130"/>
      <c r="D173" s="130"/>
      <c r="E173" s="130"/>
      <c r="G173" s="130"/>
      <c r="H173" s="130"/>
    </row>
    <row r="174">
      <c r="A174" s="130"/>
      <c r="B174" s="130"/>
      <c r="D174" s="130"/>
      <c r="E174" s="130"/>
      <c r="G174" s="130"/>
      <c r="H174" s="130"/>
    </row>
    <row r="175">
      <c r="A175" s="130"/>
      <c r="B175" s="130"/>
      <c r="D175" s="130"/>
      <c r="E175" s="130"/>
      <c r="G175" s="130"/>
      <c r="H175" s="130"/>
    </row>
    <row r="176">
      <c r="A176" s="130"/>
      <c r="B176" s="130"/>
      <c r="D176" s="130"/>
      <c r="E176" s="130"/>
      <c r="G176" s="130"/>
      <c r="H176" s="130"/>
    </row>
    <row r="177">
      <c r="A177" s="130"/>
      <c r="B177" s="130"/>
      <c r="D177" s="130"/>
      <c r="E177" s="130"/>
      <c r="G177" s="130"/>
      <c r="H177" s="130"/>
    </row>
    <row r="178">
      <c r="A178" s="130"/>
      <c r="B178" s="130"/>
      <c r="D178" s="130"/>
      <c r="E178" s="130"/>
      <c r="G178" s="130"/>
      <c r="H178" s="130"/>
    </row>
    <row r="179">
      <c r="A179" s="130"/>
      <c r="B179" s="130"/>
      <c r="D179" s="130"/>
      <c r="E179" s="130"/>
      <c r="G179" s="130"/>
      <c r="H179" s="130"/>
    </row>
    <row r="180">
      <c r="A180" s="130"/>
      <c r="B180" s="130"/>
      <c r="D180" s="130"/>
      <c r="E180" s="130"/>
      <c r="G180" s="130"/>
      <c r="H180" s="130"/>
    </row>
    <row r="181">
      <c r="A181" s="130"/>
      <c r="B181" s="130"/>
      <c r="D181" s="130"/>
      <c r="E181" s="130"/>
      <c r="G181" s="130"/>
      <c r="H181" s="130"/>
    </row>
    <row r="182">
      <c r="A182" s="130"/>
      <c r="B182" s="130"/>
      <c r="D182" s="130"/>
      <c r="E182" s="130"/>
      <c r="G182" s="130"/>
      <c r="H182" s="130"/>
    </row>
    <row r="183">
      <c r="A183" s="130"/>
      <c r="B183" s="130"/>
      <c r="D183" s="130"/>
      <c r="E183" s="130"/>
      <c r="G183" s="130"/>
      <c r="H183" s="130"/>
    </row>
    <row r="184">
      <c r="A184" s="130"/>
      <c r="B184" s="130"/>
      <c r="D184" s="130"/>
      <c r="E184" s="130"/>
      <c r="G184" s="130"/>
      <c r="H184" s="130"/>
    </row>
    <row r="185">
      <c r="A185" s="130"/>
      <c r="B185" s="130"/>
      <c r="D185" s="130"/>
      <c r="E185" s="130"/>
      <c r="G185" s="130"/>
      <c r="H185" s="130"/>
    </row>
    <row r="186">
      <c r="A186" s="130"/>
      <c r="B186" s="130"/>
      <c r="D186" s="130"/>
      <c r="E186" s="130"/>
      <c r="G186" s="130"/>
      <c r="H186" s="130"/>
    </row>
    <row r="187">
      <c r="A187" s="130"/>
      <c r="B187" s="130"/>
      <c r="D187" s="130"/>
      <c r="E187" s="130"/>
      <c r="G187" s="130"/>
      <c r="H187" s="130"/>
    </row>
    <row r="188">
      <c r="A188" s="130"/>
      <c r="B188" s="130"/>
      <c r="D188" s="130"/>
      <c r="E188" s="130"/>
      <c r="G188" s="130"/>
      <c r="H188" s="130"/>
    </row>
    <row r="189">
      <c r="A189" s="130"/>
      <c r="B189" s="130"/>
      <c r="D189" s="130"/>
      <c r="E189" s="130"/>
      <c r="G189" s="130"/>
      <c r="H189" s="130"/>
    </row>
    <row r="190">
      <c r="A190" s="130"/>
      <c r="B190" s="130"/>
      <c r="D190" s="130"/>
      <c r="E190" s="130"/>
      <c r="G190" s="130"/>
      <c r="H190" s="130"/>
    </row>
    <row r="191">
      <c r="A191" s="130"/>
      <c r="B191" s="130"/>
      <c r="D191" s="130"/>
      <c r="E191" s="130"/>
      <c r="G191" s="130"/>
      <c r="H191" s="130"/>
    </row>
    <row r="192">
      <c r="A192" s="130"/>
      <c r="B192" s="130"/>
      <c r="D192" s="130"/>
      <c r="E192" s="130"/>
      <c r="G192" s="130"/>
      <c r="H192" s="130"/>
    </row>
    <row r="193">
      <c r="A193" s="130"/>
      <c r="B193" s="130"/>
      <c r="D193" s="130"/>
      <c r="E193" s="130"/>
      <c r="G193" s="130"/>
      <c r="H193" s="130"/>
    </row>
    <row r="194">
      <c r="A194" s="130"/>
      <c r="B194" s="130"/>
      <c r="D194" s="130"/>
      <c r="E194" s="130"/>
      <c r="G194" s="130"/>
      <c r="H194" s="130"/>
    </row>
    <row r="195">
      <c r="A195" s="130"/>
      <c r="B195" s="130"/>
      <c r="D195" s="130"/>
      <c r="E195" s="130"/>
      <c r="G195" s="130"/>
      <c r="H195" s="130"/>
    </row>
    <row r="196">
      <c r="A196" s="130"/>
      <c r="B196" s="130"/>
      <c r="D196" s="130"/>
      <c r="E196" s="130"/>
      <c r="G196" s="130"/>
      <c r="H196" s="130"/>
    </row>
    <row r="197">
      <c r="A197" s="130"/>
      <c r="B197" s="130"/>
      <c r="D197" s="130"/>
      <c r="E197" s="130"/>
      <c r="G197" s="130"/>
      <c r="H197" s="130"/>
    </row>
    <row r="198">
      <c r="A198" s="130"/>
      <c r="B198" s="130"/>
      <c r="D198" s="130"/>
      <c r="E198" s="130"/>
      <c r="G198" s="130"/>
      <c r="H198" s="130"/>
    </row>
    <row r="199">
      <c r="A199" s="130"/>
      <c r="B199" s="130"/>
      <c r="D199" s="130"/>
      <c r="E199" s="130"/>
      <c r="G199" s="130"/>
      <c r="H199" s="130"/>
    </row>
    <row r="200">
      <c r="A200" s="130"/>
      <c r="B200" s="130"/>
      <c r="D200" s="130"/>
      <c r="E200" s="130"/>
      <c r="G200" s="130"/>
      <c r="H200" s="130"/>
    </row>
    <row r="201">
      <c r="A201" s="130"/>
      <c r="B201" s="130"/>
      <c r="D201" s="130"/>
      <c r="E201" s="130"/>
      <c r="G201" s="130"/>
      <c r="H201" s="130"/>
    </row>
    <row r="202">
      <c r="A202" s="130"/>
      <c r="B202" s="130"/>
      <c r="D202" s="130"/>
      <c r="E202" s="130"/>
      <c r="G202" s="130"/>
      <c r="H202" s="130"/>
    </row>
    <row r="203">
      <c r="A203" s="130"/>
      <c r="B203" s="130"/>
      <c r="D203" s="130"/>
      <c r="E203" s="130"/>
      <c r="G203" s="130"/>
      <c r="H203" s="130"/>
    </row>
    <row r="204">
      <c r="A204" s="130"/>
      <c r="B204" s="130"/>
      <c r="D204" s="130"/>
      <c r="E204" s="130"/>
      <c r="G204" s="130"/>
      <c r="H204" s="130"/>
    </row>
    <row r="205">
      <c r="A205" s="130"/>
      <c r="B205" s="130"/>
      <c r="D205" s="130"/>
      <c r="E205" s="130"/>
      <c r="G205" s="130"/>
      <c r="H205" s="130"/>
    </row>
    <row r="206">
      <c r="A206" s="130"/>
      <c r="B206" s="130"/>
      <c r="D206" s="130"/>
      <c r="E206" s="130"/>
      <c r="G206" s="130"/>
      <c r="H206" s="130"/>
    </row>
    <row r="207">
      <c r="A207" s="130"/>
      <c r="B207" s="130"/>
      <c r="D207" s="130"/>
      <c r="E207" s="130"/>
      <c r="G207" s="130"/>
      <c r="H207" s="130"/>
    </row>
    <row r="208">
      <c r="A208" s="130"/>
      <c r="B208" s="130"/>
      <c r="D208" s="130"/>
      <c r="E208" s="130"/>
      <c r="G208" s="130"/>
      <c r="H208" s="130"/>
    </row>
    <row r="209">
      <c r="A209" s="130"/>
      <c r="B209" s="130"/>
      <c r="D209" s="130"/>
      <c r="E209" s="130"/>
      <c r="G209" s="130"/>
      <c r="H209" s="130"/>
    </row>
    <row r="210">
      <c r="A210" s="130"/>
      <c r="B210" s="130"/>
      <c r="D210" s="130"/>
      <c r="E210" s="130"/>
      <c r="G210" s="130"/>
      <c r="H210" s="130"/>
    </row>
    <row r="211">
      <c r="A211" s="130"/>
      <c r="B211" s="130"/>
      <c r="D211" s="130"/>
      <c r="E211" s="130"/>
      <c r="G211" s="130"/>
      <c r="H211" s="130"/>
    </row>
    <row r="212">
      <c r="A212" s="130"/>
      <c r="B212" s="130"/>
      <c r="D212" s="130"/>
      <c r="E212" s="130"/>
      <c r="G212" s="130"/>
      <c r="H212" s="130"/>
    </row>
    <row r="213">
      <c r="A213" s="130"/>
      <c r="B213" s="130"/>
      <c r="D213" s="130"/>
      <c r="E213" s="130"/>
      <c r="G213" s="130"/>
      <c r="H213" s="130"/>
    </row>
    <row r="214">
      <c r="A214" s="130"/>
      <c r="B214" s="130"/>
      <c r="D214" s="130"/>
      <c r="E214" s="130"/>
      <c r="G214" s="130"/>
      <c r="H214" s="130"/>
    </row>
    <row r="215">
      <c r="A215" s="130"/>
      <c r="B215" s="130"/>
      <c r="D215" s="130"/>
      <c r="E215" s="130"/>
      <c r="G215" s="130"/>
      <c r="H215" s="130"/>
    </row>
    <row r="216">
      <c r="A216" s="130"/>
      <c r="B216" s="130"/>
      <c r="D216" s="130"/>
      <c r="E216" s="130"/>
      <c r="G216" s="130"/>
      <c r="H216" s="130"/>
    </row>
    <row r="217">
      <c r="A217" s="130"/>
      <c r="B217" s="130"/>
      <c r="D217" s="130"/>
      <c r="E217" s="130"/>
      <c r="G217" s="130"/>
      <c r="H217" s="130"/>
    </row>
    <row r="218">
      <c r="A218" s="130"/>
      <c r="B218" s="130"/>
      <c r="D218" s="130"/>
      <c r="E218" s="130"/>
      <c r="G218" s="130"/>
      <c r="H218" s="130"/>
    </row>
    <row r="219">
      <c r="A219" s="130"/>
      <c r="B219" s="130"/>
      <c r="D219" s="130"/>
      <c r="E219" s="130"/>
      <c r="G219" s="130"/>
      <c r="H219" s="130"/>
    </row>
    <row r="220">
      <c r="A220" s="130"/>
      <c r="B220" s="130"/>
      <c r="D220" s="130"/>
      <c r="E220" s="130"/>
      <c r="G220" s="130"/>
      <c r="H220" s="130"/>
    </row>
    <row r="221">
      <c r="A221" s="130"/>
      <c r="B221" s="130"/>
      <c r="D221" s="130"/>
      <c r="E221" s="130"/>
      <c r="G221" s="130"/>
      <c r="H221" s="130"/>
    </row>
    <row r="222">
      <c r="A222" s="130"/>
      <c r="B222" s="130"/>
      <c r="D222" s="130"/>
      <c r="E222" s="130"/>
      <c r="G222" s="130"/>
      <c r="H222" s="130"/>
    </row>
    <row r="223">
      <c r="A223" s="130"/>
      <c r="B223" s="130"/>
      <c r="D223" s="130"/>
      <c r="E223" s="130"/>
      <c r="G223" s="130"/>
      <c r="H223" s="130"/>
    </row>
    <row r="224">
      <c r="A224" s="130"/>
      <c r="B224" s="130"/>
      <c r="D224" s="130"/>
      <c r="E224" s="130"/>
      <c r="G224" s="130"/>
      <c r="H224" s="130"/>
    </row>
    <row r="225">
      <c r="A225" s="130"/>
      <c r="B225" s="130"/>
      <c r="D225" s="130"/>
      <c r="E225" s="130"/>
      <c r="G225" s="130"/>
      <c r="H225" s="130"/>
    </row>
    <row r="226">
      <c r="A226" s="130"/>
      <c r="B226" s="130"/>
      <c r="D226" s="130"/>
      <c r="E226" s="130"/>
      <c r="G226" s="130"/>
      <c r="H226" s="130"/>
    </row>
    <row r="227">
      <c r="A227" s="130"/>
      <c r="B227" s="130"/>
      <c r="D227" s="130"/>
      <c r="E227" s="130"/>
      <c r="G227" s="130"/>
      <c r="H227" s="130"/>
    </row>
    <row r="228">
      <c r="A228" s="130"/>
      <c r="B228" s="130"/>
      <c r="D228" s="130"/>
      <c r="E228" s="130"/>
      <c r="G228" s="130"/>
      <c r="H228" s="130"/>
    </row>
    <row r="229">
      <c r="A229" s="130"/>
      <c r="B229" s="130"/>
      <c r="D229" s="130"/>
      <c r="E229" s="130"/>
      <c r="G229" s="130"/>
      <c r="H229" s="130"/>
    </row>
    <row r="230">
      <c r="A230" s="130"/>
      <c r="B230" s="130"/>
      <c r="D230" s="130"/>
      <c r="E230" s="130"/>
      <c r="G230" s="130"/>
      <c r="H230" s="130"/>
    </row>
    <row r="231">
      <c r="A231" s="130"/>
      <c r="B231" s="130"/>
      <c r="D231" s="130"/>
      <c r="E231" s="130"/>
      <c r="G231" s="130"/>
      <c r="H231" s="130"/>
    </row>
    <row r="232">
      <c r="A232" s="130"/>
      <c r="B232" s="130"/>
      <c r="D232" s="130"/>
      <c r="E232" s="130"/>
      <c r="G232" s="130"/>
      <c r="H232" s="130"/>
    </row>
    <row r="233">
      <c r="A233" s="130"/>
      <c r="B233" s="130"/>
      <c r="D233" s="130"/>
      <c r="E233" s="130"/>
      <c r="G233" s="130"/>
      <c r="H233" s="130"/>
    </row>
    <row r="234">
      <c r="A234" s="130"/>
      <c r="B234" s="130"/>
      <c r="D234" s="130"/>
      <c r="E234" s="130"/>
      <c r="G234" s="130"/>
      <c r="H234" s="130"/>
    </row>
    <row r="235">
      <c r="A235" s="130"/>
      <c r="B235" s="130"/>
      <c r="D235" s="130"/>
      <c r="E235" s="130"/>
      <c r="G235" s="130"/>
      <c r="H235" s="130"/>
    </row>
    <row r="236">
      <c r="A236" s="130"/>
      <c r="B236" s="130"/>
      <c r="D236" s="130"/>
      <c r="E236" s="130"/>
      <c r="G236" s="130"/>
      <c r="H236" s="130"/>
    </row>
    <row r="237">
      <c r="A237" s="130"/>
      <c r="B237" s="130"/>
      <c r="D237" s="130"/>
      <c r="E237" s="130"/>
      <c r="G237" s="130"/>
      <c r="H237" s="130"/>
    </row>
    <row r="238">
      <c r="A238" s="130"/>
      <c r="B238" s="130"/>
      <c r="D238" s="130"/>
      <c r="E238" s="130"/>
      <c r="G238" s="130"/>
      <c r="H238" s="130"/>
    </row>
    <row r="239">
      <c r="A239" s="130"/>
      <c r="B239" s="130"/>
      <c r="D239" s="130"/>
      <c r="E239" s="130"/>
      <c r="G239" s="130"/>
      <c r="H239" s="130"/>
    </row>
    <row r="240">
      <c r="A240" s="130"/>
      <c r="B240" s="130"/>
      <c r="D240" s="130"/>
      <c r="E240" s="130"/>
      <c r="G240" s="130"/>
      <c r="H240" s="130"/>
    </row>
    <row r="241">
      <c r="A241" s="130"/>
      <c r="B241" s="130"/>
      <c r="D241" s="130"/>
      <c r="E241" s="130"/>
      <c r="G241" s="130"/>
      <c r="H241" s="130"/>
    </row>
    <row r="242">
      <c r="A242" s="130"/>
      <c r="B242" s="130"/>
      <c r="D242" s="130"/>
      <c r="E242" s="130"/>
      <c r="G242" s="130"/>
      <c r="H242" s="130"/>
    </row>
    <row r="243">
      <c r="A243" s="130"/>
      <c r="B243" s="130"/>
      <c r="D243" s="130"/>
      <c r="E243" s="130"/>
      <c r="G243" s="130"/>
      <c r="H243" s="130"/>
    </row>
    <row r="244">
      <c r="A244" s="130"/>
      <c r="B244" s="130"/>
      <c r="D244" s="130"/>
      <c r="E244" s="130"/>
      <c r="G244" s="130"/>
      <c r="H244" s="130"/>
    </row>
    <row r="245">
      <c r="A245" s="130"/>
      <c r="B245" s="130"/>
      <c r="D245" s="130"/>
      <c r="E245" s="130"/>
      <c r="G245" s="130"/>
      <c r="H245" s="130"/>
    </row>
    <row r="246">
      <c r="A246" s="130"/>
      <c r="B246" s="130"/>
      <c r="D246" s="130"/>
      <c r="E246" s="130"/>
      <c r="G246" s="130"/>
      <c r="H246" s="130"/>
    </row>
    <row r="247">
      <c r="A247" s="130"/>
      <c r="B247" s="130"/>
      <c r="D247" s="130"/>
      <c r="E247" s="130"/>
      <c r="G247" s="130"/>
      <c r="H247" s="130"/>
    </row>
    <row r="248">
      <c r="A248" s="130"/>
      <c r="B248" s="130"/>
      <c r="D248" s="130"/>
      <c r="E248" s="130"/>
      <c r="G248" s="130"/>
      <c r="H248" s="130"/>
    </row>
    <row r="249">
      <c r="A249" s="130"/>
      <c r="B249" s="130"/>
      <c r="D249" s="130"/>
      <c r="E249" s="130"/>
      <c r="G249" s="130"/>
      <c r="H249" s="130"/>
    </row>
    <row r="250">
      <c r="A250" s="130"/>
      <c r="B250" s="130"/>
      <c r="D250" s="130"/>
      <c r="E250" s="130"/>
      <c r="G250" s="130"/>
      <c r="H250" s="130"/>
    </row>
    <row r="251">
      <c r="A251" s="130"/>
      <c r="B251" s="130"/>
      <c r="D251" s="130"/>
      <c r="E251" s="130"/>
      <c r="G251" s="130"/>
      <c r="H251" s="130"/>
    </row>
    <row r="252">
      <c r="A252" s="130"/>
      <c r="B252" s="130"/>
      <c r="D252" s="130"/>
      <c r="E252" s="130"/>
      <c r="G252" s="130"/>
      <c r="H252" s="130"/>
    </row>
    <row r="253">
      <c r="A253" s="130"/>
      <c r="B253" s="130"/>
      <c r="D253" s="130"/>
      <c r="E253" s="130"/>
      <c r="G253" s="130"/>
      <c r="H253" s="130"/>
    </row>
    <row r="254">
      <c r="A254" s="130"/>
      <c r="B254" s="130"/>
      <c r="D254" s="130"/>
      <c r="E254" s="130"/>
      <c r="G254" s="130"/>
      <c r="H254" s="130"/>
    </row>
    <row r="255">
      <c r="A255" s="130"/>
      <c r="B255" s="130"/>
      <c r="D255" s="130"/>
      <c r="E255" s="130"/>
      <c r="G255" s="130"/>
      <c r="H255" s="130"/>
    </row>
    <row r="256">
      <c r="A256" s="130"/>
      <c r="B256" s="130"/>
      <c r="D256" s="130"/>
      <c r="E256" s="130"/>
      <c r="G256" s="130"/>
      <c r="H256" s="130"/>
    </row>
    <row r="257">
      <c r="A257" s="130"/>
      <c r="B257" s="130"/>
      <c r="D257" s="130"/>
      <c r="E257" s="130"/>
      <c r="G257" s="130"/>
      <c r="H257" s="130"/>
    </row>
    <row r="258">
      <c r="A258" s="130"/>
      <c r="B258" s="130"/>
      <c r="D258" s="130"/>
      <c r="E258" s="130"/>
      <c r="G258" s="130"/>
      <c r="H258" s="130"/>
    </row>
    <row r="259">
      <c r="A259" s="130"/>
      <c r="B259" s="130"/>
      <c r="D259" s="130"/>
      <c r="E259" s="130"/>
      <c r="G259" s="130"/>
      <c r="H259" s="130"/>
    </row>
    <row r="260">
      <c r="A260" s="130"/>
      <c r="B260" s="130"/>
      <c r="D260" s="130"/>
      <c r="E260" s="130"/>
      <c r="G260" s="130"/>
      <c r="H260" s="130"/>
    </row>
    <row r="261">
      <c r="A261" s="130"/>
      <c r="B261" s="130"/>
      <c r="D261" s="130"/>
      <c r="E261" s="130"/>
      <c r="G261" s="130"/>
      <c r="H261" s="130"/>
    </row>
    <row r="262">
      <c r="A262" s="130"/>
      <c r="B262" s="130"/>
      <c r="D262" s="130"/>
      <c r="E262" s="130"/>
      <c r="G262" s="130"/>
      <c r="H262" s="130"/>
    </row>
    <row r="263">
      <c r="A263" s="130"/>
      <c r="B263" s="130"/>
      <c r="D263" s="130"/>
      <c r="E263" s="130"/>
      <c r="G263" s="130"/>
      <c r="H263" s="130"/>
    </row>
    <row r="264">
      <c r="A264" s="130"/>
      <c r="B264" s="130"/>
      <c r="D264" s="130"/>
      <c r="E264" s="130"/>
      <c r="G264" s="130"/>
      <c r="H264" s="130"/>
    </row>
    <row r="265">
      <c r="A265" s="130"/>
      <c r="B265" s="130"/>
      <c r="D265" s="130"/>
      <c r="E265" s="130"/>
      <c r="G265" s="130"/>
      <c r="H265" s="130"/>
    </row>
    <row r="266">
      <c r="A266" s="130"/>
      <c r="B266" s="130"/>
      <c r="D266" s="130"/>
      <c r="E266" s="130"/>
      <c r="G266" s="130"/>
      <c r="H266" s="130"/>
    </row>
    <row r="267">
      <c r="A267" s="130"/>
      <c r="B267" s="130"/>
      <c r="D267" s="130"/>
      <c r="E267" s="130"/>
      <c r="G267" s="130"/>
      <c r="H267" s="130"/>
    </row>
    <row r="268">
      <c r="A268" s="130"/>
      <c r="B268" s="130"/>
      <c r="D268" s="130"/>
      <c r="E268" s="130"/>
      <c r="G268" s="130"/>
      <c r="H268" s="130"/>
    </row>
    <row r="269">
      <c r="A269" s="130"/>
      <c r="B269" s="130"/>
      <c r="D269" s="130"/>
      <c r="E269" s="130"/>
      <c r="G269" s="130"/>
      <c r="H269" s="130"/>
    </row>
    <row r="270">
      <c r="A270" s="130"/>
      <c r="B270" s="130"/>
      <c r="D270" s="130"/>
      <c r="E270" s="130"/>
      <c r="G270" s="130"/>
      <c r="H270" s="130"/>
    </row>
    <row r="271">
      <c r="A271" s="130"/>
      <c r="B271" s="130"/>
      <c r="D271" s="130"/>
      <c r="E271" s="130"/>
      <c r="G271" s="130"/>
      <c r="H271" s="130"/>
    </row>
    <row r="272">
      <c r="A272" s="130"/>
      <c r="B272" s="130"/>
      <c r="D272" s="130"/>
      <c r="E272" s="130"/>
      <c r="G272" s="130"/>
      <c r="H272" s="130"/>
    </row>
    <row r="273">
      <c r="A273" s="130"/>
      <c r="B273" s="130"/>
      <c r="D273" s="130"/>
      <c r="E273" s="130"/>
      <c r="G273" s="130"/>
      <c r="H273" s="130"/>
    </row>
    <row r="274">
      <c r="A274" s="130"/>
      <c r="B274" s="130"/>
      <c r="D274" s="130"/>
      <c r="E274" s="130"/>
      <c r="G274" s="130"/>
      <c r="H274" s="130"/>
    </row>
    <row r="275">
      <c r="A275" s="130"/>
      <c r="B275" s="130"/>
      <c r="D275" s="130"/>
      <c r="E275" s="130"/>
      <c r="G275" s="130"/>
      <c r="H275" s="130"/>
    </row>
    <row r="276">
      <c r="A276" s="130"/>
      <c r="B276" s="130"/>
      <c r="D276" s="130"/>
      <c r="E276" s="130"/>
      <c r="G276" s="130"/>
      <c r="H276" s="130"/>
    </row>
    <row r="277">
      <c r="A277" s="130"/>
      <c r="B277" s="130"/>
      <c r="D277" s="130"/>
      <c r="E277" s="130"/>
      <c r="G277" s="130"/>
      <c r="H277" s="130"/>
    </row>
    <row r="278">
      <c r="A278" s="130"/>
      <c r="B278" s="130"/>
      <c r="D278" s="130"/>
      <c r="E278" s="130"/>
      <c r="G278" s="130"/>
      <c r="H278" s="130"/>
    </row>
    <row r="279">
      <c r="A279" s="130"/>
      <c r="B279" s="130"/>
      <c r="D279" s="130"/>
      <c r="E279" s="130"/>
      <c r="G279" s="130"/>
      <c r="H279" s="130"/>
    </row>
    <row r="280">
      <c r="A280" s="130"/>
      <c r="B280" s="130"/>
      <c r="D280" s="130"/>
      <c r="E280" s="130"/>
      <c r="G280" s="130"/>
      <c r="H280" s="130"/>
    </row>
    <row r="281">
      <c r="A281" s="130"/>
      <c r="B281" s="130"/>
      <c r="D281" s="130"/>
      <c r="E281" s="130"/>
      <c r="G281" s="130"/>
      <c r="H281" s="130"/>
    </row>
    <row r="282">
      <c r="A282" s="130"/>
      <c r="B282" s="130"/>
      <c r="D282" s="130"/>
      <c r="E282" s="130"/>
      <c r="G282" s="130"/>
      <c r="H282" s="130"/>
    </row>
    <row r="283">
      <c r="A283" s="130"/>
      <c r="B283" s="130"/>
      <c r="D283" s="130"/>
      <c r="E283" s="130"/>
      <c r="G283" s="130"/>
      <c r="H283" s="130"/>
    </row>
    <row r="284">
      <c r="A284" s="130"/>
      <c r="B284" s="130"/>
      <c r="D284" s="130"/>
      <c r="E284" s="130"/>
      <c r="G284" s="130"/>
      <c r="H284" s="130"/>
    </row>
    <row r="285">
      <c r="A285" s="130"/>
      <c r="B285" s="130"/>
      <c r="D285" s="130"/>
      <c r="E285" s="130"/>
      <c r="G285" s="130"/>
      <c r="H285" s="130"/>
    </row>
    <row r="286">
      <c r="A286" s="130"/>
      <c r="B286" s="130"/>
      <c r="D286" s="130"/>
      <c r="E286" s="130"/>
      <c r="G286" s="130"/>
      <c r="H286" s="130"/>
    </row>
    <row r="287">
      <c r="A287" s="130"/>
      <c r="B287" s="130"/>
      <c r="D287" s="130"/>
      <c r="E287" s="130"/>
      <c r="G287" s="130"/>
      <c r="H287" s="130"/>
    </row>
    <row r="288">
      <c r="A288" s="130"/>
      <c r="B288" s="130"/>
      <c r="D288" s="130"/>
      <c r="E288" s="130"/>
      <c r="G288" s="130"/>
      <c r="H288" s="130"/>
    </row>
    <row r="289">
      <c r="A289" s="130"/>
      <c r="B289" s="130"/>
      <c r="D289" s="130"/>
      <c r="E289" s="130"/>
      <c r="G289" s="130"/>
      <c r="H289" s="130"/>
    </row>
    <row r="290">
      <c r="A290" s="130"/>
      <c r="B290" s="130"/>
      <c r="D290" s="130"/>
      <c r="E290" s="130"/>
      <c r="G290" s="130"/>
      <c r="H290" s="130"/>
    </row>
    <row r="291">
      <c r="A291" s="130"/>
      <c r="B291" s="130"/>
      <c r="D291" s="130"/>
      <c r="E291" s="130"/>
      <c r="G291" s="130"/>
      <c r="H291" s="130"/>
    </row>
    <row r="292">
      <c r="A292" s="130"/>
      <c r="B292" s="130"/>
      <c r="D292" s="130"/>
      <c r="E292" s="130"/>
      <c r="G292" s="130"/>
      <c r="H292" s="130"/>
    </row>
    <row r="293">
      <c r="A293" s="130"/>
      <c r="B293" s="130"/>
      <c r="D293" s="130"/>
      <c r="E293" s="130"/>
      <c r="G293" s="130"/>
      <c r="H293" s="130"/>
    </row>
    <row r="294">
      <c r="A294" s="130"/>
      <c r="B294" s="130"/>
      <c r="D294" s="130"/>
      <c r="E294" s="130"/>
      <c r="G294" s="130"/>
      <c r="H294" s="130"/>
    </row>
    <row r="295">
      <c r="A295" s="130"/>
      <c r="B295" s="130"/>
      <c r="D295" s="130"/>
      <c r="E295" s="130"/>
      <c r="G295" s="130"/>
      <c r="H295" s="130"/>
    </row>
    <row r="296">
      <c r="A296" s="130"/>
      <c r="B296" s="130"/>
      <c r="D296" s="130"/>
      <c r="E296" s="130"/>
      <c r="G296" s="130"/>
      <c r="H296" s="130"/>
    </row>
    <row r="297">
      <c r="A297" s="130"/>
      <c r="B297" s="130"/>
      <c r="D297" s="130"/>
      <c r="E297" s="130"/>
      <c r="G297" s="130"/>
      <c r="H297" s="130"/>
    </row>
    <row r="298">
      <c r="A298" s="130"/>
      <c r="B298" s="130"/>
      <c r="D298" s="130"/>
      <c r="E298" s="130"/>
      <c r="G298" s="130"/>
      <c r="H298" s="130"/>
    </row>
    <row r="299">
      <c r="A299" s="130"/>
      <c r="B299" s="130"/>
      <c r="D299" s="130"/>
      <c r="E299" s="130"/>
      <c r="G299" s="130"/>
      <c r="H299" s="130"/>
    </row>
    <row r="300">
      <c r="A300" s="130"/>
      <c r="B300" s="130"/>
      <c r="D300" s="130"/>
      <c r="E300" s="130"/>
      <c r="G300" s="130"/>
      <c r="H300" s="130"/>
    </row>
    <row r="301">
      <c r="A301" s="130"/>
      <c r="B301" s="130"/>
      <c r="D301" s="130"/>
      <c r="E301" s="130"/>
      <c r="G301" s="130"/>
      <c r="H301" s="130"/>
    </row>
    <row r="302">
      <c r="A302" s="130"/>
      <c r="B302" s="130"/>
      <c r="D302" s="130"/>
      <c r="E302" s="130"/>
      <c r="G302" s="130"/>
      <c r="H302" s="130"/>
    </row>
    <row r="303">
      <c r="A303" s="130"/>
      <c r="B303" s="130"/>
      <c r="D303" s="130"/>
      <c r="E303" s="130"/>
      <c r="G303" s="130"/>
      <c r="H303" s="130"/>
    </row>
    <row r="304">
      <c r="A304" s="130"/>
      <c r="B304" s="130"/>
      <c r="D304" s="130"/>
      <c r="E304" s="130"/>
      <c r="G304" s="130"/>
      <c r="H304" s="130"/>
    </row>
    <row r="305">
      <c r="A305" s="130"/>
      <c r="B305" s="130"/>
      <c r="D305" s="130"/>
      <c r="E305" s="130"/>
      <c r="G305" s="130"/>
      <c r="H305" s="130"/>
    </row>
    <row r="306">
      <c r="A306" s="130"/>
      <c r="B306" s="130"/>
      <c r="D306" s="130"/>
      <c r="E306" s="130"/>
      <c r="G306" s="130"/>
      <c r="H306" s="130"/>
    </row>
    <row r="307">
      <c r="A307" s="130"/>
      <c r="B307" s="130"/>
      <c r="D307" s="130"/>
      <c r="E307" s="130"/>
      <c r="G307" s="130"/>
      <c r="H307" s="130"/>
    </row>
    <row r="308">
      <c r="A308" s="130"/>
      <c r="B308" s="130"/>
      <c r="D308" s="130"/>
      <c r="E308" s="130"/>
      <c r="G308" s="130"/>
      <c r="H308" s="130"/>
    </row>
    <row r="309">
      <c r="A309" s="130"/>
      <c r="B309" s="130"/>
      <c r="D309" s="130"/>
      <c r="E309" s="130"/>
      <c r="G309" s="130"/>
      <c r="H309" s="130"/>
    </row>
    <row r="310">
      <c r="A310" s="130"/>
      <c r="B310" s="130"/>
      <c r="D310" s="130"/>
      <c r="E310" s="130"/>
      <c r="G310" s="130"/>
      <c r="H310" s="130"/>
    </row>
    <row r="311">
      <c r="A311" s="130"/>
      <c r="B311" s="130"/>
      <c r="D311" s="130"/>
      <c r="E311" s="130"/>
      <c r="G311" s="130"/>
      <c r="H311" s="130"/>
    </row>
    <row r="312">
      <c r="A312" s="130"/>
      <c r="B312" s="130"/>
      <c r="D312" s="130"/>
      <c r="E312" s="130"/>
      <c r="G312" s="130"/>
      <c r="H312" s="130"/>
    </row>
    <row r="313">
      <c r="A313" s="130"/>
      <c r="B313" s="130"/>
      <c r="D313" s="130"/>
      <c r="E313" s="130"/>
      <c r="G313" s="130"/>
      <c r="H313" s="130"/>
    </row>
    <row r="314">
      <c r="A314" s="130"/>
      <c r="B314" s="130"/>
      <c r="D314" s="130"/>
      <c r="E314" s="130"/>
      <c r="G314" s="130"/>
      <c r="H314" s="130"/>
    </row>
    <row r="315">
      <c r="A315" s="130"/>
      <c r="B315" s="130"/>
      <c r="D315" s="130"/>
      <c r="E315" s="130"/>
      <c r="G315" s="130"/>
      <c r="H315" s="130"/>
    </row>
    <row r="316">
      <c r="A316" s="130"/>
      <c r="B316" s="130"/>
      <c r="D316" s="130"/>
      <c r="E316" s="130"/>
      <c r="G316" s="130"/>
      <c r="H316" s="130"/>
    </row>
    <row r="317">
      <c r="A317" s="130"/>
      <c r="B317" s="130"/>
      <c r="D317" s="130"/>
      <c r="E317" s="130"/>
      <c r="G317" s="130"/>
      <c r="H317" s="130"/>
    </row>
    <row r="318">
      <c r="A318" s="130"/>
      <c r="B318" s="130"/>
      <c r="D318" s="130"/>
      <c r="E318" s="130"/>
      <c r="G318" s="130"/>
      <c r="H318" s="130"/>
    </row>
    <row r="319">
      <c r="A319" s="130"/>
      <c r="B319" s="130"/>
      <c r="D319" s="130"/>
      <c r="E319" s="130"/>
      <c r="G319" s="130"/>
      <c r="H319" s="130"/>
    </row>
    <row r="320">
      <c r="A320" s="130"/>
      <c r="B320" s="130"/>
      <c r="D320" s="130"/>
      <c r="E320" s="130"/>
      <c r="G320" s="130"/>
      <c r="H320" s="130"/>
    </row>
    <row r="321">
      <c r="A321" s="130"/>
      <c r="B321" s="130"/>
      <c r="D321" s="130"/>
      <c r="E321" s="130"/>
      <c r="G321" s="130"/>
      <c r="H321" s="130"/>
    </row>
    <row r="322">
      <c r="A322" s="130"/>
      <c r="B322" s="130"/>
      <c r="D322" s="130"/>
      <c r="E322" s="130"/>
      <c r="G322" s="130"/>
      <c r="H322" s="130"/>
    </row>
    <row r="323">
      <c r="A323" s="130"/>
      <c r="B323" s="130"/>
      <c r="D323" s="130"/>
      <c r="E323" s="130"/>
      <c r="G323" s="130"/>
      <c r="H323" s="130"/>
    </row>
    <row r="324">
      <c r="A324" s="130"/>
      <c r="B324" s="130"/>
      <c r="D324" s="130"/>
      <c r="E324" s="130"/>
      <c r="G324" s="130"/>
      <c r="H324" s="130"/>
    </row>
    <row r="325">
      <c r="A325" s="130"/>
      <c r="B325" s="130"/>
      <c r="D325" s="130"/>
      <c r="E325" s="130"/>
      <c r="G325" s="130"/>
      <c r="H325" s="130"/>
    </row>
    <row r="326">
      <c r="A326" s="130"/>
      <c r="B326" s="130"/>
      <c r="D326" s="130"/>
      <c r="E326" s="130"/>
      <c r="G326" s="130"/>
      <c r="H326" s="130"/>
    </row>
    <row r="327">
      <c r="A327" s="130"/>
      <c r="B327" s="130"/>
      <c r="D327" s="130"/>
      <c r="E327" s="130"/>
      <c r="G327" s="130"/>
      <c r="H327" s="130"/>
    </row>
    <row r="328">
      <c r="A328" s="130"/>
      <c r="B328" s="130"/>
      <c r="D328" s="130"/>
      <c r="E328" s="130"/>
      <c r="G328" s="130"/>
      <c r="H328" s="130"/>
    </row>
    <row r="329">
      <c r="A329" s="130"/>
      <c r="B329" s="130"/>
      <c r="D329" s="130"/>
      <c r="E329" s="130"/>
      <c r="G329" s="130"/>
      <c r="H329" s="130"/>
    </row>
    <row r="330">
      <c r="A330" s="130"/>
      <c r="B330" s="130"/>
      <c r="D330" s="130"/>
      <c r="E330" s="130"/>
      <c r="G330" s="130"/>
      <c r="H330" s="130"/>
    </row>
    <row r="331">
      <c r="A331" s="130"/>
      <c r="B331" s="130"/>
      <c r="D331" s="130"/>
      <c r="E331" s="130"/>
      <c r="G331" s="130"/>
      <c r="H331" s="130"/>
    </row>
    <row r="332">
      <c r="A332" s="130"/>
      <c r="B332" s="130"/>
      <c r="D332" s="130"/>
      <c r="E332" s="130"/>
      <c r="G332" s="130"/>
      <c r="H332" s="130"/>
    </row>
    <row r="333">
      <c r="A333" s="130"/>
      <c r="B333" s="130"/>
      <c r="D333" s="130"/>
      <c r="E333" s="130"/>
      <c r="G333" s="130"/>
      <c r="H333" s="130"/>
    </row>
    <row r="334">
      <c r="A334" s="130"/>
      <c r="B334" s="130"/>
      <c r="D334" s="130"/>
      <c r="E334" s="130"/>
      <c r="G334" s="130"/>
      <c r="H334" s="130"/>
    </row>
    <row r="335">
      <c r="A335" s="130"/>
      <c r="B335" s="130"/>
      <c r="D335" s="130"/>
      <c r="E335" s="130"/>
      <c r="G335" s="130"/>
      <c r="H335" s="130"/>
    </row>
    <row r="336">
      <c r="A336" s="130"/>
      <c r="B336" s="130"/>
      <c r="D336" s="130"/>
      <c r="E336" s="130"/>
      <c r="G336" s="130"/>
      <c r="H336" s="130"/>
    </row>
    <row r="337">
      <c r="A337" s="130"/>
      <c r="B337" s="130"/>
      <c r="D337" s="130"/>
      <c r="E337" s="130"/>
      <c r="G337" s="130"/>
      <c r="H337" s="130"/>
    </row>
    <row r="338">
      <c r="A338" s="130"/>
      <c r="B338" s="130"/>
      <c r="D338" s="130"/>
      <c r="E338" s="130"/>
      <c r="G338" s="130"/>
      <c r="H338" s="130"/>
    </row>
    <row r="339">
      <c r="A339" s="130"/>
      <c r="B339" s="130"/>
      <c r="D339" s="130"/>
      <c r="E339" s="130"/>
      <c r="G339" s="130"/>
      <c r="H339" s="130"/>
    </row>
    <row r="340">
      <c r="A340" s="130"/>
      <c r="B340" s="130"/>
      <c r="D340" s="130"/>
      <c r="E340" s="130"/>
      <c r="G340" s="130"/>
      <c r="H340" s="130"/>
    </row>
    <row r="341">
      <c r="A341" s="130"/>
      <c r="B341" s="130"/>
      <c r="D341" s="130"/>
      <c r="E341" s="130"/>
      <c r="G341" s="130"/>
      <c r="H341" s="130"/>
    </row>
    <row r="342">
      <c r="A342" s="130"/>
      <c r="B342" s="130"/>
      <c r="D342" s="130"/>
      <c r="E342" s="130"/>
      <c r="G342" s="130"/>
      <c r="H342" s="130"/>
    </row>
    <row r="343">
      <c r="A343" s="130"/>
      <c r="B343" s="130"/>
      <c r="D343" s="130"/>
      <c r="E343" s="130"/>
      <c r="G343" s="130"/>
      <c r="H343" s="130"/>
    </row>
    <row r="344">
      <c r="A344" s="130"/>
      <c r="B344" s="130"/>
      <c r="D344" s="130"/>
      <c r="E344" s="130"/>
      <c r="G344" s="130"/>
      <c r="H344" s="130"/>
    </row>
    <row r="345">
      <c r="A345" s="130"/>
      <c r="B345" s="130"/>
      <c r="D345" s="130"/>
      <c r="E345" s="130"/>
      <c r="G345" s="130"/>
      <c r="H345" s="130"/>
    </row>
    <row r="346">
      <c r="A346" s="130"/>
      <c r="B346" s="130"/>
      <c r="D346" s="130"/>
      <c r="E346" s="130"/>
      <c r="G346" s="130"/>
      <c r="H346" s="130"/>
    </row>
    <row r="347">
      <c r="A347" s="130"/>
      <c r="B347" s="130"/>
      <c r="D347" s="130"/>
      <c r="E347" s="130"/>
      <c r="G347" s="130"/>
      <c r="H347" s="130"/>
    </row>
    <row r="348">
      <c r="A348" s="130"/>
      <c r="B348" s="130"/>
      <c r="D348" s="130"/>
      <c r="E348" s="130"/>
      <c r="G348" s="130"/>
      <c r="H348" s="130"/>
    </row>
    <row r="349">
      <c r="A349" s="130"/>
      <c r="B349" s="130"/>
      <c r="D349" s="130"/>
      <c r="E349" s="130"/>
      <c r="G349" s="130"/>
      <c r="H349" s="130"/>
    </row>
    <row r="350">
      <c r="A350" s="130"/>
      <c r="B350" s="130"/>
      <c r="D350" s="130"/>
      <c r="E350" s="130"/>
      <c r="G350" s="130"/>
      <c r="H350" s="130"/>
    </row>
    <row r="351">
      <c r="A351" s="130"/>
      <c r="B351" s="130"/>
      <c r="D351" s="130"/>
      <c r="E351" s="130"/>
      <c r="G351" s="130"/>
      <c r="H351" s="130"/>
    </row>
    <row r="352">
      <c r="A352" s="130"/>
      <c r="B352" s="130"/>
      <c r="D352" s="130"/>
      <c r="E352" s="130"/>
      <c r="G352" s="130"/>
      <c r="H352" s="130"/>
    </row>
    <row r="353">
      <c r="A353" s="130"/>
      <c r="B353" s="130"/>
      <c r="D353" s="130"/>
      <c r="E353" s="130"/>
      <c r="G353" s="130"/>
      <c r="H353" s="130"/>
    </row>
    <row r="354">
      <c r="A354" s="130"/>
      <c r="B354" s="130"/>
      <c r="D354" s="130"/>
      <c r="E354" s="130"/>
      <c r="G354" s="130"/>
      <c r="H354" s="130"/>
    </row>
    <row r="355">
      <c r="A355" s="130"/>
      <c r="B355" s="130"/>
      <c r="D355" s="130"/>
      <c r="E355" s="130"/>
      <c r="G355" s="130"/>
      <c r="H355" s="130"/>
    </row>
    <row r="356">
      <c r="A356" s="130"/>
      <c r="B356" s="130"/>
      <c r="D356" s="130"/>
      <c r="E356" s="130"/>
      <c r="G356" s="130"/>
      <c r="H356" s="130"/>
    </row>
    <row r="357">
      <c r="A357" s="130"/>
      <c r="B357" s="130"/>
      <c r="D357" s="130"/>
      <c r="E357" s="130"/>
      <c r="G357" s="130"/>
      <c r="H357" s="130"/>
    </row>
    <row r="358">
      <c r="A358" s="130"/>
      <c r="B358" s="130"/>
      <c r="D358" s="130"/>
      <c r="E358" s="130"/>
      <c r="G358" s="130"/>
      <c r="H358" s="130"/>
    </row>
    <row r="359">
      <c r="A359" s="130"/>
      <c r="B359" s="130"/>
      <c r="D359" s="130"/>
      <c r="E359" s="130"/>
      <c r="G359" s="130"/>
      <c r="H359" s="130"/>
    </row>
    <row r="360">
      <c r="A360" s="130"/>
      <c r="B360" s="130"/>
      <c r="D360" s="130"/>
      <c r="E360" s="130"/>
      <c r="G360" s="130"/>
      <c r="H360" s="130"/>
    </row>
    <row r="361">
      <c r="A361" s="130"/>
      <c r="B361" s="130"/>
      <c r="D361" s="130"/>
      <c r="E361" s="130"/>
      <c r="G361" s="130"/>
      <c r="H361" s="130"/>
    </row>
    <row r="362">
      <c r="A362" s="130"/>
      <c r="B362" s="130"/>
      <c r="D362" s="130"/>
      <c r="E362" s="130"/>
      <c r="G362" s="130"/>
      <c r="H362" s="130"/>
    </row>
    <row r="363">
      <c r="A363" s="130"/>
      <c r="B363" s="130"/>
      <c r="D363" s="130"/>
      <c r="E363" s="130"/>
      <c r="G363" s="130"/>
      <c r="H363" s="130"/>
    </row>
    <row r="364">
      <c r="A364" s="130"/>
      <c r="B364" s="130"/>
      <c r="D364" s="130"/>
      <c r="E364" s="130"/>
      <c r="G364" s="130"/>
      <c r="H364" s="130"/>
    </row>
    <row r="365">
      <c r="A365" s="130"/>
      <c r="B365" s="130"/>
      <c r="D365" s="130"/>
      <c r="E365" s="130"/>
      <c r="G365" s="130"/>
      <c r="H365" s="130"/>
    </row>
    <row r="366">
      <c r="A366" s="130"/>
      <c r="B366" s="130"/>
      <c r="D366" s="130"/>
      <c r="E366" s="130"/>
      <c r="G366" s="130"/>
      <c r="H366" s="130"/>
    </row>
    <row r="367">
      <c r="A367" s="130"/>
      <c r="B367" s="130"/>
      <c r="D367" s="130"/>
      <c r="E367" s="130"/>
      <c r="G367" s="130"/>
      <c r="H367" s="130"/>
    </row>
    <row r="368">
      <c r="A368" s="130"/>
      <c r="B368" s="130"/>
      <c r="D368" s="130"/>
      <c r="E368" s="130"/>
      <c r="G368" s="130"/>
      <c r="H368" s="130"/>
    </row>
    <row r="369">
      <c r="A369" s="130"/>
      <c r="B369" s="130"/>
      <c r="D369" s="130"/>
      <c r="E369" s="130"/>
      <c r="G369" s="130"/>
      <c r="H369" s="130"/>
    </row>
    <row r="370">
      <c r="A370" s="130"/>
      <c r="B370" s="130"/>
      <c r="D370" s="130"/>
      <c r="E370" s="130"/>
      <c r="G370" s="130"/>
      <c r="H370" s="130"/>
    </row>
    <row r="371">
      <c r="A371" s="130"/>
      <c r="B371" s="130"/>
      <c r="D371" s="130"/>
      <c r="E371" s="130"/>
      <c r="G371" s="130"/>
      <c r="H371" s="130"/>
    </row>
    <row r="372">
      <c r="A372" s="130"/>
      <c r="B372" s="130"/>
      <c r="D372" s="130"/>
      <c r="E372" s="130"/>
      <c r="G372" s="130"/>
      <c r="H372" s="130"/>
    </row>
    <row r="373">
      <c r="A373" s="130"/>
      <c r="B373" s="130"/>
      <c r="D373" s="130"/>
      <c r="E373" s="130"/>
      <c r="G373" s="130"/>
      <c r="H373" s="130"/>
    </row>
    <row r="374">
      <c r="A374" s="130"/>
      <c r="B374" s="130"/>
      <c r="D374" s="130"/>
      <c r="E374" s="130"/>
      <c r="G374" s="130"/>
      <c r="H374" s="130"/>
    </row>
    <row r="375">
      <c r="A375" s="130"/>
      <c r="B375" s="130"/>
      <c r="D375" s="130"/>
      <c r="E375" s="130"/>
      <c r="G375" s="130"/>
      <c r="H375" s="130"/>
    </row>
    <row r="376">
      <c r="A376" s="130"/>
      <c r="B376" s="130"/>
      <c r="D376" s="130"/>
      <c r="E376" s="130"/>
      <c r="G376" s="130"/>
      <c r="H376" s="130"/>
    </row>
    <row r="377">
      <c r="A377" s="130"/>
      <c r="B377" s="130"/>
      <c r="D377" s="130"/>
      <c r="E377" s="130"/>
      <c r="G377" s="130"/>
      <c r="H377" s="130"/>
    </row>
    <row r="378">
      <c r="A378" s="130"/>
      <c r="B378" s="130"/>
      <c r="D378" s="130"/>
      <c r="E378" s="130"/>
      <c r="G378" s="130"/>
      <c r="H378" s="130"/>
    </row>
    <row r="379">
      <c r="A379" s="130"/>
      <c r="B379" s="130"/>
      <c r="D379" s="130"/>
      <c r="E379" s="130"/>
      <c r="G379" s="130"/>
      <c r="H379" s="130"/>
    </row>
    <row r="380">
      <c r="A380" s="130"/>
      <c r="B380" s="130"/>
      <c r="D380" s="130"/>
      <c r="E380" s="130"/>
      <c r="G380" s="130"/>
      <c r="H380" s="130"/>
    </row>
    <row r="381">
      <c r="A381" s="130"/>
      <c r="B381" s="130"/>
      <c r="D381" s="130"/>
      <c r="E381" s="130"/>
      <c r="G381" s="130"/>
      <c r="H381" s="130"/>
    </row>
    <row r="382">
      <c r="A382" s="130"/>
      <c r="B382" s="130"/>
      <c r="D382" s="130"/>
      <c r="E382" s="130"/>
      <c r="G382" s="130"/>
      <c r="H382" s="130"/>
    </row>
    <row r="383">
      <c r="A383" s="130"/>
      <c r="B383" s="130"/>
      <c r="D383" s="130"/>
      <c r="E383" s="130"/>
      <c r="G383" s="130"/>
      <c r="H383" s="130"/>
    </row>
    <row r="384">
      <c r="A384" s="130"/>
      <c r="B384" s="130"/>
      <c r="D384" s="130"/>
      <c r="E384" s="130"/>
      <c r="G384" s="130"/>
      <c r="H384" s="130"/>
    </row>
    <row r="385">
      <c r="A385" s="130"/>
      <c r="B385" s="130"/>
      <c r="D385" s="130"/>
      <c r="E385" s="130"/>
      <c r="G385" s="130"/>
      <c r="H385" s="130"/>
    </row>
    <row r="386">
      <c r="A386" s="130"/>
      <c r="B386" s="130"/>
      <c r="D386" s="130"/>
      <c r="E386" s="130"/>
      <c r="G386" s="130"/>
      <c r="H386" s="130"/>
    </row>
    <row r="387">
      <c r="A387" s="130"/>
      <c r="B387" s="130"/>
      <c r="D387" s="130"/>
      <c r="E387" s="130"/>
      <c r="G387" s="130"/>
      <c r="H387" s="130"/>
    </row>
    <row r="388">
      <c r="A388" s="130"/>
      <c r="B388" s="130"/>
      <c r="D388" s="130"/>
      <c r="E388" s="130"/>
      <c r="G388" s="130"/>
      <c r="H388" s="130"/>
    </row>
    <row r="389">
      <c r="A389" s="130"/>
      <c r="B389" s="130"/>
      <c r="D389" s="130"/>
      <c r="E389" s="130"/>
      <c r="G389" s="130"/>
      <c r="H389" s="130"/>
    </row>
    <row r="390">
      <c r="A390" s="130"/>
      <c r="B390" s="130"/>
      <c r="D390" s="130"/>
      <c r="E390" s="130"/>
      <c r="G390" s="130"/>
      <c r="H390" s="130"/>
    </row>
    <row r="391">
      <c r="A391" s="130"/>
      <c r="B391" s="130"/>
      <c r="D391" s="130"/>
      <c r="E391" s="130"/>
      <c r="G391" s="130"/>
      <c r="H391" s="130"/>
    </row>
    <row r="392">
      <c r="A392" s="130"/>
      <c r="B392" s="130"/>
      <c r="D392" s="130"/>
      <c r="E392" s="130"/>
      <c r="G392" s="130"/>
      <c r="H392" s="130"/>
    </row>
    <row r="393">
      <c r="A393" s="130"/>
      <c r="B393" s="130"/>
      <c r="D393" s="130"/>
      <c r="E393" s="130"/>
      <c r="G393" s="130"/>
      <c r="H393" s="130"/>
    </row>
    <row r="394">
      <c r="A394" s="130"/>
      <c r="B394" s="130"/>
      <c r="D394" s="130"/>
      <c r="E394" s="130"/>
      <c r="G394" s="130"/>
      <c r="H394" s="130"/>
    </row>
    <row r="395">
      <c r="A395" s="130"/>
      <c r="B395" s="130"/>
      <c r="D395" s="130"/>
      <c r="E395" s="130"/>
      <c r="G395" s="130"/>
      <c r="H395" s="130"/>
    </row>
    <row r="396">
      <c r="A396" s="130"/>
      <c r="B396" s="130"/>
      <c r="D396" s="130"/>
      <c r="E396" s="130"/>
      <c r="G396" s="130"/>
      <c r="H396" s="130"/>
    </row>
    <row r="397">
      <c r="A397" s="130"/>
      <c r="B397" s="130"/>
      <c r="D397" s="130"/>
      <c r="E397" s="130"/>
      <c r="G397" s="130"/>
      <c r="H397" s="130"/>
    </row>
    <row r="398">
      <c r="A398" s="130"/>
      <c r="B398" s="130"/>
      <c r="D398" s="130"/>
      <c r="E398" s="130"/>
      <c r="G398" s="130"/>
      <c r="H398" s="130"/>
    </row>
    <row r="399">
      <c r="A399" s="130"/>
      <c r="B399" s="130"/>
      <c r="D399" s="130"/>
      <c r="E399" s="130"/>
      <c r="G399" s="130"/>
      <c r="H399" s="130"/>
    </row>
    <row r="400">
      <c r="A400" s="130"/>
      <c r="B400" s="130"/>
      <c r="D400" s="130"/>
      <c r="E400" s="130"/>
      <c r="G400" s="130"/>
      <c r="H400" s="130"/>
    </row>
    <row r="401">
      <c r="A401" s="130"/>
      <c r="B401" s="130"/>
      <c r="D401" s="130"/>
      <c r="E401" s="130"/>
      <c r="G401" s="130"/>
      <c r="H401" s="130"/>
    </row>
    <row r="402">
      <c r="A402" s="130"/>
      <c r="B402" s="130"/>
      <c r="D402" s="130"/>
      <c r="E402" s="130"/>
      <c r="G402" s="130"/>
      <c r="H402" s="130"/>
    </row>
    <row r="403">
      <c r="A403" s="130"/>
      <c r="B403" s="130"/>
      <c r="D403" s="130"/>
      <c r="E403" s="130"/>
      <c r="G403" s="130"/>
      <c r="H403" s="130"/>
    </row>
    <row r="404">
      <c r="A404" s="130"/>
      <c r="B404" s="130"/>
      <c r="D404" s="130"/>
      <c r="E404" s="130"/>
      <c r="G404" s="130"/>
      <c r="H404" s="130"/>
    </row>
    <row r="405">
      <c r="A405" s="130"/>
      <c r="B405" s="130"/>
      <c r="D405" s="130"/>
      <c r="E405" s="130"/>
      <c r="G405" s="130"/>
      <c r="H405" s="130"/>
    </row>
    <row r="406">
      <c r="A406" s="130"/>
      <c r="B406" s="130"/>
      <c r="D406" s="130"/>
      <c r="E406" s="130"/>
      <c r="G406" s="130"/>
      <c r="H406" s="130"/>
    </row>
    <row r="407">
      <c r="A407" s="130"/>
      <c r="B407" s="130"/>
      <c r="D407" s="130"/>
      <c r="E407" s="130"/>
      <c r="G407" s="130"/>
      <c r="H407" s="130"/>
    </row>
    <row r="408">
      <c r="A408" s="130"/>
      <c r="B408" s="130"/>
      <c r="D408" s="130"/>
      <c r="E408" s="130"/>
      <c r="G408" s="130"/>
      <c r="H408" s="130"/>
    </row>
    <row r="409">
      <c r="A409" s="130"/>
      <c r="B409" s="130"/>
      <c r="D409" s="130"/>
      <c r="E409" s="130"/>
      <c r="G409" s="130"/>
      <c r="H409" s="130"/>
    </row>
    <row r="410">
      <c r="A410" s="130"/>
      <c r="B410" s="130"/>
      <c r="D410" s="130"/>
      <c r="E410" s="130"/>
      <c r="G410" s="130"/>
      <c r="H410" s="130"/>
    </row>
    <row r="411">
      <c r="A411" s="130"/>
      <c r="B411" s="130"/>
      <c r="D411" s="130"/>
      <c r="E411" s="130"/>
      <c r="G411" s="130"/>
      <c r="H411" s="130"/>
    </row>
    <row r="412">
      <c r="A412" s="130"/>
      <c r="B412" s="130"/>
      <c r="D412" s="130"/>
      <c r="E412" s="130"/>
      <c r="G412" s="130"/>
      <c r="H412" s="130"/>
    </row>
    <row r="413">
      <c r="A413" s="130"/>
      <c r="B413" s="130"/>
      <c r="D413" s="130"/>
      <c r="E413" s="130"/>
      <c r="G413" s="130"/>
      <c r="H413" s="130"/>
    </row>
    <row r="414">
      <c r="A414" s="130"/>
      <c r="B414" s="130"/>
      <c r="D414" s="130"/>
      <c r="E414" s="130"/>
      <c r="G414" s="130"/>
      <c r="H414" s="130"/>
    </row>
    <row r="415">
      <c r="A415" s="130"/>
      <c r="B415" s="130"/>
      <c r="D415" s="130"/>
      <c r="E415" s="130"/>
      <c r="G415" s="130"/>
      <c r="H415" s="130"/>
    </row>
    <row r="416">
      <c r="A416" s="130"/>
      <c r="B416" s="130"/>
      <c r="D416" s="130"/>
      <c r="E416" s="130"/>
      <c r="G416" s="130"/>
      <c r="H416" s="130"/>
    </row>
    <row r="417">
      <c r="A417" s="130"/>
      <c r="B417" s="130"/>
      <c r="D417" s="130"/>
      <c r="E417" s="130"/>
      <c r="G417" s="130"/>
      <c r="H417" s="130"/>
    </row>
    <row r="418">
      <c r="A418" s="130"/>
      <c r="B418" s="130"/>
      <c r="D418" s="130"/>
      <c r="E418" s="130"/>
      <c r="G418" s="130"/>
      <c r="H418" s="130"/>
    </row>
    <row r="419">
      <c r="A419" s="130"/>
      <c r="B419" s="130"/>
      <c r="D419" s="130"/>
      <c r="E419" s="130"/>
      <c r="G419" s="130"/>
      <c r="H419" s="130"/>
    </row>
    <row r="420">
      <c r="A420" s="130"/>
      <c r="B420" s="130"/>
      <c r="D420" s="130"/>
      <c r="E420" s="130"/>
      <c r="G420" s="130"/>
      <c r="H420" s="130"/>
    </row>
    <row r="421">
      <c r="A421" s="130"/>
      <c r="B421" s="130"/>
      <c r="D421" s="130"/>
      <c r="E421" s="130"/>
      <c r="G421" s="130"/>
      <c r="H421" s="130"/>
    </row>
    <row r="422">
      <c r="A422" s="130"/>
      <c r="B422" s="130"/>
      <c r="D422" s="130"/>
      <c r="E422" s="130"/>
      <c r="G422" s="130"/>
      <c r="H422" s="130"/>
    </row>
    <row r="423">
      <c r="A423" s="130"/>
      <c r="B423" s="130"/>
      <c r="D423" s="130"/>
      <c r="E423" s="130"/>
      <c r="G423" s="130"/>
      <c r="H423" s="130"/>
    </row>
    <row r="424">
      <c r="A424" s="130"/>
      <c r="B424" s="130"/>
      <c r="D424" s="130"/>
      <c r="E424" s="130"/>
      <c r="G424" s="130"/>
      <c r="H424" s="130"/>
    </row>
    <row r="425">
      <c r="A425" s="130"/>
      <c r="B425" s="130"/>
      <c r="D425" s="130"/>
      <c r="E425" s="130"/>
      <c r="G425" s="130"/>
      <c r="H425" s="130"/>
    </row>
    <row r="426">
      <c r="A426" s="130"/>
      <c r="B426" s="130"/>
      <c r="D426" s="130"/>
      <c r="E426" s="130"/>
      <c r="G426" s="130"/>
      <c r="H426" s="130"/>
    </row>
    <row r="427">
      <c r="A427" s="130"/>
      <c r="B427" s="130"/>
      <c r="D427" s="130"/>
      <c r="E427" s="130"/>
      <c r="G427" s="130"/>
      <c r="H427" s="130"/>
    </row>
    <row r="428">
      <c r="A428" s="130"/>
      <c r="B428" s="130"/>
      <c r="D428" s="130"/>
      <c r="E428" s="130"/>
      <c r="G428" s="130"/>
      <c r="H428" s="130"/>
    </row>
    <row r="429">
      <c r="A429" s="130"/>
      <c r="B429" s="130"/>
      <c r="D429" s="130"/>
      <c r="E429" s="130"/>
      <c r="G429" s="130"/>
      <c r="H429" s="130"/>
    </row>
    <row r="430">
      <c r="A430" s="130"/>
      <c r="B430" s="130"/>
      <c r="D430" s="130"/>
      <c r="E430" s="130"/>
      <c r="G430" s="130"/>
      <c r="H430" s="130"/>
    </row>
    <row r="431">
      <c r="A431" s="130"/>
      <c r="B431" s="130"/>
      <c r="D431" s="130"/>
      <c r="E431" s="130"/>
      <c r="G431" s="130"/>
      <c r="H431" s="130"/>
    </row>
    <row r="432">
      <c r="A432" s="130"/>
      <c r="B432" s="130"/>
      <c r="D432" s="130"/>
      <c r="E432" s="130"/>
      <c r="G432" s="130"/>
      <c r="H432" s="130"/>
    </row>
    <row r="433">
      <c r="A433" s="130"/>
      <c r="B433" s="130"/>
      <c r="D433" s="130"/>
      <c r="E433" s="130"/>
      <c r="G433" s="130"/>
      <c r="H433" s="130"/>
    </row>
    <row r="434">
      <c r="A434" s="130"/>
      <c r="B434" s="130"/>
      <c r="D434" s="130"/>
      <c r="E434" s="130"/>
      <c r="G434" s="130"/>
      <c r="H434" s="130"/>
    </row>
    <row r="435">
      <c r="A435" s="130"/>
      <c r="B435" s="130"/>
      <c r="D435" s="130"/>
      <c r="E435" s="130"/>
      <c r="G435" s="130"/>
      <c r="H435" s="130"/>
    </row>
    <row r="436">
      <c r="A436" s="130"/>
      <c r="B436" s="130"/>
      <c r="D436" s="130"/>
      <c r="E436" s="130"/>
      <c r="G436" s="130"/>
      <c r="H436" s="130"/>
    </row>
    <row r="437">
      <c r="A437" s="130"/>
      <c r="B437" s="130"/>
      <c r="D437" s="130"/>
      <c r="E437" s="130"/>
      <c r="G437" s="130"/>
      <c r="H437" s="130"/>
    </row>
    <row r="438">
      <c r="A438" s="130"/>
      <c r="B438" s="130"/>
      <c r="D438" s="130"/>
      <c r="E438" s="130"/>
      <c r="G438" s="130"/>
      <c r="H438" s="130"/>
    </row>
    <row r="439">
      <c r="A439" s="130"/>
      <c r="B439" s="130"/>
      <c r="D439" s="130"/>
      <c r="E439" s="130"/>
      <c r="G439" s="130"/>
      <c r="H439" s="130"/>
    </row>
    <row r="440">
      <c r="A440" s="130"/>
      <c r="B440" s="130"/>
      <c r="D440" s="130"/>
      <c r="E440" s="130"/>
      <c r="G440" s="130"/>
      <c r="H440" s="130"/>
    </row>
    <row r="441">
      <c r="A441" s="130"/>
      <c r="B441" s="130"/>
      <c r="D441" s="130"/>
      <c r="E441" s="130"/>
      <c r="G441" s="130"/>
      <c r="H441" s="130"/>
    </row>
    <row r="442">
      <c r="A442" s="130"/>
      <c r="B442" s="130"/>
      <c r="D442" s="130"/>
      <c r="E442" s="130"/>
      <c r="G442" s="130"/>
      <c r="H442" s="130"/>
    </row>
    <row r="443">
      <c r="A443" s="130"/>
      <c r="B443" s="130"/>
      <c r="D443" s="130"/>
      <c r="E443" s="130"/>
      <c r="G443" s="130"/>
      <c r="H443" s="130"/>
    </row>
    <row r="444">
      <c r="A444" s="130"/>
      <c r="B444" s="130"/>
      <c r="D444" s="130"/>
      <c r="E444" s="130"/>
      <c r="G444" s="130"/>
      <c r="H444" s="130"/>
    </row>
    <row r="445">
      <c r="A445" s="130"/>
      <c r="B445" s="130"/>
      <c r="D445" s="130"/>
      <c r="E445" s="130"/>
      <c r="G445" s="130"/>
      <c r="H445" s="130"/>
    </row>
    <row r="446">
      <c r="A446" s="130"/>
      <c r="B446" s="130"/>
      <c r="D446" s="130"/>
      <c r="E446" s="130"/>
      <c r="G446" s="130"/>
      <c r="H446" s="130"/>
    </row>
    <row r="447">
      <c r="A447" s="130"/>
      <c r="B447" s="130"/>
      <c r="D447" s="130"/>
      <c r="E447" s="130"/>
      <c r="G447" s="130"/>
      <c r="H447" s="130"/>
    </row>
    <row r="448">
      <c r="A448" s="130"/>
      <c r="B448" s="130"/>
      <c r="D448" s="130"/>
      <c r="E448" s="130"/>
      <c r="G448" s="130"/>
      <c r="H448" s="130"/>
    </row>
    <row r="449">
      <c r="A449" s="130"/>
      <c r="B449" s="130"/>
      <c r="D449" s="130"/>
      <c r="E449" s="130"/>
      <c r="G449" s="130"/>
      <c r="H449" s="130"/>
    </row>
    <row r="450">
      <c r="A450" s="130"/>
      <c r="B450" s="130"/>
      <c r="D450" s="130"/>
      <c r="E450" s="130"/>
      <c r="G450" s="130"/>
      <c r="H450" s="130"/>
    </row>
    <row r="451">
      <c r="A451" s="130"/>
      <c r="B451" s="130"/>
      <c r="D451" s="130"/>
      <c r="E451" s="130"/>
      <c r="G451" s="130"/>
      <c r="H451" s="130"/>
    </row>
    <row r="452">
      <c r="A452" s="130"/>
      <c r="B452" s="130"/>
      <c r="D452" s="130"/>
      <c r="E452" s="130"/>
      <c r="G452" s="130"/>
      <c r="H452" s="130"/>
    </row>
    <row r="453">
      <c r="A453" s="130"/>
      <c r="B453" s="130"/>
      <c r="D453" s="130"/>
      <c r="E453" s="130"/>
      <c r="G453" s="130"/>
      <c r="H453" s="130"/>
    </row>
    <row r="454">
      <c r="A454" s="130"/>
      <c r="B454" s="130"/>
      <c r="D454" s="130"/>
      <c r="E454" s="130"/>
      <c r="G454" s="130"/>
      <c r="H454" s="130"/>
    </row>
    <row r="455">
      <c r="A455" s="130"/>
      <c r="B455" s="130"/>
      <c r="D455" s="130"/>
      <c r="E455" s="130"/>
      <c r="G455" s="130"/>
      <c r="H455" s="130"/>
    </row>
    <row r="456">
      <c r="A456" s="130"/>
      <c r="B456" s="130"/>
      <c r="D456" s="130"/>
      <c r="E456" s="130"/>
      <c r="G456" s="130"/>
      <c r="H456" s="130"/>
    </row>
    <row r="457">
      <c r="A457" s="130"/>
      <c r="B457" s="130"/>
      <c r="D457" s="130"/>
      <c r="E457" s="130"/>
      <c r="G457" s="130"/>
      <c r="H457" s="130"/>
    </row>
    <row r="458">
      <c r="A458" s="130"/>
      <c r="B458" s="130"/>
      <c r="D458" s="130"/>
      <c r="E458" s="130"/>
      <c r="G458" s="130"/>
      <c r="H458" s="130"/>
    </row>
    <row r="459">
      <c r="A459" s="130"/>
      <c r="B459" s="130"/>
      <c r="D459" s="130"/>
      <c r="E459" s="130"/>
      <c r="G459" s="130"/>
      <c r="H459" s="130"/>
    </row>
    <row r="460">
      <c r="A460" s="130"/>
      <c r="B460" s="130"/>
      <c r="D460" s="130"/>
      <c r="E460" s="130"/>
      <c r="G460" s="130"/>
      <c r="H460" s="130"/>
    </row>
    <row r="461">
      <c r="A461" s="130"/>
      <c r="B461" s="130"/>
      <c r="D461" s="130"/>
      <c r="E461" s="130"/>
      <c r="G461" s="130"/>
      <c r="H461" s="130"/>
    </row>
    <row r="462">
      <c r="A462" s="130"/>
      <c r="B462" s="130"/>
      <c r="D462" s="130"/>
      <c r="E462" s="130"/>
      <c r="G462" s="130"/>
      <c r="H462" s="130"/>
    </row>
    <row r="463">
      <c r="A463" s="130"/>
      <c r="B463" s="130"/>
      <c r="D463" s="130"/>
      <c r="E463" s="130"/>
      <c r="G463" s="130"/>
      <c r="H463" s="130"/>
    </row>
    <row r="464">
      <c r="A464" s="130"/>
      <c r="B464" s="130"/>
      <c r="D464" s="130"/>
      <c r="E464" s="130"/>
      <c r="G464" s="130"/>
      <c r="H464" s="130"/>
    </row>
    <row r="465">
      <c r="A465" s="130"/>
      <c r="B465" s="130"/>
      <c r="D465" s="130"/>
      <c r="E465" s="130"/>
      <c r="G465" s="130"/>
      <c r="H465" s="130"/>
    </row>
    <row r="466">
      <c r="A466" s="130"/>
      <c r="B466" s="130"/>
      <c r="D466" s="130"/>
      <c r="E466" s="130"/>
      <c r="G466" s="130"/>
      <c r="H466" s="130"/>
    </row>
    <row r="467">
      <c r="A467" s="130"/>
      <c r="B467" s="130"/>
      <c r="D467" s="130"/>
      <c r="E467" s="130"/>
      <c r="G467" s="130"/>
      <c r="H467" s="130"/>
    </row>
    <row r="468">
      <c r="A468" s="130"/>
      <c r="B468" s="130"/>
      <c r="D468" s="130"/>
      <c r="E468" s="130"/>
      <c r="G468" s="130"/>
      <c r="H468" s="130"/>
    </row>
    <row r="469">
      <c r="A469" s="130"/>
      <c r="B469" s="130"/>
      <c r="D469" s="130"/>
      <c r="E469" s="130"/>
      <c r="G469" s="130"/>
      <c r="H469" s="130"/>
    </row>
    <row r="470">
      <c r="A470" s="130"/>
      <c r="B470" s="130"/>
      <c r="D470" s="130"/>
      <c r="E470" s="130"/>
      <c r="G470" s="130"/>
      <c r="H470" s="130"/>
    </row>
    <row r="471">
      <c r="A471" s="130"/>
      <c r="B471" s="130"/>
      <c r="D471" s="130"/>
      <c r="E471" s="130"/>
      <c r="G471" s="130"/>
      <c r="H471" s="130"/>
    </row>
    <row r="472">
      <c r="A472" s="130"/>
      <c r="B472" s="130"/>
      <c r="D472" s="130"/>
      <c r="E472" s="130"/>
      <c r="G472" s="130"/>
      <c r="H472" s="130"/>
    </row>
    <row r="473">
      <c r="A473" s="130"/>
      <c r="B473" s="130"/>
      <c r="D473" s="130"/>
      <c r="E473" s="130"/>
      <c r="G473" s="130"/>
      <c r="H473" s="130"/>
    </row>
    <row r="474">
      <c r="A474" s="130"/>
      <c r="B474" s="130"/>
      <c r="D474" s="130"/>
      <c r="E474" s="130"/>
      <c r="G474" s="130"/>
      <c r="H474" s="130"/>
    </row>
    <row r="475">
      <c r="A475" s="130"/>
      <c r="B475" s="130"/>
      <c r="D475" s="130"/>
      <c r="E475" s="130"/>
      <c r="G475" s="130"/>
      <c r="H475" s="130"/>
    </row>
    <row r="476">
      <c r="A476" s="130"/>
      <c r="B476" s="130"/>
      <c r="D476" s="130"/>
      <c r="E476" s="130"/>
      <c r="G476" s="130"/>
      <c r="H476" s="130"/>
    </row>
    <row r="477">
      <c r="A477" s="130"/>
      <c r="B477" s="130"/>
      <c r="D477" s="130"/>
      <c r="E477" s="130"/>
      <c r="G477" s="130"/>
      <c r="H477" s="130"/>
    </row>
    <row r="478">
      <c r="A478" s="130"/>
      <c r="B478" s="130"/>
      <c r="D478" s="130"/>
      <c r="E478" s="130"/>
      <c r="G478" s="130"/>
      <c r="H478" s="130"/>
    </row>
    <row r="479">
      <c r="A479" s="130"/>
      <c r="B479" s="130"/>
      <c r="D479" s="130"/>
      <c r="E479" s="130"/>
      <c r="G479" s="130"/>
      <c r="H479" s="130"/>
    </row>
    <row r="480">
      <c r="A480" s="130"/>
      <c r="B480" s="130"/>
      <c r="D480" s="130"/>
      <c r="E480" s="130"/>
      <c r="G480" s="130"/>
      <c r="H480" s="130"/>
    </row>
    <row r="481">
      <c r="A481" s="130"/>
      <c r="B481" s="130"/>
      <c r="D481" s="130"/>
      <c r="E481" s="130"/>
      <c r="G481" s="130"/>
      <c r="H481" s="130"/>
    </row>
    <row r="482">
      <c r="A482" s="130"/>
      <c r="B482" s="130"/>
      <c r="D482" s="130"/>
      <c r="E482" s="130"/>
      <c r="G482" s="130"/>
      <c r="H482" s="130"/>
    </row>
    <row r="483">
      <c r="A483" s="130"/>
      <c r="B483" s="130"/>
      <c r="D483" s="130"/>
      <c r="E483" s="130"/>
      <c r="G483" s="130"/>
      <c r="H483" s="130"/>
    </row>
    <row r="484">
      <c r="A484" s="130"/>
      <c r="B484" s="130"/>
      <c r="D484" s="130"/>
      <c r="E484" s="130"/>
      <c r="G484" s="130"/>
      <c r="H484" s="130"/>
    </row>
    <row r="485">
      <c r="A485" s="130"/>
      <c r="B485" s="130"/>
      <c r="D485" s="130"/>
      <c r="E485" s="130"/>
      <c r="G485" s="130"/>
      <c r="H485" s="130"/>
    </row>
    <row r="486">
      <c r="A486" s="130"/>
      <c r="B486" s="130"/>
      <c r="D486" s="130"/>
      <c r="E486" s="130"/>
      <c r="G486" s="130"/>
      <c r="H486" s="130"/>
    </row>
    <row r="487">
      <c r="A487" s="130"/>
      <c r="B487" s="130"/>
      <c r="D487" s="130"/>
      <c r="E487" s="130"/>
      <c r="G487" s="130"/>
      <c r="H487" s="130"/>
    </row>
    <row r="488">
      <c r="A488" s="130"/>
      <c r="B488" s="130"/>
      <c r="D488" s="130"/>
      <c r="E488" s="130"/>
      <c r="G488" s="130"/>
      <c r="H488" s="130"/>
    </row>
    <row r="489">
      <c r="A489" s="130"/>
      <c r="B489" s="130"/>
      <c r="D489" s="130"/>
      <c r="E489" s="130"/>
      <c r="G489" s="130"/>
      <c r="H489" s="130"/>
    </row>
    <row r="490">
      <c r="A490" s="130"/>
      <c r="B490" s="130"/>
      <c r="D490" s="130"/>
      <c r="E490" s="130"/>
      <c r="G490" s="130"/>
      <c r="H490" s="130"/>
    </row>
    <row r="491">
      <c r="A491" s="130"/>
      <c r="B491" s="130"/>
      <c r="D491" s="130"/>
      <c r="E491" s="130"/>
      <c r="G491" s="130"/>
      <c r="H491" s="130"/>
    </row>
    <row r="492">
      <c r="A492" s="130"/>
      <c r="B492" s="130"/>
      <c r="D492" s="130"/>
      <c r="E492" s="130"/>
      <c r="G492" s="130"/>
      <c r="H492" s="130"/>
    </row>
    <row r="493">
      <c r="A493" s="130"/>
      <c r="B493" s="130"/>
      <c r="D493" s="130"/>
      <c r="E493" s="130"/>
      <c r="G493" s="130"/>
      <c r="H493" s="130"/>
    </row>
    <row r="494">
      <c r="A494" s="130"/>
      <c r="B494" s="130"/>
      <c r="D494" s="130"/>
      <c r="E494" s="130"/>
      <c r="G494" s="130"/>
      <c r="H494" s="130"/>
    </row>
    <row r="495">
      <c r="A495" s="130"/>
      <c r="B495" s="130"/>
      <c r="D495" s="130"/>
      <c r="E495" s="130"/>
      <c r="G495" s="130"/>
      <c r="H495" s="130"/>
    </row>
    <row r="496">
      <c r="A496" s="130"/>
      <c r="B496" s="130"/>
      <c r="D496" s="130"/>
      <c r="E496" s="130"/>
      <c r="G496" s="130"/>
      <c r="H496" s="130"/>
    </row>
    <row r="497">
      <c r="A497" s="130"/>
      <c r="B497" s="130"/>
      <c r="D497" s="130"/>
      <c r="E497" s="130"/>
      <c r="G497" s="130"/>
      <c r="H497" s="130"/>
    </row>
    <row r="498">
      <c r="A498" s="130"/>
      <c r="B498" s="130"/>
      <c r="D498" s="130"/>
      <c r="E498" s="130"/>
      <c r="G498" s="130"/>
      <c r="H498" s="130"/>
    </row>
    <row r="499">
      <c r="A499" s="130"/>
      <c r="B499" s="130"/>
      <c r="D499" s="130"/>
      <c r="E499" s="130"/>
      <c r="G499" s="130"/>
      <c r="H499" s="130"/>
    </row>
    <row r="500">
      <c r="A500" s="130"/>
      <c r="B500" s="130"/>
      <c r="D500" s="130"/>
      <c r="E500" s="130"/>
      <c r="G500" s="130"/>
      <c r="H500" s="130"/>
    </row>
    <row r="501">
      <c r="A501" s="130"/>
      <c r="B501" s="130"/>
      <c r="D501" s="130"/>
      <c r="E501" s="130"/>
      <c r="G501" s="130"/>
      <c r="H501" s="130"/>
    </row>
    <row r="502">
      <c r="A502" s="130"/>
      <c r="B502" s="130"/>
      <c r="D502" s="130"/>
      <c r="E502" s="130"/>
      <c r="G502" s="130"/>
      <c r="H502" s="130"/>
    </row>
    <row r="503">
      <c r="A503" s="130"/>
      <c r="B503" s="130"/>
      <c r="D503" s="130"/>
      <c r="E503" s="130"/>
      <c r="G503" s="130"/>
      <c r="H503" s="130"/>
    </row>
    <row r="504">
      <c r="A504" s="130"/>
      <c r="B504" s="130"/>
      <c r="D504" s="130"/>
      <c r="E504" s="130"/>
      <c r="G504" s="130"/>
      <c r="H504" s="130"/>
    </row>
    <row r="505">
      <c r="A505" s="130"/>
      <c r="B505" s="130"/>
      <c r="D505" s="130"/>
      <c r="E505" s="130"/>
      <c r="G505" s="130"/>
      <c r="H505" s="130"/>
    </row>
    <row r="506">
      <c r="A506" s="130"/>
      <c r="B506" s="130"/>
      <c r="D506" s="130"/>
      <c r="E506" s="130"/>
      <c r="G506" s="130"/>
      <c r="H506" s="130"/>
    </row>
    <row r="507">
      <c r="A507" s="130"/>
      <c r="B507" s="130"/>
      <c r="D507" s="130"/>
      <c r="E507" s="130"/>
      <c r="G507" s="130"/>
      <c r="H507" s="130"/>
    </row>
    <row r="508">
      <c r="A508" s="130"/>
      <c r="B508" s="130"/>
      <c r="D508" s="130"/>
      <c r="E508" s="130"/>
      <c r="G508" s="130"/>
      <c r="H508" s="130"/>
    </row>
    <row r="509">
      <c r="A509" s="130"/>
      <c r="B509" s="130"/>
      <c r="D509" s="130"/>
      <c r="E509" s="130"/>
      <c r="G509" s="130"/>
      <c r="H509" s="130"/>
    </row>
    <row r="510">
      <c r="A510" s="130"/>
      <c r="B510" s="130"/>
      <c r="D510" s="130"/>
      <c r="E510" s="130"/>
      <c r="G510" s="130"/>
      <c r="H510" s="130"/>
    </row>
    <row r="511">
      <c r="A511" s="130"/>
      <c r="B511" s="130"/>
      <c r="D511" s="130"/>
      <c r="E511" s="130"/>
      <c r="G511" s="130"/>
      <c r="H511" s="130"/>
    </row>
    <row r="512">
      <c r="A512" s="130"/>
      <c r="B512" s="130"/>
      <c r="D512" s="130"/>
      <c r="E512" s="130"/>
      <c r="G512" s="130"/>
      <c r="H512" s="130"/>
    </row>
    <row r="513">
      <c r="A513" s="130"/>
      <c r="B513" s="130"/>
      <c r="D513" s="130"/>
      <c r="E513" s="130"/>
      <c r="G513" s="130"/>
      <c r="H513" s="130"/>
    </row>
    <row r="514">
      <c r="A514" s="130"/>
      <c r="B514" s="130"/>
      <c r="D514" s="130"/>
      <c r="E514" s="130"/>
      <c r="G514" s="130"/>
      <c r="H514" s="130"/>
    </row>
    <row r="515">
      <c r="A515" s="130"/>
      <c r="B515" s="130"/>
      <c r="D515" s="130"/>
      <c r="E515" s="130"/>
      <c r="G515" s="130"/>
      <c r="H515" s="130"/>
    </row>
    <row r="516">
      <c r="A516" s="130"/>
      <c r="B516" s="130"/>
      <c r="D516" s="130"/>
      <c r="E516" s="130"/>
      <c r="G516" s="130"/>
      <c r="H516" s="130"/>
    </row>
    <row r="517">
      <c r="A517" s="130"/>
      <c r="B517" s="130"/>
      <c r="D517" s="130"/>
      <c r="E517" s="130"/>
      <c r="G517" s="130"/>
      <c r="H517" s="130"/>
    </row>
    <row r="518">
      <c r="A518" s="130"/>
      <c r="B518" s="130"/>
      <c r="D518" s="130"/>
      <c r="E518" s="130"/>
      <c r="G518" s="130"/>
      <c r="H518" s="130"/>
    </row>
    <row r="519">
      <c r="A519" s="130"/>
      <c r="B519" s="130"/>
      <c r="D519" s="130"/>
      <c r="E519" s="130"/>
      <c r="G519" s="130"/>
      <c r="H519" s="130"/>
    </row>
    <row r="520">
      <c r="A520" s="130"/>
      <c r="B520" s="130"/>
      <c r="D520" s="130"/>
      <c r="E520" s="130"/>
      <c r="G520" s="130"/>
      <c r="H520" s="130"/>
    </row>
    <row r="521">
      <c r="A521" s="130"/>
      <c r="B521" s="130"/>
      <c r="D521" s="130"/>
      <c r="E521" s="130"/>
      <c r="G521" s="130"/>
      <c r="H521" s="130"/>
    </row>
    <row r="522">
      <c r="A522" s="130"/>
      <c r="B522" s="130"/>
      <c r="D522" s="130"/>
      <c r="E522" s="130"/>
      <c r="G522" s="130"/>
      <c r="H522" s="130"/>
    </row>
    <row r="523">
      <c r="A523" s="130"/>
      <c r="B523" s="130"/>
      <c r="D523" s="130"/>
      <c r="E523" s="130"/>
      <c r="G523" s="130"/>
      <c r="H523" s="130"/>
    </row>
    <row r="524">
      <c r="A524" s="130"/>
      <c r="B524" s="130"/>
      <c r="D524" s="130"/>
      <c r="E524" s="130"/>
      <c r="G524" s="130"/>
      <c r="H524" s="130"/>
    </row>
    <row r="525">
      <c r="A525" s="130"/>
      <c r="B525" s="130"/>
      <c r="D525" s="130"/>
      <c r="E525" s="130"/>
      <c r="G525" s="130"/>
      <c r="H525" s="130"/>
    </row>
    <row r="526">
      <c r="A526" s="130"/>
      <c r="B526" s="130"/>
      <c r="D526" s="130"/>
      <c r="E526" s="130"/>
      <c r="G526" s="130"/>
      <c r="H526" s="130"/>
    </row>
    <row r="527">
      <c r="A527" s="130"/>
      <c r="B527" s="130"/>
      <c r="D527" s="130"/>
      <c r="E527" s="130"/>
      <c r="G527" s="130"/>
      <c r="H527" s="130"/>
    </row>
    <row r="528">
      <c r="A528" s="130"/>
      <c r="B528" s="130"/>
      <c r="D528" s="130"/>
      <c r="E528" s="130"/>
      <c r="G528" s="130"/>
      <c r="H528" s="130"/>
    </row>
    <row r="529">
      <c r="A529" s="130"/>
      <c r="B529" s="130"/>
      <c r="D529" s="130"/>
      <c r="E529" s="130"/>
      <c r="G529" s="130"/>
      <c r="H529" s="130"/>
    </row>
    <row r="530">
      <c r="A530" s="130"/>
      <c r="B530" s="130"/>
      <c r="D530" s="130"/>
      <c r="E530" s="130"/>
      <c r="G530" s="130"/>
      <c r="H530" s="130"/>
    </row>
    <row r="531">
      <c r="A531" s="130"/>
      <c r="B531" s="130"/>
      <c r="D531" s="130"/>
      <c r="E531" s="130"/>
      <c r="G531" s="130"/>
      <c r="H531" s="130"/>
    </row>
    <row r="532">
      <c r="A532" s="130"/>
      <c r="B532" s="130"/>
      <c r="D532" s="130"/>
      <c r="E532" s="130"/>
      <c r="G532" s="130"/>
      <c r="H532" s="130"/>
    </row>
    <row r="533">
      <c r="A533" s="130"/>
      <c r="B533" s="130"/>
      <c r="D533" s="130"/>
      <c r="E533" s="130"/>
      <c r="G533" s="130"/>
      <c r="H533" s="130"/>
    </row>
    <row r="534">
      <c r="A534" s="130"/>
      <c r="B534" s="130"/>
      <c r="D534" s="130"/>
      <c r="E534" s="130"/>
      <c r="G534" s="130"/>
      <c r="H534" s="130"/>
    </row>
    <row r="535">
      <c r="A535" s="130"/>
      <c r="B535" s="130"/>
      <c r="D535" s="130"/>
      <c r="E535" s="130"/>
      <c r="G535" s="130"/>
      <c r="H535" s="130"/>
    </row>
    <row r="536">
      <c r="A536" s="130"/>
      <c r="B536" s="130"/>
      <c r="D536" s="130"/>
      <c r="E536" s="130"/>
      <c r="G536" s="130"/>
      <c r="H536" s="130"/>
    </row>
    <row r="537">
      <c r="A537" s="130"/>
      <c r="B537" s="130"/>
      <c r="D537" s="130"/>
      <c r="E537" s="130"/>
      <c r="G537" s="130"/>
      <c r="H537" s="130"/>
    </row>
    <row r="538">
      <c r="A538" s="130"/>
      <c r="B538" s="130"/>
      <c r="D538" s="130"/>
      <c r="E538" s="130"/>
      <c r="G538" s="130"/>
      <c r="H538" s="130"/>
    </row>
    <row r="539">
      <c r="A539" s="130"/>
      <c r="B539" s="130"/>
      <c r="D539" s="130"/>
      <c r="E539" s="130"/>
      <c r="G539" s="130"/>
      <c r="H539" s="130"/>
    </row>
    <row r="540">
      <c r="A540" s="130"/>
      <c r="B540" s="130"/>
      <c r="D540" s="130"/>
      <c r="E540" s="130"/>
      <c r="G540" s="130"/>
      <c r="H540" s="130"/>
    </row>
    <row r="541">
      <c r="A541" s="130"/>
      <c r="B541" s="130"/>
      <c r="D541" s="130"/>
      <c r="E541" s="130"/>
      <c r="G541" s="130"/>
      <c r="H541" s="130"/>
    </row>
    <row r="542">
      <c r="A542" s="130"/>
      <c r="B542" s="130"/>
      <c r="D542" s="130"/>
      <c r="E542" s="130"/>
      <c r="G542" s="130"/>
      <c r="H542" s="130"/>
    </row>
    <row r="543">
      <c r="A543" s="130"/>
      <c r="B543" s="130"/>
      <c r="D543" s="130"/>
      <c r="E543" s="130"/>
      <c r="G543" s="130"/>
      <c r="H543" s="130"/>
    </row>
    <row r="544">
      <c r="A544" s="130"/>
      <c r="B544" s="130"/>
      <c r="D544" s="130"/>
      <c r="E544" s="130"/>
      <c r="G544" s="130"/>
      <c r="H544" s="130"/>
    </row>
    <row r="545">
      <c r="A545" s="130"/>
      <c r="B545" s="130"/>
      <c r="D545" s="130"/>
      <c r="E545" s="130"/>
      <c r="G545" s="130"/>
      <c r="H545" s="130"/>
    </row>
    <row r="546">
      <c r="A546" s="130"/>
      <c r="B546" s="130"/>
      <c r="D546" s="130"/>
      <c r="E546" s="130"/>
      <c r="G546" s="130"/>
      <c r="H546" s="130"/>
    </row>
    <row r="547">
      <c r="A547" s="130"/>
      <c r="B547" s="130"/>
      <c r="D547" s="130"/>
      <c r="E547" s="130"/>
      <c r="G547" s="130"/>
      <c r="H547" s="130"/>
    </row>
    <row r="548">
      <c r="A548" s="130"/>
      <c r="B548" s="130"/>
      <c r="D548" s="130"/>
      <c r="E548" s="130"/>
      <c r="G548" s="130"/>
      <c r="H548" s="130"/>
    </row>
    <row r="549">
      <c r="A549" s="130"/>
      <c r="B549" s="130"/>
      <c r="D549" s="130"/>
      <c r="E549" s="130"/>
      <c r="G549" s="130"/>
      <c r="H549" s="130"/>
    </row>
    <row r="550">
      <c r="A550" s="130"/>
      <c r="B550" s="130"/>
      <c r="D550" s="130"/>
      <c r="E550" s="130"/>
      <c r="G550" s="130"/>
      <c r="H550" s="130"/>
    </row>
    <row r="551">
      <c r="A551" s="130"/>
      <c r="B551" s="130"/>
      <c r="D551" s="130"/>
      <c r="E551" s="130"/>
      <c r="G551" s="130"/>
      <c r="H551" s="130"/>
    </row>
    <row r="552">
      <c r="A552" s="130"/>
      <c r="B552" s="130"/>
      <c r="D552" s="130"/>
      <c r="E552" s="130"/>
      <c r="G552" s="130"/>
      <c r="H552" s="130"/>
    </row>
    <row r="553">
      <c r="A553" s="130"/>
      <c r="B553" s="130"/>
      <c r="D553" s="130"/>
      <c r="E553" s="130"/>
      <c r="G553" s="130"/>
      <c r="H553" s="130"/>
    </row>
    <row r="554">
      <c r="A554" s="130"/>
      <c r="B554" s="130"/>
      <c r="D554" s="130"/>
      <c r="E554" s="130"/>
      <c r="G554" s="130"/>
      <c r="H554" s="130"/>
    </row>
    <row r="555">
      <c r="A555" s="130"/>
      <c r="B555" s="130"/>
      <c r="D555" s="130"/>
      <c r="E555" s="130"/>
      <c r="G555" s="130"/>
      <c r="H555" s="130"/>
    </row>
    <row r="556">
      <c r="A556" s="130"/>
      <c r="B556" s="130"/>
      <c r="D556" s="130"/>
      <c r="E556" s="130"/>
      <c r="G556" s="130"/>
      <c r="H556" s="130"/>
    </row>
    <row r="557">
      <c r="A557" s="130"/>
      <c r="B557" s="130"/>
      <c r="D557" s="130"/>
      <c r="E557" s="130"/>
      <c r="G557" s="130"/>
      <c r="H557" s="130"/>
    </row>
    <row r="558">
      <c r="A558" s="130"/>
      <c r="B558" s="130"/>
      <c r="D558" s="130"/>
      <c r="E558" s="130"/>
      <c r="G558" s="130"/>
      <c r="H558" s="130"/>
    </row>
    <row r="559">
      <c r="A559" s="130"/>
      <c r="B559" s="130"/>
      <c r="D559" s="130"/>
      <c r="E559" s="130"/>
      <c r="G559" s="130"/>
      <c r="H559" s="130"/>
    </row>
    <row r="560">
      <c r="A560" s="130"/>
      <c r="B560" s="130"/>
      <c r="D560" s="130"/>
      <c r="E560" s="130"/>
      <c r="G560" s="130"/>
      <c r="H560" s="130"/>
    </row>
    <row r="561">
      <c r="A561" s="130"/>
      <c r="B561" s="130"/>
      <c r="D561" s="130"/>
      <c r="E561" s="130"/>
      <c r="G561" s="130"/>
      <c r="H561" s="130"/>
    </row>
    <row r="562">
      <c r="A562" s="130"/>
      <c r="B562" s="130"/>
      <c r="D562" s="130"/>
      <c r="E562" s="130"/>
      <c r="G562" s="130"/>
      <c r="H562" s="130"/>
    </row>
    <row r="563">
      <c r="A563" s="130"/>
      <c r="B563" s="130"/>
      <c r="D563" s="130"/>
      <c r="E563" s="130"/>
      <c r="G563" s="130"/>
      <c r="H563" s="130"/>
    </row>
    <row r="564">
      <c r="A564" s="130"/>
      <c r="B564" s="130"/>
      <c r="D564" s="130"/>
      <c r="E564" s="130"/>
      <c r="G564" s="130"/>
      <c r="H564" s="130"/>
    </row>
    <row r="565">
      <c r="A565" s="130"/>
      <c r="B565" s="130"/>
      <c r="D565" s="130"/>
      <c r="E565" s="130"/>
      <c r="G565" s="130"/>
      <c r="H565" s="130"/>
    </row>
    <row r="566">
      <c r="A566" s="130"/>
      <c r="B566" s="130"/>
      <c r="D566" s="130"/>
      <c r="E566" s="130"/>
      <c r="G566" s="130"/>
      <c r="H566" s="130"/>
    </row>
    <row r="567">
      <c r="A567" s="130"/>
      <c r="B567" s="130"/>
      <c r="D567" s="130"/>
      <c r="E567" s="130"/>
      <c r="G567" s="130"/>
      <c r="H567" s="130"/>
    </row>
    <row r="568">
      <c r="A568" s="130"/>
      <c r="B568" s="130"/>
      <c r="D568" s="130"/>
      <c r="E568" s="130"/>
      <c r="G568" s="130"/>
      <c r="H568" s="130"/>
    </row>
    <row r="569">
      <c r="A569" s="130"/>
      <c r="B569" s="130"/>
      <c r="D569" s="130"/>
      <c r="E569" s="130"/>
      <c r="G569" s="130"/>
      <c r="H569" s="130"/>
    </row>
    <row r="570">
      <c r="A570" s="130"/>
      <c r="B570" s="130"/>
      <c r="D570" s="130"/>
      <c r="E570" s="130"/>
      <c r="G570" s="130"/>
      <c r="H570" s="130"/>
    </row>
    <row r="571">
      <c r="A571" s="130"/>
      <c r="B571" s="130"/>
      <c r="D571" s="130"/>
      <c r="E571" s="130"/>
      <c r="G571" s="130"/>
      <c r="H571" s="130"/>
    </row>
    <row r="572">
      <c r="A572" s="130"/>
      <c r="B572" s="130"/>
      <c r="D572" s="130"/>
      <c r="E572" s="130"/>
      <c r="G572" s="130"/>
      <c r="H572" s="130"/>
    </row>
    <row r="573">
      <c r="A573" s="130"/>
      <c r="B573" s="130"/>
      <c r="D573" s="130"/>
      <c r="E573" s="130"/>
      <c r="G573" s="130"/>
      <c r="H573" s="130"/>
    </row>
    <row r="574">
      <c r="A574" s="130"/>
      <c r="B574" s="130"/>
      <c r="D574" s="130"/>
      <c r="E574" s="130"/>
      <c r="G574" s="130"/>
      <c r="H574" s="130"/>
    </row>
    <row r="575">
      <c r="A575" s="130"/>
      <c r="B575" s="130"/>
      <c r="D575" s="130"/>
      <c r="E575" s="130"/>
      <c r="G575" s="130"/>
      <c r="H575" s="130"/>
    </row>
    <row r="576">
      <c r="A576" s="130"/>
      <c r="B576" s="130"/>
      <c r="D576" s="130"/>
      <c r="E576" s="130"/>
      <c r="G576" s="130"/>
      <c r="H576" s="130"/>
    </row>
    <row r="577">
      <c r="A577" s="130"/>
      <c r="B577" s="130"/>
      <c r="D577" s="130"/>
      <c r="E577" s="130"/>
      <c r="G577" s="130"/>
      <c r="H577" s="130"/>
    </row>
    <row r="578">
      <c r="A578" s="130"/>
      <c r="B578" s="130"/>
      <c r="D578" s="130"/>
      <c r="E578" s="130"/>
      <c r="G578" s="130"/>
      <c r="H578" s="130"/>
    </row>
    <row r="579">
      <c r="A579" s="130"/>
      <c r="B579" s="130"/>
      <c r="D579" s="130"/>
      <c r="E579" s="130"/>
      <c r="G579" s="130"/>
      <c r="H579" s="130"/>
    </row>
    <row r="580">
      <c r="A580" s="130"/>
      <c r="B580" s="130"/>
      <c r="D580" s="130"/>
      <c r="E580" s="130"/>
      <c r="G580" s="130"/>
      <c r="H580" s="130"/>
    </row>
    <row r="581">
      <c r="A581" s="130"/>
      <c r="B581" s="130"/>
      <c r="D581" s="130"/>
      <c r="E581" s="130"/>
      <c r="G581" s="130"/>
      <c r="H581" s="130"/>
    </row>
    <row r="582">
      <c r="A582" s="130"/>
      <c r="B582" s="130"/>
      <c r="D582" s="130"/>
      <c r="E582" s="130"/>
      <c r="G582" s="130"/>
      <c r="H582" s="130"/>
    </row>
    <row r="583">
      <c r="A583" s="130"/>
      <c r="B583" s="130"/>
      <c r="D583" s="130"/>
      <c r="E583" s="130"/>
      <c r="G583" s="130"/>
      <c r="H583" s="130"/>
    </row>
    <row r="584">
      <c r="A584" s="130"/>
      <c r="B584" s="130"/>
      <c r="D584" s="130"/>
      <c r="E584" s="130"/>
      <c r="G584" s="130"/>
      <c r="H584" s="130"/>
    </row>
    <row r="585">
      <c r="A585" s="130"/>
      <c r="B585" s="130"/>
      <c r="D585" s="130"/>
      <c r="E585" s="130"/>
      <c r="G585" s="130"/>
      <c r="H585" s="130"/>
    </row>
    <row r="586">
      <c r="A586" s="130"/>
      <c r="B586" s="130"/>
      <c r="D586" s="130"/>
      <c r="E586" s="130"/>
      <c r="G586" s="130"/>
      <c r="H586" s="130"/>
    </row>
    <row r="587">
      <c r="A587" s="130"/>
      <c r="B587" s="130"/>
      <c r="D587" s="130"/>
      <c r="E587" s="130"/>
      <c r="G587" s="130"/>
      <c r="H587" s="130"/>
    </row>
    <row r="588">
      <c r="A588" s="130"/>
      <c r="B588" s="130"/>
      <c r="D588" s="130"/>
      <c r="E588" s="130"/>
      <c r="G588" s="130"/>
      <c r="H588" s="130"/>
    </row>
    <row r="589">
      <c r="A589" s="130"/>
      <c r="B589" s="130"/>
      <c r="D589" s="130"/>
      <c r="E589" s="130"/>
      <c r="G589" s="130"/>
      <c r="H589" s="130"/>
    </row>
    <row r="590">
      <c r="A590" s="130"/>
      <c r="B590" s="130"/>
      <c r="D590" s="130"/>
      <c r="E590" s="130"/>
      <c r="G590" s="130"/>
      <c r="H590" s="130"/>
    </row>
    <row r="591">
      <c r="A591" s="130"/>
      <c r="B591" s="130"/>
      <c r="D591" s="130"/>
      <c r="E591" s="130"/>
      <c r="G591" s="130"/>
      <c r="H591" s="130"/>
    </row>
    <row r="592">
      <c r="A592" s="130"/>
      <c r="B592" s="130"/>
      <c r="D592" s="130"/>
      <c r="E592" s="130"/>
      <c r="G592" s="130"/>
      <c r="H592" s="130"/>
    </row>
    <row r="593">
      <c r="A593" s="130"/>
      <c r="B593" s="130"/>
      <c r="D593" s="130"/>
      <c r="E593" s="130"/>
      <c r="G593" s="130"/>
      <c r="H593" s="130"/>
    </row>
    <row r="594">
      <c r="A594" s="130"/>
      <c r="B594" s="130"/>
      <c r="D594" s="130"/>
      <c r="E594" s="130"/>
      <c r="G594" s="130"/>
      <c r="H594" s="130"/>
    </row>
    <row r="595">
      <c r="A595" s="130"/>
      <c r="B595" s="130"/>
      <c r="D595" s="130"/>
      <c r="E595" s="130"/>
      <c r="G595" s="130"/>
      <c r="H595" s="130"/>
    </row>
    <row r="596">
      <c r="A596" s="130"/>
      <c r="B596" s="130"/>
      <c r="D596" s="130"/>
      <c r="E596" s="130"/>
      <c r="G596" s="130"/>
      <c r="H596" s="130"/>
    </row>
    <row r="597">
      <c r="A597" s="130"/>
      <c r="B597" s="130"/>
      <c r="D597" s="130"/>
      <c r="E597" s="130"/>
      <c r="G597" s="130"/>
      <c r="H597" s="130"/>
    </row>
    <row r="598">
      <c r="A598" s="130"/>
      <c r="B598" s="130"/>
      <c r="D598" s="130"/>
      <c r="E598" s="130"/>
      <c r="G598" s="130"/>
      <c r="H598" s="130"/>
    </row>
    <row r="599">
      <c r="A599" s="130"/>
      <c r="B599" s="130"/>
      <c r="D599" s="130"/>
      <c r="E599" s="130"/>
      <c r="G599" s="130"/>
      <c r="H599" s="130"/>
    </row>
    <row r="600">
      <c r="A600" s="130"/>
      <c r="B600" s="130"/>
      <c r="D600" s="130"/>
      <c r="E600" s="130"/>
      <c r="G600" s="130"/>
      <c r="H600" s="130"/>
    </row>
    <row r="601">
      <c r="A601" s="130"/>
      <c r="B601" s="130"/>
      <c r="D601" s="130"/>
      <c r="E601" s="130"/>
      <c r="G601" s="130"/>
      <c r="H601" s="130"/>
    </row>
    <row r="602">
      <c r="A602" s="130"/>
      <c r="B602" s="130"/>
      <c r="D602" s="130"/>
      <c r="E602" s="130"/>
      <c r="G602" s="130"/>
      <c r="H602" s="130"/>
    </row>
    <row r="603">
      <c r="A603" s="130"/>
      <c r="B603" s="130"/>
      <c r="D603" s="130"/>
      <c r="E603" s="130"/>
      <c r="G603" s="130"/>
      <c r="H603" s="130"/>
    </row>
    <row r="604">
      <c r="A604" s="130"/>
      <c r="B604" s="130"/>
      <c r="D604" s="130"/>
      <c r="E604" s="130"/>
      <c r="G604" s="130"/>
      <c r="H604" s="130"/>
    </row>
    <row r="605">
      <c r="A605" s="130"/>
      <c r="B605" s="130"/>
      <c r="D605" s="130"/>
      <c r="E605" s="130"/>
      <c r="G605" s="130"/>
      <c r="H605" s="130"/>
    </row>
    <row r="606">
      <c r="A606" s="130"/>
      <c r="B606" s="130"/>
      <c r="D606" s="130"/>
      <c r="E606" s="130"/>
      <c r="G606" s="130"/>
      <c r="H606" s="130"/>
    </row>
    <row r="607">
      <c r="A607" s="130"/>
      <c r="B607" s="130"/>
      <c r="D607" s="130"/>
      <c r="E607" s="130"/>
      <c r="G607" s="130"/>
      <c r="H607" s="130"/>
    </row>
    <row r="608">
      <c r="A608" s="130"/>
      <c r="B608" s="130"/>
      <c r="D608" s="130"/>
      <c r="E608" s="130"/>
      <c r="G608" s="130"/>
      <c r="H608" s="130"/>
    </row>
    <row r="609">
      <c r="A609" s="130"/>
      <c r="B609" s="130"/>
      <c r="D609" s="130"/>
      <c r="E609" s="130"/>
      <c r="G609" s="130"/>
      <c r="H609" s="130"/>
    </row>
    <row r="610">
      <c r="A610" s="130"/>
      <c r="B610" s="130"/>
      <c r="D610" s="130"/>
      <c r="E610" s="130"/>
      <c r="G610" s="130"/>
      <c r="H610" s="130"/>
    </row>
    <row r="611">
      <c r="A611" s="130"/>
      <c r="B611" s="130"/>
      <c r="D611" s="130"/>
      <c r="E611" s="130"/>
      <c r="G611" s="130"/>
      <c r="H611" s="130"/>
    </row>
    <row r="612">
      <c r="A612" s="130"/>
      <c r="B612" s="130"/>
      <c r="D612" s="130"/>
      <c r="E612" s="130"/>
      <c r="G612" s="130"/>
      <c r="H612" s="130"/>
    </row>
    <row r="613">
      <c r="A613" s="130"/>
      <c r="B613" s="130"/>
      <c r="D613" s="130"/>
      <c r="E613" s="130"/>
      <c r="G613" s="130"/>
      <c r="H613" s="130"/>
    </row>
    <row r="614">
      <c r="A614" s="130"/>
      <c r="B614" s="130"/>
      <c r="D614" s="130"/>
      <c r="E614" s="130"/>
      <c r="G614" s="130"/>
      <c r="H614" s="130"/>
    </row>
    <row r="615">
      <c r="A615" s="130"/>
      <c r="B615" s="130"/>
      <c r="D615" s="130"/>
      <c r="E615" s="130"/>
      <c r="G615" s="130"/>
      <c r="H615" s="130"/>
    </row>
    <row r="616">
      <c r="A616" s="130"/>
      <c r="B616" s="130"/>
      <c r="D616" s="130"/>
      <c r="E616" s="130"/>
      <c r="G616" s="130"/>
      <c r="H616" s="130"/>
    </row>
    <row r="617">
      <c r="A617" s="130"/>
      <c r="B617" s="130"/>
      <c r="D617" s="130"/>
      <c r="E617" s="130"/>
      <c r="G617" s="130"/>
      <c r="H617" s="130"/>
    </row>
    <row r="618">
      <c r="A618" s="130"/>
      <c r="B618" s="130"/>
      <c r="D618" s="130"/>
      <c r="E618" s="130"/>
      <c r="G618" s="130"/>
      <c r="H618" s="130"/>
    </row>
    <row r="619">
      <c r="A619" s="130"/>
      <c r="B619" s="130"/>
      <c r="D619" s="130"/>
      <c r="E619" s="130"/>
      <c r="G619" s="130"/>
      <c r="H619" s="130"/>
    </row>
    <row r="620">
      <c r="A620" s="130"/>
      <c r="B620" s="130"/>
      <c r="D620" s="130"/>
      <c r="E620" s="130"/>
      <c r="G620" s="130"/>
      <c r="H620" s="130"/>
    </row>
    <row r="621">
      <c r="A621" s="130"/>
      <c r="B621" s="130"/>
      <c r="D621" s="130"/>
      <c r="E621" s="130"/>
      <c r="G621" s="130"/>
      <c r="H621" s="130"/>
    </row>
    <row r="622">
      <c r="A622" s="130"/>
      <c r="B622" s="130"/>
      <c r="D622" s="130"/>
      <c r="E622" s="130"/>
      <c r="G622" s="130"/>
      <c r="H622" s="130"/>
    </row>
    <row r="623">
      <c r="A623" s="130"/>
      <c r="B623" s="130"/>
      <c r="D623" s="130"/>
      <c r="E623" s="130"/>
      <c r="G623" s="130"/>
      <c r="H623" s="130"/>
    </row>
    <row r="624">
      <c r="A624" s="130"/>
      <c r="B624" s="130"/>
      <c r="D624" s="130"/>
      <c r="E624" s="130"/>
      <c r="G624" s="130"/>
      <c r="H624" s="130"/>
    </row>
    <row r="625">
      <c r="A625" s="130"/>
      <c r="B625" s="130"/>
      <c r="D625" s="130"/>
      <c r="E625" s="130"/>
      <c r="G625" s="130"/>
      <c r="H625" s="130"/>
    </row>
    <row r="626">
      <c r="A626" s="130"/>
      <c r="B626" s="130"/>
      <c r="D626" s="130"/>
      <c r="E626" s="130"/>
      <c r="G626" s="130"/>
      <c r="H626" s="130"/>
    </row>
    <row r="627">
      <c r="A627" s="130"/>
      <c r="B627" s="130"/>
      <c r="D627" s="130"/>
      <c r="E627" s="130"/>
      <c r="G627" s="130"/>
      <c r="H627" s="130"/>
    </row>
    <row r="628">
      <c r="A628" s="130"/>
      <c r="B628" s="130"/>
      <c r="D628" s="130"/>
      <c r="E628" s="130"/>
      <c r="G628" s="130"/>
      <c r="H628" s="130"/>
    </row>
    <row r="629">
      <c r="A629" s="130"/>
      <c r="B629" s="130"/>
      <c r="D629" s="130"/>
      <c r="E629" s="130"/>
      <c r="G629" s="130"/>
      <c r="H629" s="130"/>
    </row>
    <row r="630">
      <c r="A630" s="130"/>
      <c r="B630" s="130"/>
      <c r="D630" s="130"/>
      <c r="E630" s="130"/>
      <c r="G630" s="130"/>
      <c r="H630" s="130"/>
    </row>
    <row r="631">
      <c r="A631" s="130"/>
      <c r="B631" s="130"/>
      <c r="D631" s="130"/>
      <c r="E631" s="130"/>
      <c r="G631" s="130"/>
      <c r="H631" s="130"/>
    </row>
    <row r="632">
      <c r="A632" s="130"/>
      <c r="B632" s="130"/>
      <c r="D632" s="130"/>
      <c r="E632" s="130"/>
      <c r="G632" s="130"/>
      <c r="H632" s="130"/>
    </row>
    <row r="633">
      <c r="A633" s="130"/>
      <c r="B633" s="130"/>
      <c r="D633" s="130"/>
      <c r="E633" s="130"/>
      <c r="G633" s="130"/>
      <c r="H633" s="130"/>
    </row>
    <row r="634">
      <c r="A634" s="130"/>
      <c r="B634" s="130"/>
      <c r="D634" s="130"/>
      <c r="E634" s="130"/>
      <c r="G634" s="130"/>
      <c r="H634" s="130"/>
    </row>
    <row r="635">
      <c r="A635" s="130"/>
      <c r="B635" s="130"/>
      <c r="D635" s="130"/>
      <c r="E635" s="130"/>
      <c r="G635" s="130"/>
      <c r="H635" s="130"/>
    </row>
    <row r="636">
      <c r="A636" s="130"/>
      <c r="B636" s="130"/>
      <c r="D636" s="130"/>
      <c r="E636" s="130"/>
      <c r="G636" s="130"/>
      <c r="H636" s="130"/>
    </row>
    <row r="637">
      <c r="A637" s="130"/>
      <c r="B637" s="130"/>
      <c r="D637" s="130"/>
      <c r="E637" s="130"/>
      <c r="G637" s="130"/>
      <c r="H637" s="130"/>
    </row>
    <row r="638">
      <c r="A638" s="130"/>
      <c r="B638" s="130"/>
      <c r="D638" s="130"/>
      <c r="E638" s="130"/>
      <c r="G638" s="130"/>
      <c r="H638" s="130"/>
    </row>
    <row r="639">
      <c r="A639" s="130"/>
      <c r="B639" s="130"/>
      <c r="D639" s="130"/>
      <c r="E639" s="130"/>
      <c r="G639" s="130"/>
      <c r="H639" s="130"/>
    </row>
    <row r="640">
      <c r="A640" s="130"/>
      <c r="B640" s="130"/>
      <c r="D640" s="130"/>
      <c r="E640" s="130"/>
      <c r="G640" s="130"/>
      <c r="H640" s="130"/>
    </row>
    <row r="641">
      <c r="A641" s="130"/>
      <c r="B641" s="130"/>
      <c r="D641" s="130"/>
      <c r="E641" s="130"/>
      <c r="G641" s="130"/>
      <c r="H641" s="130"/>
    </row>
    <row r="642">
      <c r="A642" s="130"/>
      <c r="B642" s="130"/>
      <c r="D642" s="130"/>
      <c r="E642" s="130"/>
      <c r="G642" s="130"/>
      <c r="H642" s="130"/>
    </row>
    <row r="643">
      <c r="A643" s="130"/>
      <c r="B643" s="130"/>
      <c r="D643" s="130"/>
      <c r="E643" s="130"/>
      <c r="G643" s="130"/>
      <c r="H643" s="130"/>
    </row>
    <row r="644">
      <c r="A644" s="130"/>
      <c r="B644" s="130"/>
      <c r="D644" s="130"/>
      <c r="E644" s="130"/>
      <c r="G644" s="130"/>
      <c r="H644" s="130"/>
    </row>
    <row r="645">
      <c r="A645" s="130"/>
      <c r="B645" s="130"/>
      <c r="D645" s="130"/>
      <c r="E645" s="130"/>
      <c r="G645" s="130"/>
      <c r="H645" s="130"/>
    </row>
    <row r="646">
      <c r="A646" s="130"/>
      <c r="B646" s="130"/>
      <c r="D646" s="130"/>
      <c r="E646" s="130"/>
      <c r="G646" s="130"/>
      <c r="H646" s="130"/>
    </row>
    <row r="647">
      <c r="A647" s="130"/>
      <c r="B647" s="130"/>
      <c r="D647" s="130"/>
      <c r="E647" s="130"/>
      <c r="G647" s="130"/>
      <c r="H647" s="130"/>
    </row>
    <row r="648">
      <c r="A648" s="130"/>
      <c r="B648" s="130"/>
      <c r="D648" s="130"/>
      <c r="E648" s="130"/>
      <c r="G648" s="130"/>
      <c r="H648" s="130"/>
    </row>
    <row r="649">
      <c r="A649" s="130"/>
      <c r="B649" s="130"/>
      <c r="D649" s="130"/>
      <c r="E649" s="130"/>
      <c r="G649" s="130"/>
      <c r="H649" s="130"/>
    </row>
    <row r="650">
      <c r="A650" s="130"/>
      <c r="B650" s="130"/>
      <c r="D650" s="130"/>
      <c r="E650" s="130"/>
      <c r="G650" s="130"/>
      <c r="H650" s="130"/>
    </row>
    <row r="651">
      <c r="A651" s="130"/>
      <c r="B651" s="130"/>
      <c r="D651" s="130"/>
      <c r="E651" s="130"/>
      <c r="G651" s="130"/>
      <c r="H651" s="130"/>
    </row>
    <row r="652">
      <c r="A652" s="130"/>
      <c r="B652" s="130"/>
      <c r="D652" s="130"/>
      <c r="E652" s="130"/>
      <c r="G652" s="130"/>
      <c r="H652" s="130"/>
    </row>
    <row r="653">
      <c r="A653" s="130"/>
      <c r="B653" s="130"/>
      <c r="D653" s="130"/>
      <c r="E653" s="130"/>
      <c r="G653" s="130"/>
      <c r="H653" s="130"/>
    </row>
    <row r="654">
      <c r="A654" s="130"/>
      <c r="B654" s="130"/>
      <c r="D654" s="130"/>
      <c r="E654" s="130"/>
      <c r="G654" s="130"/>
      <c r="H654" s="130"/>
    </row>
    <row r="655">
      <c r="A655" s="130"/>
      <c r="B655" s="130"/>
      <c r="D655" s="130"/>
      <c r="E655" s="130"/>
      <c r="G655" s="130"/>
      <c r="H655" s="130"/>
    </row>
    <row r="656">
      <c r="A656" s="130"/>
      <c r="B656" s="130"/>
      <c r="D656" s="130"/>
      <c r="E656" s="130"/>
      <c r="G656" s="130"/>
      <c r="H656" s="130"/>
    </row>
    <row r="657">
      <c r="A657" s="130"/>
      <c r="B657" s="130"/>
      <c r="D657" s="130"/>
      <c r="E657" s="130"/>
      <c r="G657" s="130"/>
      <c r="H657" s="130"/>
    </row>
    <row r="658">
      <c r="A658" s="130"/>
      <c r="B658" s="130"/>
      <c r="D658" s="130"/>
      <c r="E658" s="130"/>
      <c r="G658" s="130"/>
      <c r="H658" s="130"/>
    </row>
    <row r="659">
      <c r="A659" s="130"/>
      <c r="B659" s="130"/>
      <c r="D659" s="130"/>
      <c r="E659" s="130"/>
      <c r="G659" s="130"/>
      <c r="H659" s="130"/>
    </row>
    <row r="660">
      <c r="A660" s="130"/>
      <c r="B660" s="130"/>
      <c r="D660" s="130"/>
      <c r="E660" s="130"/>
      <c r="G660" s="130"/>
      <c r="H660" s="130"/>
    </row>
    <row r="661">
      <c r="A661" s="130"/>
      <c r="B661" s="130"/>
      <c r="D661" s="130"/>
      <c r="E661" s="130"/>
      <c r="G661" s="130"/>
      <c r="H661" s="130"/>
    </row>
    <row r="662">
      <c r="A662" s="130"/>
      <c r="B662" s="130"/>
      <c r="D662" s="130"/>
      <c r="E662" s="130"/>
      <c r="G662" s="130"/>
      <c r="H662" s="130"/>
    </row>
    <row r="663">
      <c r="A663" s="130"/>
      <c r="B663" s="130"/>
      <c r="D663" s="130"/>
      <c r="E663" s="130"/>
      <c r="G663" s="130"/>
      <c r="H663" s="130"/>
    </row>
    <row r="664">
      <c r="A664" s="130"/>
      <c r="B664" s="130"/>
      <c r="D664" s="130"/>
      <c r="E664" s="130"/>
      <c r="G664" s="130"/>
      <c r="H664" s="130"/>
    </row>
    <row r="665">
      <c r="A665" s="130"/>
      <c r="B665" s="130"/>
      <c r="D665" s="130"/>
      <c r="E665" s="130"/>
      <c r="G665" s="130"/>
      <c r="H665" s="130"/>
    </row>
    <row r="666">
      <c r="A666" s="130"/>
      <c r="B666" s="130"/>
      <c r="D666" s="130"/>
      <c r="E666" s="130"/>
      <c r="G666" s="130"/>
      <c r="H666" s="130"/>
    </row>
    <row r="667">
      <c r="A667" s="130"/>
      <c r="B667" s="130"/>
      <c r="D667" s="130"/>
      <c r="E667" s="130"/>
      <c r="G667" s="130"/>
      <c r="H667" s="130"/>
    </row>
    <row r="668">
      <c r="A668" s="130"/>
      <c r="B668" s="130"/>
      <c r="D668" s="130"/>
      <c r="E668" s="130"/>
      <c r="G668" s="130"/>
      <c r="H668" s="130"/>
    </row>
    <row r="669">
      <c r="A669" s="130"/>
      <c r="B669" s="130"/>
      <c r="D669" s="130"/>
      <c r="E669" s="130"/>
      <c r="G669" s="130"/>
      <c r="H669" s="130"/>
    </row>
    <row r="670">
      <c r="A670" s="130"/>
      <c r="B670" s="130"/>
      <c r="D670" s="130"/>
      <c r="E670" s="130"/>
      <c r="G670" s="130"/>
      <c r="H670" s="130"/>
    </row>
    <row r="671">
      <c r="A671" s="130"/>
      <c r="B671" s="130"/>
      <c r="D671" s="130"/>
      <c r="E671" s="130"/>
      <c r="G671" s="130"/>
      <c r="H671" s="130"/>
    </row>
    <row r="672">
      <c r="A672" s="130"/>
      <c r="B672" s="130"/>
      <c r="D672" s="130"/>
      <c r="E672" s="130"/>
      <c r="G672" s="130"/>
      <c r="H672" s="130"/>
    </row>
    <row r="673">
      <c r="A673" s="130"/>
      <c r="B673" s="130"/>
      <c r="D673" s="130"/>
      <c r="E673" s="130"/>
      <c r="G673" s="130"/>
      <c r="H673" s="130"/>
    </row>
    <row r="674">
      <c r="A674" s="130"/>
      <c r="B674" s="130"/>
      <c r="D674" s="130"/>
      <c r="E674" s="130"/>
      <c r="G674" s="130"/>
      <c r="H674" s="130"/>
    </row>
    <row r="675">
      <c r="A675" s="130"/>
      <c r="B675" s="130"/>
      <c r="D675" s="130"/>
      <c r="E675" s="130"/>
      <c r="G675" s="130"/>
      <c r="H675" s="130"/>
    </row>
    <row r="676">
      <c r="A676" s="130"/>
      <c r="B676" s="130"/>
      <c r="D676" s="130"/>
      <c r="E676" s="130"/>
      <c r="G676" s="130"/>
      <c r="H676" s="130"/>
    </row>
    <row r="677">
      <c r="A677" s="130"/>
      <c r="B677" s="130"/>
      <c r="D677" s="130"/>
      <c r="E677" s="130"/>
      <c r="G677" s="130"/>
      <c r="H677" s="130"/>
    </row>
    <row r="678">
      <c r="A678" s="130"/>
      <c r="B678" s="130"/>
      <c r="D678" s="130"/>
      <c r="E678" s="130"/>
      <c r="G678" s="130"/>
      <c r="H678" s="130"/>
    </row>
    <row r="679">
      <c r="A679" s="130"/>
      <c r="B679" s="130"/>
      <c r="D679" s="130"/>
      <c r="E679" s="130"/>
      <c r="G679" s="130"/>
      <c r="H679" s="130"/>
    </row>
    <row r="680">
      <c r="A680" s="130"/>
      <c r="B680" s="130"/>
      <c r="D680" s="130"/>
      <c r="E680" s="130"/>
      <c r="G680" s="130"/>
      <c r="H680" s="130"/>
    </row>
    <row r="681">
      <c r="A681" s="130"/>
      <c r="B681" s="130"/>
      <c r="D681" s="130"/>
      <c r="E681" s="130"/>
      <c r="G681" s="130"/>
      <c r="H681" s="130"/>
    </row>
    <row r="682">
      <c r="A682" s="130"/>
      <c r="B682" s="130"/>
      <c r="D682" s="130"/>
      <c r="E682" s="130"/>
      <c r="G682" s="130"/>
      <c r="H682" s="130"/>
    </row>
    <row r="683">
      <c r="A683" s="130"/>
      <c r="B683" s="130"/>
      <c r="D683" s="130"/>
      <c r="E683" s="130"/>
      <c r="G683" s="130"/>
      <c r="H683" s="130"/>
    </row>
    <row r="684">
      <c r="A684" s="130"/>
      <c r="B684" s="130"/>
      <c r="D684" s="130"/>
      <c r="E684" s="130"/>
      <c r="G684" s="130"/>
      <c r="H684" s="130"/>
    </row>
    <row r="685">
      <c r="A685" s="130"/>
      <c r="B685" s="130"/>
      <c r="D685" s="130"/>
      <c r="E685" s="130"/>
      <c r="G685" s="130"/>
      <c r="H685" s="130"/>
    </row>
    <row r="686">
      <c r="A686" s="130"/>
      <c r="B686" s="130"/>
      <c r="D686" s="130"/>
      <c r="E686" s="130"/>
      <c r="G686" s="130"/>
      <c r="H686" s="130"/>
    </row>
    <row r="687">
      <c r="A687" s="130"/>
      <c r="B687" s="130"/>
      <c r="D687" s="130"/>
      <c r="E687" s="130"/>
      <c r="G687" s="130"/>
      <c r="H687" s="130"/>
    </row>
    <row r="688">
      <c r="A688" s="130"/>
      <c r="B688" s="130"/>
      <c r="D688" s="130"/>
      <c r="E688" s="130"/>
      <c r="G688" s="130"/>
      <c r="H688" s="130"/>
    </row>
    <row r="689">
      <c r="A689" s="130"/>
      <c r="B689" s="130"/>
      <c r="D689" s="130"/>
      <c r="E689" s="130"/>
      <c r="G689" s="130"/>
      <c r="H689" s="130"/>
    </row>
    <row r="690">
      <c r="A690" s="130"/>
      <c r="B690" s="130"/>
      <c r="D690" s="130"/>
      <c r="E690" s="130"/>
      <c r="G690" s="130"/>
      <c r="H690" s="130"/>
    </row>
    <row r="691">
      <c r="A691" s="130"/>
      <c r="B691" s="130"/>
      <c r="D691" s="130"/>
      <c r="E691" s="130"/>
      <c r="G691" s="130"/>
      <c r="H691" s="130"/>
    </row>
    <row r="692">
      <c r="A692" s="130"/>
      <c r="B692" s="130"/>
      <c r="D692" s="130"/>
      <c r="E692" s="130"/>
      <c r="G692" s="130"/>
      <c r="H692" s="130"/>
    </row>
    <row r="693">
      <c r="A693" s="130"/>
      <c r="B693" s="130"/>
      <c r="D693" s="130"/>
      <c r="E693" s="130"/>
      <c r="G693" s="130"/>
      <c r="H693" s="130"/>
    </row>
    <row r="694">
      <c r="A694" s="130"/>
      <c r="B694" s="130"/>
      <c r="D694" s="130"/>
      <c r="E694" s="130"/>
      <c r="G694" s="130"/>
      <c r="H694" s="130"/>
    </row>
    <row r="695">
      <c r="A695" s="130"/>
      <c r="B695" s="130"/>
      <c r="D695" s="130"/>
      <c r="E695" s="130"/>
      <c r="G695" s="130"/>
      <c r="H695" s="130"/>
    </row>
    <row r="696">
      <c r="A696" s="130"/>
      <c r="B696" s="130"/>
      <c r="D696" s="130"/>
      <c r="E696" s="130"/>
      <c r="G696" s="130"/>
      <c r="H696" s="130"/>
    </row>
    <row r="697">
      <c r="A697" s="130"/>
      <c r="B697" s="130"/>
      <c r="D697" s="130"/>
      <c r="E697" s="130"/>
      <c r="G697" s="130"/>
      <c r="H697" s="130"/>
    </row>
    <row r="698">
      <c r="A698" s="130"/>
      <c r="B698" s="130"/>
      <c r="D698" s="130"/>
      <c r="E698" s="130"/>
      <c r="G698" s="130"/>
      <c r="H698" s="130"/>
    </row>
    <row r="699">
      <c r="A699" s="130"/>
      <c r="B699" s="130"/>
      <c r="D699" s="130"/>
      <c r="E699" s="130"/>
      <c r="G699" s="130"/>
      <c r="H699" s="130"/>
    </row>
    <row r="700">
      <c r="A700" s="130"/>
      <c r="B700" s="130"/>
      <c r="D700" s="130"/>
      <c r="E700" s="130"/>
      <c r="G700" s="130"/>
      <c r="H700" s="130"/>
    </row>
    <row r="701">
      <c r="A701" s="130"/>
      <c r="B701" s="130"/>
      <c r="D701" s="130"/>
      <c r="E701" s="130"/>
      <c r="G701" s="130"/>
      <c r="H701" s="130"/>
    </row>
    <row r="702">
      <c r="A702" s="130"/>
      <c r="B702" s="130"/>
      <c r="D702" s="130"/>
      <c r="E702" s="130"/>
      <c r="G702" s="130"/>
      <c r="H702" s="130"/>
    </row>
    <row r="703">
      <c r="A703" s="130"/>
      <c r="B703" s="130"/>
      <c r="D703" s="130"/>
      <c r="E703" s="130"/>
      <c r="G703" s="130"/>
      <c r="H703" s="130"/>
    </row>
    <row r="704">
      <c r="A704" s="130"/>
      <c r="B704" s="130"/>
      <c r="D704" s="130"/>
      <c r="E704" s="130"/>
      <c r="G704" s="130"/>
      <c r="H704" s="130"/>
    </row>
    <row r="705">
      <c r="A705" s="130"/>
      <c r="B705" s="130"/>
      <c r="D705" s="130"/>
      <c r="E705" s="130"/>
      <c r="G705" s="130"/>
      <c r="H705" s="130"/>
    </row>
    <row r="706">
      <c r="A706" s="130"/>
      <c r="B706" s="130"/>
      <c r="D706" s="130"/>
      <c r="E706" s="130"/>
      <c r="G706" s="130"/>
      <c r="H706" s="130"/>
    </row>
    <row r="707">
      <c r="A707" s="130"/>
      <c r="B707" s="130"/>
      <c r="D707" s="130"/>
      <c r="E707" s="130"/>
      <c r="G707" s="130"/>
      <c r="H707" s="130"/>
    </row>
    <row r="708">
      <c r="A708" s="130"/>
      <c r="B708" s="130"/>
      <c r="D708" s="130"/>
      <c r="E708" s="130"/>
      <c r="G708" s="130"/>
      <c r="H708" s="130"/>
    </row>
    <row r="709">
      <c r="A709" s="130"/>
      <c r="B709" s="130"/>
      <c r="D709" s="130"/>
      <c r="E709" s="130"/>
      <c r="G709" s="130"/>
      <c r="H709" s="130"/>
    </row>
    <row r="710">
      <c r="A710" s="130"/>
      <c r="B710" s="130"/>
      <c r="D710" s="130"/>
      <c r="E710" s="130"/>
      <c r="G710" s="130"/>
      <c r="H710" s="130"/>
    </row>
    <row r="711">
      <c r="A711" s="130"/>
      <c r="B711" s="130"/>
      <c r="D711" s="130"/>
      <c r="E711" s="130"/>
      <c r="G711" s="130"/>
      <c r="H711" s="130"/>
    </row>
    <row r="712">
      <c r="A712" s="130"/>
      <c r="B712" s="130"/>
      <c r="D712" s="130"/>
      <c r="E712" s="130"/>
      <c r="G712" s="130"/>
      <c r="H712" s="130"/>
    </row>
    <row r="713">
      <c r="A713" s="130"/>
      <c r="B713" s="130"/>
      <c r="D713" s="130"/>
      <c r="E713" s="130"/>
      <c r="G713" s="130"/>
      <c r="H713" s="130"/>
    </row>
    <row r="714">
      <c r="A714" s="130"/>
      <c r="B714" s="130"/>
      <c r="D714" s="130"/>
      <c r="E714" s="130"/>
      <c r="G714" s="130"/>
      <c r="H714" s="130"/>
    </row>
    <row r="715">
      <c r="A715" s="130"/>
      <c r="B715" s="130"/>
      <c r="D715" s="130"/>
      <c r="E715" s="130"/>
      <c r="G715" s="130"/>
      <c r="H715" s="130"/>
    </row>
    <row r="716">
      <c r="A716" s="130"/>
      <c r="B716" s="130"/>
      <c r="D716" s="130"/>
      <c r="E716" s="130"/>
      <c r="G716" s="130"/>
      <c r="H716" s="130"/>
    </row>
    <row r="717">
      <c r="A717" s="130"/>
      <c r="B717" s="130"/>
      <c r="D717" s="130"/>
      <c r="E717" s="130"/>
      <c r="G717" s="130"/>
      <c r="H717" s="130"/>
    </row>
    <row r="718">
      <c r="A718" s="130"/>
      <c r="B718" s="130"/>
      <c r="D718" s="130"/>
      <c r="E718" s="130"/>
      <c r="G718" s="130"/>
      <c r="H718" s="130"/>
    </row>
    <row r="719">
      <c r="A719" s="130"/>
      <c r="B719" s="130"/>
      <c r="D719" s="130"/>
      <c r="E719" s="130"/>
      <c r="G719" s="130"/>
      <c r="H719" s="130"/>
    </row>
    <row r="720">
      <c r="A720" s="130"/>
      <c r="B720" s="130"/>
      <c r="D720" s="130"/>
      <c r="E720" s="130"/>
      <c r="G720" s="130"/>
      <c r="H720" s="130"/>
    </row>
    <row r="721">
      <c r="A721" s="130"/>
      <c r="B721" s="130"/>
      <c r="D721" s="130"/>
      <c r="E721" s="130"/>
      <c r="G721" s="130"/>
      <c r="H721" s="130"/>
    </row>
    <row r="722">
      <c r="A722" s="130"/>
      <c r="B722" s="130"/>
      <c r="D722" s="130"/>
      <c r="E722" s="130"/>
      <c r="G722" s="130"/>
      <c r="H722" s="130"/>
    </row>
    <row r="723">
      <c r="A723" s="130"/>
      <c r="B723" s="130"/>
      <c r="D723" s="130"/>
      <c r="E723" s="130"/>
      <c r="G723" s="130"/>
      <c r="H723" s="130"/>
    </row>
    <row r="724">
      <c r="A724" s="130"/>
      <c r="B724" s="130"/>
      <c r="D724" s="130"/>
      <c r="E724" s="130"/>
      <c r="G724" s="130"/>
      <c r="H724" s="130"/>
    </row>
    <row r="725">
      <c r="A725" s="130"/>
      <c r="B725" s="130"/>
      <c r="D725" s="130"/>
      <c r="E725" s="130"/>
      <c r="G725" s="130"/>
      <c r="H725" s="130"/>
    </row>
    <row r="726">
      <c r="A726" s="130"/>
      <c r="B726" s="130"/>
      <c r="D726" s="130"/>
      <c r="E726" s="130"/>
      <c r="G726" s="130"/>
      <c r="H726" s="130"/>
    </row>
    <row r="727">
      <c r="A727" s="130"/>
      <c r="B727" s="130"/>
      <c r="D727" s="130"/>
      <c r="E727" s="130"/>
      <c r="G727" s="130"/>
      <c r="H727" s="130"/>
    </row>
    <row r="728">
      <c r="A728" s="130"/>
      <c r="B728" s="130"/>
      <c r="D728" s="130"/>
      <c r="E728" s="130"/>
      <c r="G728" s="130"/>
      <c r="H728" s="130"/>
    </row>
    <row r="729">
      <c r="A729" s="130"/>
      <c r="B729" s="130"/>
      <c r="D729" s="130"/>
      <c r="E729" s="130"/>
      <c r="G729" s="130"/>
      <c r="H729" s="130"/>
    </row>
    <row r="730">
      <c r="A730" s="130"/>
      <c r="B730" s="130"/>
      <c r="D730" s="130"/>
      <c r="E730" s="130"/>
      <c r="G730" s="130"/>
      <c r="H730" s="130"/>
    </row>
    <row r="731">
      <c r="A731" s="130"/>
      <c r="B731" s="130"/>
      <c r="D731" s="130"/>
      <c r="E731" s="130"/>
      <c r="G731" s="130"/>
      <c r="H731" s="130"/>
    </row>
    <row r="732">
      <c r="A732" s="130"/>
      <c r="B732" s="130"/>
      <c r="D732" s="130"/>
      <c r="E732" s="130"/>
      <c r="G732" s="130"/>
      <c r="H732" s="130"/>
    </row>
    <row r="733">
      <c r="A733" s="130"/>
      <c r="B733" s="130"/>
      <c r="D733" s="130"/>
      <c r="E733" s="130"/>
      <c r="G733" s="130"/>
      <c r="H733" s="130"/>
    </row>
    <row r="734">
      <c r="A734" s="130"/>
      <c r="B734" s="130"/>
      <c r="D734" s="130"/>
      <c r="E734" s="130"/>
      <c r="G734" s="130"/>
      <c r="H734" s="130"/>
    </row>
    <row r="735">
      <c r="A735" s="130"/>
      <c r="B735" s="130"/>
      <c r="D735" s="130"/>
      <c r="E735" s="130"/>
      <c r="G735" s="130"/>
      <c r="H735" s="130"/>
    </row>
    <row r="736">
      <c r="A736" s="130"/>
      <c r="B736" s="130"/>
      <c r="D736" s="130"/>
      <c r="E736" s="130"/>
      <c r="G736" s="130"/>
      <c r="H736" s="130"/>
    </row>
    <row r="737">
      <c r="A737" s="130"/>
      <c r="B737" s="130"/>
      <c r="D737" s="130"/>
      <c r="E737" s="130"/>
      <c r="G737" s="130"/>
      <c r="H737" s="130"/>
    </row>
    <row r="738">
      <c r="A738" s="130"/>
      <c r="B738" s="130"/>
      <c r="D738" s="130"/>
      <c r="E738" s="130"/>
      <c r="G738" s="130"/>
      <c r="H738" s="130"/>
    </row>
    <row r="739">
      <c r="A739" s="130"/>
      <c r="B739" s="130"/>
      <c r="D739" s="130"/>
      <c r="E739" s="130"/>
      <c r="G739" s="130"/>
      <c r="H739" s="130"/>
    </row>
    <row r="740">
      <c r="A740" s="130"/>
      <c r="B740" s="130"/>
      <c r="D740" s="130"/>
      <c r="E740" s="130"/>
      <c r="G740" s="130"/>
      <c r="H740" s="130"/>
    </row>
    <row r="741">
      <c r="A741" s="130"/>
      <c r="B741" s="130"/>
      <c r="D741" s="130"/>
      <c r="E741" s="130"/>
      <c r="G741" s="130"/>
      <c r="H741" s="130"/>
    </row>
    <row r="742">
      <c r="A742" s="130"/>
      <c r="B742" s="130"/>
      <c r="D742" s="130"/>
      <c r="E742" s="130"/>
      <c r="G742" s="130"/>
      <c r="H742" s="130"/>
    </row>
    <row r="743">
      <c r="A743" s="130"/>
      <c r="B743" s="130"/>
      <c r="D743" s="130"/>
      <c r="E743" s="130"/>
      <c r="G743" s="130"/>
      <c r="H743" s="130"/>
    </row>
    <row r="744">
      <c r="A744" s="130"/>
      <c r="B744" s="130"/>
      <c r="D744" s="130"/>
      <c r="E744" s="130"/>
      <c r="G744" s="130"/>
      <c r="H744" s="130"/>
    </row>
    <row r="745">
      <c r="A745" s="130"/>
      <c r="B745" s="130"/>
      <c r="D745" s="130"/>
      <c r="E745" s="130"/>
      <c r="G745" s="130"/>
      <c r="H745" s="130"/>
    </row>
    <row r="746">
      <c r="A746" s="130"/>
      <c r="B746" s="130"/>
      <c r="D746" s="130"/>
      <c r="E746" s="130"/>
      <c r="G746" s="130"/>
      <c r="H746" s="130"/>
    </row>
    <row r="747">
      <c r="A747" s="130"/>
      <c r="B747" s="130"/>
      <c r="D747" s="130"/>
      <c r="E747" s="130"/>
      <c r="G747" s="130"/>
      <c r="H747" s="130"/>
    </row>
    <row r="748">
      <c r="A748" s="130"/>
      <c r="B748" s="130"/>
      <c r="D748" s="130"/>
      <c r="E748" s="130"/>
      <c r="G748" s="130"/>
      <c r="H748" s="130"/>
    </row>
    <row r="749">
      <c r="A749" s="130"/>
      <c r="B749" s="130"/>
      <c r="D749" s="130"/>
      <c r="E749" s="130"/>
      <c r="G749" s="130"/>
      <c r="H749" s="130"/>
    </row>
    <row r="750">
      <c r="A750" s="130"/>
      <c r="B750" s="130"/>
      <c r="D750" s="130"/>
      <c r="E750" s="130"/>
      <c r="G750" s="130"/>
      <c r="H750" s="130"/>
    </row>
    <row r="751">
      <c r="A751" s="130"/>
      <c r="B751" s="130"/>
      <c r="D751" s="130"/>
      <c r="E751" s="130"/>
      <c r="G751" s="130"/>
      <c r="H751" s="130"/>
    </row>
    <row r="752">
      <c r="A752" s="130"/>
      <c r="B752" s="130"/>
      <c r="D752" s="130"/>
      <c r="E752" s="130"/>
      <c r="G752" s="130"/>
      <c r="H752" s="130"/>
    </row>
    <row r="753">
      <c r="A753" s="130"/>
      <c r="B753" s="130"/>
      <c r="D753" s="130"/>
      <c r="E753" s="130"/>
      <c r="G753" s="130"/>
      <c r="H753" s="130"/>
    </row>
    <row r="754">
      <c r="A754" s="130"/>
      <c r="B754" s="130"/>
      <c r="D754" s="130"/>
      <c r="E754" s="130"/>
      <c r="G754" s="130"/>
      <c r="H754" s="130"/>
    </row>
    <row r="755">
      <c r="A755" s="130"/>
      <c r="B755" s="130"/>
      <c r="D755" s="130"/>
      <c r="E755" s="130"/>
      <c r="G755" s="130"/>
      <c r="H755" s="130"/>
    </row>
    <row r="756">
      <c r="A756" s="130"/>
      <c r="B756" s="130"/>
      <c r="D756" s="130"/>
      <c r="E756" s="130"/>
      <c r="G756" s="130"/>
      <c r="H756" s="130"/>
    </row>
    <row r="757">
      <c r="A757" s="130"/>
      <c r="B757" s="130"/>
      <c r="D757" s="130"/>
      <c r="E757" s="130"/>
      <c r="G757" s="130"/>
      <c r="H757" s="130"/>
    </row>
    <row r="758">
      <c r="A758" s="130"/>
      <c r="B758" s="130"/>
      <c r="D758" s="130"/>
      <c r="E758" s="130"/>
      <c r="G758" s="130"/>
      <c r="H758" s="130"/>
    </row>
    <row r="759">
      <c r="A759" s="130"/>
      <c r="B759" s="130"/>
      <c r="D759" s="130"/>
      <c r="E759" s="130"/>
      <c r="G759" s="130"/>
      <c r="H759" s="130"/>
    </row>
    <row r="760">
      <c r="A760" s="130"/>
      <c r="B760" s="130"/>
      <c r="D760" s="130"/>
      <c r="E760" s="130"/>
      <c r="G760" s="130"/>
      <c r="H760" s="130"/>
    </row>
    <row r="761">
      <c r="A761" s="130"/>
      <c r="B761" s="130"/>
      <c r="D761" s="130"/>
      <c r="E761" s="130"/>
      <c r="G761" s="130"/>
      <c r="H761" s="130"/>
    </row>
    <row r="762">
      <c r="A762" s="130"/>
      <c r="B762" s="130"/>
      <c r="D762" s="130"/>
      <c r="E762" s="130"/>
      <c r="G762" s="130"/>
      <c r="H762" s="130"/>
    </row>
    <row r="763">
      <c r="A763" s="130"/>
      <c r="B763" s="130"/>
      <c r="D763" s="130"/>
      <c r="E763" s="130"/>
      <c r="G763" s="130"/>
      <c r="H763" s="130"/>
    </row>
    <row r="764">
      <c r="A764" s="130"/>
      <c r="B764" s="130"/>
      <c r="D764" s="130"/>
      <c r="E764" s="130"/>
      <c r="G764" s="130"/>
      <c r="H764" s="130"/>
    </row>
    <row r="765">
      <c r="A765" s="130"/>
      <c r="B765" s="130"/>
      <c r="D765" s="130"/>
      <c r="E765" s="130"/>
      <c r="G765" s="130"/>
      <c r="H765" s="130"/>
    </row>
    <row r="766">
      <c r="A766" s="130"/>
      <c r="B766" s="130"/>
      <c r="D766" s="130"/>
      <c r="E766" s="130"/>
      <c r="G766" s="130"/>
      <c r="H766" s="130"/>
    </row>
    <row r="767">
      <c r="A767" s="130"/>
      <c r="B767" s="130"/>
      <c r="D767" s="130"/>
      <c r="E767" s="130"/>
      <c r="G767" s="130"/>
      <c r="H767" s="130"/>
    </row>
    <row r="768">
      <c r="A768" s="130"/>
      <c r="B768" s="130"/>
      <c r="D768" s="130"/>
      <c r="E768" s="130"/>
      <c r="G768" s="130"/>
      <c r="H768" s="130"/>
    </row>
    <row r="769">
      <c r="A769" s="130"/>
      <c r="B769" s="130"/>
      <c r="D769" s="130"/>
      <c r="E769" s="130"/>
      <c r="G769" s="130"/>
      <c r="H769" s="130"/>
    </row>
    <row r="770">
      <c r="A770" s="130"/>
      <c r="B770" s="130"/>
      <c r="D770" s="130"/>
      <c r="E770" s="130"/>
      <c r="G770" s="130"/>
      <c r="H770" s="130"/>
    </row>
    <row r="771">
      <c r="A771" s="130"/>
      <c r="B771" s="130"/>
      <c r="D771" s="130"/>
      <c r="E771" s="130"/>
      <c r="G771" s="130"/>
      <c r="H771" s="130"/>
    </row>
    <row r="772">
      <c r="A772" s="130"/>
      <c r="B772" s="130"/>
      <c r="D772" s="130"/>
      <c r="E772" s="130"/>
      <c r="G772" s="130"/>
      <c r="H772" s="130"/>
    </row>
    <row r="773">
      <c r="A773" s="130"/>
      <c r="B773" s="130"/>
      <c r="D773" s="130"/>
      <c r="E773" s="130"/>
      <c r="G773" s="130"/>
      <c r="H773" s="130"/>
    </row>
    <row r="774">
      <c r="A774" s="130"/>
      <c r="B774" s="130"/>
      <c r="D774" s="130"/>
      <c r="E774" s="130"/>
      <c r="G774" s="130"/>
      <c r="H774" s="130"/>
    </row>
    <row r="775">
      <c r="A775" s="130"/>
      <c r="B775" s="130"/>
      <c r="D775" s="130"/>
      <c r="E775" s="130"/>
      <c r="G775" s="130"/>
      <c r="H775" s="130"/>
    </row>
    <row r="776">
      <c r="A776" s="130"/>
      <c r="B776" s="130"/>
      <c r="D776" s="130"/>
      <c r="E776" s="130"/>
      <c r="G776" s="130"/>
      <c r="H776" s="130"/>
    </row>
    <row r="777">
      <c r="A777" s="130"/>
      <c r="B777" s="130"/>
      <c r="D777" s="130"/>
      <c r="E777" s="130"/>
      <c r="G777" s="130"/>
      <c r="H777" s="130"/>
    </row>
    <row r="778">
      <c r="A778" s="130"/>
      <c r="B778" s="130"/>
      <c r="D778" s="130"/>
      <c r="E778" s="130"/>
      <c r="G778" s="130"/>
      <c r="H778" s="130"/>
    </row>
    <row r="779">
      <c r="A779" s="130"/>
      <c r="B779" s="130"/>
      <c r="D779" s="130"/>
      <c r="E779" s="130"/>
      <c r="G779" s="130"/>
      <c r="H779" s="130"/>
    </row>
    <row r="780">
      <c r="A780" s="130"/>
      <c r="B780" s="130"/>
      <c r="D780" s="130"/>
      <c r="E780" s="130"/>
      <c r="G780" s="130"/>
      <c r="H780" s="130"/>
    </row>
    <row r="781">
      <c r="A781" s="130"/>
      <c r="B781" s="130"/>
      <c r="D781" s="130"/>
      <c r="E781" s="130"/>
      <c r="G781" s="130"/>
      <c r="H781" s="130"/>
    </row>
    <row r="782">
      <c r="A782" s="130"/>
      <c r="B782" s="130"/>
      <c r="D782" s="130"/>
      <c r="E782" s="130"/>
      <c r="G782" s="130"/>
      <c r="H782" s="130"/>
    </row>
    <row r="783">
      <c r="A783" s="130"/>
      <c r="B783" s="130"/>
      <c r="D783" s="130"/>
      <c r="E783" s="130"/>
      <c r="G783" s="130"/>
      <c r="H783" s="130"/>
    </row>
    <row r="784">
      <c r="A784" s="130"/>
      <c r="B784" s="130"/>
      <c r="D784" s="130"/>
      <c r="E784" s="130"/>
      <c r="G784" s="130"/>
      <c r="H784" s="130"/>
    </row>
    <row r="785">
      <c r="A785" s="130"/>
      <c r="B785" s="130"/>
      <c r="D785" s="130"/>
      <c r="E785" s="130"/>
      <c r="G785" s="130"/>
      <c r="H785" s="130"/>
    </row>
    <row r="786">
      <c r="A786" s="130"/>
      <c r="B786" s="130"/>
      <c r="D786" s="130"/>
      <c r="E786" s="130"/>
      <c r="G786" s="130"/>
      <c r="H786" s="130"/>
    </row>
    <row r="787">
      <c r="A787" s="130"/>
      <c r="B787" s="130"/>
      <c r="D787" s="130"/>
      <c r="E787" s="130"/>
      <c r="G787" s="130"/>
      <c r="H787" s="130"/>
    </row>
    <row r="788">
      <c r="A788" s="130"/>
      <c r="B788" s="130"/>
      <c r="D788" s="130"/>
      <c r="E788" s="130"/>
      <c r="G788" s="130"/>
      <c r="H788" s="130"/>
    </row>
    <row r="789">
      <c r="A789" s="130"/>
      <c r="B789" s="130"/>
      <c r="D789" s="130"/>
      <c r="E789" s="130"/>
      <c r="G789" s="130"/>
      <c r="H789" s="130"/>
    </row>
    <row r="790">
      <c r="A790" s="130"/>
      <c r="B790" s="130"/>
      <c r="D790" s="130"/>
      <c r="E790" s="130"/>
      <c r="G790" s="130"/>
      <c r="H790" s="130"/>
    </row>
    <row r="791">
      <c r="A791" s="130"/>
      <c r="B791" s="130"/>
      <c r="D791" s="130"/>
      <c r="E791" s="130"/>
      <c r="G791" s="130"/>
      <c r="H791" s="130"/>
    </row>
    <row r="792">
      <c r="A792" s="130"/>
      <c r="B792" s="130"/>
      <c r="D792" s="130"/>
      <c r="E792" s="130"/>
      <c r="G792" s="130"/>
      <c r="H792" s="130"/>
    </row>
    <row r="793">
      <c r="A793" s="130"/>
      <c r="B793" s="130"/>
      <c r="D793" s="130"/>
      <c r="E793" s="130"/>
      <c r="G793" s="130"/>
      <c r="H793" s="130"/>
    </row>
    <row r="794">
      <c r="A794" s="130"/>
      <c r="B794" s="130"/>
      <c r="D794" s="130"/>
      <c r="E794" s="130"/>
      <c r="G794" s="130"/>
      <c r="H794" s="130"/>
    </row>
    <row r="795">
      <c r="A795" s="130"/>
      <c r="B795" s="130"/>
      <c r="D795" s="130"/>
      <c r="E795" s="130"/>
      <c r="G795" s="130"/>
      <c r="H795" s="130"/>
    </row>
    <row r="796">
      <c r="A796" s="130"/>
      <c r="B796" s="130"/>
      <c r="D796" s="130"/>
      <c r="E796" s="130"/>
      <c r="G796" s="130"/>
      <c r="H796" s="130"/>
    </row>
    <row r="797">
      <c r="A797" s="130"/>
      <c r="B797" s="130"/>
      <c r="D797" s="130"/>
      <c r="E797" s="130"/>
      <c r="G797" s="130"/>
      <c r="H797" s="130"/>
    </row>
    <row r="798">
      <c r="A798" s="130"/>
      <c r="B798" s="130"/>
      <c r="D798" s="130"/>
      <c r="E798" s="130"/>
      <c r="G798" s="130"/>
      <c r="H798" s="130"/>
    </row>
    <row r="799">
      <c r="A799" s="130"/>
      <c r="B799" s="130"/>
      <c r="D799" s="130"/>
      <c r="E799" s="130"/>
      <c r="G799" s="130"/>
      <c r="H799" s="130"/>
    </row>
    <row r="800">
      <c r="A800" s="130"/>
      <c r="B800" s="130"/>
      <c r="D800" s="130"/>
      <c r="E800" s="130"/>
      <c r="G800" s="130"/>
      <c r="H800" s="130"/>
    </row>
    <row r="801">
      <c r="A801" s="130"/>
      <c r="B801" s="130"/>
      <c r="D801" s="130"/>
      <c r="E801" s="130"/>
      <c r="G801" s="130"/>
      <c r="H801" s="130"/>
    </row>
    <row r="802">
      <c r="A802" s="130"/>
      <c r="B802" s="130"/>
      <c r="D802" s="130"/>
      <c r="E802" s="130"/>
      <c r="G802" s="130"/>
      <c r="H802" s="130"/>
    </row>
    <row r="803">
      <c r="A803" s="130"/>
      <c r="B803" s="130"/>
      <c r="D803" s="130"/>
      <c r="E803" s="130"/>
      <c r="G803" s="130"/>
      <c r="H803" s="130"/>
    </row>
    <row r="804">
      <c r="A804" s="130"/>
      <c r="B804" s="130"/>
      <c r="D804" s="130"/>
      <c r="E804" s="130"/>
      <c r="G804" s="130"/>
      <c r="H804" s="130"/>
    </row>
    <row r="805">
      <c r="A805" s="130"/>
      <c r="B805" s="130"/>
      <c r="D805" s="130"/>
      <c r="E805" s="130"/>
      <c r="G805" s="130"/>
      <c r="H805" s="130"/>
    </row>
    <row r="806">
      <c r="A806" s="130"/>
      <c r="B806" s="130"/>
      <c r="D806" s="130"/>
      <c r="E806" s="130"/>
      <c r="G806" s="130"/>
      <c r="H806" s="130"/>
    </row>
    <row r="807">
      <c r="A807" s="130"/>
      <c r="B807" s="130"/>
      <c r="D807" s="130"/>
      <c r="E807" s="130"/>
      <c r="G807" s="130"/>
      <c r="H807" s="130"/>
    </row>
    <row r="808">
      <c r="A808" s="130"/>
      <c r="B808" s="130"/>
      <c r="D808" s="130"/>
      <c r="E808" s="130"/>
      <c r="G808" s="130"/>
      <c r="H808" s="130"/>
    </row>
    <row r="809">
      <c r="A809" s="130"/>
      <c r="B809" s="130"/>
      <c r="D809" s="130"/>
      <c r="E809" s="130"/>
      <c r="G809" s="130"/>
      <c r="H809" s="130"/>
    </row>
    <row r="810">
      <c r="A810" s="130"/>
      <c r="B810" s="130"/>
      <c r="D810" s="130"/>
      <c r="E810" s="130"/>
      <c r="G810" s="130"/>
      <c r="H810" s="130"/>
    </row>
    <row r="811">
      <c r="A811" s="130"/>
      <c r="B811" s="130"/>
      <c r="D811" s="130"/>
      <c r="E811" s="130"/>
      <c r="G811" s="130"/>
      <c r="H811" s="130"/>
    </row>
    <row r="812">
      <c r="A812" s="130"/>
      <c r="B812" s="130"/>
      <c r="D812" s="130"/>
      <c r="E812" s="130"/>
      <c r="G812" s="130"/>
      <c r="H812" s="130"/>
    </row>
    <row r="813">
      <c r="A813" s="130"/>
      <c r="B813" s="130"/>
      <c r="D813" s="130"/>
      <c r="E813" s="130"/>
      <c r="G813" s="130"/>
      <c r="H813" s="130"/>
    </row>
    <row r="814">
      <c r="A814" s="130"/>
      <c r="B814" s="130"/>
      <c r="D814" s="130"/>
      <c r="E814" s="130"/>
      <c r="G814" s="130"/>
      <c r="H814" s="130"/>
    </row>
    <row r="815">
      <c r="A815" s="130"/>
      <c r="B815" s="130"/>
      <c r="D815" s="130"/>
      <c r="E815" s="130"/>
      <c r="G815" s="130"/>
      <c r="H815" s="130"/>
    </row>
    <row r="816">
      <c r="A816" s="130"/>
      <c r="B816" s="130"/>
      <c r="D816" s="130"/>
      <c r="E816" s="130"/>
      <c r="G816" s="130"/>
      <c r="H816" s="130"/>
    </row>
    <row r="817">
      <c r="A817" s="130"/>
      <c r="B817" s="130"/>
      <c r="D817" s="130"/>
      <c r="E817" s="130"/>
      <c r="G817" s="130"/>
      <c r="H817" s="130"/>
    </row>
    <row r="818">
      <c r="A818" s="130"/>
      <c r="B818" s="130"/>
      <c r="D818" s="130"/>
      <c r="E818" s="130"/>
      <c r="G818" s="130"/>
      <c r="H818" s="130"/>
    </row>
    <row r="819">
      <c r="A819" s="130"/>
      <c r="B819" s="130"/>
      <c r="D819" s="130"/>
      <c r="E819" s="130"/>
      <c r="G819" s="130"/>
      <c r="H819" s="130"/>
    </row>
    <row r="820">
      <c r="A820" s="130"/>
      <c r="B820" s="130"/>
      <c r="D820" s="130"/>
      <c r="E820" s="130"/>
      <c r="G820" s="130"/>
      <c r="H820" s="130"/>
    </row>
    <row r="821">
      <c r="A821" s="130"/>
      <c r="B821" s="130"/>
      <c r="D821" s="130"/>
      <c r="E821" s="130"/>
      <c r="G821" s="130"/>
      <c r="H821" s="130"/>
    </row>
    <row r="822">
      <c r="A822" s="130"/>
      <c r="B822" s="130"/>
      <c r="D822" s="130"/>
      <c r="E822" s="130"/>
      <c r="G822" s="130"/>
      <c r="H822" s="130"/>
    </row>
    <row r="823">
      <c r="A823" s="130"/>
      <c r="B823" s="130"/>
      <c r="D823" s="130"/>
      <c r="E823" s="130"/>
      <c r="G823" s="130"/>
      <c r="H823" s="130"/>
    </row>
    <row r="824">
      <c r="A824" s="130"/>
      <c r="B824" s="130"/>
      <c r="D824" s="130"/>
      <c r="E824" s="130"/>
      <c r="G824" s="130"/>
      <c r="H824" s="130"/>
    </row>
    <row r="825">
      <c r="A825" s="130"/>
      <c r="B825" s="130"/>
      <c r="D825" s="130"/>
      <c r="E825" s="130"/>
      <c r="G825" s="130"/>
      <c r="H825" s="130"/>
    </row>
    <row r="826">
      <c r="A826" s="130"/>
      <c r="B826" s="130"/>
      <c r="D826" s="130"/>
      <c r="E826" s="130"/>
      <c r="G826" s="130"/>
      <c r="H826" s="130"/>
    </row>
    <row r="827">
      <c r="A827" s="130"/>
      <c r="B827" s="130"/>
      <c r="D827" s="130"/>
      <c r="E827" s="130"/>
      <c r="G827" s="130"/>
      <c r="H827" s="130"/>
    </row>
    <row r="828">
      <c r="A828" s="130"/>
      <c r="B828" s="130"/>
      <c r="D828" s="130"/>
      <c r="E828" s="130"/>
      <c r="G828" s="130"/>
      <c r="H828" s="130"/>
    </row>
    <row r="829">
      <c r="A829" s="130"/>
      <c r="B829" s="130"/>
      <c r="D829" s="130"/>
      <c r="E829" s="130"/>
      <c r="G829" s="130"/>
      <c r="H829" s="130"/>
    </row>
    <row r="830">
      <c r="A830" s="130"/>
      <c r="B830" s="130"/>
      <c r="D830" s="130"/>
      <c r="E830" s="130"/>
      <c r="G830" s="130"/>
      <c r="H830" s="130"/>
    </row>
    <row r="831">
      <c r="A831" s="130"/>
      <c r="B831" s="130"/>
      <c r="D831" s="130"/>
      <c r="E831" s="130"/>
      <c r="G831" s="130"/>
      <c r="H831" s="130"/>
    </row>
    <row r="832">
      <c r="A832" s="130"/>
      <c r="B832" s="130"/>
      <c r="D832" s="130"/>
      <c r="E832" s="130"/>
      <c r="G832" s="130"/>
      <c r="H832" s="130"/>
    </row>
    <row r="833">
      <c r="A833" s="130"/>
      <c r="B833" s="130"/>
      <c r="D833" s="130"/>
      <c r="E833" s="130"/>
      <c r="G833" s="130"/>
      <c r="H833" s="130"/>
    </row>
    <row r="834">
      <c r="A834" s="130"/>
      <c r="B834" s="130"/>
      <c r="D834" s="130"/>
      <c r="E834" s="130"/>
      <c r="G834" s="130"/>
      <c r="H834" s="130"/>
    </row>
    <row r="835">
      <c r="A835" s="130"/>
      <c r="B835" s="130"/>
      <c r="D835" s="130"/>
      <c r="E835" s="130"/>
      <c r="G835" s="130"/>
      <c r="H835" s="130"/>
    </row>
    <row r="836">
      <c r="A836" s="130"/>
      <c r="B836" s="130"/>
      <c r="D836" s="130"/>
      <c r="E836" s="130"/>
      <c r="G836" s="130"/>
      <c r="H836" s="130"/>
    </row>
    <row r="837">
      <c r="A837" s="130"/>
      <c r="B837" s="130"/>
      <c r="D837" s="130"/>
      <c r="E837" s="130"/>
      <c r="G837" s="130"/>
      <c r="H837" s="130"/>
    </row>
    <row r="838">
      <c r="A838" s="130"/>
      <c r="B838" s="130"/>
      <c r="D838" s="130"/>
      <c r="E838" s="130"/>
      <c r="G838" s="130"/>
      <c r="H838" s="130"/>
    </row>
    <row r="839">
      <c r="A839" s="130"/>
      <c r="B839" s="130"/>
      <c r="D839" s="130"/>
      <c r="E839" s="130"/>
      <c r="G839" s="130"/>
      <c r="H839" s="130"/>
    </row>
    <row r="840">
      <c r="A840" s="130"/>
      <c r="B840" s="130"/>
      <c r="D840" s="130"/>
      <c r="E840" s="130"/>
      <c r="G840" s="130"/>
      <c r="H840" s="130"/>
    </row>
    <row r="841">
      <c r="A841" s="130"/>
      <c r="B841" s="130"/>
      <c r="D841" s="130"/>
      <c r="E841" s="130"/>
      <c r="G841" s="130"/>
      <c r="H841" s="130"/>
    </row>
    <row r="842">
      <c r="A842" s="130"/>
      <c r="B842" s="130"/>
      <c r="D842" s="130"/>
      <c r="E842" s="130"/>
      <c r="G842" s="130"/>
      <c r="H842" s="130"/>
    </row>
    <row r="843">
      <c r="A843" s="130"/>
      <c r="B843" s="130"/>
      <c r="D843" s="130"/>
      <c r="E843" s="130"/>
      <c r="G843" s="130"/>
      <c r="H843" s="130"/>
    </row>
    <row r="844">
      <c r="A844" s="130"/>
      <c r="B844" s="130"/>
      <c r="D844" s="130"/>
      <c r="E844" s="130"/>
      <c r="G844" s="130"/>
      <c r="H844" s="130"/>
    </row>
    <row r="845">
      <c r="A845" s="130"/>
      <c r="B845" s="130"/>
      <c r="D845" s="130"/>
      <c r="E845" s="130"/>
      <c r="G845" s="130"/>
      <c r="H845" s="130"/>
    </row>
    <row r="846">
      <c r="A846" s="130"/>
      <c r="B846" s="130"/>
      <c r="D846" s="130"/>
      <c r="E846" s="130"/>
      <c r="G846" s="130"/>
      <c r="H846" s="130"/>
    </row>
    <row r="847">
      <c r="A847" s="130"/>
      <c r="B847" s="130"/>
      <c r="D847" s="130"/>
      <c r="E847" s="130"/>
      <c r="G847" s="130"/>
      <c r="H847" s="130"/>
    </row>
    <row r="848">
      <c r="A848" s="130"/>
      <c r="B848" s="130"/>
      <c r="D848" s="130"/>
      <c r="E848" s="130"/>
      <c r="G848" s="130"/>
      <c r="H848" s="130"/>
    </row>
    <row r="849">
      <c r="A849" s="130"/>
      <c r="B849" s="130"/>
      <c r="D849" s="130"/>
      <c r="E849" s="130"/>
      <c r="G849" s="130"/>
      <c r="H849" s="130"/>
    </row>
    <row r="850">
      <c r="A850" s="130"/>
      <c r="B850" s="130"/>
      <c r="D850" s="130"/>
      <c r="E850" s="130"/>
      <c r="G850" s="130"/>
      <c r="H850" s="130"/>
    </row>
    <row r="851">
      <c r="A851" s="130"/>
      <c r="B851" s="130"/>
      <c r="D851" s="130"/>
      <c r="E851" s="130"/>
      <c r="G851" s="130"/>
      <c r="H851" s="130"/>
    </row>
    <row r="852">
      <c r="A852" s="130"/>
      <c r="B852" s="130"/>
      <c r="D852" s="130"/>
      <c r="E852" s="130"/>
      <c r="G852" s="130"/>
      <c r="H852" s="130"/>
    </row>
    <row r="853">
      <c r="A853" s="130"/>
      <c r="B853" s="130"/>
      <c r="D853" s="130"/>
      <c r="E853" s="130"/>
      <c r="G853" s="130"/>
      <c r="H853" s="130"/>
    </row>
    <row r="854">
      <c r="A854" s="130"/>
      <c r="B854" s="130"/>
      <c r="D854" s="130"/>
      <c r="E854" s="130"/>
      <c r="G854" s="130"/>
      <c r="H854" s="130"/>
    </row>
    <row r="855">
      <c r="A855" s="130"/>
      <c r="B855" s="130"/>
      <c r="D855" s="130"/>
      <c r="E855" s="130"/>
      <c r="G855" s="130"/>
      <c r="H855" s="130"/>
    </row>
    <row r="856">
      <c r="A856" s="130"/>
      <c r="B856" s="130"/>
      <c r="D856" s="130"/>
      <c r="E856" s="130"/>
      <c r="G856" s="130"/>
      <c r="H856" s="130"/>
    </row>
    <row r="857">
      <c r="A857" s="130"/>
      <c r="B857" s="130"/>
      <c r="D857" s="130"/>
      <c r="E857" s="130"/>
      <c r="G857" s="130"/>
      <c r="H857" s="130"/>
    </row>
    <row r="858">
      <c r="A858" s="130"/>
      <c r="B858" s="130"/>
      <c r="D858" s="130"/>
      <c r="E858" s="130"/>
      <c r="G858" s="130"/>
      <c r="H858" s="130"/>
    </row>
    <row r="859">
      <c r="A859" s="130"/>
      <c r="B859" s="130"/>
      <c r="D859" s="130"/>
      <c r="E859" s="130"/>
      <c r="G859" s="130"/>
      <c r="H859" s="130"/>
    </row>
    <row r="860">
      <c r="A860" s="130"/>
      <c r="B860" s="130"/>
      <c r="D860" s="130"/>
      <c r="E860" s="130"/>
      <c r="G860" s="130"/>
      <c r="H860" s="130"/>
    </row>
    <row r="861">
      <c r="A861" s="130"/>
      <c r="B861" s="130"/>
      <c r="D861" s="130"/>
      <c r="E861" s="130"/>
      <c r="G861" s="130"/>
      <c r="H861" s="130"/>
    </row>
    <row r="862">
      <c r="A862" s="130"/>
      <c r="B862" s="130"/>
      <c r="D862" s="130"/>
      <c r="E862" s="130"/>
      <c r="G862" s="130"/>
      <c r="H862" s="130"/>
    </row>
    <row r="863">
      <c r="A863" s="130"/>
      <c r="B863" s="130"/>
      <c r="D863" s="130"/>
      <c r="E863" s="130"/>
      <c r="G863" s="130"/>
      <c r="H863" s="130"/>
    </row>
    <row r="864">
      <c r="A864" s="130"/>
      <c r="B864" s="130"/>
      <c r="D864" s="130"/>
      <c r="E864" s="130"/>
      <c r="G864" s="130"/>
      <c r="H864" s="130"/>
    </row>
    <row r="865">
      <c r="A865" s="130"/>
      <c r="B865" s="130"/>
      <c r="D865" s="130"/>
      <c r="E865" s="130"/>
      <c r="G865" s="130"/>
      <c r="H865" s="130"/>
    </row>
    <row r="866">
      <c r="A866" s="130"/>
      <c r="B866" s="130"/>
      <c r="D866" s="130"/>
      <c r="E866" s="130"/>
      <c r="G866" s="130"/>
      <c r="H866" s="130"/>
    </row>
    <row r="867">
      <c r="A867" s="130"/>
      <c r="B867" s="130"/>
      <c r="D867" s="130"/>
      <c r="E867" s="130"/>
      <c r="G867" s="130"/>
      <c r="H867" s="130"/>
    </row>
    <row r="868">
      <c r="A868" s="130"/>
      <c r="B868" s="130"/>
      <c r="D868" s="130"/>
      <c r="E868" s="130"/>
      <c r="G868" s="130"/>
      <c r="H868" s="130"/>
    </row>
    <row r="869">
      <c r="A869" s="130"/>
      <c r="B869" s="130"/>
      <c r="D869" s="130"/>
      <c r="E869" s="130"/>
      <c r="G869" s="130"/>
      <c r="H869" s="130"/>
    </row>
    <row r="870">
      <c r="A870" s="130"/>
      <c r="B870" s="130"/>
      <c r="D870" s="130"/>
      <c r="E870" s="130"/>
      <c r="G870" s="130"/>
      <c r="H870" s="130"/>
    </row>
    <row r="871">
      <c r="A871" s="130"/>
      <c r="B871" s="130"/>
      <c r="D871" s="130"/>
      <c r="E871" s="130"/>
      <c r="G871" s="130"/>
      <c r="H871" s="130"/>
    </row>
    <row r="872">
      <c r="A872" s="130"/>
      <c r="B872" s="130"/>
      <c r="D872" s="130"/>
      <c r="E872" s="130"/>
      <c r="G872" s="130"/>
      <c r="H872" s="130"/>
    </row>
    <row r="873">
      <c r="A873" s="130"/>
      <c r="B873" s="130"/>
      <c r="D873" s="130"/>
      <c r="E873" s="130"/>
      <c r="G873" s="130"/>
      <c r="H873" s="130"/>
    </row>
    <row r="874">
      <c r="A874" s="130"/>
      <c r="B874" s="130"/>
      <c r="D874" s="130"/>
      <c r="E874" s="130"/>
      <c r="G874" s="130"/>
      <c r="H874" s="130"/>
    </row>
    <row r="875">
      <c r="A875" s="130"/>
      <c r="B875" s="130"/>
      <c r="D875" s="130"/>
      <c r="E875" s="130"/>
      <c r="G875" s="130"/>
      <c r="H875" s="130"/>
    </row>
    <row r="876">
      <c r="A876" s="130"/>
      <c r="B876" s="130"/>
      <c r="D876" s="130"/>
      <c r="E876" s="130"/>
      <c r="G876" s="130"/>
      <c r="H876" s="130"/>
    </row>
    <row r="877">
      <c r="A877" s="130"/>
      <c r="B877" s="130"/>
      <c r="D877" s="130"/>
      <c r="E877" s="130"/>
      <c r="G877" s="130"/>
      <c r="H877" s="130"/>
    </row>
    <row r="878">
      <c r="A878" s="130"/>
      <c r="B878" s="130"/>
      <c r="D878" s="130"/>
      <c r="E878" s="130"/>
      <c r="G878" s="130"/>
      <c r="H878" s="130"/>
    </row>
    <row r="879">
      <c r="A879" s="130"/>
      <c r="B879" s="130"/>
      <c r="D879" s="130"/>
      <c r="E879" s="130"/>
      <c r="G879" s="130"/>
      <c r="H879" s="130"/>
    </row>
    <row r="880">
      <c r="A880" s="130"/>
      <c r="B880" s="130"/>
      <c r="D880" s="130"/>
      <c r="E880" s="130"/>
      <c r="G880" s="130"/>
      <c r="H880" s="130"/>
    </row>
    <row r="881">
      <c r="A881" s="130"/>
      <c r="B881" s="130"/>
      <c r="D881" s="130"/>
      <c r="E881" s="130"/>
      <c r="G881" s="130"/>
      <c r="H881" s="130"/>
    </row>
    <row r="882">
      <c r="A882" s="130"/>
      <c r="B882" s="130"/>
      <c r="D882" s="130"/>
      <c r="E882" s="130"/>
      <c r="G882" s="130"/>
      <c r="H882" s="130"/>
    </row>
    <row r="883">
      <c r="A883" s="130"/>
      <c r="B883" s="130"/>
      <c r="D883" s="130"/>
      <c r="E883" s="130"/>
      <c r="G883" s="130"/>
      <c r="H883" s="130"/>
    </row>
    <row r="884">
      <c r="A884" s="130"/>
      <c r="B884" s="130"/>
      <c r="D884" s="130"/>
      <c r="E884" s="130"/>
      <c r="G884" s="130"/>
      <c r="H884" s="130"/>
    </row>
    <row r="885">
      <c r="A885" s="130"/>
      <c r="B885" s="130"/>
      <c r="D885" s="130"/>
      <c r="E885" s="130"/>
      <c r="G885" s="130"/>
      <c r="H885" s="130"/>
    </row>
    <row r="886">
      <c r="A886" s="130"/>
      <c r="B886" s="130"/>
      <c r="D886" s="130"/>
      <c r="E886" s="130"/>
      <c r="G886" s="130"/>
      <c r="H886" s="130"/>
    </row>
    <row r="887">
      <c r="A887" s="130"/>
      <c r="B887" s="130"/>
      <c r="D887" s="130"/>
      <c r="E887" s="130"/>
      <c r="G887" s="130"/>
      <c r="H887" s="130"/>
    </row>
    <row r="888">
      <c r="A888" s="130"/>
      <c r="B888" s="130"/>
      <c r="D888" s="130"/>
      <c r="E888" s="130"/>
      <c r="G888" s="130"/>
      <c r="H888" s="130"/>
    </row>
    <row r="889">
      <c r="A889" s="130"/>
      <c r="B889" s="130"/>
      <c r="D889" s="130"/>
      <c r="E889" s="130"/>
      <c r="G889" s="130"/>
      <c r="H889" s="130"/>
    </row>
    <row r="890">
      <c r="A890" s="130"/>
      <c r="B890" s="130"/>
      <c r="D890" s="130"/>
      <c r="E890" s="130"/>
      <c r="G890" s="130"/>
      <c r="H890" s="130"/>
    </row>
    <row r="891">
      <c r="A891" s="130"/>
      <c r="B891" s="130"/>
      <c r="D891" s="130"/>
      <c r="E891" s="130"/>
      <c r="G891" s="130"/>
      <c r="H891" s="130"/>
    </row>
    <row r="892">
      <c r="A892" s="130"/>
      <c r="B892" s="130"/>
      <c r="D892" s="130"/>
      <c r="E892" s="130"/>
      <c r="G892" s="130"/>
      <c r="H892" s="130"/>
    </row>
    <row r="893">
      <c r="A893" s="130"/>
      <c r="B893" s="130"/>
      <c r="D893" s="130"/>
      <c r="E893" s="130"/>
      <c r="G893" s="130"/>
      <c r="H893" s="130"/>
    </row>
    <row r="894">
      <c r="A894" s="130"/>
      <c r="B894" s="130"/>
      <c r="D894" s="130"/>
      <c r="E894" s="130"/>
      <c r="G894" s="130"/>
      <c r="H894" s="130"/>
    </row>
    <row r="895">
      <c r="A895" s="130"/>
      <c r="B895" s="130"/>
      <c r="D895" s="130"/>
      <c r="E895" s="130"/>
      <c r="G895" s="130"/>
      <c r="H895" s="130"/>
    </row>
    <row r="896">
      <c r="A896" s="130"/>
      <c r="B896" s="130"/>
      <c r="D896" s="130"/>
      <c r="E896" s="130"/>
      <c r="G896" s="130"/>
      <c r="H896" s="130"/>
    </row>
    <row r="897">
      <c r="A897" s="130"/>
      <c r="B897" s="130"/>
      <c r="D897" s="130"/>
      <c r="E897" s="130"/>
      <c r="G897" s="130"/>
      <c r="H897" s="130"/>
    </row>
    <row r="898">
      <c r="A898" s="130"/>
      <c r="B898" s="130"/>
      <c r="D898" s="130"/>
      <c r="E898" s="130"/>
      <c r="G898" s="130"/>
      <c r="H898" s="130"/>
    </row>
    <row r="899">
      <c r="A899" s="130"/>
      <c r="B899" s="130"/>
      <c r="D899" s="130"/>
      <c r="E899" s="130"/>
      <c r="G899" s="130"/>
      <c r="H899" s="130"/>
    </row>
    <row r="900">
      <c r="A900" s="130"/>
      <c r="B900" s="130"/>
      <c r="D900" s="130"/>
      <c r="E900" s="130"/>
      <c r="G900" s="130"/>
      <c r="H900" s="130"/>
    </row>
    <row r="901">
      <c r="A901" s="130"/>
      <c r="B901" s="130"/>
      <c r="D901" s="130"/>
      <c r="E901" s="130"/>
      <c r="G901" s="130"/>
      <c r="H901" s="130"/>
    </row>
    <row r="902">
      <c r="A902" s="130"/>
      <c r="B902" s="130"/>
      <c r="D902" s="130"/>
      <c r="E902" s="130"/>
      <c r="G902" s="130"/>
      <c r="H902" s="130"/>
    </row>
    <row r="903">
      <c r="A903" s="130"/>
      <c r="B903" s="130"/>
      <c r="D903" s="130"/>
      <c r="E903" s="130"/>
      <c r="G903" s="130"/>
      <c r="H903" s="130"/>
    </row>
    <row r="904">
      <c r="A904" s="130"/>
      <c r="B904" s="130"/>
      <c r="D904" s="130"/>
      <c r="E904" s="130"/>
      <c r="G904" s="130"/>
      <c r="H904" s="130"/>
    </row>
    <row r="905">
      <c r="A905" s="130"/>
      <c r="B905" s="130"/>
      <c r="D905" s="130"/>
      <c r="E905" s="130"/>
      <c r="G905" s="130"/>
      <c r="H905" s="130"/>
    </row>
    <row r="906">
      <c r="A906" s="130"/>
      <c r="B906" s="130"/>
      <c r="D906" s="130"/>
      <c r="E906" s="130"/>
      <c r="G906" s="130"/>
      <c r="H906" s="130"/>
    </row>
    <row r="907">
      <c r="A907" s="130"/>
      <c r="B907" s="130"/>
      <c r="D907" s="130"/>
      <c r="E907" s="130"/>
      <c r="G907" s="130"/>
      <c r="H907" s="130"/>
    </row>
    <row r="908">
      <c r="A908" s="130"/>
      <c r="B908" s="130"/>
      <c r="D908" s="130"/>
      <c r="E908" s="130"/>
      <c r="G908" s="130"/>
      <c r="H908" s="130"/>
    </row>
    <row r="909">
      <c r="A909" s="130"/>
      <c r="B909" s="130"/>
      <c r="D909" s="130"/>
      <c r="E909" s="130"/>
      <c r="G909" s="130"/>
      <c r="H909" s="130"/>
    </row>
    <row r="910">
      <c r="A910" s="130"/>
      <c r="B910" s="130"/>
      <c r="D910" s="130"/>
      <c r="E910" s="130"/>
      <c r="G910" s="130"/>
      <c r="H910" s="130"/>
    </row>
    <row r="911">
      <c r="A911" s="130"/>
      <c r="B911" s="130"/>
      <c r="D911" s="130"/>
      <c r="E911" s="130"/>
      <c r="G911" s="130"/>
      <c r="H911" s="130"/>
    </row>
    <row r="912">
      <c r="A912" s="130"/>
      <c r="B912" s="130"/>
      <c r="D912" s="130"/>
      <c r="E912" s="130"/>
      <c r="G912" s="130"/>
      <c r="H912" s="130"/>
    </row>
    <row r="913">
      <c r="A913" s="130"/>
      <c r="B913" s="130"/>
      <c r="D913" s="130"/>
      <c r="E913" s="130"/>
      <c r="G913" s="130"/>
      <c r="H913" s="130"/>
    </row>
    <row r="914">
      <c r="A914" s="130"/>
      <c r="B914" s="130"/>
      <c r="D914" s="130"/>
      <c r="E914" s="130"/>
      <c r="G914" s="130"/>
      <c r="H914" s="130"/>
    </row>
    <row r="915">
      <c r="A915" s="130"/>
      <c r="B915" s="130"/>
      <c r="D915" s="130"/>
      <c r="E915" s="130"/>
      <c r="G915" s="130"/>
      <c r="H915" s="130"/>
    </row>
    <row r="916">
      <c r="A916" s="130"/>
      <c r="B916" s="130"/>
      <c r="D916" s="130"/>
      <c r="E916" s="130"/>
      <c r="G916" s="130"/>
      <c r="H916" s="130"/>
    </row>
    <row r="917">
      <c r="A917" s="130"/>
      <c r="B917" s="130"/>
      <c r="D917" s="130"/>
      <c r="E917" s="130"/>
      <c r="G917" s="130"/>
      <c r="H917" s="130"/>
    </row>
    <row r="918">
      <c r="A918" s="130"/>
      <c r="B918" s="130"/>
      <c r="D918" s="130"/>
      <c r="E918" s="130"/>
      <c r="G918" s="130"/>
      <c r="H918" s="130"/>
    </row>
    <row r="919">
      <c r="A919" s="130"/>
      <c r="B919" s="130"/>
      <c r="D919" s="130"/>
      <c r="E919" s="130"/>
      <c r="G919" s="130"/>
      <c r="H919" s="130"/>
    </row>
    <row r="920">
      <c r="A920" s="130"/>
      <c r="B920" s="130"/>
      <c r="D920" s="130"/>
      <c r="E920" s="130"/>
      <c r="G920" s="130"/>
      <c r="H920" s="130"/>
    </row>
    <row r="921">
      <c r="A921" s="130"/>
      <c r="B921" s="130"/>
      <c r="D921" s="130"/>
      <c r="E921" s="130"/>
      <c r="G921" s="130"/>
      <c r="H921" s="130"/>
    </row>
    <row r="922">
      <c r="A922" s="130"/>
      <c r="B922" s="130"/>
      <c r="D922" s="130"/>
      <c r="E922" s="130"/>
      <c r="G922" s="130"/>
      <c r="H922" s="130"/>
    </row>
    <row r="923">
      <c r="A923" s="130"/>
      <c r="B923" s="130"/>
      <c r="D923" s="130"/>
      <c r="E923" s="130"/>
      <c r="G923" s="130"/>
      <c r="H923" s="130"/>
    </row>
    <row r="924">
      <c r="A924" s="130"/>
      <c r="B924" s="130"/>
      <c r="D924" s="130"/>
      <c r="E924" s="130"/>
      <c r="G924" s="130"/>
      <c r="H924" s="130"/>
    </row>
    <row r="925">
      <c r="A925" s="130"/>
      <c r="B925" s="130"/>
      <c r="D925" s="130"/>
      <c r="E925" s="130"/>
      <c r="G925" s="130"/>
      <c r="H925" s="130"/>
    </row>
    <row r="926">
      <c r="A926" s="130"/>
      <c r="B926" s="130"/>
      <c r="D926" s="130"/>
      <c r="E926" s="130"/>
      <c r="G926" s="130"/>
      <c r="H926" s="130"/>
    </row>
    <row r="927">
      <c r="A927" s="130"/>
      <c r="B927" s="130"/>
      <c r="D927" s="130"/>
      <c r="E927" s="130"/>
      <c r="G927" s="130"/>
      <c r="H927" s="130"/>
    </row>
    <row r="928">
      <c r="A928" s="130"/>
      <c r="B928" s="130"/>
      <c r="D928" s="130"/>
      <c r="E928" s="130"/>
      <c r="G928" s="130"/>
      <c r="H928" s="130"/>
    </row>
    <row r="929">
      <c r="A929" s="130"/>
      <c r="B929" s="130"/>
      <c r="D929" s="130"/>
      <c r="E929" s="130"/>
      <c r="G929" s="130"/>
      <c r="H929" s="130"/>
    </row>
    <row r="930">
      <c r="A930" s="130"/>
      <c r="B930" s="130"/>
      <c r="D930" s="130"/>
      <c r="E930" s="130"/>
      <c r="G930" s="130"/>
      <c r="H930" s="130"/>
    </row>
    <row r="931">
      <c r="A931" s="130"/>
      <c r="B931" s="130"/>
      <c r="D931" s="130"/>
      <c r="E931" s="130"/>
      <c r="G931" s="130"/>
      <c r="H931" s="130"/>
    </row>
    <row r="932">
      <c r="A932" s="130"/>
      <c r="B932" s="130"/>
      <c r="D932" s="130"/>
      <c r="E932" s="130"/>
      <c r="G932" s="130"/>
      <c r="H932" s="130"/>
    </row>
    <row r="933">
      <c r="A933" s="130"/>
      <c r="B933" s="130"/>
      <c r="D933" s="130"/>
      <c r="E933" s="130"/>
      <c r="G933" s="130"/>
      <c r="H933" s="130"/>
    </row>
    <row r="934">
      <c r="A934" s="130"/>
      <c r="B934" s="130"/>
      <c r="D934" s="130"/>
      <c r="E934" s="130"/>
      <c r="G934" s="130"/>
      <c r="H934" s="130"/>
    </row>
    <row r="935">
      <c r="A935" s="130"/>
      <c r="B935" s="130"/>
      <c r="D935" s="130"/>
      <c r="E935" s="130"/>
      <c r="G935" s="130"/>
      <c r="H935" s="130"/>
    </row>
    <row r="936">
      <c r="A936" s="130"/>
      <c r="B936" s="130"/>
      <c r="D936" s="130"/>
      <c r="E936" s="130"/>
      <c r="G936" s="130"/>
      <c r="H936" s="130"/>
    </row>
    <row r="937">
      <c r="A937" s="130"/>
      <c r="B937" s="130"/>
      <c r="D937" s="130"/>
      <c r="E937" s="130"/>
      <c r="G937" s="130"/>
      <c r="H937" s="130"/>
    </row>
    <row r="938">
      <c r="A938" s="130"/>
      <c r="B938" s="130"/>
      <c r="D938" s="130"/>
      <c r="E938" s="130"/>
      <c r="G938" s="130"/>
      <c r="H938" s="130"/>
    </row>
    <row r="939">
      <c r="A939" s="130"/>
      <c r="B939" s="130"/>
      <c r="D939" s="130"/>
      <c r="E939" s="130"/>
      <c r="G939" s="130"/>
      <c r="H939" s="130"/>
    </row>
    <row r="940">
      <c r="A940" s="130"/>
      <c r="B940" s="130"/>
      <c r="D940" s="130"/>
      <c r="E940" s="130"/>
      <c r="G940" s="130"/>
      <c r="H940" s="130"/>
    </row>
    <row r="941">
      <c r="A941" s="130"/>
      <c r="B941" s="130"/>
      <c r="D941" s="130"/>
      <c r="E941" s="130"/>
      <c r="G941" s="130"/>
      <c r="H941" s="130"/>
    </row>
    <row r="942">
      <c r="A942" s="130"/>
      <c r="B942" s="130"/>
      <c r="D942" s="130"/>
      <c r="E942" s="130"/>
      <c r="G942" s="130"/>
      <c r="H942" s="130"/>
    </row>
    <row r="943">
      <c r="A943" s="130"/>
      <c r="B943" s="130"/>
      <c r="D943" s="130"/>
      <c r="E943" s="130"/>
      <c r="G943" s="130"/>
      <c r="H943" s="130"/>
    </row>
    <row r="944">
      <c r="A944" s="130"/>
      <c r="B944" s="130"/>
      <c r="D944" s="130"/>
      <c r="E944" s="130"/>
      <c r="G944" s="130"/>
      <c r="H944" s="130"/>
    </row>
    <row r="945">
      <c r="A945" s="130"/>
      <c r="B945" s="130"/>
      <c r="D945" s="130"/>
      <c r="E945" s="130"/>
      <c r="G945" s="130"/>
      <c r="H945" s="130"/>
    </row>
    <row r="946">
      <c r="A946" s="130"/>
      <c r="B946" s="130"/>
      <c r="D946" s="130"/>
      <c r="E946" s="130"/>
      <c r="G946" s="130"/>
      <c r="H946" s="130"/>
    </row>
    <row r="947">
      <c r="A947" s="130"/>
      <c r="B947" s="130"/>
      <c r="D947" s="130"/>
      <c r="E947" s="130"/>
      <c r="G947" s="130"/>
      <c r="H947" s="130"/>
    </row>
    <row r="948">
      <c r="A948" s="130"/>
      <c r="B948" s="130"/>
      <c r="D948" s="130"/>
      <c r="E948" s="130"/>
      <c r="G948" s="130"/>
      <c r="H948" s="130"/>
    </row>
    <row r="949">
      <c r="A949" s="130"/>
      <c r="B949" s="130"/>
      <c r="D949" s="130"/>
      <c r="E949" s="130"/>
      <c r="G949" s="130"/>
      <c r="H949" s="130"/>
    </row>
    <row r="950">
      <c r="A950" s="130"/>
      <c r="B950" s="130"/>
      <c r="D950" s="130"/>
      <c r="E950" s="130"/>
      <c r="G950" s="130"/>
      <c r="H950" s="130"/>
    </row>
    <row r="951">
      <c r="A951" s="130"/>
      <c r="B951" s="130"/>
      <c r="D951" s="130"/>
      <c r="E951" s="130"/>
      <c r="G951" s="130"/>
      <c r="H951" s="130"/>
    </row>
    <row r="952">
      <c r="A952" s="130"/>
      <c r="B952" s="130"/>
      <c r="D952" s="130"/>
      <c r="E952" s="130"/>
      <c r="G952" s="130"/>
      <c r="H952" s="130"/>
    </row>
    <row r="953">
      <c r="A953" s="130"/>
      <c r="B953" s="130"/>
      <c r="D953" s="130"/>
      <c r="E953" s="130"/>
      <c r="G953" s="130"/>
      <c r="H953" s="130"/>
    </row>
    <row r="954">
      <c r="A954" s="130"/>
      <c r="B954" s="130"/>
      <c r="D954" s="130"/>
      <c r="E954" s="130"/>
      <c r="G954" s="130"/>
      <c r="H954" s="130"/>
    </row>
    <row r="955">
      <c r="A955" s="130"/>
      <c r="B955" s="130"/>
      <c r="D955" s="130"/>
      <c r="E955" s="130"/>
      <c r="G955" s="130"/>
      <c r="H955" s="130"/>
    </row>
    <row r="956">
      <c r="A956" s="130"/>
      <c r="B956" s="130"/>
      <c r="D956" s="130"/>
      <c r="E956" s="130"/>
      <c r="G956" s="130"/>
      <c r="H956" s="130"/>
    </row>
    <row r="957">
      <c r="A957" s="130"/>
      <c r="B957" s="130"/>
      <c r="D957" s="130"/>
      <c r="E957" s="130"/>
      <c r="G957" s="130"/>
      <c r="H957" s="130"/>
    </row>
    <row r="958">
      <c r="A958" s="130"/>
      <c r="B958" s="130"/>
      <c r="D958" s="130"/>
      <c r="E958" s="130"/>
      <c r="G958" s="130"/>
      <c r="H958" s="130"/>
    </row>
    <row r="959">
      <c r="A959" s="130"/>
      <c r="B959" s="130"/>
      <c r="D959" s="130"/>
      <c r="E959" s="130"/>
      <c r="G959" s="130"/>
      <c r="H959" s="130"/>
    </row>
    <row r="960">
      <c r="A960" s="130"/>
      <c r="B960" s="130"/>
      <c r="D960" s="130"/>
      <c r="E960" s="130"/>
      <c r="G960" s="130"/>
      <c r="H960" s="130"/>
    </row>
    <row r="961">
      <c r="A961" s="130"/>
      <c r="B961" s="130"/>
      <c r="D961" s="130"/>
      <c r="E961" s="130"/>
      <c r="G961" s="130"/>
      <c r="H961" s="130"/>
    </row>
    <row r="962">
      <c r="A962" s="130"/>
      <c r="B962" s="130"/>
      <c r="D962" s="130"/>
      <c r="E962" s="130"/>
      <c r="G962" s="130"/>
      <c r="H962" s="130"/>
    </row>
    <row r="963">
      <c r="A963" s="130"/>
      <c r="B963" s="130"/>
      <c r="D963" s="130"/>
      <c r="E963" s="130"/>
      <c r="G963" s="130"/>
      <c r="H963" s="130"/>
    </row>
    <row r="964">
      <c r="A964" s="130"/>
      <c r="B964" s="130"/>
      <c r="D964" s="130"/>
      <c r="E964" s="130"/>
      <c r="G964" s="130"/>
      <c r="H964" s="130"/>
    </row>
    <row r="965">
      <c r="A965" s="130"/>
      <c r="B965" s="130"/>
      <c r="D965" s="130"/>
      <c r="E965" s="130"/>
      <c r="G965" s="130"/>
      <c r="H965" s="130"/>
    </row>
    <row r="966">
      <c r="A966" s="130"/>
      <c r="B966" s="130"/>
      <c r="D966" s="130"/>
      <c r="E966" s="130"/>
      <c r="G966" s="130"/>
      <c r="H966" s="130"/>
    </row>
    <row r="967">
      <c r="A967" s="130"/>
      <c r="B967" s="130"/>
      <c r="D967" s="130"/>
      <c r="E967" s="130"/>
      <c r="G967" s="130"/>
      <c r="H967" s="130"/>
    </row>
    <row r="968">
      <c r="A968" s="130"/>
      <c r="B968" s="130"/>
      <c r="D968" s="130"/>
      <c r="E968" s="130"/>
      <c r="G968" s="130"/>
      <c r="H968" s="130"/>
    </row>
    <row r="969">
      <c r="A969" s="130"/>
      <c r="B969" s="130"/>
      <c r="D969" s="130"/>
      <c r="E969" s="130"/>
      <c r="G969" s="130"/>
      <c r="H969" s="130"/>
    </row>
    <row r="970">
      <c r="A970" s="130"/>
      <c r="B970" s="130"/>
      <c r="D970" s="130"/>
      <c r="E970" s="130"/>
      <c r="G970" s="130"/>
      <c r="H970" s="130"/>
    </row>
    <row r="971">
      <c r="A971" s="130"/>
      <c r="B971" s="130"/>
      <c r="D971" s="130"/>
      <c r="E971" s="130"/>
      <c r="G971" s="130"/>
      <c r="H971" s="130"/>
    </row>
    <row r="972">
      <c r="A972" s="130"/>
      <c r="B972" s="130"/>
      <c r="D972" s="130"/>
      <c r="E972" s="130"/>
      <c r="G972" s="130"/>
      <c r="H972" s="130"/>
    </row>
    <row r="973">
      <c r="A973" s="130"/>
      <c r="B973" s="130"/>
      <c r="D973" s="130"/>
      <c r="E973" s="130"/>
      <c r="G973" s="130"/>
      <c r="H973" s="130"/>
    </row>
    <row r="974">
      <c r="A974" s="130"/>
      <c r="B974" s="130"/>
      <c r="D974" s="130"/>
      <c r="E974" s="130"/>
      <c r="G974" s="130"/>
      <c r="H974" s="130"/>
    </row>
  </sheetData>
  <mergeCells count="20">
    <mergeCell ref="B3:B4"/>
    <mergeCell ref="C3:E3"/>
    <mergeCell ref="F3:H3"/>
    <mergeCell ref="B5:B9"/>
    <mergeCell ref="B10:B14"/>
    <mergeCell ref="B15:B19"/>
    <mergeCell ref="B20:B24"/>
    <mergeCell ref="B60:B64"/>
    <mergeCell ref="B65:B69"/>
    <mergeCell ref="B70:B74"/>
    <mergeCell ref="B75:B79"/>
    <mergeCell ref="B80:B84"/>
    <mergeCell ref="B85:B89"/>
    <mergeCell ref="B25:B29"/>
    <mergeCell ref="B30:B34"/>
    <mergeCell ref="B35:B39"/>
    <mergeCell ref="B40:B44"/>
    <mergeCell ref="B45:B49"/>
    <mergeCell ref="B50:B54"/>
    <mergeCell ref="B55:B59"/>
  </mergeCell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3.13"/>
    <col customWidth="1" min="2" max="11" width="10.75"/>
    <col customWidth="1" min="12" max="12" width="13.0"/>
    <col customWidth="1" min="13" max="13" width="13.13"/>
  </cols>
  <sheetData>
    <row r="1">
      <c r="A1" s="29" t="s">
        <v>17</v>
      </c>
      <c r="B1" s="30" t="s">
        <v>0</v>
      </c>
      <c r="C1" s="30" t="s">
        <v>1</v>
      </c>
      <c r="D1" s="30" t="s">
        <v>2</v>
      </c>
      <c r="E1" s="30" t="s">
        <v>3</v>
      </c>
      <c r="F1" s="30" t="s">
        <v>4</v>
      </c>
      <c r="G1" s="193" t="s">
        <v>5</v>
      </c>
      <c r="H1" s="30" t="s">
        <v>6</v>
      </c>
      <c r="I1" s="30" t="s">
        <v>7</v>
      </c>
      <c r="J1" s="30" t="s">
        <v>8</v>
      </c>
      <c r="K1" s="193" t="s">
        <v>9</v>
      </c>
      <c r="L1" s="29" t="s">
        <v>18</v>
      </c>
      <c r="M1" s="29" t="s">
        <v>19</v>
      </c>
    </row>
    <row r="2" ht="21.75" customHeight="1">
      <c r="A2" s="190" t="s">
        <v>0</v>
      </c>
      <c r="B2" s="34" t="str">
        <f>IF($A2=B$1,"---",COUNTIFS('Schedule &amp; Results (2021)'!$C:$C,$A2,'Schedule &amp; Results (2021)'!$E:$E,"W",'Schedule &amp; Results (2021)'!$F:$F,B$1)+
 COUNTIFS('Schedule &amp; Results (2021)'!$F:$F,$A2,'Schedule &amp; Results (2021)'!$H:$H,"W",'Schedule &amp; Results (2021)'!$C:$C,B$1)
 &amp;"-"&amp;COUNTIFS('Schedule &amp; Results (2021)'!$C:$C,$A2,'Schedule &amp; Results (2021)'!$E:$E,"L",'Schedule &amp; Results (2021)'!$F:$F,B$1)+
 COUNTIFS('Schedule &amp; Results (2021)'!$F:$F,$A2,'Schedule &amp; Results (2021)'!$H:$H,"L",'Schedule &amp; Results (2021)'!$C:$C,B$1))</f>
        <v>---</v>
      </c>
      <c r="C2" s="34" t="str">
        <f>IF($A2=C$1,"---",COUNTIFS('Schedule &amp; Results (2021)'!$C:$C,$A2,'Schedule &amp; Results (2021)'!$E:$E,"W",'Schedule &amp; Results (2021)'!$F:$F,C$1)+
 COUNTIFS('Schedule &amp; Results (2021)'!$F:$F,$A2,'Schedule &amp; Results (2021)'!$H:$H,"W",'Schedule &amp; Results (2021)'!$C:$C,C$1)
 &amp;"-"&amp;COUNTIFS('Schedule &amp; Results (2021)'!$C:$C,$A2,'Schedule &amp; Results (2021)'!$E:$E,"L",'Schedule &amp; Results (2021)'!$F:$F,C$1)+
 COUNTIFS('Schedule &amp; Results (2021)'!$F:$F,$A2,'Schedule &amp; Results (2021)'!$H:$H,"L",'Schedule &amp; Results (2021)'!$C:$C,C$1))</f>
        <v>2-0</v>
      </c>
      <c r="D2" s="34" t="str">
        <f>IF($A2=D$1,"---",COUNTIFS('Schedule &amp; Results (2021)'!$C:$C,$A2,'Schedule &amp; Results (2021)'!$E:$E,"W",'Schedule &amp; Results (2021)'!$F:$F,D$1)+
 COUNTIFS('Schedule &amp; Results (2021)'!$F:$F,$A2,'Schedule &amp; Results (2021)'!$H:$H,"W",'Schedule &amp; Results (2021)'!$C:$C,D$1)
 &amp;"-"&amp;COUNTIFS('Schedule &amp; Results (2021)'!$C:$C,$A2,'Schedule &amp; Results (2021)'!$E:$E,"L",'Schedule &amp; Results (2021)'!$F:$F,D$1)+
 COUNTIFS('Schedule &amp; Results (2021)'!$F:$F,$A2,'Schedule &amp; Results (2021)'!$H:$H,"L",'Schedule &amp; Results (2021)'!$C:$C,D$1))</f>
        <v>1-1</v>
      </c>
      <c r="E2" s="34" t="str">
        <f>IF($A2=E$1,"---",COUNTIFS('Schedule &amp; Results (2021)'!$C:$C,$A2,'Schedule &amp; Results (2021)'!$E:$E,"W",'Schedule &amp; Results (2021)'!$F:$F,E$1)+
 COUNTIFS('Schedule &amp; Results (2021)'!$F:$F,$A2,'Schedule &amp; Results (2021)'!$H:$H,"W",'Schedule &amp; Results (2021)'!$C:$C,E$1)
 &amp;"-"&amp;COUNTIFS('Schedule &amp; Results (2021)'!$C:$C,$A2,'Schedule &amp; Results (2021)'!$E:$E,"L",'Schedule &amp; Results (2021)'!$F:$F,E$1)+
 COUNTIFS('Schedule &amp; Results (2021)'!$F:$F,$A2,'Schedule &amp; Results (2021)'!$H:$H,"L",'Schedule &amp; Results (2021)'!$C:$C,E$1))</f>
        <v>2-0</v>
      </c>
      <c r="F2" s="34" t="str">
        <f>IF($A2=F$1,"---",COUNTIFS('Schedule &amp; Results (2021)'!$C:$C,$A2,'Schedule &amp; Results (2021)'!$E:$E,"W",'Schedule &amp; Results (2021)'!$F:$F,F$1)+
 COUNTIFS('Schedule &amp; Results (2021)'!$F:$F,$A2,'Schedule &amp; Results (2021)'!$H:$H,"W",'Schedule &amp; Results (2021)'!$C:$C,F$1)
 &amp;"-"&amp;COUNTIFS('Schedule &amp; Results (2021)'!$C:$C,$A2,'Schedule &amp; Results (2021)'!$E:$E,"L",'Schedule &amp; Results (2021)'!$F:$F,F$1)+
 COUNTIFS('Schedule &amp; Results (2021)'!$F:$F,$A2,'Schedule &amp; Results (2021)'!$H:$H,"L",'Schedule &amp; Results (2021)'!$C:$C,F$1))</f>
        <v>1-1</v>
      </c>
      <c r="G2" s="194" t="str">
        <f>IF($A2=G$1,"---",COUNTIFS('Schedule &amp; Results (2021)'!$C:$C,$A2,'Schedule &amp; Results (2021)'!$E:$E,"W",'Schedule &amp; Results (2021)'!$F:$F,G$1)+
 COUNTIFS('Schedule &amp; Results (2021)'!$F:$F,$A2,'Schedule &amp; Results (2021)'!$H:$H,"W",'Schedule &amp; Results (2021)'!$C:$C,G$1)
 &amp;"-"&amp;COUNTIFS('Schedule &amp; Results (2021)'!$C:$C,$A2,'Schedule &amp; Results (2021)'!$E:$E,"L",'Schedule &amp; Results (2021)'!$F:$F,G$1)+
 COUNTIFS('Schedule &amp; Results (2021)'!$F:$F,$A2,'Schedule &amp; Results (2021)'!$H:$H,"L",'Schedule &amp; Results (2021)'!$C:$C,G$1))</f>
        <v>0-0</v>
      </c>
      <c r="H2" s="34" t="str">
        <f>IF($A2=H$1,"---",COUNTIFS('Schedule &amp; Results (2021)'!$C:$C,$A2,'Schedule &amp; Results (2021)'!$E:$E,"W",'Schedule &amp; Results (2021)'!$F:$F,H$1)+
 COUNTIFS('Schedule &amp; Results (2021)'!$F:$F,$A2,'Schedule &amp; Results (2021)'!$H:$H,"W",'Schedule &amp; Results (2021)'!$C:$C,H$1)
 &amp;"-"&amp;COUNTIFS('Schedule &amp; Results (2021)'!$C:$C,$A2,'Schedule &amp; Results (2021)'!$E:$E,"L",'Schedule &amp; Results (2021)'!$F:$F,H$1)+
 COUNTIFS('Schedule &amp; Results (2021)'!$F:$F,$A2,'Schedule &amp; Results (2021)'!$H:$H,"L",'Schedule &amp; Results (2021)'!$C:$C,H$1))</f>
        <v>1-0</v>
      </c>
      <c r="I2" s="34" t="str">
        <f>IF($A2=I$1,"---",COUNTIFS('Schedule &amp; Results (2021)'!$C:$C,$A2,'Schedule &amp; Results (2021)'!$E:$E,"W",'Schedule &amp; Results (2021)'!$F:$F,I$1)+
 COUNTIFS('Schedule &amp; Results (2021)'!$F:$F,$A2,'Schedule &amp; Results (2021)'!$H:$H,"W",'Schedule &amp; Results (2021)'!$C:$C,I$1)
 &amp;"-"&amp;COUNTIFS('Schedule &amp; Results (2021)'!$C:$C,$A2,'Schedule &amp; Results (2021)'!$E:$E,"L",'Schedule &amp; Results (2021)'!$F:$F,I$1)+
 COUNTIFS('Schedule &amp; Results (2021)'!$F:$F,$A2,'Schedule &amp; Results (2021)'!$H:$H,"L",'Schedule &amp; Results (2021)'!$C:$C,I$1))</f>
        <v>2-0</v>
      </c>
      <c r="J2" s="34" t="str">
        <f>IF($A2=J$1,"---",COUNTIFS('Schedule &amp; Results (2021)'!$C:$C,$A2,'Schedule &amp; Results (2021)'!$E:$E,"W",'Schedule &amp; Results (2021)'!$F:$F,J$1)+
 COUNTIFS('Schedule &amp; Results (2021)'!$F:$F,$A2,'Schedule &amp; Results (2021)'!$H:$H,"W",'Schedule &amp; Results (2021)'!$C:$C,J$1)
 &amp;"-"&amp;COUNTIFS('Schedule &amp; Results (2021)'!$C:$C,$A2,'Schedule &amp; Results (2021)'!$E:$E,"L",'Schedule &amp; Results (2021)'!$F:$F,J$1)+
 COUNTIFS('Schedule &amp; Results (2021)'!$F:$F,$A2,'Schedule &amp; Results (2021)'!$H:$H,"L",'Schedule &amp; Results (2021)'!$C:$C,J$1))</f>
        <v>1-0</v>
      </c>
      <c r="K2" s="194" t="str">
        <f>IF($A2=K$1,"---",COUNTIFS('Schedule &amp; Results (2021)'!$C:$C,$A2,'Schedule &amp; Results (2021)'!$E:$E,"W",'Schedule &amp; Results (2021)'!$F:$F,K$1)+
 COUNTIFS('Schedule &amp; Results (2021)'!$F:$F,$A2,'Schedule &amp; Results (2021)'!$H:$H,"W",'Schedule &amp; Results (2021)'!$C:$C,K$1)
 &amp;"-"&amp;COUNTIFS('Schedule &amp; Results (2021)'!$C:$C,$A2,'Schedule &amp; Results (2021)'!$E:$E,"L",'Schedule &amp; Results (2021)'!$F:$F,K$1)+
 COUNTIFS('Schedule &amp; Results (2021)'!$F:$F,$A2,'Schedule &amp; Results (2021)'!$H:$H,"L",'Schedule &amp; Results (2021)'!$C:$C,K$1))</f>
        <v>0-0</v>
      </c>
      <c r="L2" s="34" t="str">
        <f>IF($A2=L$1,"---",COUNTIFS('Schedule &amp; Results (2021)'!$C:$C,$A2,'Schedule &amp; Results (2021)'!$E:$E,"W",'Schedule &amp; Results (2021)'!$F:$F,L$1)+
 COUNTIFS('Schedule &amp; Results (2021)'!$F:$F,$A2,'Schedule &amp; Results (2021)'!$H:$H,"W",'Schedule &amp; Results (2021)'!$C:$C,L$1)
 &amp;"-"&amp;COUNTIFS('Schedule &amp; Results (2021)'!$C:$C,$A2,'Schedule &amp; Results (2021)'!$E:$E,"L",'Schedule &amp; Results (2021)'!$F:$F,L$1)+
 COUNTIFS('Schedule &amp; Results (2021)'!$F:$F,$A2,'Schedule &amp; Results (2021)'!$H:$H,"L",'Schedule &amp; Results (2021)'!$C:$C,L$1))</f>
        <v>1-1</v>
      </c>
      <c r="M2" s="197" t="str">
        <f>IF($A2=M$1,"---",COUNTIFS('Schedule &amp; Results (2021)'!$C:$C,$A2,'Schedule &amp; Results (2021)'!$E:$E,"W",'Schedule &amp; Results (2021)'!$F:$F,M$1)+
 COUNTIFS('Schedule &amp; Results (2021)'!$F:$F,$A2,'Schedule &amp; Results (2021)'!$H:$H,"W",'Schedule &amp; Results (2021)'!$C:$C,M$1)
 &amp;"-"&amp;COUNTIFS('Schedule &amp; Results (2021)'!$C:$C,$A2,'Schedule &amp; Results (2021)'!$E:$E,"L",'Schedule &amp; Results (2021)'!$F:$F,M$1)+
 COUNTIFS('Schedule &amp; Results (2021)'!$F:$F,$A2,'Schedule &amp; Results (2021)'!$H:$H,"L",'Schedule &amp; Results (2021)'!$C:$C,M$1))</f>
        <v>0-1</v>
      </c>
    </row>
    <row r="3" ht="21.75" customHeight="1">
      <c r="A3" s="191" t="s">
        <v>1</v>
      </c>
      <c r="B3" s="34" t="str">
        <f>IF($A3=B$1,"---",COUNTIFS('Schedule &amp; Results (2021)'!$C:$C,$A3,'Schedule &amp; Results (2021)'!$E:$E,"W",'Schedule &amp; Results (2021)'!$F:$F,B$1)+
 COUNTIFS('Schedule &amp; Results (2021)'!$F:$F,$A3,'Schedule &amp; Results (2021)'!$H:$H,"W",'Schedule &amp; Results (2021)'!$C:$C,B$1)
 &amp;"-"&amp;COUNTIFS('Schedule &amp; Results (2021)'!$C:$C,$A3,'Schedule &amp; Results (2021)'!$E:$E,"L",'Schedule &amp; Results (2021)'!$F:$F,B$1)+
 COUNTIFS('Schedule &amp; Results (2021)'!$F:$F,$A3,'Schedule &amp; Results (2021)'!$H:$H,"L",'Schedule &amp; Results (2021)'!$C:$C,B$1))</f>
        <v>0-2</v>
      </c>
      <c r="C3" s="34" t="str">
        <f>IF($A3=C$1,"---",COUNTIFS('Schedule &amp; Results (2021)'!$C:$C,$A3,'Schedule &amp; Results (2021)'!$E:$E,"W",'Schedule &amp; Results (2021)'!$F:$F,C$1)+
 COUNTIFS('Schedule &amp; Results (2021)'!$F:$F,$A3,'Schedule &amp; Results (2021)'!$H:$H,"W",'Schedule &amp; Results (2021)'!$C:$C,C$1)
 &amp;"-"&amp;COUNTIFS('Schedule &amp; Results (2021)'!$C:$C,$A3,'Schedule &amp; Results (2021)'!$E:$E,"L",'Schedule &amp; Results (2021)'!$F:$F,C$1)+
 COUNTIFS('Schedule &amp; Results (2021)'!$F:$F,$A3,'Schedule &amp; Results (2021)'!$H:$H,"L",'Schedule &amp; Results (2021)'!$C:$C,C$1))</f>
        <v>---</v>
      </c>
      <c r="D3" s="34" t="str">
        <f>IF($A3=D$1,"---",COUNTIFS('Schedule &amp; Results (2021)'!$C:$C,$A3,'Schedule &amp; Results (2021)'!$E:$E,"W",'Schedule &amp; Results (2021)'!$F:$F,D$1)+
 COUNTIFS('Schedule &amp; Results (2021)'!$F:$F,$A3,'Schedule &amp; Results (2021)'!$H:$H,"W",'Schedule &amp; Results (2021)'!$C:$C,D$1)
 &amp;"-"&amp;COUNTIFS('Schedule &amp; Results (2021)'!$C:$C,$A3,'Schedule &amp; Results (2021)'!$E:$E,"L",'Schedule &amp; Results (2021)'!$F:$F,D$1)+
 COUNTIFS('Schedule &amp; Results (2021)'!$F:$F,$A3,'Schedule &amp; Results (2021)'!$H:$H,"L",'Schedule &amp; Results (2021)'!$C:$C,D$1))</f>
        <v>1-1</v>
      </c>
      <c r="E3" s="34" t="str">
        <f>IF($A3=E$1,"---",COUNTIFS('Schedule &amp; Results (2021)'!$C:$C,$A3,'Schedule &amp; Results (2021)'!$E:$E,"W",'Schedule &amp; Results (2021)'!$F:$F,E$1)+
 COUNTIFS('Schedule &amp; Results (2021)'!$F:$F,$A3,'Schedule &amp; Results (2021)'!$H:$H,"W",'Schedule &amp; Results (2021)'!$C:$C,E$1)
 &amp;"-"&amp;COUNTIFS('Schedule &amp; Results (2021)'!$C:$C,$A3,'Schedule &amp; Results (2021)'!$E:$E,"L",'Schedule &amp; Results (2021)'!$F:$F,E$1)+
 COUNTIFS('Schedule &amp; Results (2021)'!$F:$F,$A3,'Schedule &amp; Results (2021)'!$H:$H,"L",'Schedule &amp; Results (2021)'!$C:$C,E$1))</f>
        <v>1-0</v>
      </c>
      <c r="F3" s="34" t="str">
        <f>IF($A3=F$1,"---",COUNTIFS('Schedule &amp; Results (2021)'!$C:$C,$A3,'Schedule &amp; Results (2021)'!$E:$E,"W",'Schedule &amp; Results (2021)'!$F:$F,F$1)+
 COUNTIFS('Schedule &amp; Results (2021)'!$F:$F,$A3,'Schedule &amp; Results (2021)'!$H:$H,"W",'Schedule &amp; Results (2021)'!$C:$C,F$1)
 &amp;"-"&amp;COUNTIFS('Schedule &amp; Results (2021)'!$C:$C,$A3,'Schedule &amp; Results (2021)'!$E:$E,"L",'Schedule &amp; Results (2021)'!$F:$F,F$1)+
 COUNTIFS('Schedule &amp; Results (2021)'!$F:$F,$A3,'Schedule &amp; Results (2021)'!$H:$H,"L",'Schedule &amp; Results (2021)'!$C:$C,F$1))</f>
        <v>1-0</v>
      </c>
      <c r="G3" s="194" t="str">
        <f>IF($A3=G$1,"---",COUNTIFS('Schedule &amp; Results (2021)'!$C:$C,$A3,'Schedule &amp; Results (2021)'!$E:$E,"W",'Schedule &amp; Results (2021)'!$F:$F,G$1)+
 COUNTIFS('Schedule &amp; Results (2021)'!$F:$F,$A3,'Schedule &amp; Results (2021)'!$H:$H,"W",'Schedule &amp; Results (2021)'!$C:$C,G$1)
 &amp;"-"&amp;COUNTIFS('Schedule &amp; Results (2021)'!$C:$C,$A3,'Schedule &amp; Results (2021)'!$E:$E,"L",'Schedule &amp; Results (2021)'!$F:$F,G$1)+
 COUNTIFS('Schedule &amp; Results (2021)'!$F:$F,$A3,'Schedule &amp; Results (2021)'!$H:$H,"L",'Schedule &amp; Results (2021)'!$C:$C,G$1))</f>
        <v>0-0</v>
      </c>
      <c r="H3" s="34" t="str">
        <f>IF($A3=H$1,"---",COUNTIFS('Schedule &amp; Results (2021)'!$C:$C,$A3,'Schedule &amp; Results (2021)'!$E:$E,"W",'Schedule &amp; Results (2021)'!$F:$F,H$1)+
 COUNTIFS('Schedule &amp; Results (2021)'!$F:$F,$A3,'Schedule &amp; Results (2021)'!$H:$H,"W",'Schedule &amp; Results (2021)'!$C:$C,H$1)
 &amp;"-"&amp;COUNTIFS('Schedule &amp; Results (2021)'!$C:$C,$A3,'Schedule &amp; Results (2021)'!$E:$E,"L",'Schedule &amp; Results (2021)'!$F:$F,H$1)+
 COUNTIFS('Schedule &amp; Results (2021)'!$F:$F,$A3,'Schedule &amp; Results (2021)'!$H:$H,"L",'Schedule &amp; Results (2021)'!$C:$C,H$1))</f>
        <v>1-1</v>
      </c>
      <c r="I3" s="34" t="str">
        <f>IF($A3=I$1,"---",COUNTIFS('Schedule &amp; Results (2021)'!$C:$C,$A3,'Schedule &amp; Results (2021)'!$E:$E,"W",'Schedule &amp; Results (2021)'!$F:$F,I$1)+
 COUNTIFS('Schedule &amp; Results (2021)'!$F:$F,$A3,'Schedule &amp; Results (2021)'!$H:$H,"W",'Schedule &amp; Results (2021)'!$C:$C,I$1)
 &amp;"-"&amp;COUNTIFS('Schedule &amp; Results (2021)'!$C:$C,$A3,'Schedule &amp; Results (2021)'!$E:$E,"L",'Schedule &amp; Results (2021)'!$F:$F,I$1)+
 COUNTIFS('Schedule &amp; Results (2021)'!$F:$F,$A3,'Schedule &amp; Results (2021)'!$H:$H,"L",'Schedule &amp; Results (2021)'!$C:$C,I$1))</f>
        <v>0-1</v>
      </c>
      <c r="J3" s="34" t="str">
        <f>IF($A3=J$1,"---",COUNTIFS('Schedule &amp; Results (2021)'!$C:$C,$A3,'Schedule &amp; Results (2021)'!$E:$E,"W",'Schedule &amp; Results (2021)'!$F:$F,J$1)+
 COUNTIFS('Schedule &amp; Results (2021)'!$F:$F,$A3,'Schedule &amp; Results (2021)'!$H:$H,"W",'Schedule &amp; Results (2021)'!$C:$C,J$1)
 &amp;"-"&amp;COUNTIFS('Schedule &amp; Results (2021)'!$C:$C,$A3,'Schedule &amp; Results (2021)'!$E:$E,"L",'Schedule &amp; Results (2021)'!$F:$F,J$1)+
 COUNTIFS('Schedule &amp; Results (2021)'!$F:$F,$A3,'Schedule &amp; Results (2021)'!$H:$H,"L",'Schedule &amp; Results (2021)'!$C:$C,J$1))</f>
        <v>1-1</v>
      </c>
      <c r="K3" s="194" t="str">
        <f>IF($A3=K$1,"---",COUNTIFS('Schedule &amp; Results (2021)'!$C:$C,$A3,'Schedule &amp; Results (2021)'!$E:$E,"W",'Schedule &amp; Results (2021)'!$F:$F,K$1)+
 COUNTIFS('Schedule &amp; Results (2021)'!$F:$F,$A3,'Schedule &amp; Results (2021)'!$H:$H,"W",'Schedule &amp; Results (2021)'!$C:$C,K$1)
 &amp;"-"&amp;COUNTIFS('Schedule &amp; Results (2021)'!$C:$C,$A3,'Schedule &amp; Results (2021)'!$E:$E,"L",'Schedule &amp; Results (2021)'!$F:$F,K$1)+
 COUNTIFS('Schedule &amp; Results (2021)'!$F:$F,$A3,'Schedule &amp; Results (2021)'!$H:$H,"L",'Schedule &amp; Results (2021)'!$C:$C,K$1))</f>
        <v>0-0</v>
      </c>
      <c r="L3" s="34" t="str">
        <f>IF($A3=L$1,"---",COUNTIFS('Schedule &amp; Results (2021)'!$C:$C,$A3,'Schedule &amp; Results (2021)'!$E:$E,"W",'Schedule &amp; Results (2021)'!$F:$F,L$1)+
 COUNTIFS('Schedule &amp; Results (2021)'!$F:$F,$A3,'Schedule &amp; Results (2021)'!$H:$H,"W",'Schedule &amp; Results (2021)'!$C:$C,L$1)
 &amp;"-"&amp;COUNTIFS('Schedule &amp; Results (2021)'!$C:$C,$A3,'Schedule &amp; Results (2021)'!$E:$E,"L",'Schedule &amp; Results (2021)'!$F:$F,L$1)+
 COUNTIFS('Schedule &amp; Results (2021)'!$F:$F,$A3,'Schedule &amp; Results (2021)'!$H:$H,"L",'Schedule &amp; Results (2021)'!$C:$C,L$1))</f>
        <v>0-1</v>
      </c>
      <c r="M3" s="197" t="str">
        <f>IF($A3=M$1,"---",COUNTIFS('Schedule &amp; Results (2021)'!$C:$C,$A3,'Schedule &amp; Results (2021)'!$E:$E,"W",'Schedule &amp; Results (2021)'!$F:$F,M$1)+
 COUNTIFS('Schedule &amp; Results (2021)'!$F:$F,$A3,'Schedule &amp; Results (2021)'!$H:$H,"W",'Schedule &amp; Results (2021)'!$C:$C,M$1)
 &amp;"-"&amp;COUNTIFS('Schedule &amp; Results (2021)'!$C:$C,$A3,'Schedule &amp; Results (2021)'!$E:$E,"L",'Schedule &amp; Results (2021)'!$F:$F,M$1)+
 COUNTIFS('Schedule &amp; Results (2021)'!$F:$F,$A3,'Schedule &amp; Results (2021)'!$H:$H,"L",'Schedule &amp; Results (2021)'!$C:$C,M$1))</f>
        <v>1-2</v>
      </c>
    </row>
    <row r="4" ht="21.75" customHeight="1">
      <c r="A4" s="191" t="s">
        <v>2</v>
      </c>
      <c r="B4" s="34" t="str">
        <f>IF($A4=B$1,"---",COUNTIFS('Schedule &amp; Results (2021)'!$C:$C,$A4,'Schedule &amp; Results (2021)'!$E:$E,"W",'Schedule &amp; Results (2021)'!$F:$F,B$1)+
 COUNTIFS('Schedule &amp; Results (2021)'!$F:$F,$A4,'Schedule &amp; Results (2021)'!$H:$H,"W",'Schedule &amp; Results (2021)'!$C:$C,B$1)
 &amp;"-"&amp;COUNTIFS('Schedule &amp; Results (2021)'!$C:$C,$A4,'Schedule &amp; Results (2021)'!$E:$E,"L",'Schedule &amp; Results (2021)'!$F:$F,B$1)+
 COUNTIFS('Schedule &amp; Results (2021)'!$F:$F,$A4,'Schedule &amp; Results (2021)'!$H:$H,"L",'Schedule &amp; Results (2021)'!$C:$C,B$1))</f>
        <v>1-1</v>
      </c>
      <c r="C4" s="34" t="str">
        <f>IF($A4=C$1,"---",COUNTIFS('Schedule &amp; Results (2021)'!$C:$C,$A4,'Schedule &amp; Results (2021)'!$E:$E,"W",'Schedule &amp; Results (2021)'!$F:$F,C$1)+
 COUNTIFS('Schedule &amp; Results (2021)'!$F:$F,$A4,'Schedule &amp; Results (2021)'!$H:$H,"W",'Schedule &amp; Results (2021)'!$C:$C,C$1)
 &amp;"-"&amp;COUNTIFS('Schedule &amp; Results (2021)'!$C:$C,$A4,'Schedule &amp; Results (2021)'!$E:$E,"L",'Schedule &amp; Results (2021)'!$F:$F,C$1)+
 COUNTIFS('Schedule &amp; Results (2021)'!$F:$F,$A4,'Schedule &amp; Results (2021)'!$H:$H,"L",'Schedule &amp; Results (2021)'!$C:$C,C$1))</f>
        <v>1-1</v>
      </c>
      <c r="D4" s="34" t="str">
        <f>IF($A4=D$1,"---",COUNTIFS('Schedule &amp; Results (2021)'!$C:$C,$A4,'Schedule &amp; Results (2021)'!$E:$E,"W",'Schedule &amp; Results (2021)'!$F:$F,D$1)+
 COUNTIFS('Schedule &amp; Results (2021)'!$F:$F,$A4,'Schedule &amp; Results (2021)'!$H:$H,"W",'Schedule &amp; Results (2021)'!$C:$C,D$1)
 &amp;"-"&amp;COUNTIFS('Schedule &amp; Results (2021)'!$C:$C,$A4,'Schedule &amp; Results (2021)'!$E:$E,"L",'Schedule &amp; Results (2021)'!$F:$F,D$1)+
 COUNTIFS('Schedule &amp; Results (2021)'!$F:$F,$A4,'Schedule &amp; Results (2021)'!$H:$H,"L",'Schedule &amp; Results (2021)'!$C:$C,D$1))</f>
        <v>---</v>
      </c>
      <c r="E4" s="34" t="str">
        <f>IF($A4=E$1,"---",COUNTIFS('Schedule &amp; Results (2021)'!$C:$C,$A4,'Schedule &amp; Results (2021)'!$E:$E,"W",'Schedule &amp; Results (2021)'!$F:$F,E$1)+
 COUNTIFS('Schedule &amp; Results (2021)'!$F:$F,$A4,'Schedule &amp; Results (2021)'!$H:$H,"W",'Schedule &amp; Results (2021)'!$C:$C,E$1)
 &amp;"-"&amp;COUNTIFS('Schedule &amp; Results (2021)'!$C:$C,$A4,'Schedule &amp; Results (2021)'!$E:$E,"L",'Schedule &amp; Results (2021)'!$F:$F,E$1)+
 COUNTIFS('Schedule &amp; Results (2021)'!$F:$F,$A4,'Schedule &amp; Results (2021)'!$H:$H,"L",'Schedule &amp; Results (2021)'!$C:$C,E$1))</f>
        <v>1-0</v>
      </c>
      <c r="F4" s="34" t="str">
        <f>IF($A4=F$1,"---",COUNTIFS('Schedule &amp; Results (2021)'!$C:$C,$A4,'Schedule &amp; Results (2021)'!$E:$E,"W",'Schedule &amp; Results (2021)'!$F:$F,F$1)+
 COUNTIFS('Schedule &amp; Results (2021)'!$F:$F,$A4,'Schedule &amp; Results (2021)'!$H:$H,"W",'Schedule &amp; Results (2021)'!$C:$C,F$1)
 &amp;"-"&amp;COUNTIFS('Schedule &amp; Results (2021)'!$C:$C,$A4,'Schedule &amp; Results (2021)'!$E:$E,"L",'Schedule &amp; Results (2021)'!$F:$F,F$1)+
 COUNTIFS('Schedule &amp; Results (2021)'!$F:$F,$A4,'Schedule &amp; Results (2021)'!$H:$H,"L",'Schedule &amp; Results (2021)'!$C:$C,F$1))</f>
        <v>0-1</v>
      </c>
      <c r="G4" s="194" t="str">
        <f>IF($A4=G$1,"---",COUNTIFS('Schedule &amp; Results (2021)'!$C:$C,$A4,'Schedule &amp; Results (2021)'!$E:$E,"W",'Schedule &amp; Results (2021)'!$F:$F,G$1)+
 COUNTIFS('Schedule &amp; Results (2021)'!$F:$F,$A4,'Schedule &amp; Results (2021)'!$H:$H,"W",'Schedule &amp; Results (2021)'!$C:$C,G$1)
 &amp;"-"&amp;COUNTIFS('Schedule &amp; Results (2021)'!$C:$C,$A4,'Schedule &amp; Results (2021)'!$E:$E,"L",'Schedule &amp; Results (2021)'!$F:$F,G$1)+
 COUNTIFS('Schedule &amp; Results (2021)'!$F:$F,$A4,'Schedule &amp; Results (2021)'!$H:$H,"L",'Schedule &amp; Results (2021)'!$C:$C,G$1))</f>
        <v>0-0</v>
      </c>
      <c r="H4" s="34" t="str">
        <f>IF($A4=H$1,"---",COUNTIFS('Schedule &amp; Results (2021)'!$C:$C,$A4,'Schedule &amp; Results (2021)'!$E:$E,"W",'Schedule &amp; Results (2021)'!$F:$F,H$1)+
 COUNTIFS('Schedule &amp; Results (2021)'!$F:$F,$A4,'Schedule &amp; Results (2021)'!$H:$H,"W",'Schedule &amp; Results (2021)'!$C:$C,H$1)
 &amp;"-"&amp;COUNTIFS('Schedule &amp; Results (2021)'!$C:$C,$A4,'Schedule &amp; Results (2021)'!$E:$E,"L",'Schedule &amp; Results (2021)'!$F:$F,H$1)+
 COUNTIFS('Schedule &amp; Results (2021)'!$F:$F,$A4,'Schedule &amp; Results (2021)'!$H:$H,"L",'Schedule &amp; Results (2021)'!$C:$C,H$1))</f>
        <v>1-1</v>
      </c>
      <c r="I4" s="34" t="str">
        <f>IF($A4=I$1,"---",COUNTIFS('Schedule &amp; Results (2021)'!$C:$C,$A4,'Schedule &amp; Results (2021)'!$E:$E,"W",'Schedule &amp; Results (2021)'!$F:$F,I$1)+
 COUNTIFS('Schedule &amp; Results (2021)'!$F:$F,$A4,'Schedule &amp; Results (2021)'!$H:$H,"W",'Schedule &amp; Results (2021)'!$C:$C,I$1)
 &amp;"-"&amp;COUNTIFS('Schedule &amp; Results (2021)'!$C:$C,$A4,'Schedule &amp; Results (2021)'!$E:$E,"L",'Schedule &amp; Results (2021)'!$F:$F,I$1)+
 COUNTIFS('Schedule &amp; Results (2021)'!$F:$F,$A4,'Schedule &amp; Results (2021)'!$H:$H,"L",'Schedule &amp; Results (2021)'!$C:$C,I$1))</f>
        <v>1-1</v>
      </c>
      <c r="J4" s="34" t="str">
        <f>IF($A4=J$1,"---",COUNTIFS('Schedule &amp; Results (2021)'!$C:$C,$A4,'Schedule &amp; Results (2021)'!$E:$E,"W",'Schedule &amp; Results (2021)'!$F:$F,J$1)+
 COUNTIFS('Schedule &amp; Results (2021)'!$F:$F,$A4,'Schedule &amp; Results (2021)'!$H:$H,"W",'Schedule &amp; Results (2021)'!$C:$C,J$1)
 &amp;"-"&amp;COUNTIFS('Schedule &amp; Results (2021)'!$C:$C,$A4,'Schedule &amp; Results (2021)'!$E:$E,"L",'Schedule &amp; Results (2021)'!$F:$F,J$1)+
 COUNTIFS('Schedule &amp; Results (2021)'!$F:$F,$A4,'Schedule &amp; Results (2021)'!$H:$H,"L",'Schedule &amp; Results (2021)'!$C:$C,J$1))</f>
        <v>3-0</v>
      </c>
      <c r="K4" s="194" t="str">
        <f>IF($A4=K$1,"---",COUNTIFS('Schedule &amp; Results (2021)'!$C:$C,$A4,'Schedule &amp; Results (2021)'!$E:$E,"W",'Schedule &amp; Results (2021)'!$F:$F,K$1)+
 COUNTIFS('Schedule &amp; Results (2021)'!$F:$F,$A4,'Schedule &amp; Results (2021)'!$H:$H,"W",'Schedule &amp; Results (2021)'!$C:$C,K$1)
 &amp;"-"&amp;COUNTIFS('Schedule &amp; Results (2021)'!$C:$C,$A4,'Schedule &amp; Results (2021)'!$E:$E,"L",'Schedule &amp; Results (2021)'!$F:$F,K$1)+
 COUNTIFS('Schedule &amp; Results (2021)'!$F:$F,$A4,'Schedule &amp; Results (2021)'!$H:$H,"L",'Schedule &amp; Results (2021)'!$C:$C,K$1))</f>
        <v>0-0</v>
      </c>
      <c r="L4" s="34" t="str">
        <f>IF($A4=L$1,"---",COUNTIFS('Schedule &amp; Results (2021)'!$C:$C,$A4,'Schedule &amp; Results (2021)'!$E:$E,"W",'Schedule &amp; Results (2021)'!$F:$F,L$1)+
 COUNTIFS('Schedule &amp; Results (2021)'!$F:$F,$A4,'Schedule &amp; Results (2021)'!$H:$H,"W",'Schedule &amp; Results (2021)'!$C:$C,L$1)
 &amp;"-"&amp;COUNTIFS('Schedule &amp; Results (2021)'!$C:$C,$A4,'Schedule &amp; Results (2021)'!$E:$E,"L",'Schedule &amp; Results (2021)'!$F:$F,L$1)+
 COUNTIFS('Schedule &amp; Results (2021)'!$F:$F,$A4,'Schedule &amp; Results (2021)'!$H:$H,"L",'Schedule &amp; Results (2021)'!$C:$C,L$1))</f>
        <v>1-1</v>
      </c>
      <c r="M4" s="197" t="str">
        <f>IF($A4=M$1,"---",COUNTIFS('Schedule &amp; Results (2021)'!$C:$C,$A4,'Schedule &amp; Results (2021)'!$E:$E,"W",'Schedule &amp; Results (2021)'!$F:$F,M$1)+
 COUNTIFS('Schedule &amp; Results (2021)'!$F:$F,$A4,'Schedule &amp; Results (2021)'!$H:$H,"W",'Schedule &amp; Results (2021)'!$C:$C,M$1)
 &amp;"-"&amp;COUNTIFS('Schedule &amp; Results (2021)'!$C:$C,$A4,'Schedule &amp; Results (2021)'!$E:$E,"L",'Schedule &amp; Results (2021)'!$F:$F,M$1)+
 COUNTIFS('Schedule &amp; Results (2021)'!$F:$F,$A4,'Schedule &amp; Results (2021)'!$H:$H,"L",'Schedule &amp; Results (2021)'!$C:$C,M$1))</f>
        <v>0-2</v>
      </c>
    </row>
    <row r="5" ht="21.75" customHeight="1">
      <c r="A5" s="191" t="s">
        <v>3</v>
      </c>
      <c r="B5" s="34" t="str">
        <f>IF($A5=B$1,"---",COUNTIFS('Schedule &amp; Results (2021)'!$C:$C,$A5,'Schedule &amp; Results (2021)'!$E:$E,"W",'Schedule &amp; Results (2021)'!$F:$F,B$1)+
 COUNTIFS('Schedule &amp; Results (2021)'!$F:$F,$A5,'Schedule &amp; Results (2021)'!$H:$H,"W",'Schedule &amp; Results (2021)'!$C:$C,B$1)
 &amp;"-"&amp;COUNTIFS('Schedule &amp; Results (2021)'!$C:$C,$A5,'Schedule &amp; Results (2021)'!$E:$E,"L",'Schedule &amp; Results (2021)'!$F:$F,B$1)+
 COUNTIFS('Schedule &amp; Results (2021)'!$F:$F,$A5,'Schedule &amp; Results (2021)'!$H:$H,"L",'Schedule &amp; Results (2021)'!$C:$C,B$1))</f>
        <v>0-2</v>
      </c>
      <c r="C5" s="34" t="str">
        <f>IF($A5=C$1,"---",COUNTIFS('Schedule &amp; Results (2021)'!$C:$C,$A5,'Schedule &amp; Results (2021)'!$E:$E,"W",'Schedule &amp; Results (2021)'!$F:$F,C$1)+
 COUNTIFS('Schedule &amp; Results (2021)'!$F:$F,$A5,'Schedule &amp; Results (2021)'!$H:$H,"W",'Schedule &amp; Results (2021)'!$C:$C,C$1)
 &amp;"-"&amp;COUNTIFS('Schedule &amp; Results (2021)'!$C:$C,$A5,'Schedule &amp; Results (2021)'!$E:$E,"L",'Schedule &amp; Results (2021)'!$F:$F,C$1)+
 COUNTIFS('Schedule &amp; Results (2021)'!$F:$F,$A5,'Schedule &amp; Results (2021)'!$H:$H,"L",'Schedule &amp; Results (2021)'!$C:$C,C$1))</f>
        <v>0-1</v>
      </c>
      <c r="D5" s="34" t="str">
        <f>IF($A5=D$1,"---",COUNTIFS('Schedule &amp; Results (2021)'!$C:$C,$A5,'Schedule &amp; Results (2021)'!$E:$E,"W",'Schedule &amp; Results (2021)'!$F:$F,D$1)+
 COUNTIFS('Schedule &amp; Results (2021)'!$F:$F,$A5,'Schedule &amp; Results (2021)'!$H:$H,"W",'Schedule &amp; Results (2021)'!$C:$C,D$1)
 &amp;"-"&amp;COUNTIFS('Schedule &amp; Results (2021)'!$C:$C,$A5,'Schedule &amp; Results (2021)'!$E:$E,"L",'Schedule &amp; Results (2021)'!$F:$F,D$1)+
 COUNTIFS('Schedule &amp; Results (2021)'!$F:$F,$A5,'Schedule &amp; Results (2021)'!$H:$H,"L",'Schedule &amp; Results (2021)'!$C:$C,D$1))</f>
        <v>0-1</v>
      </c>
      <c r="E5" s="34" t="str">
        <f>IF($A5=E$1,"---",COUNTIFS('Schedule &amp; Results (2021)'!$C:$C,$A5,'Schedule &amp; Results (2021)'!$E:$E,"W",'Schedule &amp; Results (2021)'!$F:$F,E$1)+
 COUNTIFS('Schedule &amp; Results (2021)'!$F:$F,$A5,'Schedule &amp; Results (2021)'!$H:$H,"W",'Schedule &amp; Results (2021)'!$C:$C,E$1)
 &amp;"-"&amp;COUNTIFS('Schedule &amp; Results (2021)'!$C:$C,$A5,'Schedule &amp; Results (2021)'!$E:$E,"L",'Schedule &amp; Results (2021)'!$F:$F,E$1)+
 COUNTIFS('Schedule &amp; Results (2021)'!$F:$F,$A5,'Schedule &amp; Results (2021)'!$H:$H,"L",'Schedule &amp; Results (2021)'!$C:$C,E$1))</f>
        <v>---</v>
      </c>
      <c r="F5" s="34" t="str">
        <f>IF($A5=F$1,"---",COUNTIFS('Schedule &amp; Results (2021)'!$C:$C,$A5,'Schedule &amp; Results (2021)'!$E:$E,"W",'Schedule &amp; Results (2021)'!$F:$F,F$1)+
 COUNTIFS('Schedule &amp; Results (2021)'!$F:$F,$A5,'Schedule &amp; Results (2021)'!$H:$H,"W",'Schedule &amp; Results (2021)'!$C:$C,F$1)
 &amp;"-"&amp;COUNTIFS('Schedule &amp; Results (2021)'!$C:$C,$A5,'Schedule &amp; Results (2021)'!$E:$E,"L",'Schedule &amp; Results (2021)'!$F:$F,F$1)+
 COUNTIFS('Schedule &amp; Results (2021)'!$F:$F,$A5,'Schedule &amp; Results (2021)'!$H:$H,"L",'Schedule &amp; Results (2021)'!$C:$C,F$1))</f>
        <v>0-2</v>
      </c>
      <c r="G5" s="194" t="str">
        <f>IF($A5=G$1,"---",COUNTIFS('Schedule &amp; Results (2021)'!$C:$C,$A5,'Schedule &amp; Results (2021)'!$E:$E,"W",'Schedule &amp; Results (2021)'!$F:$F,G$1)+
 COUNTIFS('Schedule &amp; Results (2021)'!$F:$F,$A5,'Schedule &amp; Results (2021)'!$H:$H,"W",'Schedule &amp; Results (2021)'!$C:$C,G$1)
 &amp;"-"&amp;COUNTIFS('Schedule &amp; Results (2021)'!$C:$C,$A5,'Schedule &amp; Results (2021)'!$E:$E,"L",'Schedule &amp; Results (2021)'!$F:$F,G$1)+
 COUNTIFS('Schedule &amp; Results (2021)'!$F:$F,$A5,'Schedule &amp; Results (2021)'!$H:$H,"L",'Schedule &amp; Results (2021)'!$C:$C,G$1))</f>
        <v>0-0</v>
      </c>
      <c r="H5" s="34" t="str">
        <f>IF($A5=H$1,"---",COUNTIFS('Schedule &amp; Results (2021)'!$C:$C,$A5,'Schedule &amp; Results (2021)'!$E:$E,"W",'Schedule &amp; Results (2021)'!$F:$F,H$1)+
 COUNTIFS('Schedule &amp; Results (2021)'!$F:$F,$A5,'Schedule &amp; Results (2021)'!$H:$H,"W",'Schedule &amp; Results (2021)'!$C:$C,H$1)
 &amp;"-"&amp;COUNTIFS('Schedule &amp; Results (2021)'!$C:$C,$A5,'Schedule &amp; Results (2021)'!$E:$E,"L",'Schedule &amp; Results (2021)'!$F:$F,H$1)+
 COUNTIFS('Schedule &amp; Results (2021)'!$F:$F,$A5,'Schedule &amp; Results (2021)'!$H:$H,"L",'Schedule &amp; Results (2021)'!$C:$C,H$1))</f>
        <v>1-1</v>
      </c>
      <c r="I5" s="34" t="str">
        <f>IF($A5=I$1,"---",COUNTIFS('Schedule &amp; Results (2021)'!$C:$C,$A5,'Schedule &amp; Results (2021)'!$E:$E,"W",'Schedule &amp; Results (2021)'!$F:$F,I$1)+
 COUNTIFS('Schedule &amp; Results (2021)'!$F:$F,$A5,'Schedule &amp; Results (2021)'!$H:$H,"W",'Schedule &amp; Results (2021)'!$C:$C,I$1)
 &amp;"-"&amp;COUNTIFS('Schedule &amp; Results (2021)'!$C:$C,$A5,'Schedule &amp; Results (2021)'!$E:$E,"L",'Schedule &amp; Results (2021)'!$F:$F,I$1)+
 COUNTIFS('Schedule &amp; Results (2021)'!$F:$F,$A5,'Schedule &amp; Results (2021)'!$H:$H,"L",'Schedule &amp; Results (2021)'!$C:$C,I$1))</f>
        <v>0-2</v>
      </c>
      <c r="J5" s="34" t="str">
        <f>IF($A5=J$1,"---",COUNTIFS('Schedule &amp; Results (2021)'!$C:$C,$A5,'Schedule &amp; Results (2021)'!$E:$E,"W",'Schedule &amp; Results (2021)'!$F:$F,J$1)+
 COUNTIFS('Schedule &amp; Results (2021)'!$F:$F,$A5,'Schedule &amp; Results (2021)'!$H:$H,"W",'Schedule &amp; Results (2021)'!$C:$C,J$1)
 &amp;"-"&amp;COUNTIFS('Schedule &amp; Results (2021)'!$C:$C,$A5,'Schedule &amp; Results (2021)'!$E:$E,"L",'Schedule &amp; Results (2021)'!$F:$F,J$1)+
 COUNTIFS('Schedule &amp; Results (2021)'!$F:$F,$A5,'Schedule &amp; Results (2021)'!$H:$H,"L",'Schedule &amp; Results (2021)'!$C:$C,J$1))</f>
        <v>1-0</v>
      </c>
      <c r="K5" s="194" t="str">
        <f>IF($A5=K$1,"---",COUNTIFS('Schedule &amp; Results (2021)'!$C:$C,$A5,'Schedule &amp; Results (2021)'!$E:$E,"W",'Schedule &amp; Results (2021)'!$F:$F,K$1)+
 COUNTIFS('Schedule &amp; Results (2021)'!$F:$F,$A5,'Schedule &amp; Results (2021)'!$H:$H,"W",'Schedule &amp; Results (2021)'!$C:$C,K$1)
 &amp;"-"&amp;COUNTIFS('Schedule &amp; Results (2021)'!$C:$C,$A5,'Schedule &amp; Results (2021)'!$E:$E,"L",'Schedule &amp; Results (2021)'!$F:$F,K$1)+
 COUNTIFS('Schedule &amp; Results (2021)'!$F:$F,$A5,'Schedule &amp; Results (2021)'!$H:$H,"L",'Schedule &amp; Results (2021)'!$C:$C,K$1))</f>
        <v>0-0</v>
      </c>
      <c r="L5" s="34" t="str">
        <f>IF($A5=L$1,"---",COUNTIFS('Schedule &amp; Results (2021)'!$C:$C,$A5,'Schedule &amp; Results (2021)'!$E:$E,"W",'Schedule &amp; Results (2021)'!$F:$F,L$1)+
 COUNTIFS('Schedule &amp; Results (2021)'!$F:$F,$A5,'Schedule &amp; Results (2021)'!$H:$H,"W",'Schedule &amp; Results (2021)'!$C:$C,L$1)
 &amp;"-"&amp;COUNTIFS('Schedule &amp; Results (2021)'!$C:$C,$A5,'Schedule &amp; Results (2021)'!$E:$E,"L",'Schedule &amp; Results (2021)'!$F:$F,L$1)+
 COUNTIFS('Schedule &amp; Results (2021)'!$F:$F,$A5,'Schedule &amp; Results (2021)'!$H:$H,"L",'Schedule &amp; Results (2021)'!$C:$C,L$1))</f>
        <v>0-2</v>
      </c>
      <c r="M5" s="197" t="str">
        <f>IF($A5=M$1,"---",COUNTIFS('Schedule &amp; Results (2021)'!$C:$C,$A5,'Schedule &amp; Results (2021)'!$E:$E,"W",'Schedule &amp; Results (2021)'!$F:$F,M$1)+
 COUNTIFS('Schedule &amp; Results (2021)'!$F:$F,$A5,'Schedule &amp; Results (2021)'!$H:$H,"W",'Schedule &amp; Results (2021)'!$C:$C,M$1)
 &amp;"-"&amp;COUNTIFS('Schedule &amp; Results (2021)'!$C:$C,$A5,'Schedule &amp; Results (2021)'!$E:$E,"L",'Schedule &amp; Results (2021)'!$F:$F,M$1)+
 COUNTIFS('Schedule &amp; Results (2021)'!$F:$F,$A5,'Schedule &amp; Results (2021)'!$H:$H,"L",'Schedule &amp; Results (2021)'!$C:$C,M$1))</f>
        <v>2-0</v>
      </c>
    </row>
    <row r="6" ht="21.75" customHeight="1">
      <c r="A6" s="191" t="s">
        <v>4</v>
      </c>
      <c r="B6" s="34" t="str">
        <f>IF($A6=B$1,"---",COUNTIFS('Schedule &amp; Results (2021)'!$C:$C,$A6,'Schedule &amp; Results (2021)'!$E:$E,"W",'Schedule &amp; Results (2021)'!$F:$F,B$1)+
 COUNTIFS('Schedule &amp; Results (2021)'!$F:$F,$A6,'Schedule &amp; Results (2021)'!$H:$H,"W",'Schedule &amp; Results (2021)'!$C:$C,B$1)
 &amp;"-"&amp;COUNTIFS('Schedule &amp; Results (2021)'!$C:$C,$A6,'Schedule &amp; Results (2021)'!$E:$E,"L",'Schedule &amp; Results (2021)'!$F:$F,B$1)+
 COUNTIFS('Schedule &amp; Results (2021)'!$F:$F,$A6,'Schedule &amp; Results (2021)'!$H:$H,"L",'Schedule &amp; Results (2021)'!$C:$C,B$1))</f>
        <v>1-1</v>
      </c>
      <c r="C6" s="34" t="str">
        <f>IF($A6=C$1,"---",COUNTIFS('Schedule &amp; Results (2021)'!$C:$C,$A6,'Schedule &amp; Results (2021)'!$E:$E,"W",'Schedule &amp; Results (2021)'!$F:$F,C$1)+
 COUNTIFS('Schedule &amp; Results (2021)'!$F:$F,$A6,'Schedule &amp; Results (2021)'!$H:$H,"W",'Schedule &amp; Results (2021)'!$C:$C,C$1)
 &amp;"-"&amp;COUNTIFS('Schedule &amp; Results (2021)'!$C:$C,$A6,'Schedule &amp; Results (2021)'!$E:$E,"L",'Schedule &amp; Results (2021)'!$F:$F,C$1)+
 COUNTIFS('Schedule &amp; Results (2021)'!$F:$F,$A6,'Schedule &amp; Results (2021)'!$H:$H,"L",'Schedule &amp; Results (2021)'!$C:$C,C$1))</f>
        <v>0-1</v>
      </c>
      <c r="D6" s="34" t="str">
        <f>IF($A6=D$1,"---",COUNTIFS('Schedule &amp; Results (2021)'!$C:$C,$A6,'Schedule &amp; Results (2021)'!$E:$E,"W",'Schedule &amp; Results (2021)'!$F:$F,D$1)+
 COUNTIFS('Schedule &amp; Results (2021)'!$F:$F,$A6,'Schedule &amp; Results (2021)'!$H:$H,"W",'Schedule &amp; Results (2021)'!$C:$C,D$1)
 &amp;"-"&amp;COUNTIFS('Schedule &amp; Results (2021)'!$C:$C,$A6,'Schedule &amp; Results (2021)'!$E:$E,"L",'Schedule &amp; Results (2021)'!$F:$F,D$1)+
 COUNTIFS('Schedule &amp; Results (2021)'!$F:$F,$A6,'Schedule &amp; Results (2021)'!$H:$H,"L",'Schedule &amp; Results (2021)'!$C:$C,D$1))</f>
        <v>1-0</v>
      </c>
      <c r="E6" s="34" t="str">
        <f>IF($A6=E$1,"---",COUNTIFS('Schedule &amp; Results (2021)'!$C:$C,$A6,'Schedule &amp; Results (2021)'!$E:$E,"W",'Schedule &amp; Results (2021)'!$F:$F,E$1)+
 COUNTIFS('Schedule &amp; Results (2021)'!$F:$F,$A6,'Schedule &amp; Results (2021)'!$H:$H,"W",'Schedule &amp; Results (2021)'!$C:$C,E$1)
 &amp;"-"&amp;COUNTIFS('Schedule &amp; Results (2021)'!$C:$C,$A6,'Schedule &amp; Results (2021)'!$E:$E,"L",'Schedule &amp; Results (2021)'!$F:$F,E$1)+
 COUNTIFS('Schedule &amp; Results (2021)'!$F:$F,$A6,'Schedule &amp; Results (2021)'!$H:$H,"L",'Schedule &amp; Results (2021)'!$C:$C,E$1))</f>
        <v>2-0</v>
      </c>
      <c r="F6" s="34" t="str">
        <f>IF($A6=F$1,"---",COUNTIFS('Schedule &amp; Results (2021)'!$C:$C,$A6,'Schedule &amp; Results (2021)'!$E:$E,"W",'Schedule &amp; Results (2021)'!$F:$F,F$1)+
 COUNTIFS('Schedule &amp; Results (2021)'!$F:$F,$A6,'Schedule &amp; Results (2021)'!$H:$H,"W",'Schedule &amp; Results (2021)'!$C:$C,F$1)
 &amp;"-"&amp;COUNTIFS('Schedule &amp; Results (2021)'!$C:$C,$A6,'Schedule &amp; Results (2021)'!$E:$E,"L",'Schedule &amp; Results (2021)'!$F:$F,F$1)+
 COUNTIFS('Schedule &amp; Results (2021)'!$F:$F,$A6,'Schedule &amp; Results (2021)'!$H:$H,"L",'Schedule &amp; Results (2021)'!$C:$C,F$1))</f>
        <v>---</v>
      </c>
      <c r="G6" s="194" t="str">
        <f>IF($A6=G$1,"---",COUNTIFS('Schedule &amp; Results (2021)'!$C:$C,$A6,'Schedule &amp; Results (2021)'!$E:$E,"W",'Schedule &amp; Results (2021)'!$F:$F,G$1)+
 COUNTIFS('Schedule &amp; Results (2021)'!$F:$F,$A6,'Schedule &amp; Results (2021)'!$H:$H,"W",'Schedule &amp; Results (2021)'!$C:$C,G$1)
 &amp;"-"&amp;COUNTIFS('Schedule &amp; Results (2021)'!$C:$C,$A6,'Schedule &amp; Results (2021)'!$E:$E,"L",'Schedule &amp; Results (2021)'!$F:$F,G$1)+
 COUNTIFS('Schedule &amp; Results (2021)'!$F:$F,$A6,'Schedule &amp; Results (2021)'!$H:$H,"L",'Schedule &amp; Results (2021)'!$C:$C,G$1))</f>
        <v>0-0</v>
      </c>
      <c r="H6" s="34" t="str">
        <f>IF($A6=H$1,"---",COUNTIFS('Schedule &amp; Results (2021)'!$C:$C,$A6,'Schedule &amp; Results (2021)'!$E:$E,"W",'Schedule &amp; Results (2021)'!$F:$F,H$1)+
 COUNTIFS('Schedule &amp; Results (2021)'!$F:$F,$A6,'Schedule &amp; Results (2021)'!$H:$H,"W",'Schedule &amp; Results (2021)'!$C:$C,H$1)
 &amp;"-"&amp;COUNTIFS('Schedule &amp; Results (2021)'!$C:$C,$A6,'Schedule &amp; Results (2021)'!$E:$E,"L",'Schedule &amp; Results (2021)'!$F:$F,H$1)+
 COUNTIFS('Schedule &amp; Results (2021)'!$F:$F,$A6,'Schedule &amp; Results (2021)'!$H:$H,"L",'Schedule &amp; Results (2021)'!$C:$C,H$1))</f>
        <v>0-1</v>
      </c>
      <c r="I6" s="34" t="str">
        <f>IF($A6=I$1,"---",COUNTIFS('Schedule &amp; Results (2021)'!$C:$C,$A6,'Schedule &amp; Results (2021)'!$E:$E,"W",'Schedule &amp; Results (2021)'!$F:$F,I$1)+
 COUNTIFS('Schedule &amp; Results (2021)'!$F:$F,$A6,'Schedule &amp; Results (2021)'!$H:$H,"W",'Schedule &amp; Results (2021)'!$C:$C,I$1)
 &amp;"-"&amp;COUNTIFS('Schedule &amp; Results (2021)'!$C:$C,$A6,'Schedule &amp; Results (2021)'!$E:$E,"L",'Schedule &amp; Results (2021)'!$F:$F,I$1)+
 COUNTIFS('Schedule &amp; Results (2021)'!$F:$F,$A6,'Schedule &amp; Results (2021)'!$H:$H,"L",'Schedule &amp; Results (2021)'!$C:$C,I$1))</f>
        <v>1-1</v>
      </c>
      <c r="J6" s="34" t="str">
        <f>IF($A6=J$1,"---",COUNTIFS('Schedule &amp; Results (2021)'!$C:$C,$A6,'Schedule &amp; Results (2021)'!$E:$E,"W",'Schedule &amp; Results (2021)'!$F:$F,J$1)+
 COUNTIFS('Schedule &amp; Results (2021)'!$F:$F,$A6,'Schedule &amp; Results (2021)'!$H:$H,"W",'Schedule &amp; Results (2021)'!$C:$C,J$1)
 &amp;"-"&amp;COUNTIFS('Schedule &amp; Results (2021)'!$C:$C,$A6,'Schedule &amp; Results (2021)'!$E:$E,"L",'Schedule &amp; Results (2021)'!$F:$F,J$1)+
 COUNTIFS('Schedule &amp; Results (2021)'!$F:$F,$A6,'Schedule &amp; Results (2021)'!$H:$H,"L",'Schedule &amp; Results (2021)'!$C:$C,J$1))</f>
        <v>0-2</v>
      </c>
      <c r="K6" s="194" t="str">
        <f>IF($A6=K$1,"---",COUNTIFS('Schedule &amp; Results (2021)'!$C:$C,$A6,'Schedule &amp; Results (2021)'!$E:$E,"W",'Schedule &amp; Results (2021)'!$F:$F,K$1)+
 COUNTIFS('Schedule &amp; Results (2021)'!$F:$F,$A6,'Schedule &amp; Results (2021)'!$H:$H,"W",'Schedule &amp; Results (2021)'!$C:$C,K$1)
 &amp;"-"&amp;COUNTIFS('Schedule &amp; Results (2021)'!$C:$C,$A6,'Schedule &amp; Results (2021)'!$E:$E,"L",'Schedule &amp; Results (2021)'!$F:$F,K$1)+
 COUNTIFS('Schedule &amp; Results (2021)'!$F:$F,$A6,'Schedule &amp; Results (2021)'!$H:$H,"L",'Schedule &amp; Results (2021)'!$C:$C,K$1))</f>
        <v>0-0</v>
      </c>
      <c r="L6" s="34" t="str">
        <f>IF($A6=L$1,"---",COUNTIFS('Schedule &amp; Results (2021)'!$C:$C,$A6,'Schedule &amp; Results (2021)'!$E:$E,"W",'Schedule &amp; Results (2021)'!$F:$F,L$1)+
 COUNTIFS('Schedule &amp; Results (2021)'!$F:$F,$A6,'Schedule &amp; Results (2021)'!$H:$H,"W",'Schedule &amp; Results (2021)'!$C:$C,L$1)
 &amp;"-"&amp;COUNTIFS('Schedule &amp; Results (2021)'!$C:$C,$A6,'Schedule &amp; Results (2021)'!$E:$E,"L",'Schedule &amp; Results (2021)'!$F:$F,L$1)+
 COUNTIFS('Schedule &amp; Results (2021)'!$F:$F,$A6,'Schedule &amp; Results (2021)'!$H:$H,"L",'Schedule &amp; Results (2021)'!$C:$C,L$1))</f>
        <v>0-2</v>
      </c>
      <c r="M6" s="197" t="str">
        <f>IF($A6=M$1,"---",COUNTIFS('Schedule &amp; Results (2021)'!$C:$C,$A6,'Schedule &amp; Results (2021)'!$E:$E,"W",'Schedule &amp; Results (2021)'!$F:$F,M$1)+
 COUNTIFS('Schedule &amp; Results (2021)'!$F:$F,$A6,'Schedule &amp; Results (2021)'!$H:$H,"W",'Schedule &amp; Results (2021)'!$C:$C,M$1)
 &amp;"-"&amp;COUNTIFS('Schedule &amp; Results (2021)'!$C:$C,$A6,'Schedule &amp; Results (2021)'!$E:$E,"L",'Schedule &amp; Results (2021)'!$F:$F,M$1)+
 COUNTIFS('Schedule &amp; Results (2021)'!$F:$F,$A6,'Schedule &amp; Results (2021)'!$H:$H,"L",'Schedule &amp; Results (2021)'!$C:$C,M$1))</f>
        <v>0-1</v>
      </c>
    </row>
    <row r="7" ht="21.75" customHeight="1">
      <c r="A7" s="195" t="s">
        <v>5</v>
      </c>
      <c r="B7" s="194" t="str">
        <f>IF($A7=B$1,"---",COUNTIFS('Schedule &amp; Results (2021)'!$C:$C,$A7,'Schedule &amp; Results (2021)'!$E:$E,"W",'Schedule &amp; Results (2021)'!$F:$F,B$1)+
 COUNTIFS('Schedule &amp; Results (2021)'!$F:$F,$A7,'Schedule &amp; Results (2021)'!$H:$H,"W",'Schedule &amp; Results (2021)'!$C:$C,B$1)
 &amp;"-"&amp;COUNTIFS('Schedule &amp; Results (2021)'!$C:$C,$A7,'Schedule &amp; Results (2021)'!$E:$E,"L",'Schedule &amp; Results (2021)'!$F:$F,B$1)+
 COUNTIFS('Schedule &amp; Results (2021)'!$F:$F,$A7,'Schedule &amp; Results (2021)'!$H:$H,"L",'Schedule &amp; Results (2021)'!$C:$C,B$1))</f>
        <v>0-0</v>
      </c>
      <c r="C7" s="194" t="str">
        <f>IF($A7=C$1,"---",COUNTIFS('Schedule &amp; Results (2021)'!$C:$C,$A7,'Schedule &amp; Results (2021)'!$E:$E,"W",'Schedule &amp; Results (2021)'!$F:$F,C$1)+
 COUNTIFS('Schedule &amp; Results (2021)'!$F:$F,$A7,'Schedule &amp; Results (2021)'!$H:$H,"W",'Schedule &amp; Results (2021)'!$C:$C,C$1)
 &amp;"-"&amp;COUNTIFS('Schedule &amp; Results (2021)'!$C:$C,$A7,'Schedule &amp; Results (2021)'!$E:$E,"L",'Schedule &amp; Results (2021)'!$F:$F,C$1)+
 COUNTIFS('Schedule &amp; Results (2021)'!$F:$F,$A7,'Schedule &amp; Results (2021)'!$H:$H,"L",'Schedule &amp; Results (2021)'!$C:$C,C$1))</f>
        <v>0-0</v>
      </c>
      <c r="D7" s="194" t="str">
        <f>IF($A7=D$1,"---",COUNTIFS('Schedule &amp; Results (2021)'!$C:$C,$A7,'Schedule &amp; Results (2021)'!$E:$E,"W",'Schedule &amp; Results (2021)'!$F:$F,D$1)+
 COUNTIFS('Schedule &amp; Results (2021)'!$F:$F,$A7,'Schedule &amp; Results (2021)'!$H:$H,"W",'Schedule &amp; Results (2021)'!$C:$C,D$1)
 &amp;"-"&amp;COUNTIFS('Schedule &amp; Results (2021)'!$C:$C,$A7,'Schedule &amp; Results (2021)'!$E:$E,"L",'Schedule &amp; Results (2021)'!$F:$F,D$1)+
 COUNTIFS('Schedule &amp; Results (2021)'!$F:$F,$A7,'Schedule &amp; Results (2021)'!$H:$H,"L",'Schedule &amp; Results (2021)'!$C:$C,D$1))</f>
        <v>0-0</v>
      </c>
      <c r="E7" s="194" t="str">
        <f>IF($A7=E$1,"---",COUNTIFS('Schedule &amp; Results (2021)'!$C:$C,$A7,'Schedule &amp; Results (2021)'!$E:$E,"W",'Schedule &amp; Results (2021)'!$F:$F,E$1)+
 COUNTIFS('Schedule &amp; Results (2021)'!$F:$F,$A7,'Schedule &amp; Results (2021)'!$H:$H,"W",'Schedule &amp; Results (2021)'!$C:$C,E$1)
 &amp;"-"&amp;COUNTIFS('Schedule &amp; Results (2021)'!$C:$C,$A7,'Schedule &amp; Results (2021)'!$E:$E,"L",'Schedule &amp; Results (2021)'!$F:$F,E$1)+
 COUNTIFS('Schedule &amp; Results (2021)'!$F:$F,$A7,'Schedule &amp; Results (2021)'!$H:$H,"L",'Schedule &amp; Results (2021)'!$C:$C,E$1))</f>
        <v>0-0</v>
      </c>
      <c r="F7" s="194" t="str">
        <f>IF($A7=F$1,"---",COUNTIFS('Schedule &amp; Results (2021)'!$C:$C,$A7,'Schedule &amp; Results (2021)'!$E:$E,"W",'Schedule &amp; Results (2021)'!$F:$F,F$1)+
 COUNTIFS('Schedule &amp; Results (2021)'!$F:$F,$A7,'Schedule &amp; Results (2021)'!$H:$H,"W",'Schedule &amp; Results (2021)'!$C:$C,F$1)
 &amp;"-"&amp;COUNTIFS('Schedule &amp; Results (2021)'!$C:$C,$A7,'Schedule &amp; Results (2021)'!$E:$E,"L",'Schedule &amp; Results (2021)'!$F:$F,F$1)+
 COUNTIFS('Schedule &amp; Results (2021)'!$F:$F,$A7,'Schedule &amp; Results (2021)'!$H:$H,"L",'Schedule &amp; Results (2021)'!$C:$C,F$1))</f>
        <v>0-0</v>
      </c>
      <c r="G7" s="194" t="str">
        <f>IF($A7=G$1,"---",COUNTIFS('Schedule &amp; Results (2021)'!$C:$C,$A7,'Schedule &amp; Results (2021)'!$E:$E,"W",'Schedule &amp; Results (2021)'!$F:$F,G$1)+
 COUNTIFS('Schedule &amp; Results (2021)'!$F:$F,$A7,'Schedule &amp; Results (2021)'!$H:$H,"W",'Schedule &amp; Results (2021)'!$C:$C,G$1)
 &amp;"-"&amp;COUNTIFS('Schedule &amp; Results (2021)'!$C:$C,$A7,'Schedule &amp; Results (2021)'!$E:$E,"L",'Schedule &amp; Results (2021)'!$F:$F,G$1)+
 COUNTIFS('Schedule &amp; Results (2021)'!$F:$F,$A7,'Schedule &amp; Results (2021)'!$H:$H,"L",'Schedule &amp; Results (2021)'!$C:$C,G$1))</f>
        <v>---</v>
      </c>
      <c r="H7" s="194" t="str">
        <f>IF($A7=H$1,"---",COUNTIFS('Schedule &amp; Results (2021)'!$C:$C,$A7,'Schedule &amp; Results (2021)'!$E:$E,"W",'Schedule &amp; Results (2021)'!$F:$F,H$1)+
 COUNTIFS('Schedule &amp; Results (2021)'!$F:$F,$A7,'Schedule &amp; Results (2021)'!$H:$H,"W",'Schedule &amp; Results (2021)'!$C:$C,H$1)
 &amp;"-"&amp;COUNTIFS('Schedule &amp; Results (2021)'!$C:$C,$A7,'Schedule &amp; Results (2021)'!$E:$E,"L",'Schedule &amp; Results (2021)'!$F:$F,H$1)+
 COUNTIFS('Schedule &amp; Results (2021)'!$F:$F,$A7,'Schedule &amp; Results (2021)'!$H:$H,"L",'Schedule &amp; Results (2021)'!$C:$C,H$1))</f>
        <v>0-0</v>
      </c>
      <c r="I7" s="194" t="str">
        <f>IF($A7=I$1,"---",COUNTIFS('Schedule &amp; Results (2021)'!$C:$C,$A7,'Schedule &amp; Results (2021)'!$E:$E,"W",'Schedule &amp; Results (2021)'!$F:$F,I$1)+
 COUNTIFS('Schedule &amp; Results (2021)'!$F:$F,$A7,'Schedule &amp; Results (2021)'!$H:$H,"W",'Schedule &amp; Results (2021)'!$C:$C,I$1)
 &amp;"-"&amp;COUNTIFS('Schedule &amp; Results (2021)'!$C:$C,$A7,'Schedule &amp; Results (2021)'!$E:$E,"L",'Schedule &amp; Results (2021)'!$F:$F,I$1)+
 COUNTIFS('Schedule &amp; Results (2021)'!$F:$F,$A7,'Schedule &amp; Results (2021)'!$H:$H,"L",'Schedule &amp; Results (2021)'!$C:$C,I$1))</f>
        <v>0-0</v>
      </c>
      <c r="J7" s="194" t="str">
        <f>IF($A7=J$1,"---",COUNTIFS('Schedule &amp; Results (2021)'!$C:$C,$A7,'Schedule &amp; Results (2021)'!$E:$E,"W",'Schedule &amp; Results (2021)'!$F:$F,J$1)+
 COUNTIFS('Schedule &amp; Results (2021)'!$F:$F,$A7,'Schedule &amp; Results (2021)'!$H:$H,"W",'Schedule &amp; Results (2021)'!$C:$C,J$1)
 &amp;"-"&amp;COUNTIFS('Schedule &amp; Results (2021)'!$C:$C,$A7,'Schedule &amp; Results (2021)'!$E:$E,"L",'Schedule &amp; Results (2021)'!$F:$F,J$1)+
 COUNTIFS('Schedule &amp; Results (2021)'!$F:$F,$A7,'Schedule &amp; Results (2021)'!$H:$H,"L",'Schedule &amp; Results (2021)'!$C:$C,J$1))</f>
        <v>0-0</v>
      </c>
      <c r="K7" s="194" t="str">
        <f>IF($A7=K$1,"---",COUNTIFS('Schedule &amp; Results (2021)'!$C:$C,$A7,'Schedule &amp; Results (2021)'!$E:$E,"W",'Schedule &amp; Results (2021)'!$F:$F,K$1)+
 COUNTIFS('Schedule &amp; Results (2021)'!$F:$F,$A7,'Schedule &amp; Results (2021)'!$H:$H,"W",'Schedule &amp; Results (2021)'!$C:$C,K$1)
 &amp;"-"&amp;COUNTIFS('Schedule &amp; Results (2021)'!$C:$C,$A7,'Schedule &amp; Results (2021)'!$E:$E,"L",'Schedule &amp; Results (2021)'!$F:$F,K$1)+
 COUNTIFS('Schedule &amp; Results (2021)'!$F:$F,$A7,'Schedule &amp; Results (2021)'!$H:$H,"L",'Schedule &amp; Results (2021)'!$C:$C,K$1))</f>
        <v>0-0</v>
      </c>
      <c r="L7" s="194" t="str">
        <f>IF($A7=L$1,"---",COUNTIFS('Schedule &amp; Results (2021)'!$C:$C,$A7,'Schedule &amp; Results (2021)'!$E:$E,"W",'Schedule &amp; Results (2021)'!$F:$F,L$1)+
 COUNTIFS('Schedule &amp; Results (2021)'!$F:$F,$A7,'Schedule &amp; Results (2021)'!$H:$H,"W",'Schedule &amp; Results (2021)'!$C:$C,L$1)
 &amp;"-"&amp;COUNTIFS('Schedule &amp; Results (2021)'!$C:$C,$A7,'Schedule &amp; Results (2021)'!$E:$E,"L",'Schedule &amp; Results (2021)'!$F:$F,L$1)+
 COUNTIFS('Schedule &amp; Results (2021)'!$F:$F,$A7,'Schedule &amp; Results (2021)'!$H:$H,"L",'Schedule &amp; Results (2021)'!$C:$C,L$1))</f>
        <v>0-0</v>
      </c>
      <c r="M7" s="198" t="str">
        <f>IF($A7=M$1,"---",COUNTIFS('Schedule &amp; Results (2021)'!$C:$C,$A7,'Schedule &amp; Results (2021)'!$E:$E,"W",'Schedule &amp; Results (2021)'!$F:$F,M$1)+
 COUNTIFS('Schedule &amp; Results (2021)'!$F:$F,$A7,'Schedule &amp; Results (2021)'!$H:$H,"W",'Schedule &amp; Results (2021)'!$C:$C,M$1)
 &amp;"-"&amp;COUNTIFS('Schedule &amp; Results (2021)'!$C:$C,$A7,'Schedule &amp; Results (2021)'!$E:$E,"L",'Schedule &amp; Results (2021)'!$F:$F,M$1)+
 COUNTIFS('Schedule &amp; Results (2021)'!$F:$F,$A7,'Schedule &amp; Results (2021)'!$H:$H,"L",'Schedule &amp; Results (2021)'!$C:$C,M$1))</f>
        <v>0-0</v>
      </c>
    </row>
    <row r="8" ht="21.75" customHeight="1">
      <c r="A8" s="191" t="s">
        <v>6</v>
      </c>
      <c r="B8" s="34" t="str">
        <f>IF($A8=B$1,"---",COUNTIFS('Schedule &amp; Results (2021)'!$C:$C,$A8,'Schedule &amp; Results (2021)'!$E:$E,"W",'Schedule &amp; Results (2021)'!$F:$F,B$1)+
 COUNTIFS('Schedule &amp; Results (2021)'!$F:$F,$A8,'Schedule &amp; Results (2021)'!$H:$H,"W",'Schedule &amp; Results (2021)'!$C:$C,B$1)
 &amp;"-"&amp;COUNTIFS('Schedule &amp; Results (2021)'!$C:$C,$A8,'Schedule &amp; Results (2021)'!$E:$E,"L",'Schedule &amp; Results (2021)'!$F:$F,B$1)+
 COUNTIFS('Schedule &amp; Results (2021)'!$F:$F,$A8,'Schedule &amp; Results (2021)'!$H:$H,"L",'Schedule &amp; Results (2021)'!$C:$C,B$1))</f>
        <v>0-1</v>
      </c>
      <c r="C8" s="34" t="str">
        <f>IF($A8=C$1,"---",COUNTIFS('Schedule &amp; Results (2021)'!$C:$C,$A8,'Schedule &amp; Results (2021)'!$E:$E,"W",'Schedule &amp; Results (2021)'!$F:$F,C$1)+
 COUNTIFS('Schedule &amp; Results (2021)'!$F:$F,$A8,'Schedule &amp; Results (2021)'!$H:$H,"W",'Schedule &amp; Results (2021)'!$C:$C,C$1)
 &amp;"-"&amp;COUNTIFS('Schedule &amp; Results (2021)'!$C:$C,$A8,'Schedule &amp; Results (2021)'!$E:$E,"L",'Schedule &amp; Results (2021)'!$F:$F,C$1)+
 COUNTIFS('Schedule &amp; Results (2021)'!$F:$F,$A8,'Schedule &amp; Results (2021)'!$H:$H,"L",'Schedule &amp; Results (2021)'!$C:$C,C$1))</f>
        <v>1-1</v>
      </c>
      <c r="D8" s="34" t="str">
        <f>IF($A8=D$1,"---",COUNTIFS('Schedule &amp; Results (2021)'!$C:$C,$A8,'Schedule &amp; Results (2021)'!$E:$E,"W",'Schedule &amp; Results (2021)'!$F:$F,D$1)+
 COUNTIFS('Schedule &amp; Results (2021)'!$F:$F,$A8,'Schedule &amp; Results (2021)'!$H:$H,"W",'Schedule &amp; Results (2021)'!$C:$C,D$1)
 &amp;"-"&amp;COUNTIFS('Schedule &amp; Results (2021)'!$C:$C,$A8,'Schedule &amp; Results (2021)'!$E:$E,"L",'Schedule &amp; Results (2021)'!$F:$F,D$1)+
 COUNTIFS('Schedule &amp; Results (2021)'!$F:$F,$A8,'Schedule &amp; Results (2021)'!$H:$H,"L",'Schedule &amp; Results (2021)'!$C:$C,D$1))</f>
        <v>1-1</v>
      </c>
      <c r="E8" s="34" t="str">
        <f>IF($A8=E$1,"---",COUNTIFS('Schedule &amp; Results (2021)'!$C:$C,$A8,'Schedule &amp; Results (2021)'!$E:$E,"W",'Schedule &amp; Results (2021)'!$F:$F,E$1)+
 COUNTIFS('Schedule &amp; Results (2021)'!$F:$F,$A8,'Schedule &amp; Results (2021)'!$H:$H,"W",'Schedule &amp; Results (2021)'!$C:$C,E$1)
 &amp;"-"&amp;COUNTIFS('Schedule &amp; Results (2021)'!$C:$C,$A8,'Schedule &amp; Results (2021)'!$E:$E,"L",'Schedule &amp; Results (2021)'!$F:$F,E$1)+
 COUNTIFS('Schedule &amp; Results (2021)'!$F:$F,$A8,'Schedule &amp; Results (2021)'!$H:$H,"L",'Schedule &amp; Results (2021)'!$C:$C,E$1))</f>
        <v>1-1</v>
      </c>
      <c r="F8" s="34" t="str">
        <f>IF($A8=F$1,"---",COUNTIFS('Schedule &amp; Results (2021)'!$C:$C,$A8,'Schedule &amp; Results (2021)'!$E:$E,"W",'Schedule &amp; Results (2021)'!$F:$F,F$1)+
 COUNTIFS('Schedule &amp; Results (2021)'!$F:$F,$A8,'Schedule &amp; Results (2021)'!$H:$H,"W",'Schedule &amp; Results (2021)'!$C:$C,F$1)
 &amp;"-"&amp;COUNTIFS('Schedule &amp; Results (2021)'!$C:$C,$A8,'Schedule &amp; Results (2021)'!$E:$E,"L",'Schedule &amp; Results (2021)'!$F:$F,F$1)+
 COUNTIFS('Schedule &amp; Results (2021)'!$F:$F,$A8,'Schedule &amp; Results (2021)'!$H:$H,"L",'Schedule &amp; Results (2021)'!$C:$C,F$1))</f>
        <v>1-0</v>
      </c>
      <c r="G8" s="194" t="str">
        <f>IF($A8=G$1,"---",COUNTIFS('Schedule &amp; Results (2021)'!$C:$C,$A8,'Schedule &amp; Results (2021)'!$E:$E,"W",'Schedule &amp; Results (2021)'!$F:$F,G$1)+
 COUNTIFS('Schedule &amp; Results (2021)'!$F:$F,$A8,'Schedule &amp; Results (2021)'!$H:$H,"W",'Schedule &amp; Results (2021)'!$C:$C,G$1)
 &amp;"-"&amp;COUNTIFS('Schedule &amp; Results (2021)'!$C:$C,$A8,'Schedule &amp; Results (2021)'!$E:$E,"L",'Schedule &amp; Results (2021)'!$F:$F,G$1)+
 COUNTIFS('Schedule &amp; Results (2021)'!$F:$F,$A8,'Schedule &amp; Results (2021)'!$H:$H,"L",'Schedule &amp; Results (2021)'!$C:$C,G$1))</f>
        <v>0-0</v>
      </c>
      <c r="H8" s="34" t="str">
        <f>IF($A8=H$1,"---",COUNTIFS('Schedule &amp; Results (2021)'!$C:$C,$A8,'Schedule &amp; Results (2021)'!$E:$E,"W",'Schedule &amp; Results (2021)'!$F:$F,H$1)+
 COUNTIFS('Schedule &amp; Results (2021)'!$F:$F,$A8,'Schedule &amp; Results (2021)'!$H:$H,"W",'Schedule &amp; Results (2021)'!$C:$C,H$1)
 &amp;"-"&amp;COUNTIFS('Schedule &amp; Results (2021)'!$C:$C,$A8,'Schedule &amp; Results (2021)'!$E:$E,"L",'Schedule &amp; Results (2021)'!$F:$F,H$1)+
 COUNTIFS('Schedule &amp; Results (2021)'!$F:$F,$A8,'Schedule &amp; Results (2021)'!$H:$H,"L",'Schedule &amp; Results (2021)'!$C:$C,H$1))</f>
        <v>---</v>
      </c>
      <c r="I8" s="34" t="str">
        <f>IF($A8=I$1,"---",COUNTIFS('Schedule &amp; Results (2021)'!$C:$C,$A8,'Schedule &amp; Results (2021)'!$E:$E,"W",'Schedule &amp; Results (2021)'!$F:$F,I$1)+
 COUNTIFS('Schedule &amp; Results (2021)'!$F:$F,$A8,'Schedule &amp; Results (2021)'!$H:$H,"W",'Schedule &amp; Results (2021)'!$C:$C,I$1)
 &amp;"-"&amp;COUNTIFS('Schedule &amp; Results (2021)'!$C:$C,$A8,'Schedule &amp; Results (2021)'!$E:$E,"L",'Schedule &amp; Results (2021)'!$F:$F,I$1)+
 COUNTIFS('Schedule &amp; Results (2021)'!$F:$F,$A8,'Schedule &amp; Results (2021)'!$H:$H,"L",'Schedule &amp; Results (2021)'!$C:$C,I$1))</f>
        <v>0-1</v>
      </c>
      <c r="J8" s="34" t="str">
        <f>IF($A8=J$1,"---",COUNTIFS('Schedule &amp; Results (2021)'!$C:$C,$A8,'Schedule &amp; Results (2021)'!$E:$E,"W",'Schedule &amp; Results (2021)'!$F:$F,J$1)+
 COUNTIFS('Schedule &amp; Results (2021)'!$F:$F,$A8,'Schedule &amp; Results (2021)'!$H:$H,"W",'Schedule &amp; Results (2021)'!$C:$C,J$1)
 &amp;"-"&amp;COUNTIFS('Schedule &amp; Results (2021)'!$C:$C,$A8,'Schedule &amp; Results (2021)'!$E:$E,"L",'Schedule &amp; Results (2021)'!$F:$F,J$1)+
 COUNTIFS('Schedule &amp; Results (2021)'!$F:$F,$A8,'Schedule &amp; Results (2021)'!$H:$H,"L",'Schedule &amp; Results (2021)'!$C:$C,J$1))</f>
        <v>1-1</v>
      </c>
      <c r="K8" s="194" t="str">
        <f>IF($A8=K$1,"---",COUNTIFS('Schedule &amp; Results (2021)'!$C:$C,$A8,'Schedule &amp; Results (2021)'!$E:$E,"W",'Schedule &amp; Results (2021)'!$F:$F,K$1)+
 COUNTIFS('Schedule &amp; Results (2021)'!$F:$F,$A8,'Schedule &amp; Results (2021)'!$H:$H,"W",'Schedule &amp; Results (2021)'!$C:$C,K$1)
 &amp;"-"&amp;COUNTIFS('Schedule &amp; Results (2021)'!$C:$C,$A8,'Schedule &amp; Results (2021)'!$E:$E,"L",'Schedule &amp; Results (2021)'!$F:$F,K$1)+
 COUNTIFS('Schedule &amp; Results (2021)'!$F:$F,$A8,'Schedule &amp; Results (2021)'!$H:$H,"L",'Schedule &amp; Results (2021)'!$C:$C,K$1))</f>
        <v>0-0</v>
      </c>
      <c r="L8" s="34" t="str">
        <f>IF($A8=L$1,"---",COUNTIFS('Schedule &amp; Results (2021)'!$C:$C,$A8,'Schedule &amp; Results (2021)'!$E:$E,"W",'Schedule &amp; Results (2021)'!$F:$F,L$1)+
 COUNTIFS('Schedule &amp; Results (2021)'!$F:$F,$A8,'Schedule &amp; Results (2021)'!$H:$H,"W",'Schedule &amp; Results (2021)'!$C:$C,L$1)
 &amp;"-"&amp;COUNTIFS('Schedule &amp; Results (2021)'!$C:$C,$A8,'Schedule &amp; Results (2021)'!$E:$E,"L",'Schedule &amp; Results (2021)'!$F:$F,L$1)+
 COUNTIFS('Schedule &amp; Results (2021)'!$F:$F,$A8,'Schedule &amp; Results (2021)'!$H:$H,"L",'Schedule &amp; Results (2021)'!$C:$C,L$1))</f>
        <v>1-1</v>
      </c>
      <c r="M8" s="197" t="str">
        <f>IF($A8=M$1,"---",COUNTIFS('Schedule &amp; Results (2021)'!$C:$C,$A8,'Schedule &amp; Results (2021)'!$E:$E,"W",'Schedule &amp; Results (2021)'!$F:$F,M$1)+
 COUNTIFS('Schedule &amp; Results (2021)'!$F:$F,$A8,'Schedule &amp; Results (2021)'!$H:$H,"W",'Schedule &amp; Results (2021)'!$C:$C,M$1)
 &amp;"-"&amp;COUNTIFS('Schedule &amp; Results (2021)'!$C:$C,$A8,'Schedule &amp; Results (2021)'!$E:$E,"L",'Schedule &amp; Results (2021)'!$F:$F,M$1)+
 COUNTIFS('Schedule &amp; Results (2021)'!$F:$F,$A8,'Schedule &amp; Results (2021)'!$H:$H,"L",'Schedule &amp; Results (2021)'!$C:$C,M$1))</f>
        <v>0-2</v>
      </c>
    </row>
    <row r="9" ht="21.75" customHeight="1">
      <c r="A9" s="191" t="s">
        <v>7</v>
      </c>
      <c r="B9" s="34" t="str">
        <f>IF($A9=B$1,"---",COUNTIFS('Schedule &amp; Results (2021)'!$C:$C,$A9,'Schedule &amp; Results (2021)'!$E:$E,"W",'Schedule &amp; Results (2021)'!$F:$F,B$1)+
 COUNTIFS('Schedule &amp; Results (2021)'!$F:$F,$A9,'Schedule &amp; Results (2021)'!$H:$H,"W",'Schedule &amp; Results (2021)'!$C:$C,B$1)
 &amp;"-"&amp;COUNTIFS('Schedule &amp; Results (2021)'!$C:$C,$A9,'Schedule &amp; Results (2021)'!$E:$E,"L",'Schedule &amp; Results (2021)'!$F:$F,B$1)+
 COUNTIFS('Schedule &amp; Results (2021)'!$F:$F,$A9,'Schedule &amp; Results (2021)'!$H:$H,"L",'Schedule &amp; Results (2021)'!$C:$C,B$1))</f>
        <v>0-2</v>
      </c>
      <c r="C9" s="34" t="str">
        <f>IF($A9=C$1,"---",COUNTIFS('Schedule &amp; Results (2021)'!$C:$C,$A9,'Schedule &amp; Results (2021)'!$E:$E,"W",'Schedule &amp; Results (2021)'!$F:$F,C$1)+
 COUNTIFS('Schedule &amp; Results (2021)'!$F:$F,$A9,'Schedule &amp; Results (2021)'!$H:$H,"W",'Schedule &amp; Results (2021)'!$C:$C,C$1)
 &amp;"-"&amp;COUNTIFS('Schedule &amp; Results (2021)'!$C:$C,$A9,'Schedule &amp; Results (2021)'!$E:$E,"L",'Schedule &amp; Results (2021)'!$F:$F,C$1)+
 COUNTIFS('Schedule &amp; Results (2021)'!$F:$F,$A9,'Schedule &amp; Results (2021)'!$H:$H,"L",'Schedule &amp; Results (2021)'!$C:$C,C$1))</f>
        <v>1-0</v>
      </c>
      <c r="D9" s="34" t="str">
        <f>IF($A9=D$1,"---",COUNTIFS('Schedule &amp; Results (2021)'!$C:$C,$A9,'Schedule &amp; Results (2021)'!$E:$E,"W",'Schedule &amp; Results (2021)'!$F:$F,D$1)+
 COUNTIFS('Schedule &amp; Results (2021)'!$F:$F,$A9,'Schedule &amp; Results (2021)'!$H:$H,"W",'Schedule &amp; Results (2021)'!$C:$C,D$1)
 &amp;"-"&amp;COUNTIFS('Schedule &amp; Results (2021)'!$C:$C,$A9,'Schedule &amp; Results (2021)'!$E:$E,"L",'Schedule &amp; Results (2021)'!$F:$F,D$1)+
 COUNTIFS('Schedule &amp; Results (2021)'!$F:$F,$A9,'Schedule &amp; Results (2021)'!$H:$H,"L",'Schedule &amp; Results (2021)'!$C:$C,D$1))</f>
        <v>1-1</v>
      </c>
      <c r="E9" s="34" t="str">
        <f>IF($A9=E$1,"---",COUNTIFS('Schedule &amp; Results (2021)'!$C:$C,$A9,'Schedule &amp; Results (2021)'!$E:$E,"W",'Schedule &amp; Results (2021)'!$F:$F,E$1)+
 COUNTIFS('Schedule &amp; Results (2021)'!$F:$F,$A9,'Schedule &amp; Results (2021)'!$H:$H,"W",'Schedule &amp; Results (2021)'!$C:$C,E$1)
 &amp;"-"&amp;COUNTIFS('Schedule &amp; Results (2021)'!$C:$C,$A9,'Schedule &amp; Results (2021)'!$E:$E,"L",'Schedule &amp; Results (2021)'!$F:$F,E$1)+
 COUNTIFS('Schedule &amp; Results (2021)'!$F:$F,$A9,'Schedule &amp; Results (2021)'!$H:$H,"L",'Schedule &amp; Results (2021)'!$C:$C,E$1))</f>
        <v>2-0</v>
      </c>
      <c r="F9" s="34" t="str">
        <f>IF($A9=F$1,"---",COUNTIFS('Schedule &amp; Results (2021)'!$C:$C,$A9,'Schedule &amp; Results (2021)'!$E:$E,"W",'Schedule &amp; Results (2021)'!$F:$F,F$1)+
 COUNTIFS('Schedule &amp; Results (2021)'!$F:$F,$A9,'Schedule &amp; Results (2021)'!$H:$H,"W",'Schedule &amp; Results (2021)'!$C:$C,F$1)
 &amp;"-"&amp;COUNTIFS('Schedule &amp; Results (2021)'!$C:$C,$A9,'Schedule &amp; Results (2021)'!$E:$E,"L",'Schedule &amp; Results (2021)'!$F:$F,F$1)+
 COUNTIFS('Schedule &amp; Results (2021)'!$F:$F,$A9,'Schedule &amp; Results (2021)'!$H:$H,"L",'Schedule &amp; Results (2021)'!$C:$C,F$1))</f>
        <v>1-1</v>
      </c>
      <c r="G9" s="194" t="str">
        <f>IF($A9=G$1,"---",COUNTIFS('Schedule &amp; Results (2021)'!$C:$C,$A9,'Schedule &amp; Results (2021)'!$E:$E,"W",'Schedule &amp; Results (2021)'!$F:$F,G$1)+
 COUNTIFS('Schedule &amp; Results (2021)'!$F:$F,$A9,'Schedule &amp; Results (2021)'!$H:$H,"W",'Schedule &amp; Results (2021)'!$C:$C,G$1)
 &amp;"-"&amp;COUNTIFS('Schedule &amp; Results (2021)'!$C:$C,$A9,'Schedule &amp; Results (2021)'!$E:$E,"L",'Schedule &amp; Results (2021)'!$F:$F,G$1)+
 COUNTIFS('Schedule &amp; Results (2021)'!$F:$F,$A9,'Schedule &amp; Results (2021)'!$H:$H,"L",'Schedule &amp; Results (2021)'!$C:$C,G$1))</f>
        <v>0-0</v>
      </c>
      <c r="H9" s="34" t="str">
        <f>IF($A9=H$1,"---",COUNTIFS('Schedule &amp; Results (2021)'!$C:$C,$A9,'Schedule &amp; Results (2021)'!$E:$E,"W",'Schedule &amp; Results (2021)'!$F:$F,H$1)+
 COUNTIFS('Schedule &amp; Results (2021)'!$F:$F,$A9,'Schedule &amp; Results (2021)'!$H:$H,"W",'Schedule &amp; Results (2021)'!$C:$C,H$1)
 &amp;"-"&amp;COUNTIFS('Schedule &amp; Results (2021)'!$C:$C,$A9,'Schedule &amp; Results (2021)'!$E:$E,"L",'Schedule &amp; Results (2021)'!$F:$F,H$1)+
 COUNTIFS('Schedule &amp; Results (2021)'!$F:$F,$A9,'Schedule &amp; Results (2021)'!$H:$H,"L",'Schedule &amp; Results (2021)'!$C:$C,H$1))</f>
        <v>1-0</v>
      </c>
      <c r="I9" s="34" t="str">
        <f>IF($A9=I$1,"---",COUNTIFS('Schedule &amp; Results (2021)'!$C:$C,$A9,'Schedule &amp; Results (2021)'!$E:$E,"W",'Schedule &amp; Results (2021)'!$F:$F,I$1)+
 COUNTIFS('Schedule &amp; Results (2021)'!$F:$F,$A9,'Schedule &amp; Results (2021)'!$H:$H,"W",'Schedule &amp; Results (2021)'!$C:$C,I$1)
 &amp;"-"&amp;COUNTIFS('Schedule &amp; Results (2021)'!$C:$C,$A9,'Schedule &amp; Results (2021)'!$E:$E,"L",'Schedule &amp; Results (2021)'!$F:$F,I$1)+
 COUNTIFS('Schedule &amp; Results (2021)'!$F:$F,$A9,'Schedule &amp; Results (2021)'!$H:$H,"L",'Schedule &amp; Results (2021)'!$C:$C,I$1))</f>
        <v>---</v>
      </c>
      <c r="J9" s="34" t="str">
        <f>IF($A9=J$1,"---",COUNTIFS('Schedule &amp; Results (2021)'!$C:$C,$A9,'Schedule &amp; Results (2021)'!$E:$E,"W",'Schedule &amp; Results (2021)'!$F:$F,J$1)+
 COUNTIFS('Schedule &amp; Results (2021)'!$F:$F,$A9,'Schedule &amp; Results (2021)'!$H:$H,"W",'Schedule &amp; Results (2021)'!$C:$C,J$1)
 &amp;"-"&amp;COUNTIFS('Schedule &amp; Results (2021)'!$C:$C,$A9,'Schedule &amp; Results (2021)'!$E:$E,"L",'Schedule &amp; Results (2021)'!$F:$F,J$1)+
 COUNTIFS('Schedule &amp; Results (2021)'!$F:$F,$A9,'Schedule &amp; Results (2021)'!$H:$H,"L",'Schedule &amp; Results (2021)'!$C:$C,J$1))</f>
        <v>0-1</v>
      </c>
      <c r="K9" s="194" t="str">
        <f>IF($A9=K$1,"---",COUNTIFS('Schedule &amp; Results (2021)'!$C:$C,$A9,'Schedule &amp; Results (2021)'!$E:$E,"W",'Schedule &amp; Results (2021)'!$F:$F,K$1)+
 COUNTIFS('Schedule &amp; Results (2021)'!$F:$F,$A9,'Schedule &amp; Results (2021)'!$H:$H,"W",'Schedule &amp; Results (2021)'!$C:$C,K$1)
 &amp;"-"&amp;COUNTIFS('Schedule &amp; Results (2021)'!$C:$C,$A9,'Schedule &amp; Results (2021)'!$E:$E,"L",'Schedule &amp; Results (2021)'!$F:$F,K$1)+
 COUNTIFS('Schedule &amp; Results (2021)'!$F:$F,$A9,'Schedule &amp; Results (2021)'!$H:$H,"L",'Schedule &amp; Results (2021)'!$C:$C,K$1))</f>
        <v>0-0</v>
      </c>
      <c r="L9" s="34" t="str">
        <f>IF($A9=L$1,"---",COUNTIFS('Schedule &amp; Results (2021)'!$C:$C,$A9,'Schedule &amp; Results (2021)'!$E:$E,"W",'Schedule &amp; Results (2021)'!$F:$F,L$1)+
 COUNTIFS('Schedule &amp; Results (2021)'!$F:$F,$A9,'Schedule &amp; Results (2021)'!$H:$H,"W",'Schedule &amp; Results (2021)'!$C:$C,L$1)
 &amp;"-"&amp;COUNTIFS('Schedule &amp; Results (2021)'!$C:$C,$A9,'Schedule &amp; Results (2021)'!$E:$E,"L",'Schedule &amp; Results (2021)'!$F:$F,L$1)+
 COUNTIFS('Schedule &amp; Results (2021)'!$F:$F,$A9,'Schedule &amp; Results (2021)'!$H:$H,"L",'Schedule &amp; Results (2021)'!$C:$C,L$1))</f>
        <v>0-2</v>
      </c>
      <c r="M9" s="197" t="str">
        <f>IF($A9=M$1,"---",COUNTIFS('Schedule &amp; Results (2021)'!$C:$C,$A9,'Schedule &amp; Results (2021)'!$E:$E,"W",'Schedule &amp; Results (2021)'!$F:$F,M$1)+
 COUNTIFS('Schedule &amp; Results (2021)'!$F:$F,$A9,'Schedule &amp; Results (2021)'!$H:$H,"W",'Schedule &amp; Results (2021)'!$C:$C,M$1)
 &amp;"-"&amp;COUNTIFS('Schedule &amp; Results (2021)'!$C:$C,$A9,'Schedule &amp; Results (2021)'!$E:$E,"L",'Schedule &amp; Results (2021)'!$F:$F,M$1)+
 COUNTIFS('Schedule &amp; Results (2021)'!$F:$F,$A9,'Schedule &amp; Results (2021)'!$H:$H,"L",'Schedule &amp; Results (2021)'!$C:$C,M$1))</f>
        <v>0-1</v>
      </c>
    </row>
    <row r="10" ht="21.75" customHeight="1">
      <c r="A10" s="191" t="s">
        <v>8</v>
      </c>
      <c r="B10" s="34" t="str">
        <f>IF($A10=B$1,"---",COUNTIFS('Schedule &amp; Results (2021)'!$C:$C,$A10,'Schedule &amp; Results (2021)'!$E:$E,"W",'Schedule &amp; Results (2021)'!$F:$F,B$1)+
 COUNTIFS('Schedule &amp; Results (2021)'!$F:$F,$A10,'Schedule &amp; Results (2021)'!$H:$H,"W",'Schedule &amp; Results (2021)'!$C:$C,B$1)
 &amp;"-"&amp;COUNTIFS('Schedule &amp; Results (2021)'!$C:$C,$A10,'Schedule &amp; Results (2021)'!$E:$E,"L",'Schedule &amp; Results (2021)'!$F:$F,B$1)+
 COUNTIFS('Schedule &amp; Results (2021)'!$F:$F,$A10,'Schedule &amp; Results (2021)'!$H:$H,"L",'Schedule &amp; Results (2021)'!$C:$C,B$1))</f>
        <v>0-1</v>
      </c>
      <c r="C10" s="34" t="str">
        <f>IF($A10=C$1,"---",COUNTIFS('Schedule &amp; Results (2021)'!$C:$C,$A10,'Schedule &amp; Results (2021)'!$E:$E,"W",'Schedule &amp; Results (2021)'!$F:$F,C$1)+
 COUNTIFS('Schedule &amp; Results (2021)'!$F:$F,$A10,'Schedule &amp; Results (2021)'!$H:$H,"W",'Schedule &amp; Results (2021)'!$C:$C,C$1)
 &amp;"-"&amp;COUNTIFS('Schedule &amp; Results (2021)'!$C:$C,$A10,'Schedule &amp; Results (2021)'!$E:$E,"L",'Schedule &amp; Results (2021)'!$F:$F,C$1)+
 COUNTIFS('Schedule &amp; Results (2021)'!$F:$F,$A10,'Schedule &amp; Results (2021)'!$H:$H,"L",'Schedule &amp; Results (2021)'!$C:$C,C$1))</f>
        <v>1-1</v>
      </c>
      <c r="D10" s="34" t="str">
        <f>IF($A10=D$1,"---",COUNTIFS('Schedule &amp; Results (2021)'!$C:$C,$A10,'Schedule &amp; Results (2021)'!$E:$E,"W",'Schedule &amp; Results (2021)'!$F:$F,D$1)+
 COUNTIFS('Schedule &amp; Results (2021)'!$F:$F,$A10,'Schedule &amp; Results (2021)'!$H:$H,"W",'Schedule &amp; Results (2021)'!$C:$C,D$1)
 &amp;"-"&amp;COUNTIFS('Schedule &amp; Results (2021)'!$C:$C,$A10,'Schedule &amp; Results (2021)'!$E:$E,"L",'Schedule &amp; Results (2021)'!$F:$F,D$1)+
 COUNTIFS('Schedule &amp; Results (2021)'!$F:$F,$A10,'Schedule &amp; Results (2021)'!$H:$H,"L",'Schedule &amp; Results (2021)'!$C:$C,D$1))</f>
        <v>0-3</v>
      </c>
      <c r="E10" s="34" t="str">
        <f>IF($A10=E$1,"---",COUNTIFS('Schedule &amp; Results (2021)'!$C:$C,$A10,'Schedule &amp; Results (2021)'!$E:$E,"W",'Schedule &amp; Results (2021)'!$F:$F,E$1)+
 COUNTIFS('Schedule &amp; Results (2021)'!$F:$F,$A10,'Schedule &amp; Results (2021)'!$H:$H,"W",'Schedule &amp; Results (2021)'!$C:$C,E$1)
 &amp;"-"&amp;COUNTIFS('Schedule &amp; Results (2021)'!$C:$C,$A10,'Schedule &amp; Results (2021)'!$E:$E,"L",'Schedule &amp; Results (2021)'!$F:$F,E$1)+
 COUNTIFS('Schedule &amp; Results (2021)'!$F:$F,$A10,'Schedule &amp; Results (2021)'!$H:$H,"L",'Schedule &amp; Results (2021)'!$C:$C,E$1))</f>
        <v>0-1</v>
      </c>
      <c r="F10" s="34" t="str">
        <f>IF($A10=F$1,"---",COUNTIFS('Schedule &amp; Results (2021)'!$C:$C,$A10,'Schedule &amp; Results (2021)'!$E:$E,"W",'Schedule &amp; Results (2021)'!$F:$F,F$1)+
 COUNTIFS('Schedule &amp; Results (2021)'!$F:$F,$A10,'Schedule &amp; Results (2021)'!$H:$H,"W",'Schedule &amp; Results (2021)'!$C:$C,F$1)
 &amp;"-"&amp;COUNTIFS('Schedule &amp; Results (2021)'!$C:$C,$A10,'Schedule &amp; Results (2021)'!$E:$E,"L",'Schedule &amp; Results (2021)'!$F:$F,F$1)+
 COUNTIFS('Schedule &amp; Results (2021)'!$F:$F,$A10,'Schedule &amp; Results (2021)'!$H:$H,"L",'Schedule &amp; Results (2021)'!$C:$C,F$1))</f>
        <v>2-0</v>
      </c>
      <c r="G10" s="194" t="str">
        <f>IF($A10=G$1,"---",COUNTIFS('Schedule &amp; Results (2021)'!$C:$C,$A10,'Schedule &amp; Results (2021)'!$E:$E,"W",'Schedule &amp; Results (2021)'!$F:$F,G$1)+
 COUNTIFS('Schedule &amp; Results (2021)'!$F:$F,$A10,'Schedule &amp; Results (2021)'!$H:$H,"W",'Schedule &amp; Results (2021)'!$C:$C,G$1)
 &amp;"-"&amp;COUNTIFS('Schedule &amp; Results (2021)'!$C:$C,$A10,'Schedule &amp; Results (2021)'!$E:$E,"L",'Schedule &amp; Results (2021)'!$F:$F,G$1)+
 COUNTIFS('Schedule &amp; Results (2021)'!$F:$F,$A10,'Schedule &amp; Results (2021)'!$H:$H,"L",'Schedule &amp; Results (2021)'!$C:$C,G$1))</f>
        <v>0-0</v>
      </c>
      <c r="H10" s="34" t="str">
        <f>IF($A10=H$1,"---",COUNTIFS('Schedule &amp; Results (2021)'!$C:$C,$A10,'Schedule &amp; Results (2021)'!$E:$E,"W",'Schedule &amp; Results (2021)'!$F:$F,H$1)+
 COUNTIFS('Schedule &amp; Results (2021)'!$F:$F,$A10,'Schedule &amp; Results (2021)'!$H:$H,"W",'Schedule &amp; Results (2021)'!$C:$C,H$1)
 &amp;"-"&amp;COUNTIFS('Schedule &amp; Results (2021)'!$C:$C,$A10,'Schedule &amp; Results (2021)'!$E:$E,"L",'Schedule &amp; Results (2021)'!$F:$F,H$1)+
 COUNTIFS('Schedule &amp; Results (2021)'!$F:$F,$A10,'Schedule &amp; Results (2021)'!$H:$H,"L",'Schedule &amp; Results (2021)'!$C:$C,H$1))</f>
        <v>1-1</v>
      </c>
      <c r="I10" s="34" t="str">
        <f>IF($A10=I$1,"---",COUNTIFS('Schedule &amp; Results (2021)'!$C:$C,$A10,'Schedule &amp; Results (2021)'!$E:$E,"W",'Schedule &amp; Results (2021)'!$F:$F,I$1)+
 COUNTIFS('Schedule &amp; Results (2021)'!$F:$F,$A10,'Schedule &amp; Results (2021)'!$H:$H,"W",'Schedule &amp; Results (2021)'!$C:$C,I$1)
 &amp;"-"&amp;COUNTIFS('Schedule &amp; Results (2021)'!$C:$C,$A10,'Schedule &amp; Results (2021)'!$E:$E,"L",'Schedule &amp; Results (2021)'!$F:$F,I$1)+
 COUNTIFS('Schedule &amp; Results (2021)'!$F:$F,$A10,'Schedule &amp; Results (2021)'!$H:$H,"L",'Schedule &amp; Results (2021)'!$C:$C,I$1))</f>
        <v>1-0</v>
      </c>
      <c r="J10" s="34" t="str">
        <f>IF($A10=J$1,"---",COUNTIFS('Schedule &amp; Results (2021)'!$C:$C,$A10,'Schedule &amp; Results (2021)'!$E:$E,"W",'Schedule &amp; Results (2021)'!$F:$F,J$1)+
 COUNTIFS('Schedule &amp; Results (2021)'!$F:$F,$A10,'Schedule &amp; Results (2021)'!$H:$H,"W",'Schedule &amp; Results (2021)'!$C:$C,J$1)
 &amp;"-"&amp;COUNTIFS('Schedule &amp; Results (2021)'!$C:$C,$A10,'Schedule &amp; Results (2021)'!$E:$E,"L",'Schedule &amp; Results (2021)'!$F:$F,J$1)+
 COUNTIFS('Schedule &amp; Results (2021)'!$F:$F,$A10,'Schedule &amp; Results (2021)'!$H:$H,"L",'Schedule &amp; Results (2021)'!$C:$C,J$1))</f>
        <v>---</v>
      </c>
      <c r="K10" s="194" t="str">
        <f>IF($A10=K$1,"---",COUNTIFS('Schedule &amp; Results (2021)'!$C:$C,$A10,'Schedule &amp; Results (2021)'!$E:$E,"W",'Schedule &amp; Results (2021)'!$F:$F,K$1)+
 COUNTIFS('Schedule &amp; Results (2021)'!$F:$F,$A10,'Schedule &amp; Results (2021)'!$H:$H,"W",'Schedule &amp; Results (2021)'!$C:$C,K$1)
 &amp;"-"&amp;COUNTIFS('Schedule &amp; Results (2021)'!$C:$C,$A10,'Schedule &amp; Results (2021)'!$E:$E,"L",'Schedule &amp; Results (2021)'!$F:$F,K$1)+
 COUNTIFS('Schedule &amp; Results (2021)'!$F:$F,$A10,'Schedule &amp; Results (2021)'!$H:$H,"L",'Schedule &amp; Results (2021)'!$C:$C,K$1))</f>
        <v>0-0</v>
      </c>
      <c r="L10" s="34" t="str">
        <f>IF($A10=L$1,"---",COUNTIFS('Schedule &amp; Results (2021)'!$C:$C,$A10,'Schedule &amp; Results (2021)'!$E:$E,"W",'Schedule &amp; Results (2021)'!$F:$F,L$1)+
 COUNTIFS('Schedule &amp; Results (2021)'!$F:$F,$A10,'Schedule &amp; Results (2021)'!$H:$H,"W",'Schedule &amp; Results (2021)'!$C:$C,L$1)
 &amp;"-"&amp;COUNTIFS('Schedule &amp; Results (2021)'!$C:$C,$A10,'Schedule &amp; Results (2021)'!$E:$E,"L",'Schedule &amp; Results (2021)'!$F:$F,L$1)+
 COUNTIFS('Schedule &amp; Results (2021)'!$F:$F,$A10,'Schedule &amp; Results (2021)'!$H:$H,"L",'Schedule &amp; Results (2021)'!$C:$C,L$1))</f>
        <v>0-1</v>
      </c>
      <c r="M10" s="197" t="str">
        <f>IF($A10=M$1,"---",COUNTIFS('Schedule &amp; Results (2021)'!$C:$C,$A10,'Schedule &amp; Results (2021)'!$E:$E,"W",'Schedule &amp; Results (2021)'!$F:$F,M$1)+
 COUNTIFS('Schedule &amp; Results (2021)'!$F:$F,$A10,'Schedule &amp; Results (2021)'!$H:$H,"W",'Schedule &amp; Results (2021)'!$C:$C,M$1)
 &amp;"-"&amp;COUNTIFS('Schedule &amp; Results (2021)'!$C:$C,$A10,'Schedule &amp; Results (2021)'!$E:$E,"L",'Schedule &amp; Results (2021)'!$F:$F,M$1)+
 COUNTIFS('Schedule &amp; Results (2021)'!$F:$F,$A10,'Schedule &amp; Results (2021)'!$H:$H,"L",'Schedule &amp; Results (2021)'!$C:$C,M$1))</f>
        <v>2-0</v>
      </c>
    </row>
    <row r="11" ht="21.75" customHeight="1">
      <c r="A11" s="195" t="s">
        <v>9</v>
      </c>
      <c r="B11" s="194" t="str">
        <f>IF($A11=B$1,"---",COUNTIFS('Schedule &amp; Results (2021)'!$C:$C,$A11,'Schedule &amp; Results (2021)'!$E:$E,"W",'Schedule &amp; Results (2021)'!$F:$F,B$1)+
 COUNTIFS('Schedule &amp; Results (2021)'!$F:$F,$A11,'Schedule &amp; Results (2021)'!$H:$H,"W",'Schedule &amp; Results (2021)'!$C:$C,B$1)
 &amp;"-"&amp;COUNTIFS('Schedule &amp; Results (2021)'!$C:$C,$A11,'Schedule &amp; Results (2021)'!$E:$E,"L",'Schedule &amp; Results (2021)'!$F:$F,B$1)+
 COUNTIFS('Schedule &amp; Results (2021)'!$F:$F,$A11,'Schedule &amp; Results (2021)'!$H:$H,"L",'Schedule &amp; Results (2021)'!$C:$C,B$1))</f>
        <v>0-0</v>
      </c>
      <c r="C11" s="194" t="str">
        <f>IF($A11=C$1,"---",COUNTIFS('Schedule &amp; Results (2021)'!$C:$C,$A11,'Schedule &amp; Results (2021)'!$E:$E,"W",'Schedule &amp; Results (2021)'!$F:$F,C$1)+
 COUNTIFS('Schedule &amp; Results (2021)'!$F:$F,$A11,'Schedule &amp; Results (2021)'!$H:$H,"W",'Schedule &amp; Results (2021)'!$C:$C,C$1)
 &amp;"-"&amp;COUNTIFS('Schedule &amp; Results (2021)'!$C:$C,$A11,'Schedule &amp; Results (2021)'!$E:$E,"L",'Schedule &amp; Results (2021)'!$F:$F,C$1)+
 COUNTIFS('Schedule &amp; Results (2021)'!$F:$F,$A11,'Schedule &amp; Results (2021)'!$H:$H,"L",'Schedule &amp; Results (2021)'!$C:$C,C$1))</f>
        <v>0-0</v>
      </c>
      <c r="D11" s="194" t="str">
        <f>IF($A11=D$1,"---",COUNTIFS('Schedule &amp; Results (2021)'!$C:$C,$A11,'Schedule &amp; Results (2021)'!$E:$E,"W",'Schedule &amp; Results (2021)'!$F:$F,D$1)+
 COUNTIFS('Schedule &amp; Results (2021)'!$F:$F,$A11,'Schedule &amp; Results (2021)'!$H:$H,"W",'Schedule &amp; Results (2021)'!$C:$C,D$1)
 &amp;"-"&amp;COUNTIFS('Schedule &amp; Results (2021)'!$C:$C,$A11,'Schedule &amp; Results (2021)'!$E:$E,"L",'Schedule &amp; Results (2021)'!$F:$F,D$1)+
 COUNTIFS('Schedule &amp; Results (2021)'!$F:$F,$A11,'Schedule &amp; Results (2021)'!$H:$H,"L",'Schedule &amp; Results (2021)'!$C:$C,D$1))</f>
        <v>0-0</v>
      </c>
      <c r="E11" s="194" t="str">
        <f>IF($A11=E$1,"---",COUNTIFS('Schedule &amp; Results (2021)'!$C:$C,$A11,'Schedule &amp; Results (2021)'!$E:$E,"W",'Schedule &amp; Results (2021)'!$F:$F,E$1)+
 COUNTIFS('Schedule &amp; Results (2021)'!$F:$F,$A11,'Schedule &amp; Results (2021)'!$H:$H,"W",'Schedule &amp; Results (2021)'!$C:$C,E$1)
 &amp;"-"&amp;COUNTIFS('Schedule &amp; Results (2021)'!$C:$C,$A11,'Schedule &amp; Results (2021)'!$E:$E,"L",'Schedule &amp; Results (2021)'!$F:$F,E$1)+
 COUNTIFS('Schedule &amp; Results (2021)'!$F:$F,$A11,'Schedule &amp; Results (2021)'!$H:$H,"L",'Schedule &amp; Results (2021)'!$C:$C,E$1))</f>
        <v>0-0</v>
      </c>
      <c r="F11" s="194" t="str">
        <f>IF($A11=F$1,"---",COUNTIFS('Schedule &amp; Results (2021)'!$C:$C,$A11,'Schedule &amp; Results (2021)'!$E:$E,"W",'Schedule &amp; Results (2021)'!$F:$F,F$1)+
 COUNTIFS('Schedule &amp; Results (2021)'!$F:$F,$A11,'Schedule &amp; Results (2021)'!$H:$H,"W",'Schedule &amp; Results (2021)'!$C:$C,F$1)
 &amp;"-"&amp;COUNTIFS('Schedule &amp; Results (2021)'!$C:$C,$A11,'Schedule &amp; Results (2021)'!$E:$E,"L",'Schedule &amp; Results (2021)'!$F:$F,F$1)+
 COUNTIFS('Schedule &amp; Results (2021)'!$F:$F,$A11,'Schedule &amp; Results (2021)'!$H:$H,"L",'Schedule &amp; Results (2021)'!$C:$C,F$1))</f>
        <v>0-0</v>
      </c>
      <c r="G11" s="194" t="str">
        <f>IF($A11=G$1,"---",COUNTIFS('Schedule &amp; Results (2021)'!$C:$C,$A11,'Schedule &amp; Results (2021)'!$E:$E,"W",'Schedule &amp; Results (2021)'!$F:$F,G$1)+
 COUNTIFS('Schedule &amp; Results (2021)'!$F:$F,$A11,'Schedule &amp; Results (2021)'!$H:$H,"W",'Schedule &amp; Results (2021)'!$C:$C,G$1)
 &amp;"-"&amp;COUNTIFS('Schedule &amp; Results (2021)'!$C:$C,$A11,'Schedule &amp; Results (2021)'!$E:$E,"L",'Schedule &amp; Results (2021)'!$F:$F,G$1)+
 COUNTIFS('Schedule &amp; Results (2021)'!$F:$F,$A11,'Schedule &amp; Results (2021)'!$H:$H,"L",'Schedule &amp; Results (2021)'!$C:$C,G$1))</f>
        <v>0-0</v>
      </c>
      <c r="H11" s="194" t="str">
        <f>IF($A11=H$1,"---",COUNTIFS('Schedule &amp; Results (2021)'!$C:$C,$A11,'Schedule &amp; Results (2021)'!$E:$E,"W",'Schedule &amp; Results (2021)'!$F:$F,H$1)+
 COUNTIFS('Schedule &amp; Results (2021)'!$F:$F,$A11,'Schedule &amp; Results (2021)'!$H:$H,"W",'Schedule &amp; Results (2021)'!$C:$C,H$1)
 &amp;"-"&amp;COUNTIFS('Schedule &amp; Results (2021)'!$C:$C,$A11,'Schedule &amp; Results (2021)'!$E:$E,"L",'Schedule &amp; Results (2021)'!$F:$F,H$1)+
 COUNTIFS('Schedule &amp; Results (2021)'!$F:$F,$A11,'Schedule &amp; Results (2021)'!$H:$H,"L",'Schedule &amp; Results (2021)'!$C:$C,H$1))</f>
        <v>0-0</v>
      </c>
      <c r="I11" s="194" t="str">
        <f>IF($A11=I$1,"---",COUNTIFS('Schedule &amp; Results (2021)'!$C:$C,$A11,'Schedule &amp; Results (2021)'!$E:$E,"W",'Schedule &amp; Results (2021)'!$F:$F,I$1)+
 COUNTIFS('Schedule &amp; Results (2021)'!$F:$F,$A11,'Schedule &amp; Results (2021)'!$H:$H,"W",'Schedule &amp; Results (2021)'!$C:$C,I$1)
 &amp;"-"&amp;COUNTIFS('Schedule &amp; Results (2021)'!$C:$C,$A11,'Schedule &amp; Results (2021)'!$E:$E,"L",'Schedule &amp; Results (2021)'!$F:$F,I$1)+
 COUNTIFS('Schedule &amp; Results (2021)'!$F:$F,$A11,'Schedule &amp; Results (2021)'!$H:$H,"L",'Schedule &amp; Results (2021)'!$C:$C,I$1))</f>
        <v>0-0</v>
      </c>
      <c r="J11" s="194" t="str">
        <f>IF($A11=J$1,"---",COUNTIFS('Schedule &amp; Results (2021)'!$C:$C,$A11,'Schedule &amp; Results (2021)'!$E:$E,"W",'Schedule &amp; Results (2021)'!$F:$F,J$1)+
 COUNTIFS('Schedule &amp; Results (2021)'!$F:$F,$A11,'Schedule &amp; Results (2021)'!$H:$H,"W",'Schedule &amp; Results (2021)'!$C:$C,J$1)
 &amp;"-"&amp;COUNTIFS('Schedule &amp; Results (2021)'!$C:$C,$A11,'Schedule &amp; Results (2021)'!$E:$E,"L",'Schedule &amp; Results (2021)'!$F:$F,J$1)+
 COUNTIFS('Schedule &amp; Results (2021)'!$F:$F,$A11,'Schedule &amp; Results (2021)'!$H:$H,"L",'Schedule &amp; Results (2021)'!$C:$C,J$1))</f>
        <v>0-0</v>
      </c>
      <c r="K11" s="194" t="str">
        <f>IF($A11=K$1,"---",COUNTIFS('Schedule &amp; Results (2021)'!$C:$C,$A11,'Schedule &amp; Results (2021)'!$E:$E,"W",'Schedule &amp; Results (2021)'!$F:$F,K$1)+
 COUNTIFS('Schedule &amp; Results (2021)'!$F:$F,$A11,'Schedule &amp; Results (2021)'!$H:$H,"W",'Schedule &amp; Results (2021)'!$C:$C,K$1)
 &amp;"-"&amp;COUNTIFS('Schedule &amp; Results (2021)'!$C:$C,$A11,'Schedule &amp; Results (2021)'!$E:$E,"L",'Schedule &amp; Results (2021)'!$F:$F,K$1)+
 COUNTIFS('Schedule &amp; Results (2021)'!$F:$F,$A11,'Schedule &amp; Results (2021)'!$H:$H,"L",'Schedule &amp; Results (2021)'!$C:$C,K$1))</f>
        <v>---</v>
      </c>
      <c r="L11" s="194" t="str">
        <f>IF($A11=L$1,"---",COUNTIFS('Schedule &amp; Results (2021)'!$C:$C,$A11,'Schedule &amp; Results (2021)'!$E:$E,"W",'Schedule &amp; Results (2021)'!$F:$F,L$1)+
 COUNTIFS('Schedule &amp; Results (2021)'!$F:$F,$A11,'Schedule &amp; Results (2021)'!$H:$H,"W",'Schedule &amp; Results (2021)'!$C:$C,L$1)
 &amp;"-"&amp;COUNTIFS('Schedule &amp; Results (2021)'!$C:$C,$A11,'Schedule &amp; Results (2021)'!$E:$E,"L",'Schedule &amp; Results (2021)'!$F:$F,L$1)+
 COUNTIFS('Schedule &amp; Results (2021)'!$F:$F,$A11,'Schedule &amp; Results (2021)'!$H:$H,"L",'Schedule &amp; Results (2021)'!$C:$C,L$1))</f>
        <v>0-0</v>
      </c>
      <c r="M11" s="198" t="str">
        <f>IF($A11=M$1,"---",COUNTIFS('Schedule &amp; Results (2021)'!$C:$C,$A11,'Schedule &amp; Results (2021)'!$E:$E,"W",'Schedule &amp; Results (2021)'!$F:$F,M$1)+
 COUNTIFS('Schedule &amp; Results (2021)'!$F:$F,$A11,'Schedule &amp; Results (2021)'!$H:$H,"W",'Schedule &amp; Results (2021)'!$C:$C,M$1)
 &amp;"-"&amp;COUNTIFS('Schedule &amp; Results (2021)'!$C:$C,$A11,'Schedule &amp; Results (2021)'!$E:$E,"L",'Schedule &amp; Results (2021)'!$F:$F,M$1)+
 COUNTIFS('Schedule &amp; Results (2021)'!$F:$F,$A11,'Schedule &amp; Results (2021)'!$H:$H,"L",'Schedule &amp; Results (2021)'!$C:$C,M$1))</f>
        <v>0-0</v>
      </c>
    </row>
    <row r="12">
      <c r="A12" s="29" t="s">
        <v>18</v>
      </c>
      <c r="B12" s="34" t="str">
        <f>IF($A12=B$1,"---",COUNTIFS('Schedule &amp; Results (2021)'!$C:$C,$A12,'Schedule &amp; Results (2021)'!$E:$E,"W",'Schedule &amp; Results (2021)'!$F:$F,B$1)+
 COUNTIFS('Schedule &amp; Results (2021)'!$F:$F,$A12,'Schedule &amp; Results (2021)'!$H:$H,"W",'Schedule &amp; Results (2021)'!$C:$C,B$1)
 &amp;"-"&amp;COUNTIFS('Schedule &amp; Results (2021)'!$C:$C,$A12,'Schedule &amp; Results (2021)'!$E:$E,"L",'Schedule &amp; Results (2021)'!$F:$F,B$1)+
 COUNTIFS('Schedule &amp; Results (2021)'!$F:$F,$A12,'Schedule &amp; Results (2021)'!$H:$H,"L",'Schedule &amp; Results (2021)'!$C:$C,B$1))</f>
        <v>1-1</v>
      </c>
      <c r="C12" s="34" t="str">
        <f>IF($A12=C$1,"---",COUNTIFS('Schedule &amp; Results (2021)'!$C:$C,$A12,'Schedule &amp; Results (2021)'!$E:$E,"W",'Schedule &amp; Results (2021)'!$F:$F,C$1)+
 COUNTIFS('Schedule &amp; Results (2021)'!$F:$F,$A12,'Schedule &amp; Results (2021)'!$H:$H,"W",'Schedule &amp; Results (2021)'!$C:$C,C$1)
 &amp;"-"&amp;COUNTIFS('Schedule &amp; Results (2021)'!$C:$C,$A12,'Schedule &amp; Results (2021)'!$E:$E,"L",'Schedule &amp; Results (2021)'!$F:$F,C$1)+
 COUNTIFS('Schedule &amp; Results (2021)'!$F:$F,$A12,'Schedule &amp; Results (2021)'!$H:$H,"L",'Schedule &amp; Results (2021)'!$C:$C,C$1))</f>
        <v>1-0</v>
      </c>
      <c r="D12" s="34" t="str">
        <f>IF($A12=D$1,"---",COUNTIFS('Schedule &amp; Results (2021)'!$C:$C,$A12,'Schedule &amp; Results (2021)'!$E:$E,"W",'Schedule &amp; Results (2021)'!$F:$F,D$1)+
 COUNTIFS('Schedule &amp; Results (2021)'!$F:$F,$A12,'Schedule &amp; Results (2021)'!$H:$H,"W",'Schedule &amp; Results (2021)'!$C:$C,D$1)
 &amp;"-"&amp;COUNTIFS('Schedule &amp; Results (2021)'!$C:$C,$A12,'Schedule &amp; Results (2021)'!$E:$E,"L",'Schedule &amp; Results (2021)'!$F:$F,D$1)+
 COUNTIFS('Schedule &amp; Results (2021)'!$F:$F,$A12,'Schedule &amp; Results (2021)'!$H:$H,"L",'Schedule &amp; Results (2021)'!$C:$C,D$1))</f>
        <v>1-1</v>
      </c>
      <c r="E12" s="34" t="str">
        <f>IF($A12=E$1,"---",COUNTIFS('Schedule &amp; Results (2021)'!$C:$C,$A12,'Schedule &amp; Results (2021)'!$E:$E,"W",'Schedule &amp; Results (2021)'!$F:$F,E$1)+
 COUNTIFS('Schedule &amp; Results (2021)'!$F:$F,$A12,'Schedule &amp; Results (2021)'!$H:$H,"W",'Schedule &amp; Results (2021)'!$C:$C,E$1)
 &amp;"-"&amp;COUNTIFS('Schedule &amp; Results (2021)'!$C:$C,$A12,'Schedule &amp; Results (2021)'!$E:$E,"L",'Schedule &amp; Results (2021)'!$F:$F,E$1)+
 COUNTIFS('Schedule &amp; Results (2021)'!$F:$F,$A12,'Schedule &amp; Results (2021)'!$H:$H,"L",'Schedule &amp; Results (2021)'!$C:$C,E$1))</f>
        <v>2-0</v>
      </c>
      <c r="F12" s="34" t="str">
        <f>IF($A12=F$1,"---",COUNTIFS('Schedule &amp; Results (2021)'!$C:$C,$A12,'Schedule &amp; Results (2021)'!$E:$E,"W",'Schedule &amp; Results (2021)'!$F:$F,F$1)+
 COUNTIFS('Schedule &amp; Results (2021)'!$F:$F,$A12,'Schedule &amp; Results (2021)'!$H:$H,"W",'Schedule &amp; Results (2021)'!$C:$C,F$1)
 &amp;"-"&amp;COUNTIFS('Schedule &amp; Results (2021)'!$C:$C,$A12,'Schedule &amp; Results (2021)'!$E:$E,"L",'Schedule &amp; Results (2021)'!$F:$F,F$1)+
 COUNTIFS('Schedule &amp; Results (2021)'!$F:$F,$A12,'Schedule &amp; Results (2021)'!$H:$H,"L",'Schedule &amp; Results (2021)'!$C:$C,F$1))</f>
        <v>2-0</v>
      </c>
      <c r="G12" s="194" t="str">
        <f>IF($A12=G$1,"---",COUNTIFS('Schedule &amp; Results (2021)'!$C:$C,$A12,'Schedule &amp; Results (2021)'!$E:$E,"W",'Schedule &amp; Results (2021)'!$F:$F,G$1)+
 COUNTIFS('Schedule &amp; Results (2021)'!$F:$F,$A12,'Schedule &amp; Results (2021)'!$H:$H,"W",'Schedule &amp; Results (2021)'!$C:$C,G$1)
 &amp;"-"&amp;COUNTIFS('Schedule &amp; Results (2021)'!$C:$C,$A12,'Schedule &amp; Results (2021)'!$E:$E,"L",'Schedule &amp; Results (2021)'!$F:$F,G$1)+
 COUNTIFS('Schedule &amp; Results (2021)'!$F:$F,$A12,'Schedule &amp; Results (2021)'!$H:$H,"L",'Schedule &amp; Results (2021)'!$C:$C,G$1))</f>
        <v>0-0</v>
      </c>
      <c r="H12" s="34" t="str">
        <f>IF($A12=H$1,"---",COUNTIFS('Schedule &amp; Results (2021)'!$C:$C,$A12,'Schedule &amp; Results (2021)'!$E:$E,"W",'Schedule &amp; Results (2021)'!$F:$F,H$1)+
 COUNTIFS('Schedule &amp; Results (2021)'!$F:$F,$A12,'Schedule &amp; Results (2021)'!$H:$H,"W",'Schedule &amp; Results (2021)'!$C:$C,H$1)
 &amp;"-"&amp;COUNTIFS('Schedule &amp; Results (2021)'!$C:$C,$A12,'Schedule &amp; Results (2021)'!$E:$E,"L",'Schedule &amp; Results (2021)'!$F:$F,H$1)+
 COUNTIFS('Schedule &amp; Results (2021)'!$F:$F,$A12,'Schedule &amp; Results (2021)'!$H:$H,"L",'Schedule &amp; Results (2021)'!$C:$C,H$1))</f>
        <v>1-1</v>
      </c>
      <c r="I12" s="34" t="str">
        <f>IF($A12=I$1,"---",COUNTIFS('Schedule &amp; Results (2021)'!$C:$C,$A12,'Schedule &amp; Results (2021)'!$E:$E,"W",'Schedule &amp; Results (2021)'!$F:$F,I$1)+
 COUNTIFS('Schedule &amp; Results (2021)'!$F:$F,$A12,'Schedule &amp; Results (2021)'!$H:$H,"W",'Schedule &amp; Results (2021)'!$C:$C,I$1)
 &amp;"-"&amp;COUNTIFS('Schedule &amp; Results (2021)'!$C:$C,$A12,'Schedule &amp; Results (2021)'!$E:$E,"L",'Schedule &amp; Results (2021)'!$F:$F,I$1)+
 COUNTIFS('Schedule &amp; Results (2021)'!$F:$F,$A12,'Schedule &amp; Results (2021)'!$H:$H,"L",'Schedule &amp; Results (2021)'!$C:$C,I$1))</f>
        <v>1-0</v>
      </c>
      <c r="J12" s="34" t="str">
        <f>IF($A12=J$1,"---",COUNTIFS('Schedule &amp; Results (2021)'!$C:$C,$A12,'Schedule &amp; Results (2021)'!$E:$E,"W",'Schedule &amp; Results (2021)'!$F:$F,J$1)+
 COUNTIFS('Schedule &amp; Results (2021)'!$F:$F,$A12,'Schedule &amp; Results (2021)'!$H:$H,"W",'Schedule &amp; Results (2021)'!$C:$C,J$1)
 &amp;"-"&amp;COUNTIFS('Schedule &amp; Results (2021)'!$C:$C,$A12,'Schedule &amp; Results (2021)'!$E:$E,"L",'Schedule &amp; Results (2021)'!$F:$F,J$1)+
 COUNTIFS('Schedule &amp; Results (2021)'!$F:$F,$A12,'Schedule &amp; Results (2021)'!$H:$H,"L",'Schedule &amp; Results (2021)'!$C:$C,J$1))</f>
        <v>1-0</v>
      </c>
      <c r="K12" s="194" t="str">
        <f>IF($A12=K$1,"---",COUNTIFS('Schedule &amp; Results (2021)'!$C:$C,$A12,'Schedule &amp; Results (2021)'!$E:$E,"W",'Schedule &amp; Results (2021)'!$F:$F,K$1)+
 COUNTIFS('Schedule &amp; Results (2021)'!$F:$F,$A12,'Schedule &amp; Results (2021)'!$H:$H,"W",'Schedule &amp; Results (2021)'!$C:$C,K$1)
 &amp;"-"&amp;COUNTIFS('Schedule &amp; Results (2021)'!$C:$C,$A12,'Schedule &amp; Results (2021)'!$E:$E,"L",'Schedule &amp; Results (2021)'!$F:$F,K$1)+
 COUNTIFS('Schedule &amp; Results (2021)'!$F:$F,$A12,'Schedule &amp; Results (2021)'!$H:$H,"L",'Schedule &amp; Results (2021)'!$C:$C,K$1))</f>
        <v>0-0</v>
      </c>
      <c r="L12" s="34" t="str">
        <f>IF($A12=L$1,"---",COUNTIFS('Schedule &amp; Results (2021)'!$C:$C,$A12,'Schedule &amp; Results (2021)'!$E:$E,"W",'Schedule &amp; Results (2021)'!$F:$F,L$1)+
 COUNTIFS('Schedule &amp; Results (2021)'!$F:$F,$A12,'Schedule &amp; Results (2021)'!$H:$H,"W",'Schedule &amp; Results (2021)'!$C:$C,L$1)
 &amp;"-"&amp;COUNTIFS('Schedule &amp; Results (2021)'!$C:$C,$A12,'Schedule &amp; Results (2021)'!$E:$E,"L",'Schedule &amp; Results (2021)'!$F:$F,L$1)+
 COUNTIFS('Schedule &amp; Results (2021)'!$F:$F,$A12,'Schedule &amp; Results (2021)'!$H:$H,"L",'Schedule &amp; Results (2021)'!$C:$C,L$1))</f>
        <v>---</v>
      </c>
      <c r="M12" s="197" t="str">
        <f>IF($A12=M$1,"---",COUNTIFS('Schedule &amp; Results (2021)'!$C:$C,$A12,'Schedule &amp; Results (2021)'!$E:$E,"W",'Schedule &amp; Results (2021)'!$F:$F,M$1)+
 COUNTIFS('Schedule &amp; Results (2021)'!$F:$F,$A12,'Schedule &amp; Results (2021)'!$H:$H,"W",'Schedule &amp; Results (2021)'!$C:$C,M$1)
 &amp;"-"&amp;COUNTIFS('Schedule &amp; Results (2021)'!$C:$C,$A12,'Schedule &amp; Results (2021)'!$E:$E,"L",'Schedule &amp; Results (2021)'!$F:$F,M$1)+
 COUNTIFS('Schedule &amp; Results (2021)'!$F:$F,$A12,'Schedule &amp; Results (2021)'!$H:$H,"L",'Schedule &amp; Results (2021)'!$C:$C,M$1))</f>
        <v>1-1</v>
      </c>
    </row>
    <row r="13">
      <c r="A13" s="29" t="s">
        <v>19</v>
      </c>
      <c r="B13" s="199" t="str">
        <f>IF($A13=B$1,"---",COUNTIFS('Schedule &amp; Results (2021)'!$C:$C,$A13,'Schedule &amp; Results (2021)'!$E:$E,"W",'Schedule &amp; Results (2021)'!$F:$F,B$1)+
 COUNTIFS('Schedule &amp; Results (2021)'!$F:$F,$A13,'Schedule &amp; Results (2021)'!$H:$H,"W",'Schedule &amp; Results (2021)'!$C:$C,B$1)
 &amp;"-"&amp;COUNTIFS('Schedule &amp; Results (2021)'!$C:$C,$A13,'Schedule &amp; Results (2021)'!$E:$E,"L",'Schedule &amp; Results (2021)'!$F:$F,B$1)+
 COUNTIFS('Schedule &amp; Results (2021)'!$F:$F,$A13,'Schedule &amp; Results (2021)'!$H:$H,"L",'Schedule &amp; Results (2021)'!$C:$C,B$1))</f>
        <v>1-0</v>
      </c>
      <c r="C13" s="199" t="str">
        <f>IF($A13=C$1,"---",COUNTIFS('Schedule &amp; Results (2021)'!$C:$C,$A13,'Schedule &amp; Results (2021)'!$E:$E,"W",'Schedule &amp; Results (2021)'!$F:$F,C$1)+
 COUNTIFS('Schedule &amp; Results (2021)'!$F:$F,$A13,'Schedule &amp; Results (2021)'!$H:$H,"W",'Schedule &amp; Results (2021)'!$C:$C,C$1)
 &amp;"-"&amp;COUNTIFS('Schedule &amp; Results (2021)'!$C:$C,$A13,'Schedule &amp; Results (2021)'!$E:$E,"L",'Schedule &amp; Results (2021)'!$F:$F,C$1)+
 COUNTIFS('Schedule &amp; Results (2021)'!$F:$F,$A13,'Schedule &amp; Results (2021)'!$H:$H,"L",'Schedule &amp; Results (2021)'!$C:$C,C$1))</f>
        <v>2-1</v>
      </c>
      <c r="D13" s="199" t="str">
        <f>IF($A13=D$1,"---",COUNTIFS('Schedule &amp; Results (2021)'!$C:$C,$A13,'Schedule &amp; Results (2021)'!$E:$E,"W",'Schedule &amp; Results (2021)'!$F:$F,D$1)+
 COUNTIFS('Schedule &amp; Results (2021)'!$F:$F,$A13,'Schedule &amp; Results (2021)'!$H:$H,"W",'Schedule &amp; Results (2021)'!$C:$C,D$1)
 &amp;"-"&amp;COUNTIFS('Schedule &amp; Results (2021)'!$C:$C,$A13,'Schedule &amp; Results (2021)'!$E:$E,"L",'Schedule &amp; Results (2021)'!$F:$F,D$1)+
 COUNTIFS('Schedule &amp; Results (2021)'!$F:$F,$A13,'Schedule &amp; Results (2021)'!$H:$H,"L",'Schedule &amp; Results (2021)'!$C:$C,D$1))</f>
        <v>2-0</v>
      </c>
      <c r="E13" s="199" t="str">
        <f>IF($A13=E$1,"---",COUNTIFS('Schedule &amp; Results (2021)'!$C:$C,$A13,'Schedule &amp; Results (2021)'!$E:$E,"W",'Schedule &amp; Results (2021)'!$F:$F,E$1)+
 COUNTIFS('Schedule &amp; Results (2021)'!$F:$F,$A13,'Schedule &amp; Results (2021)'!$H:$H,"W",'Schedule &amp; Results (2021)'!$C:$C,E$1)
 &amp;"-"&amp;COUNTIFS('Schedule &amp; Results (2021)'!$C:$C,$A13,'Schedule &amp; Results (2021)'!$E:$E,"L",'Schedule &amp; Results (2021)'!$F:$F,E$1)+
 COUNTIFS('Schedule &amp; Results (2021)'!$F:$F,$A13,'Schedule &amp; Results (2021)'!$H:$H,"L",'Schedule &amp; Results (2021)'!$C:$C,E$1))</f>
        <v>0-2</v>
      </c>
      <c r="F13" s="199" t="str">
        <f>IF($A13=F$1,"---",COUNTIFS('Schedule &amp; Results (2021)'!$C:$C,$A13,'Schedule &amp; Results (2021)'!$E:$E,"W",'Schedule &amp; Results (2021)'!$F:$F,F$1)+
 COUNTIFS('Schedule &amp; Results (2021)'!$F:$F,$A13,'Schedule &amp; Results (2021)'!$H:$H,"W",'Schedule &amp; Results (2021)'!$C:$C,F$1)
 &amp;"-"&amp;COUNTIFS('Schedule &amp; Results (2021)'!$C:$C,$A13,'Schedule &amp; Results (2021)'!$E:$E,"L",'Schedule &amp; Results (2021)'!$F:$F,F$1)+
 COUNTIFS('Schedule &amp; Results (2021)'!$F:$F,$A13,'Schedule &amp; Results (2021)'!$H:$H,"L",'Schedule &amp; Results (2021)'!$C:$C,F$1))</f>
        <v>1-0</v>
      </c>
      <c r="G13" s="200" t="str">
        <f>IF($A13=G$1,"---",COUNTIFS('Schedule &amp; Results (2021)'!$C:$C,$A13,'Schedule &amp; Results (2021)'!$E:$E,"W",'Schedule &amp; Results (2021)'!$F:$F,G$1)+
 COUNTIFS('Schedule &amp; Results (2021)'!$F:$F,$A13,'Schedule &amp; Results (2021)'!$H:$H,"W",'Schedule &amp; Results (2021)'!$C:$C,G$1)
 &amp;"-"&amp;COUNTIFS('Schedule &amp; Results (2021)'!$C:$C,$A13,'Schedule &amp; Results (2021)'!$E:$E,"L",'Schedule &amp; Results (2021)'!$F:$F,G$1)+
 COUNTIFS('Schedule &amp; Results (2021)'!$F:$F,$A13,'Schedule &amp; Results (2021)'!$H:$H,"L",'Schedule &amp; Results (2021)'!$C:$C,G$1))</f>
        <v>0-0</v>
      </c>
      <c r="H13" s="199" t="str">
        <f>IF($A13=H$1,"---",COUNTIFS('Schedule &amp; Results (2021)'!$C:$C,$A13,'Schedule &amp; Results (2021)'!$E:$E,"W",'Schedule &amp; Results (2021)'!$F:$F,H$1)+
 COUNTIFS('Schedule &amp; Results (2021)'!$F:$F,$A13,'Schedule &amp; Results (2021)'!$H:$H,"W",'Schedule &amp; Results (2021)'!$C:$C,H$1)
 &amp;"-"&amp;COUNTIFS('Schedule &amp; Results (2021)'!$C:$C,$A13,'Schedule &amp; Results (2021)'!$E:$E,"L",'Schedule &amp; Results (2021)'!$F:$F,H$1)+
 COUNTIFS('Schedule &amp; Results (2021)'!$F:$F,$A13,'Schedule &amp; Results (2021)'!$H:$H,"L",'Schedule &amp; Results (2021)'!$C:$C,H$1))</f>
        <v>2-0</v>
      </c>
      <c r="I13" s="199" t="str">
        <f>IF($A13=I$1,"---",COUNTIFS('Schedule &amp; Results (2021)'!$C:$C,$A13,'Schedule &amp; Results (2021)'!$E:$E,"W",'Schedule &amp; Results (2021)'!$F:$F,I$1)+
 COUNTIFS('Schedule &amp; Results (2021)'!$F:$F,$A13,'Schedule &amp; Results (2021)'!$H:$H,"W",'Schedule &amp; Results (2021)'!$C:$C,I$1)
 &amp;"-"&amp;COUNTIFS('Schedule &amp; Results (2021)'!$C:$C,$A13,'Schedule &amp; Results (2021)'!$E:$E,"L",'Schedule &amp; Results (2021)'!$F:$F,I$1)+
 COUNTIFS('Schedule &amp; Results (2021)'!$F:$F,$A13,'Schedule &amp; Results (2021)'!$H:$H,"L",'Schedule &amp; Results (2021)'!$C:$C,I$1))</f>
        <v>1-0</v>
      </c>
      <c r="J13" s="199" t="str">
        <f>IF($A13=J$1,"---",COUNTIFS('Schedule &amp; Results (2021)'!$C:$C,$A13,'Schedule &amp; Results (2021)'!$E:$E,"W",'Schedule &amp; Results (2021)'!$F:$F,J$1)+
 COUNTIFS('Schedule &amp; Results (2021)'!$F:$F,$A13,'Schedule &amp; Results (2021)'!$H:$H,"W",'Schedule &amp; Results (2021)'!$C:$C,J$1)
 &amp;"-"&amp;COUNTIFS('Schedule &amp; Results (2021)'!$C:$C,$A13,'Schedule &amp; Results (2021)'!$E:$E,"L",'Schedule &amp; Results (2021)'!$F:$F,J$1)+
 COUNTIFS('Schedule &amp; Results (2021)'!$F:$F,$A13,'Schedule &amp; Results (2021)'!$H:$H,"L",'Schedule &amp; Results (2021)'!$C:$C,J$1))</f>
        <v>0-2</v>
      </c>
      <c r="K13" s="200" t="str">
        <f>IF($A13=K$1,"---",COUNTIFS('Schedule &amp; Results (2021)'!$C:$C,$A13,'Schedule &amp; Results (2021)'!$E:$E,"W",'Schedule &amp; Results (2021)'!$F:$F,K$1)+
 COUNTIFS('Schedule &amp; Results (2021)'!$F:$F,$A13,'Schedule &amp; Results (2021)'!$H:$H,"W",'Schedule &amp; Results (2021)'!$C:$C,K$1)
 &amp;"-"&amp;COUNTIFS('Schedule &amp; Results (2021)'!$C:$C,$A13,'Schedule &amp; Results (2021)'!$E:$E,"L",'Schedule &amp; Results (2021)'!$F:$F,K$1)+
 COUNTIFS('Schedule &amp; Results (2021)'!$F:$F,$A13,'Schedule &amp; Results (2021)'!$H:$H,"L",'Schedule &amp; Results (2021)'!$C:$C,K$1))</f>
        <v>0-0</v>
      </c>
      <c r="L13" s="199" t="str">
        <f>IF($A13=L$1,"---",COUNTIFS('Schedule &amp; Results (2021)'!$C:$C,$A13,'Schedule &amp; Results (2021)'!$E:$E,"W",'Schedule &amp; Results (2021)'!$F:$F,L$1)+
 COUNTIFS('Schedule &amp; Results (2021)'!$F:$F,$A13,'Schedule &amp; Results (2021)'!$H:$H,"W",'Schedule &amp; Results (2021)'!$C:$C,L$1)
 &amp;"-"&amp;COUNTIFS('Schedule &amp; Results (2021)'!$C:$C,$A13,'Schedule &amp; Results (2021)'!$E:$E,"L",'Schedule &amp; Results (2021)'!$F:$F,L$1)+
 COUNTIFS('Schedule &amp; Results (2021)'!$F:$F,$A13,'Schedule &amp; Results (2021)'!$H:$H,"L",'Schedule &amp; Results (2021)'!$C:$C,L$1))</f>
        <v>1-1</v>
      </c>
      <c r="M13" s="201" t="str">
        <f>IF($A13=M$1,"---",COUNTIFS('Schedule &amp; Results (2021)'!$C:$C,$A13,'Schedule &amp; Results (2021)'!$E:$E,"W",'Schedule &amp; Results (2021)'!$F:$F,M$1)+
 COUNTIFS('Schedule &amp; Results (2021)'!$F:$F,$A13,'Schedule &amp; Results (2021)'!$H:$H,"W",'Schedule &amp; Results (2021)'!$C:$C,M$1)
 &amp;"-"&amp;COUNTIFS('Schedule &amp; Results (2021)'!$C:$C,$A13,'Schedule &amp; Results (2021)'!$E:$E,"L",'Schedule &amp; Results (2021)'!$F:$F,M$1)+
 COUNTIFS('Schedule &amp; Results (2021)'!$F:$F,$A13,'Schedule &amp; Results (2021)'!$H:$H,"L",'Schedule &amp; Results (2021)'!$C:$C,M$1))</f>
        <v>---</v>
      </c>
    </row>
    <row r="18">
      <c r="E18" s="38"/>
    </row>
  </sheetData>
  <drawing r:id="rId1"/>
</worksheet>
</file>