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tudy\GIT\Projects\Trips\Test Dump\"/>
    </mc:Choice>
  </mc:AlternateContent>
  <bookViews>
    <workbookView xWindow="0" yWindow="0" windowWidth="28800" windowHeight="12435"/>
  </bookViews>
  <sheets>
    <sheet name="EXCEL_235356_data" sheetId="1" r:id="rId1"/>
    <sheet name="Sheet1" sheetId="2" r:id="rId2"/>
  </sheets>
  <definedNames>
    <definedName name="_xlnm._FilterDatabase" localSheetId="0" hidden="1">EXCEL_235356_data!$A$1:$AA$131</definedName>
  </definedNames>
  <calcPr calcId="0"/>
</workbook>
</file>

<file path=xl/calcChain.xml><?xml version="1.0" encoding="utf-8"?>
<calcChain xmlns="http://schemas.openxmlformats.org/spreadsheetml/2006/main">
  <c r="X3" i="1" l="1"/>
  <c r="Z3" i="1" s="1"/>
  <c r="AA3" i="1" s="1"/>
  <c r="X4" i="1"/>
  <c r="Z4" i="1" s="1"/>
  <c r="AA4" i="1" s="1"/>
  <c r="X5" i="1"/>
  <c r="Z5" i="1" s="1"/>
  <c r="AA5" i="1" s="1"/>
  <c r="X6" i="1"/>
  <c r="Z6" i="1" s="1"/>
  <c r="AA6" i="1" s="1"/>
  <c r="X7" i="1"/>
  <c r="Z7" i="1" s="1"/>
  <c r="AA7" i="1" s="1"/>
  <c r="X8" i="1"/>
  <c r="Z8" i="1" s="1"/>
  <c r="AA8" i="1" s="1"/>
  <c r="X9" i="1"/>
  <c r="Y9" i="1" s="1"/>
  <c r="X10" i="1"/>
  <c r="Y10" i="1" s="1"/>
  <c r="X11" i="1"/>
  <c r="Z11" i="1" s="1"/>
  <c r="AA11" i="1" s="1"/>
  <c r="X12" i="1"/>
  <c r="Z12" i="1" s="1"/>
  <c r="AA12" i="1" s="1"/>
  <c r="X13" i="1"/>
  <c r="Z13" i="1" s="1"/>
  <c r="AA13" i="1" s="1"/>
  <c r="X14" i="1"/>
  <c r="Z14" i="1" s="1"/>
  <c r="AA14" i="1" s="1"/>
  <c r="X15" i="1"/>
  <c r="Z15" i="1" s="1"/>
  <c r="AA15" i="1" s="1"/>
  <c r="X16" i="1"/>
  <c r="Z16" i="1" s="1"/>
  <c r="AA16" i="1" s="1"/>
  <c r="X17" i="1"/>
  <c r="Y17" i="1" s="1"/>
  <c r="X18" i="1"/>
  <c r="Y18" i="1" s="1"/>
  <c r="X19" i="1"/>
  <c r="Z19" i="1" s="1"/>
  <c r="AA19" i="1" s="1"/>
  <c r="X20" i="1"/>
  <c r="Z20" i="1" s="1"/>
  <c r="AA20" i="1" s="1"/>
  <c r="X21" i="1"/>
  <c r="Z21" i="1" s="1"/>
  <c r="AA21" i="1" s="1"/>
  <c r="X22" i="1"/>
  <c r="Y22" i="1" s="1"/>
  <c r="X23" i="1"/>
  <c r="Y23" i="1" s="1"/>
  <c r="X24" i="1"/>
  <c r="Z24" i="1" s="1"/>
  <c r="AA24" i="1" s="1"/>
  <c r="X25" i="1"/>
  <c r="Y25" i="1" s="1"/>
  <c r="X26" i="1"/>
  <c r="Y26" i="1" s="1"/>
  <c r="X27" i="1"/>
  <c r="Z27" i="1" s="1"/>
  <c r="AA27" i="1" s="1"/>
  <c r="X28" i="1"/>
  <c r="Z28" i="1" s="1"/>
  <c r="AA28" i="1" s="1"/>
  <c r="X29" i="1"/>
  <c r="Z29" i="1" s="1"/>
  <c r="AA29" i="1" s="1"/>
  <c r="X30" i="1"/>
  <c r="Z30" i="1" s="1"/>
  <c r="AA30" i="1" s="1"/>
  <c r="X31" i="1"/>
  <c r="Z31" i="1" s="1"/>
  <c r="AA31" i="1" s="1"/>
  <c r="X32" i="1"/>
  <c r="Z32" i="1" s="1"/>
  <c r="AA32" i="1" s="1"/>
  <c r="X33" i="1"/>
  <c r="Y33" i="1" s="1"/>
  <c r="X34" i="1"/>
  <c r="Y34" i="1" s="1"/>
  <c r="X35" i="1"/>
  <c r="Z35" i="1" s="1"/>
  <c r="AA35" i="1" s="1"/>
  <c r="X36" i="1"/>
  <c r="Z36" i="1" s="1"/>
  <c r="AA36" i="1" s="1"/>
  <c r="X37" i="1"/>
  <c r="Z37" i="1" s="1"/>
  <c r="AA37" i="1" s="1"/>
  <c r="X38" i="1"/>
  <c r="Y38" i="1" s="1"/>
  <c r="X39" i="1"/>
  <c r="Z39" i="1" s="1"/>
  <c r="AA39" i="1" s="1"/>
  <c r="X40" i="1"/>
  <c r="Z40" i="1" s="1"/>
  <c r="AA40" i="1" s="1"/>
  <c r="X41" i="1"/>
  <c r="Y41" i="1" s="1"/>
  <c r="X42" i="1"/>
  <c r="Y42" i="1" s="1"/>
  <c r="X43" i="1"/>
  <c r="Z43" i="1" s="1"/>
  <c r="AA43" i="1" s="1"/>
  <c r="X44" i="1"/>
  <c r="Z44" i="1" s="1"/>
  <c r="AA44" i="1" s="1"/>
  <c r="X45" i="1"/>
  <c r="Z45" i="1" s="1"/>
  <c r="AA45" i="1" s="1"/>
  <c r="X46" i="1"/>
  <c r="Y46" i="1" s="1"/>
  <c r="X47" i="1"/>
  <c r="Z47" i="1" s="1"/>
  <c r="AA47" i="1" s="1"/>
  <c r="X48" i="1"/>
  <c r="Z48" i="1" s="1"/>
  <c r="AA48" i="1" s="1"/>
  <c r="X49" i="1"/>
  <c r="Y49" i="1" s="1"/>
  <c r="X50" i="1"/>
  <c r="Y50" i="1" s="1"/>
  <c r="X51" i="1"/>
  <c r="Z51" i="1" s="1"/>
  <c r="AA51" i="1" s="1"/>
  <c r="X52" i="1"/>
  <c r="Z52" i="1" s="1"/>
  <c r="AA52" i="1" s="1"/>
  <c r="X53" i="1"/>
  <c r="Z53" i="1" s="1"/>
  <c r="AA53" i="1" s="1"/>
  <c r="X54" i="1"/>
  <c r="Y54" i="1" s="1"/>
  <c r="X55" i="1"/>
  <c r="Y55" i="1" s="1"/>
  <c r="X56" i="1"/>
  <c r="Z56" i="1" s="1"/>
  <c r="AA56" i="1" s="1"/>
  <c r="X57" i="1"/>
  <c r="Y57" i="1" s="1"/>
  <c r="X58" i="1"/>
  <c r="Y58" i="1" s="1"/>
  <c r="X59" i="1"/>
  <c r="Z59" i="1" s="1"/>
  <c r="AA59" i="1" s="1"/>
  <c r="X60" i="1"/>
  <c r="Z60" i="1" s="1"/>
  <c r="AA60" i="1" s="1"/>
  <c r="X61" i="1"/>
  <c r="Z61" i="1" s="1"/>
  <c r="AA61" i="1" s="1"/>
  <c r="X62" i="1"/>
  <c r="Y62" i="1" s="1"/>
  <c r="X63" i="1"/>
  <c r="Y63" i="1" s="1"/>
  <c r="X64" i="1"/>
  <c r="Z64" i="1" s="1"/>
  <c r="AA64" i="1" s="1"/>
  <c r="X65" i="1"/>
  <c r="Y65" i="1" s="1"/>
  <c r="X66" i="1"/>
  <c r="Y66" i="1" s="1"/>
  <c r="X67" i="1"/>
  <c r="Z67" i="1" s="1"/>
  <c r="AA67" i="1" s="1"/>
  <c r="X68" i="1"/>
  <c r="Z68" i="1" s="1"/>
  <c r="AA68" i="1" s="1"/>
  <c r="X69" i="1"/>
  <c r="Z69" i="1" s="1"/>
  <c r="AA69" i="1" s="1"/>
  <c r="X70" i="1"/>
  <c r="Y70" i="1" s="1"/>
  <c r="X71" i="1"/>
  <c r="Y71" i="1" s="1"/>
  <c r="X72" i="1"/>
  <c r="Z72" i="1" s="1"/>
  <c r="AA72" i="1" s="1"/>
  <c r="X73" i="1"/>
  <c r="Y73" i="1" s="1"/>
  <c r="X74" i="1"/>
  <c r="Y74" i="1" s="1"/>
  <c r="X75" i="1"/>
  <c r="Z75" i="1" s="1"/>
  <c r="AA75" i="1" s="1"/>
  <c r="X76" i="1"/>
  <c r="Z76" i="1" s="1"/>
  <c r="AA76" i="1" s="1"/>
  <c r="X77" i="1"/>
  <c r="Z77" i="1" s="1"/>
  <c r="AA77" i="1" s="1"/>
  <c r="X78" i="1"/>
  <c r="Y78" i="1" s="1"/>
  <c r="X79" i="1"/>
  <c r="Y79" i="1" s="1"/>
  <c r="X80" i="1"/>
  <c r="Z80" i="1" s="1"/>
  <c r="AA80" i="1" s="1"/>
  <c r="X81" i="1"/>
  <c r="Y81" i="1" s="1"/>
  <c r="X82" i="1"/>
  <c r="Y82" i="1" s="1"/>
  <c r="X83" i="1"/>
  <c r="Z83" i="1" s="1"/>
  <c r="AA83" i="1" s="1"/>
  <c r="X84" i="1"/>
  <c r="Z84" i="1" s="1"/>
  <c r="AA84" i="1" s="1"/>
  <c r="X85" i="1"/>
  <c r="Z85" i="1" s="1"/>
  <c r="AA85" i="1" s="1"/>
  <c r="X86" i="1"/>
  <c r="Y86" i="1" s="1"/>
  <c r="X87" i="1"/>
  <c r="Y87" i="1" s="1"/>
  <c r="X88" i="1"/>
  <c r="Z88" i="1" s="1"/>
  <c r="AA88" i="1" s="1"/>
  <c r="X89" i="1"/>
  <c r="Y89" i="1" s="1"/>
  <c r="X90" i="1"/>
  <c r="Y90" i="1" s="1"/>
  <c r="X91" i="1"/>
  <c r="Z91" i="1" s="1"/>
  <c r="AA91" i="1" s="1"/>
  <c r="X92" i="1"/>
  <c r="Z92" i="1" s="1"/>
  <c r="AA92" i="1" s="1"/>
  <c r="X93" i="1"/>
  <c r="Z93" i="1" s="1"/>
  <c r="AA93" i="1" s="1"/>
  <c r="X94" i="1"/>
  <c r="Y94" i="1" s="1"/>
  <c r="X95" i="1"/>
  <c r="Y95" i="1" s="1"/>
  <c r="X96" i="1"/>
  <c r="Z96" i="1" s="1"/>
  <c r="AA96" i="1" s="1"/>
  <c r="X97" i="1"/>
  <c r="Y97" i="1" s="1"/>
  <c r="X98" i="1"/>
  <c r="Y98" i="1" s="1"/>
  <c r="X99" i="1"/>
  <c r="Z99" i="1" s="1"/>
  <c r="AA99" i="1" s="1"/>
  <c r="X100" i="1"/>
  <c r="Z100" i="1" s="1"/>
  <c r="AA100" i="1" s="1"/>
  <c r="X101" i="1"/>
  <c r="Z101" i="1" s="1"/>
  <c r="AA101" i="1" s="1"/>
  <c r="X102" i="1"/>
  <c r="Y102" i="1" s="1"/>
  <c r="X103" i="1"/>
  <c r="Y103" i="1" s="1"/>
  <c r="X104" i="1"/>
  <c r="Z104" i="1" s="1"/>
  <c r="AA104" i="1" s="1"/>
  <c r="X105" i="1"/>
  <c r="Y105" i="1" s="1"/>
  <c r="X106" i="1"/>
  <c r="Y106" i="1" s="1"/>
  <c r="X107" i="1"/>
  <c r="Z107" i="1" s="1"/>
  <c r="AA107" i="1" s="1"/>
  <c r="X108" i="1"/>
  <c r="Z108" i="1" s="1"/>
  <c r="AA108" i="1" s="1"/>
  <c r="X109" i="1"/>
  <c r="Z109" i="1" s="1"/>
  <c r="AA109" i="1" s="1"/>
  <c r="X110" i="1"/>
  <c r="Y110" i="1" s="1"/>
  <c r="X111" i="1"/>
  <c r="Y111" i="1" s="1"/>
  <c r="X112" i="1"/>
  <c r="Z112" i="1" s="1"/>
  <c r="AA112" i="1" s="1"/>
  <c r="X113" i="1"/>
  <c r="Y113" i="1" s="1"/>
  <c r="X114" i="1"/>
  <c r="Y114" i="1" s="1"/>
  <c r="X115" i="1"/>
  <c r="Z115" i="1" s="1"/>
  <c r="AA115" i="1" s="1"/>
  <c r="X116" i="1"/>
  <c r="Z116" i="1" s="1"/>
  <c r="AA116" i="1" s="1"/>
  <c r="X117" i="1"/>
  <c r="Z117" i="1" s="1"/>
  <c r="AA117" i="1" s="1"/>
  <c r="X118" i="1"/>
  <c r="Y118" i="1" s="1"/>
  <c r="X119" i="1"/>
  <c r="Y119" i="1" s="1"/>
  <c r="X120" i="1"/>
  <c r="Z120" i="1" s="1"/>
  <c r="AA120" i="1" s="1"/>
  <c r="X121" i="1"/>
  <c r="Y121" i="1" s="1"/>
  <c r="X122" i="1"/>
  <c r="Y122" i="1" s="1"/>
  <c r="X123" i="1"/>
  <c r="Z123" i="1" s="1"/>
  <c r="AA123" i="1" s="1"/>
  <c r="X124" i="1"/>
  <c r="Z124" i="1" s="1"/>
  <c r="AA124" i="1" s="1"/>
  <c r="X125" i="1"/>
  <c r="Z125" i="1" s="1"/>
  <c r="AA125" i="1" s="1"/>
  <c r="X126" i="1"/>
  <c r="Y126" i="1" s="1"/>
  <c r="X127" i="1"/>
  <c r="Y127" i="1" s="1"/>
  <c r="X128" i="1"/>
  <c r="Z128" i="1" s="1"/>
  <c r="AA128" i="1" s="1"/>
  <c r="X129" i="1"/>
  <c r="Y129" i="1" s="1"/>
  <c r="X130" i="1"/>
  <c r="Y130" i="1" s="1"/>
  <c r="X131" i="1"/>
  <c r="Z131" i="1" s="1"/>
  <c r="AA131" i="1" s="1"/>
  <c r="X2" i="1"/>
  <c r="Z2" i="1" s="1"/>
  <c r="AA2" i="1" s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1" i="1"/>
  <c r="I10" i="1"/>
  <c r="I9" i="1"/>
  <c r="I8" i="1"/>
  <c r="I2" i="1"/>
  <c r="I3" i="1"/>
  <c r="I4" i="1"/>
  <c r="I5" i="1"/>
  <c r="I6" i="1"/>
  <c r="I7" i="1"/>
  <c r="R35" i="1"/>
  <c r="S35" i="1"/>
  <c r="T35" i="1"/>
  <c r="U35" i="1"/>
  <c r="V35" i="1"/>
  <c r="R36" i="1"/>
  <c r="S36" i="1"/>
  <c r="T36" i="1"/>
  <c r="U36" i="1"/>
  <c r="V36" i="1"/>
  <c r="R37" i="1"/>
  <c r="S37" i="1"/>
  <c r="T37" i="1"/>
  <c r="U37" i="1"/>
  <c r="V37" i="1"/>
  <c r="R38" i="1"/>
  <c r="S38" i="1"/>
  <c r="T38" i="1"/>
  <c r="U38" i="1"/>
  <c r="V38" i="1"/>
  <c r="R39" i="1"/>
  <c r="S39" i="1"/>
  <c r="T39" i="1"/>
  <c r="U39" i="1"/>
  <c r="V39" i="1"/>
  <c r="R40" i="1"/>
  <c r="S40" i="1"/>
  <c r="T40" i="1"/>
  <c r="U40" i="1"/>
  <c r="V40" i="1"/>
  <c r="R41" i="1"/>
  <c r="S41" i="1"/>
  <c r="T41" i="1"/>
  <c r="U41" i="1"/>
  <c r="V41" i="1"/>
  <c r="R42" i="1"/>
  <c r="S42" i="1"/>
  <c r="T42" i="1"/>
  <c r="U42" i="1"/>
  <c r="V42" i="1"/>
  <c r="R43" i="1"/>
  <c r="S43" i="1"/>
  <c r="T43" i="1"/>
  <c r="U43" i="1"/>
  <c r="V43" i="1"/>
  <c r="R44" i="1"/>
  <c r="S44" i="1"/>
  <c r="T44" i="1"/>
  <c r="U44" i="1"/>
  <c r="V44" i="1"/>
  <c r="R45" i="1"/>
  <c r="S45" i="1"/>
  <c r="T45" i="1"/>
  <c r="U45" i="1"/>
  <c r="V45" i="1"/>
  <c r="R46" i="1"/>
  <c r="S46" i="1"/>
  <c r="T46" i="1"/>
  <c r="U46" i="1"/>
  <c r="V46" i="1"/>
  <c r="R47" i="1"/>
  <c r="S47" i="1"/>
  <c r="T47" i="1"/>
  <c r="U47" i="1"/>
  <c r="V47" i="1"/>
  <c r="R48" i="1"/>
  <c r="S48" i="1"/>
  <c r="T48" i="1"/>
  <c r="U48" i="1"/>
  <c r="V48" i="1"/>
  <c r="R49" i="1"/>
  <c r="S49" i="1"/>
  <c r="T49" i="1"/>
  <c r="U49" i="1"/>
  <c r="V49" i="1"/>
  <c r="R50" i="1"/>
  <c r="S50" i="1"/>
  <c r="T50" i="1"/>
  <c r="U50" i="1"/>
  <c r="V50" i="1"/>
  <c r="R51" i="1"/>
  <c r="S51" i="1"/>
  <c r="T51" i="1"/>
  <c r="U51" i="1"/>
  <c r="V51" i="1"/>
  <c r="R52" i="1"/>
  <c r="S52" i="1"/>
  <c r="T52" i="1"/>
  <c r="U52" i="1"/>
  <c r="V52" i="1"/>
  <c r="R53" i="1"/>
  <c r="S53" i="1"/>
  <c r="T53" i="1"/>
  <c r="U53" i="1"/>
  <c r="V53" i="1"/>
  <c r="R54" i="1"/>
  <c r="S54" i="1"/>
  <c r="T54" i="1"/>
  <c r="U54" i="1"/>
  <c r="V54" i="1"/>
  <c r="R55" i="1"/>
  <c r="S55" i="1"/>
  <c r="T55" i="1"/>
  <c r="U55" i="1"/>
  <c r="V55" i="1"/>
  <c r="R56" i="1"/>
  <c r="S56" i="1"/>
  <c r="T56" i="1"/>
  <c r="U56" i="1"/>
  <c r="V56" i="1"/>
  <c r="R57" i="1"/>
  <c r="S57" i="1"/>
  <c r="T57" i="1"/>
  <c r="U57" i="1"/>
  <c r="V57" i="1"/>
  <c r="R58" i="1"/>
  <c r="S58" i="1"/>
  <c r="T58" i="1"/>
  <c r="U58" i="1"/>
  <c r="V58" i="1"/>
  <c r="R59" i="1"/>
  <c r="S59" i="1"/>
  <c r="T59" i="1"/>
  <c r="U59" i="1"/>
  <c r="V59" i="1"/>
  <c r="R60" i="1"/>
  <c r="S60" i="1"/>
  <c r="T60" i="1"/>
  <c r="U60" i="1"/>
  <c r="V60" i="1"/>
  <c r="R61" i="1"/>
  <c r="S61" i="1"/>
  <c r="T61" i="1"/>
  <c r="U61" i="1"/>
  <c r="V61" i="1"/>
  <c r="R62" i="1"/>
  <c r="S62" i="1"/>
  <c r="T62" i="1"/>
  <c r="U62" i="1"/>
  <c r="V62" i="1"/>
  <c r="R63" i="1"/>
  <c r="S63" i="1"/>
  <c r="T63" i="1"/>
  <c r="U63" i="1"/>
  <c r="V63" i="1"/>
  <c r="R64" i="1"/>
  <c r="S64" i="1"/>
  <c r="T64" i="1"/>
  <c r="U64" i="1"/>
  <c r="V64" i="1"/>
  <c r="R65" i="1"/>
  <c r="S65" i="1"/>
  <c r="T65" i="1"/>
  <c r="U65" i="1"/>
  <c r="V65" i="1"/>
  <c r="R66" i="1"/>
  <c r="S66" i="1"/>
  <c r="T66" i="1"/>
  <c r="U66" i="1"/>
  <c r="V66" i="1"/>
  <c r="R67" i="1"/>
  <c r="S67" i="1"/>
  <c r="T67" i="1"/>
  <c r="U67" i="1"/>
  <c r="V67" i="1"/>
  <c r="R68" i="1"/>
  <c r="S68" i="1"/>
  <c r="T68" i="1"/>
  <c r="U68" i="1"/>
  <c r="V68" i="1"/>
  <c r="R69" i="1"/>
  <c r="S69" i="1"/>
  <c r="T69" i="1"/>
  <c r="U69" i="1"/>
  <c r="V69" i="1"/>
  <c r="R70" i="1"/>
  <c r="S70" i="1"/>
  <c r="T70" i="1"/>
  <c r="U70" i="1"/>
  <c r="V70" i="1"/>
  <c r="R71" i="1"/>
  <c r="S71" i="1"/>
  <c r="T71" i="1"/>
  <c r="U71" i="1"/>
  <c r="V71" i="1"/>
  <c r="R72" i="1"/>
  <c r="S72" i="1"/>
  <c r="T72" i="1"/>
  <c r="U72" i="1"/>
  <c r="V72" i="1"/>
  <c r="R73" i="1"/>
  <c r="S73" i="1"/>
  <c r="T73" i="1"/>
  <c r="U73" i="1"/>
  <c r="V73" i="1"/>
  <c r="R74" i="1"/>
  <c r="S74" i="1"/>
  <c r="T74" i="1"/>
  <c r="U74" i="1"/>
  <c r="V74" i="1"/>
  <c r="R75" i="1"/>
  <c r="S75" i="1"/>
  <c r="T75" i="1"/>
  <c r="U75" i="1"/>
  <c r="V75" i="1"/>
  <c r="R76" i="1"/>
  <c r="S76" i="1"/>
  <c r="T76" i="1"/>
  <c r="U76" i="1"/>
  <c r="V76" i="1"/>
  <c r="R77" i="1"/>
  <c r="S77" i="1"/>
  <c r="T77" i="1"/>
  <c r="U77" i="1"/>
  <c r="V77" i="1"/>
  <c r="R78" i="1"/>
  <c r="S78" i="1"/>
  <c r="T78" i="1"/>
  <c r="U78" i="1"/>
  <c r="V78" i="1"/>
  <c r="R79" i="1"/>
  <c r="S79" i="1"/>
  <c r="T79" i="1"/>
  <c r="U79" i="1"/>
  <c r="V79" i="1"/>
  <c r="R80" i="1"/>
  <c r="S80" i="1"/>
  <c r="T80" i="1"/>
  <c r="U80" i="1"/>
  <c r="V80" i="1"/>
  <c r="R81" i="1"/>
  <c r="S81" i="1"/>
  <c r="T81" i="1"/>
  <c r="U81" i="1"/>
  <c r="V81" i="1"/>
  <c r="R82" i="1"/>
  <c r="S82" i="1"/>
  <c r="T82" i="1"/>
  <c r="U82" i="1"/>
  <c r="V82" i="1"/>
  <c r="R83" i="1"/>
  <c r="S83" i="1"/>
  <c r="T83" i="1"/>
  <c r="U83" i="1"/>
  <c r="V83" i="1"/>
  <c r="R84" i="1"/>
  <c r="S84" i="1"/>
  <c r="T84" i="1"/>
  <c r="U84" i="1"/>
  <c r="V84" i="1"/>
  <c r="R85" i="1"/>
  <c r="S85" i="1"/>
  <c r="T85" i="1"/>
  <c r="U85" i="1"/>
  <c r="V85" i="1"/>
  <c r="R86" i="1"/>
  <c r="S86" i="1"/>
  <c r="T86" i="1"/>
  <c r="U86" i="1"/>
  <c r="V86" i="1"/>
  <c r="R87" i="1"/>
  <c r="S87" i="1"/>
  <c r="T87" i="1"/>
  <c r="U87" i="1"/>
  <c r="V87" i="1"/>
  <c r="R88" i="1"/>
  <c r="S88" i="1"/>
  <c r="T88" i="1"/>
  <c r="U88" i="1"/>
  <c r="V88" i="1"/>
  <c r="R89" i="1"/>
  <c r="S89" i="1"/>
  <c r="T89" i="1"/>
  <c r="U89" i="1"/>
  <c r="V89" i="1"/>
  <c r="R90" i="1"/>
  <c r="S90" i="1"/>
  <c r="T90" i="1"/>
  <c r="U90" i="1"/>
  <c r="V90" i="1"/>
  <c r="R91" i="1"/>
  <c r="S91" i="1"/>
  <c r="T91" i="1"/>
  <c r="U91" i="1"/>
  <c r="V91" i="1"/>
  <c r="R92" i="1"/>
  <c r="S92" i="1"/>
  <c r="T92" i="1"/>
  <c r="U92" i="1"/>
  <c r="V92" i="1"/>
  <c r="R93" i="1"/>
  <c r="S93" i="1"/>
  <c r="T93" i="1"/>
  <c r="U93" i="1"/>
  <c r="V93" i="1"/>
  <c r="R94" i="1"/>
  <c r="S94" i="1"/>
  <c r="T94" i="1"/>
  <c r="U94" i="1"/>
  <c r="V94" i="1"/>
  <c r="R95" i="1"/>
  <c r="S95" i="1"/>
  <c r="T95" i="1"/>
  <c r="U95" i="1"/>
  <c r="V95" i="1"/>
  <c r="R96" i="1"/>
  <c r="S96" i="1"/>
  <c r="T96" i="1"/>
  <c r="U96" i="1"/>
  <c r="V96" i="1"/>
  <c r="R97" i="1"/>
  <c r="S97" i="1"/>
  <c r="T97" i="1"/>
  <c r="U97" i="1"/>
  <c r="V97" i="1"/>
  <c r="R98" i="1"/>
  <c r="S98" i="1"/>
  <c r="T98" i="1"/>
  <c r="U98" i="1"/>
  <c r="V98" i="1"/>
  <c r="R99" i="1"/>
  <c r="S99" i="1"/>
  <c r="T99" i="1"/>
  <c r="U99" i="1"/>
  <c r="V99" i="1"/>
  <c r="R100" i="1"/>
  <c r="S100" i="1"/>
  <c r="T100" i="1"/>
  <c r="U100" i="1"/>
  <c r="V100" i="1"/>
  <c r="R101" i="1"/>
  <c r="S101" i="1"/>
  <c r="T101" i="1"/>
  <c r="U101" i="1"/>
  <c r="V101" i="1"/>
  <c r="R102" i="1"/>
  <c r="S102" i="1"/>
  <c r="T102" i="1"/>
  <c r="U102" i="1"/>
  <c r="V102" i="1"/>
  <c r="R103" i="1"/>
  <c r="S103" i="1"/>
  <c r="T103" i="1"/>
  <c r="U103" i="1"/>
  <c r="V103" i="1"/>
  <c r="R104" i="1"/>
  <c r="S104" i="1"/>
  <c r="T104" i="1"/>
  <c r="U104" i="1"/>
  <c r="V104" i="1"/>
  <c r="R105" i="1"/>
  <c r="S105" i="1"/>
  <c r="T105" i="1"/>
  <c r="U105" i="1"/>
  <c r="V105" i="1"/>
  <c r="R106" i="1"/>
  <c r="S106" i="1"/>
  <c r="T106" i="1"/>
  <c r="U106" i="1"/>
  <c r="V106" i="1"/>
  <c r="R107" i="1"/>
  <c r="S107" i="1"/>
  <c r="T107" i="1"/>
  <c r="U107" i="1"/>
  <c r="V107" i="1"/>
  <c r="R108" i="1"/>
  <c r="S108" i="1"/>
  <c r="T108" i="1"/>
  <c r="U108" i="1"/>
  <c r="V108" i="1"/>
  <c r="R109" i="1"/>
  <c r="S109" i="1"/>
  <c r="T109" i="1"/>
  <c r="U109" i="1"/>
  <c r="V109" i="1"/>
  <c r="R110" i="1"/>
  <c r="S110" i="1"/>
  <c r="T110" i="1"/>
  <c r="U110" i="1"/>
  <c r="V110" i="1"/>
  <c r="R111" i="1"/>
  <c r="S111" i="1"/>
  <c r="T111" i="1"/>
  <c r="U111" i="1"/>
  <c r="V111" i="1"/>
  <c r="R112" i="1"/>
  <c r="S112" i="1"/>
  <c r="T112" i="1"/>
  <c r="U112" i="1"/>
  <c r="V112" i="1"/>
  <c r="R113" i="1"/>
  <c r="S113" i="1"/>
  <c r="T113" i="1"/>
  <c r="U113" i="1"/>
  <c r="V113" i="1"/>
  <c r="R114" i="1"/>
  <c r="S114" i="1"/>
  <c r="T114" i="1"/>
  <c r="U114" i="1"/>
  <c r="V114" i="1"/>
  <c r="R115" i="1"/>
  <c r="S115" i="1"/>
  <c r="T115" i="1"/>
  <c r="U115" i="1"/>
  <c r="V115" i="1"/>
  <c r="R116" i="1"/>
  <c r="S116" i="1"/>
  <c r="T116" i="1"/>
  <c r="U116" i="1"/>
  <c r="V116" i="1"/>
  <c r="R117" i="1"/>
  <c r="S117" i="1"/>
  <c r="T117" i="1"/>
  <c r="U117" i="1"/>
  <c r="V117" i="1"/>
  <c r="R118" i="1"/>
  <c r="S118" i="1"/>
  <c r="T118" i="1"/>
  <c r="U118" i="1"/>
  <c r="V118" i="1"/>
  <c r="R119" i="1"/>
  <c r="S119" i="1"/>
  <c r="T119" i="1"/>
  <c r="U119" i="1"/>
  <c r="V119" i="1"/>
  <c r="R120" i="1"/>
  <c r="S120" i="1"/>
  <c r="T120" i="1"/>
  <c r="U120" i="1"/>
  <c r="V120" i="1"/>
  <c r="R121" i="1"/>
  <c r="S121" i="1"/>
  <c r="T121" i="1"/>
  <c r="U121" i="1"/>
  <c r="V121" i="1"/>
  <c r="R122" i="1"/>
  <c r="S122" i="1"/>
  <c r="T122" i="1"/>
  <c r="U122" i="1"/>
  <c r="V122" i="1"/>
  <c r="R123" i="1"/>
  <c r="S123" i="1"/>
  <c r="T123" i="1"/>
  <c r="U123" i="1"/>
  <c r="V123" i="1"/>
  <c r="R124" i="1"/>
  <c r="S124" i="1"/>
  <c r="T124" i="1"/>
  <c r="U124" i="1"/>
  <c r="V124" i="1"/>
  <c r="R125" i="1"/>
  <c r="S125" i="1"/>
  <c r="T125" i="1"/>
  <c r="U125" i="1"/>
  <c r="V125" i="1"/>
  <c r="R126" i="1"/>
  <c r="S126" i="1"/>
  <c r="T126" i="1"/>
  <c r="U126" i="1"/>
  <c r="V126" i="1"/>
  <c r="R127" i="1"/>
  <c r="S127" i="1"/>
  <c r="T127" i="1"/>
  <c r="U127" i="1"/>
  <c r="V127" i="1"/>
  <c r="R128" i="1"/>
  <c r="S128" i="1"/>
  <c r="T128" i="1"/>
  <c r="U128" i="1"/>
  <c r="V128" i="1"/>
  <c r="R129" i="1"/>
  <c r="S129" i="1"/>
  <c r="T129" i="1"/>
  <c r="U129" i="1"/>
  <c r="V129" i="1"/>
  <c r="R130" i="1"/>
  <c r="S130" i="1"/>
  <c r="T130" i="1"/>
  <c r="U130" i="1"/>
  <c r="V130" i="1"/>
  <c r="R131" i="1"/>
  <c r="S131" i="1"/>
  <c r="T131" i="1"/>
  <c r="U131" i="1"/>
  <c r="V131" i="1"/>
  <c r="R2" i="1"/>
  <c r="S2" i="1"/>
  <c r="T2" i="1"/>
  <c r="U2" i="1"/>
  <c r="V2" i="1"/>
  <c r="R3" i="1"/>
  <c r="S3" i="1"/>
  <c r="T3" i="1"/>
  <c r="U3" i="1"/>
  <c r="V3" i="1"/>
  <c r="R4" i="1"/>
  <c r="S4" i="1"/>
  <c r="T4" i="1"/>
  <c r="U4" i="1"/>
  <c r="V4" i="1"/>
  <c r="R5" i="1"/>
  <c r="S5" i="1"/>
  <c r="T5" i="1"/>
  <c r="U5" i="1"/>
  <c r="V5" i="1"/>
  <c r="R6" i="1"/>
  <c r="S6" i="1"/>
  <c r="T6" i="1"/>
  <c r="U6" i="1"/>
  <c r="V6" i="1"/>
  <c r="R7" i="1"/>
  <c r="S7" i="1"/>
  <c r="T7" i="1"/>
  <c r="U7" i="1"/>
  <c r="V7" i="1"/>
  <c r="R8" i="1"/>
  <c r="S8" i="1"/>
  <c r="T8" i="1"/>
  <c r="U8" i="1"/>
  <c r="V8" i="1"/>
  <c r="R9" i="1"/>
  <c r="S9" i="1"/>
  <c r="T9" i="1"/>
  <c r="U9" i="1"/>
  <c r="V9" i="1"/>
  <c r="R10" i="1"/>
  <c r="S10" i="1"/>
  <c r="T10" i="1"/>
  <c r="U10" i="1"/>
  <c r="V10" i="1"/>
  <c r="R11" i="1"/>
  <c r="S11" i="1"/>
  <c r="T11" i="1"/>
  <c r="U11" i="1"/>
  <c r="V11" i="1"/>
  <c r="R12" i="1"/>
  <c r="S12" i="1"/>
  <c r="T12" i="1"/>
  <c r="U12" i="1"/>
  <c r="V12" i="1"/>
  <c r="R13" i="1"/>
  <c r="S13" i="1"/>
  <c r="T13" i="1"/>
  <c r="U13" i="1"/>
  <c r="V13" i="1"/>
  <c r="R14" i="1"/>
  <c r="S14" i="1"/>
  <c r="T14" i="1"/>
  <c r="U14" i="1"/>
  <c r="V14" i="1"/>
  <c r="R15" i="1"/>
  <c r="S15" i="1"/>
  <c r="T15" i="1"/>
  <c r="U15" i="1"/>
  <c r="V15" i="1"/>
  <c r="R16" i="1"/>
  <c r="S16" i="1"/>
  <c r="T16" i="1"/>
  <c r="U16" i="1"/>
  <c r="V16" i="1"/>
  <c r="R17" i="1"/>
  <c r="S17" i="1"/>
  <c r="T17" i="1"/>
  <c r="U17" i="1"/>
  <c r="V17" i="1"/>
  <c r="R18" i="1"/>
  <c r="S18" i="1"/>
  <c r="T18" i="1"/>
  <c r="U18" i="1"/>
  <c r="V18" i="1"/>
  <c r="R19" i="1"/>
  <c r="S19" i="1"/>
  <c r="T19" i="1"/>
  <c r="U19" i="1"/>
  <c r="V19" i="1"/>
  <c r="R20" i="1"/>
  <c r="S20" i="1"/>
  <c r="T20" i="1"/>
  <c r="U20" i="1"/>
  <c r="V20" i="1"/>
  <c r="R21" i="1"/>
  <c r="S21" i="1"/>
  <c r="T21" i="1"/>
  <c r="U21" i="1"/>
  <c r="V21" i="1"/>
  <c r="R22" i="1"/>
  <c r="S22" i="1"/>
  <c r="T22" i="1"/>
  <c r="U22" i="1"/>
  <c r="V22" i="1"/>
  <c r="R23" i="1"/>
  <c r="S23" i="1"/>
  <c r="T23" i="1"/>
  <c r="U23" i="1"/>
  <c r="V23" i="1"/>
  <c r="R24" i="1"/>
  <c r="S24" i="1"/>
  <c r="T24" i="1"/>
  <c r="U24" i="1"/>
  <c r="V24" i="1"/>
  <c r="R25" i="1"/>
  <c r="S25" i="1"/>
  <c r="T25" i="1"/>
  <c r="U25" i="1"/>
  <c r="V25" i="1"/>
  <c r="R26" i="1"/>
  <c r="S26" i="1"/>
  <c r="T26" i="1"/>
  <c r="U26" i="1"/>
  <c r="V26" i="1"/>
  <c r="R27" i="1"/>
  <c r="S27" i="1"/>
  <c r="T27" i="1"/>
  <c r="U27" i="1"/>
  <c r="V27" i="1"/>
  <c r="R28" i="1"/>
  <c r="S28" i="1"/>
  <c r="T28" i="1"/>
  <c r="U28" i="1"/>
  <c r="V28" i="1"/>
  <c r="R29" i="1"/>
  <c r="S29" i="1"/>
  <c r="T29" i="1"/>
  <c r="U29" i="1"/>
  <c r="V29" i="1"/>
  <c r="R30" i="1"/>
  <c r="S30" i="1"/>
  <c r="T30" i="1"/>
  <c r="U30" i="1"/>
  <c r="V30" i="1"/>
  <c r="R31" i="1"/>
  <c r="S31" i="1"/>
  <c r="T31" i="1"/>
  <c r="U31" i="1"/>
  <c r="V31" i="1"/>
  <c r="R32" i="1"/>
  <c r="S32" i="1"/>
  <c r="T32" i="1"/>
  <c r="U32" i="1"/>
  <c r="V32" i="1"/>
  <c r="R33" i="1"/>
  <c r="S33" i="1"/>
  <c r="T33" i="1"/>
  <c r="U33" i="1"/>
  <c r="V33" i="1"/>
  <c r="V34" i="1"/>
  <c r="U34" i="1"/>
  <c r="T34" i="1"/>
  <c r="S34" i="1"/>
  <c r="R3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Y47" i="1" l="1"/>
  <c r="Z87" i="1"/>
  <c r="AA87" i="1" s="1"/>
  <c r="Y69" i="1"/>
  <c r="Z119" i="1"/>
  <c r="AA119" i="1" s="1"/>
  <c r="Y68" i="1"/>
  <c r="Z118" i="1"/>
  <c r="AA118" i="1" s="1"/>
  <c r="Y45" i="1"/>
  <c r="Z86" i="1"/>
  <c r="AA86" i="1" s="1"/>
  <c r="Y29" i="1"/>
  <c r="Z55" i="1"/>
  <c r="AA55" i="1" s="1"/>
  <c r="Y28" i="1"/>
  <c r="Z54" i="1"/>
  <c r="AA54" i="1" s="1"/>
  <c r="Y125" i="1"/>
  <c r="Y13" i="1"/>
  <c r="Z23" i="1"/>
  <c r="AA23" i="1" s="1"/>
  <c r="Y117" i="1"/>
  <c r="Y12" i="1"/>
  <c r="Z22" i="1"/>
  <c r="AA22" i="1" s="1"/>
  <c r="Y77" i="1"/>
  <c r="Y53" i="1"/>
  <c r="Y31" i="1"/>
  <c r="Y15" i="1"/>
  <c r="Z127" i="1"/>
  <c r="AA127" i="1" s="1"/>
  <c r="Z95" i="1"/>
  <c r="AA95" i="1" s="1"/>
  <c r="Z63" i="1"/>
  <c r="AA63" i="1" s="1"/>
  <c r="Y76" i="1"/>
  <c r="Y52" i="1"/>
  <c r="Y30" i="1"/>
  <c r="Y14" i="1"/>
  <c r="Z126" i="1"/>
  <c r="AA126" i="1" s="1"/>
  <c r="Z94" i="1"/>
  <c r="AA94" i="1" s="1"/>
  <c r="Z62" i="1"/>
  <c r="AA62" i="1" s="1"/>
  <c r="Y109" i="1"/>
  <c r="Y44" i="1"/>
  <c r="Y7" i="1"/>
  <c r="Z111" i="1"/>
  <c r="AA111" i="1" s="1"/>
  <c r="Z79" i="1"/>
  <c r="AA79" i="1" s="1"/>
  <c r="Y101" i="1"/>
  <c r="Y61" i="1"/>
  <c r="Y39" i="1"/>
  <c r="Y6" i="1"/>
  <c r="Z110" i="1"/>
  <c r="AA110" i="1" s="1"/>
  <c r="Z78" i="1"/>
  <c r="AA78" i="1" s="1"/>
  <c r="Z46" i="1"/>
  <c r="AA46" i="1" s="1"/>
  <c r="Y93" i="1"/>
  <c r="Y60" i="1"/>
  <c r="Y37" i="1"/>
  <c r="Y21" i="1"/>
  <c r="Y5" i="1"/>
  <c r="Z103" i="1"/>
  <c r="AA103" i="1" s="1"/>
  <c r="Z71" i="1"/>
  <c r="AA71" i="1" s="1"/>
  <c r="Y85" i="1"/>
  <c r="Y36" i="1"/>
  <c r="Y20" i="1"/>
  <c r="Y4" i="1"/>
  <c r="Z102" i="1"/>
  <c r="AA102" i="1" s="1"/>
  <c r="Z70" i="1"/>
  <c r="AA70" i="1" s="1"/>
  <c r="Z38" i="1"/>
  <c r="AA38" i="1" s="1"/>
  <c r="Y128" i="1"/>
  <c r="Y120" i="1"/>
  <c r="Y112" i="1"/>
  <c r="Y104" i="1"/>
  <c r="Y96" i="1"/>
  <c r="Y88" i="1"/>
  <c r="Y80" i="1"/>
  <c r="Y72" i="1"/>
  <c r="Y64" i="1"/>
  <c r="Y56" i="1"/>
  <c r="Y48" i="1"/>
  <c r="Y40" i="1"/>
  <c r="Y32" i="1"/>
  <c r="Y24" i="1"/>
  <c r="Y16" i="1"/>
  <c r="Y8" i="1"/>
  <c r="Z130" i="1"/>
  <c r="AA130" i="1" s="1"/>
  <c r="Z122" i="1"/>
  <c r="AA122" i="1" s="1"/>
  <c r="Z114" i="1"/>
  <c r="AA114" i="1" s="1"/>
  <c r="Z106" i="1"/>
  <c r="AA106" i="1" s="1"/>
  <c r="Z98" i="1"/>
  <c r="AA98" i="1" s="1"/>
  <c r="Z90" i="1"/>
  <c r="AA90" i="1" s="1"/>
  <c r="Z82" i="1"/>
  <c r="AA82" i="1" s="1"/>
  <c r="Z74" i="1"/>
  <c r="AA74" i="1" s="1"/>
  <c r="Z66" i="1"/>
  <c r="AA66" i="1" s="1"/>
  <c r="Z58" i="1"/>
  <c r="AA58" i="1" s="1"/>
  <c r="Z50" i="1"/>
  <c r="AA50" i="1" s="1"/>
  <c r="Z42" i="1"/>
  <c r="AA42" i="1" s="1"/>
  <c r="Z34" i="1"/>
  <c r="AA34" i="1" s="1"/>
  <c r="Z26" i="1"/>
  <c r="AA26" i="1" s="1"/>
  <c r="Z18" i="1"/>
  <c r="AA18" i="1" s="1"/>
  <c r="Z10" i="1"/>
  <c r="AA10" i="1" s="1"/>
  <c r="Z129" i="1"/>
  <c r="AA129" i="1" s="1"/>
  <c r="Z121" i="1"/>
  <c r="AA121" i="1" s="1"/>
  <c r="Z113" i="1"/>
  <c r="AA113" i="1" s="1"/>
  <c r="Z105" i="1"/>
  <c r="AA105" i="1" s="1"/>
  <c r="Z97" i="1"/>
  <c r="AA97" i="1" s="1"/>
  <c r="Z89" i="1"/>
  <c r="AA89" i="1" s="1"/>
  <c r="Z81" i="1"/>
  <c r="AA81" i="1" s="1"/>
  <c r="Z73" i="1"/>
  <c r="AA73" i="1" s="1"/>
  <c r="Z65" i="1"/>
  <c r="AA65" i="1" s="1"/>
  <c r="Z57" i="1"/>
  <c r="AA57" i="1" s="1"/>
  <c r="Z49" i="1"/>
  <c r="AA49" i="1" s="1"/>
  <c r="Z41" i="1"/>
  <c r="AA41" i="1" s="1"/>
  <c r="Z33" i="1"/>
  <c r="AA33" i="1" s="1"/>
  <c r="Z25" i="1"/>
  <c r="AA25" i="1" s="1"/>
  <c r="Z17" i="1"/>
  <c r="AA17" i="1" s="1"/>
  <c r="Z9" i="1"/>
  <c r="AA9" i="1" s="1"/>
  <c r="Y2" i="1"/>
  <c r="Y124" i="1"/>
  <c r="Y116" i="1"/>
  <c r="Y108" i="1"/>
  <c r="Y100" i="1"/>
  <c r="Y92" i="1"/>
  <c r="Y84" i="1"/>
  <c r="Y131" i="1"/>
  <c r="Y123" i="1"/>
  <c r="Y115" i="1"/>
  <c r="Y107" i="1"/>
  <c r="Y99" i="1"/>
  <c r="Y91" i="1"/>
  <c r="Y83" i="1"/>
  <c r="Y75" i="1"/>
  <c r="Y67" i="1"/>
  <c r="Y59" i="1"/>
  <c r="Y51" i="1"/>
  <c r="Y43" i="1"/>
  <c r="Y35" i="1"/>
  <c r="Y27" i="1"/>
  <c r="Y19" i="1"/>
  <c r="Y11" i="1"/>
  <c r="Y3" i="1"/>
  <c r="W2" i="1"/>
  <c r="W84" i="1"/>
  <c r="W29" i="1"/>
  <c r="W100" i="1"/>
  <c r="W89" i="1"/>
  <c r="W73" i="1"/>
  <c r="W52" i="1"/>
  <c r="W121" i="1"/>
  <c r="W68" i="1"/>
  <c r="W18" i="1"/>
  <c r="W128" i="1"/>
  <c r="W112" i="1"/>
  <c r="W96" i="1"/>
  <c r="W80" i="1"/>
  <c r="W64" i="1"/>
  <c r="W48" i="1"/>
  <c r="W116" i="1"/>
  <c r="W105" i="1"/>
  <c r="W57" i="1"/>
  <c r="W36" i="1"/>
  <c r="W9" i="1"/>
  <c r="W131" i="1"/>
  <c r="W115" i="1"/>
  <c r="W99" i="1"/>
  <c r="W86" i="1"/>
  <c r="W83" i="1"/>
  <c r="W70" i="1"/>
  <c r="W67" i="1"/>
  <c r="W59" i="1"/>
  <c r="W35" i="1"/>
  <c r="W21" i="1"/>
  <c r="W13" i="1"/>
  <c r="W5" i="1"/>
  <c r="W124" i="1"/>
  <c r="W119" i="1"/>
  <c r="W108" i="1"/>
  <c r="W103" i="1"/>
  <c r="W92" i="1"/>
  <c r="W87" i="1"/>
  <c r="W76" i="1"/>
  <c r="W71" i="1"/>
  <c r="W60" i="1"/>
  <c r="W55" i="1"/>
  <c r="W44" i="1"/>
  <c r="W127" i="1"/>
  <c r="W120" i="1"/>
  <c r="W111" i="1"/>
  <c r="W104" i="1"/>
  <c r="W95" i="1"/>
  <c r="W88" i="1"/>
  <c r="W79" i="1"/>
  <c r="W72" i="1"/>
  <c r="W63" i="1"/>
  <c r="W47" i="1"/>
  <c r="W39" i="1"/>
  <c r="W123" i="1"/>
  <c r="W107" i="1"/>
  <c r="W91" i="1"/>
  <c r="W75" i="1"/>
  <c r="W43" i="1"/>
  <c r="W33" i="1"/>
  <c r="W25" i="1"/>
  <c r="W56" i="1"/>
  <c r="W54" i="1"/>
  <c r="W51" i="1"/>
  <c r="W30" i="1"/>
  <c r="W27" i="1"/>
  <c r="W24" i="1"/>
  <c r="W17" i="1"/>
  <c r="W10" i="1"/>
  <c r="W7" i="1"/>
  <c r="W4" i="1"/>
  <c r="W118" i="1"/>
  <c r="W102" i="1"/>
  <c r="W45" i="1"/>
  <c r="W109" i="1"/>
  <c r="W93" i="1"/>
  <c r="W77" i="1"/>
  <c r="W22" i="1"/>
  <c r="W19" i="1"/>
  <c r="W122" i="1"/>
  <c r="W106" i="1"/>
  <c r="W90" i="1"/>
  <c r="W49" i="1"/>
  <c r="W40" i="1"/>
  <c r="W37" i="1"/>
  <c r="W16" i="1"/>
  <c r="W125" i="1"/>
  <c r="W31" i="1"/>
  <c r="W28" i="1"/>
  <c r="W14" i="1"/>
  <c r="W11" i="1"/>
  <c r="W8" i="1"/>
  <c r="W129" i="1"/>
  <c r="W113" i="1"/>
  <c r="W97" i="1"/>
  <c r="W81" i="1"/>
  <c r="W78" i="1"/>
  <c r="W65" i="1"/>
  <c r="W62" i="1"/>
  <c r="W46" i="1"/>
  <c r="W38" i="1"/>
  <c r="W61" i="1"/>
  <c r="W126" i="1"/>
  <c r="W110" i="1"/>
  <c r="W94" i="1"/>
  <c r="W53" i="1"/>
  <c r="W74" i="1"/>
  <c r="W26" i="1"/>
  <c r="W23" i="1"/>
  <c r="W20" i="1"/>
  <c r="W6" i="1"/>
  <c r="W3" i="1"/>
  <c r="W117" i="1"/>
  <c r="W101" i="1"/>
  <c r="W85" i="1"/>
  <c r="W82" i="1"/>
  <c r="W69" i="1"/>
  <c r="W66" i="1"/>
  <c r="W50" i="1"/>
  <c r="W41" i="1"/>
  <c r="W58" i="1"/>
  <c r="W32" i="1"/>
  <c r="W15" i="1"/>
  <c r="W12" i="1"/>
  <c r="W130" i="1"/>
  <c r="W114" i="1"/>
  <c r="W98" i="1"/>
  <c r="W42" i="1"/>
  <c r="W34" i="1"/>
</calcChain>
</file>

<file path=xl/sharedStrings.xml><?xml version="1.0" encoding="utf-8"?>
<sst xmlns="http://schemas.openxmlformats.org/spreadsheetml/2006/main" count="156" uniqueCount="23">
  <si>
    <t>Good</t>
  </si>
  <si>
    <t>Bumpy</t>
  </si>
  <si>
    <t>Worst</t>
  </si>
  <si>
    <t>SlightyBumpy</t>
  </si>
  <si>
    <t>I1</t>
  </si>
  <si>
    <t>I2</t>
  </si>
  <si>
    <t>I3</t>
  </si>
  <si>
    <t>I4</t>
  </si>
  <si>
    <t>I5</t>
  </si>
  <si>
    <t>Final</t>
  </si>
  <si>
    <t>Speed</t>
  </si>
  <si>
    <t>Sum</t>
  </si>
  <si>
    <t>SB</t>
  </si>
  <si>
    <t>B</t>
  </si>
  <si>
    <t>W</t>
  </si>
  <si>
    <t>NC</t>
  </si>
  <si>
    <t>Danger</t>
  </si>
  <si>
    <t>High Speed Blocker</t>
  </si>
  <si>
    <t>Irregular road</t>
  </si>
  <si>
    <t>High Speed irregular road</t>
  </si>
  <si>
    <t>Max</t>
  </si>
  <si>
    <t>Direct</t>
  </si>
  <si>
    <t>Inverse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</si>
</sst>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131"/>
  <sheetViews>
    <sheetView tabSelected="1" workbookViewId="0">
      <selection activeCell="K14" sqref="K14"/>
    </sheetView>
  </sheetViews>
  <sheetFormatPr defaultRowHeight="15" x14ac:dyDescent="0.25"/>
  <cols>
    <col min="10" max="10" width="14.140625" customWidth="1"/>
  </cols>
  <sheetData>
    <row r="1" spans="1:27" x14ac:dyDescent="0.25">
      <c r="H1" t="s">
        <v>10</v>
      </c>
      <c r="I1" t="s">
        <v>10</v>
      </c>
      <c r="J1" t="s">
        <v>9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11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11</v>
      </c>
      <c r="X1" t="s">
        <v>20</v>
      </c>
      <c r="Y1" t="s">
        <v>21</v>
      </c>
      <c r="Z1" t="s">
        <v>22</v>
      </c>
    </row>
    <row r="2" spans="1:27" x14ac:dyDescent="0.25">
      <c r="A2">
        <v>17.385612999999999</v>
      </c>
      <c r="B2">
        <v>78.367579599999999</v>
      </c>
      <c r="C2">
        <v>17.385826399999999</v>
      </c>
      <c r="D2">
        <v>78.367620000000002</v>
      </c>
      <c r="E2">
        <v>0.3589</v>
      </c>
      <c r="F2">
        <v>0.432</v>
      </c>
      <c r="G2">
        <v>0.28939999999999999</v>
      </c>
      <c r="H2">
        <v>3.75</v>
      </c>
      <c r="I2">
        <f t="shared" ref="I2:I6" si="0">H2*3.6</f>
        <v>13.5</v>
      </c>
      <c r="J2" t="s">
        <v>0</v>
      </c>
      <c r="K2" s="1">
        <v>0.98827546296296298</v>
      </c>
      <c r="L2">
        <v>0</v>
      </c>
      <c r="M2">
        <v>2</v>
      </c>
      <c r="N2">
        <v>2</v>
      </c>
      <c r="O2">
        <v>1</v>
      </c>
      <c r="P2">
        <v>0</v>
      </c>
      <c r="Q2">
        <f>SUM(L2:P2)</f>
        <v>5</v>
      </c>
      <c r="R2">
        <f>LOOKUP(EXCEL_235356_data!L2,Sheet1!$D$3:$D$7,Sheet1!$E$3:$E$7)</f>
        <v>0</v>
      </c>
      <c r="S2">
        <f>LOOKUP(EXCEL_235356_data!M2,Sheet1!$D$3:$D$7,Sheet1!$E$3:$E$7)</f>
        <v>1</v>
      </c>
      <c r="T2">
        <f>LOOKUP(EXCEL_235356_data!N2,Sheet1!$D$3:$D$7,Sheet1!$E$3:$E$7)</f>
        <v>1</v>
      </c>
      <c r="U2">
        <f>LOOKUP(EXCEL_235356_data!O2,Sheet1!$D$3:$D$7,Sheet1!$E$3:$E$7)</f>
        <v>0.8</v>
      </c>
      <c r="V2">
        <f>LOOKUP(EXCEL_235356_data!P2,Sheet1!$D$3:$D$7,Sheet1!$E$3:$E$7)</f>
        <v>0</v>
      </c>
      <c r="W2">
        <f t="shared" ref="W2:W33" si="1">AVERAGE(R2:V2)</f>
        <v>0.55999999999999994</v>
      </c>
      <c r="X2">
        <f>MAX(E2:G2)</f>
        <v>0.432</v>
      </c>
      <c r="Y2">
        <f>X2*H2</f>
        <v>1.6199999999999999</v>
      </c>
      <c r="Z2">
        <f>(X2/H2)*100</f>
        <v>11.52</v>
      </c>
      <c r="AA2" t="str">
        <f>IF(Z2&gt;2,"BUMPY","GOOD")</f>
        <v>BUMPY</v>
      </c>
    </row>
    <row r="3" spans="1:27" x14ac:dyDescent="0.25">
      <c r="A3">
        <v>17.385867600000001</v>
      </c>
      <c r="B3">
        <v>78.367619399999995</v>
      </c>
      <c r="C3">
        <v>17.3860779</v>
      </c>
      <c r="D3">
        <v>78.367612199999996</v>
      </c>
      <c r="E3">
        <v>5.5500000000000001E-2</v>
      </c>
      <c r="F3">
        <v>0.15260000000000001</v>
      </c>
      <c r="G3">
        <v>5.1999999999999998E-2</v>
      </c>
      <c r="H3">
        <v>6.75</v>
      </c>
      <c r="I3">
        <f t="shared" si="0"/>
        <v>24.3</v>
      </c>
      <c r="J3" t="s">
        <v>0</v>
      </c>
      <c r="K3" s="1">
        <v>0.98833333333333329</v>
      </c>
      <c r="L3">
        <v>0</v>
      </c>
      <c r="M3">
        <v>0</v>
      </c>
      <c r="N3">
        <v>0</v>
      </c>
      <c r="O3">
        <v>0</v>
      </c>
      <c r="P3">
        <v>0</v>
      </c>
      <c r="Q3">
        <f t="shared" ref="Q3:Q66" si="2">SUM(L3:P3)</f>
        <v>0</v>
      </c>
      <c r="R3">
        <f>LOOKUP(EXCEL_235356_data!L3,Sheet1!$D$3:$D$7,Sheet1!$E$3:$E$7)</f>
        <v>0</v>
      </c>
      <c r="S3">
        <f>LOOKUP(EXCEL_235356_data!M3,Sheet1!$D$3:$D$7,Sheet1!$E$3:$E$7)</f>
        <v>0</v>
      </c>
      <c r="T3">
        <f>LOOKUP(EXCEL_235356_data!N3,Sheet1!$D$3:$D$7,Sheet1!$E$3:$E$7)</f>
        <v>0</v>
      </c>
      <c r="U3">
        <f>LOOKUP(EXCEL_235356_data!O3,Sheet1!$D$3:$D$7,Sheet1!$E$3:$E$7)</f>
        <v>0</v>
      </c>
      <c r="V3">
        <f>LOOKUP(EXCEL_235356_data!P3,Sheet1!$D$3:$D$7,Sheet1!$E$3:$E$7)</f>
        <v>0</v>
      </c>
      <c r="W3">
        <f t="shared" si="1"/>
        <v>0</v>
      </c>
      <c r="X3">
        <f t="shared" ref="X3:X66" si="3">MAX(E3:G3)</f>
        <v>0.15260000000000001</v>
      </c>
      <c r="Y3">
        <f t="shared" ref="Y3:Y66" si="4">X3*H3</f>
        <v>1.0300500000000001</v>
      </c>
      <c r="Z3">
        <f t="shared" ref="Z3:Z66" si="5">(X3/H3)*100</f>
        <v>2.2607407407407409</v>
      </c>
      <c r="AA3" t="str">
        <f t="shared" ref="AA3:AA66" si="6">IF(Z3&gt;2,"BUMPY","GOOD")</f>
        <v>BUMPY</v>
      </c>
    </row>
    <row r="4" spans="1:27" hidden="1" x14ac:dyDescent="0.25">
      <c r="A4">
        <v>17.386140600000001</v>
      </c>
      <c r="B4">
        <v>78.367610600000006</v>
      </c>
      <c r="C4">
        <v>17.386398799999998</v>
      </c>
      <c r="D4">
        <v>78.367635100000001</v>
      </c>
      <c r="E4">
        <v>2.81E-2</v>
      </c>
      <c r="F4">
        <v>4.65E-2</v>
      </c>
      <c r="G4">
        <v>0.1066</v>
      </c>
      <c r="H4">
        <v>7.25</v>
      </c>
      <c r="I4">
        <f t="shared" si="0"/>
        <v>26.1</v>
      </c>
      <c r="J4" t="s">
        <v>0</v>
      </c>
      <c r="K4" s="1">
        <v>0.9883912037037037</v>
      </c>
      <c r="L4">
        <v>0</v>
      </c>
      <c r="M4">
        <v>0</v>
      </c>
      <c r="N4">
        <v>0</v>
      </c>
      <c r="O4">
        <v>0</v>
      </c>
      <c r="P4">
        <v>0</v>
      </c>
      <c r="Q4">
        <f t="shared" si="2"/>
        <v>0</v>
      </c>
      <c r="R4">
        <f>LOOKUP(EXCEL_235356_data!L4,Sheet1!$D$3:$D$7,Sheet1!$E$3:$E$7)</f>
        <v>0</v>
      </c>
      <c r="S4">
        <f>LOOKUP(EXCEL_235356_data!M4,Sheet1!$D$3:$D$7,Sheet1!$E$3:$E$7)</f>
        <v>0</v>
      </c>
      <c r="T4">
        <f>LOOKUP(EXCEL_235356_data!N4,Sheet1!$D$3:$D$7,Sheet1!$E$3:$E$7)</f>
        <v>0</v>
      </c>
      <c r="U4">
        <f>LOOKUP(EXCEL_235356_data!O4,Sheet1!$D$3:$D$7,Sheet1!$E$3:$E$7)</f>
        <v>0</v>
      </c>
      <c r="V4">
        <f>LOOKUP(EXCEL_235356_data!P4,Sheet1!$D$3:$D$7,Sheet1!$E$3:$E$7)</f>
        <v>0</v>
      </c>
      <c r="W4">
        <f t="shared" si="1"/>
        <v>0</v>
      </c>
      <c r="X4">
        <f t="shared" si="3"/>
        <v>0.1066</v>
      </c>
      <c r="Y4">
        <f t="shared" si="4"/>
        <v>0.77285000000000004</v>
      </c>
      <c r="Z4">
        <f t="shared" si="5"/>
        <v>1.4703448275862068</v>
      </c>
      <c r="AA4" t="str">
        <f t="shared" si="6"/>
        <v>GOOD</v>
      </c>
    </row>
    <row r="5" spans="1:27" x14ac:dyDescent="0.25">
      <c r="A5">
        <v>17.386398799999998</v>
      </c>
      <c r="B5">
        <v>78.367635100000001</v>
      </c>
      <c r="C5">
        <v>17.386761799999999</v>
      </c>
      <c r="D5">
        <v>78.367679999999993</v>
      </c>
      <c r="E5">
        <v>0.16039999999999999</v>
      </c>
      <c r="F5">
        <v>5.2699999999999997E-2</v>
      </c>
      <c r="G5">
        <v>0.2838</v>
      </c>
      <c r="H5">
        <v>8.25</v>
      </c>
      <c r="I5">
        <f t="shared" si="0"/>
        <v>29.7</v>
      </c>
      <c r="J5" t="s">
        <v>0</v>
      </c>
      <c r="K5" s="1">
        <v>0.98844907407407412</v>
      </c>
      <c r="L5">
        <v>0</v>
      </c>
      <c r="M5">
        <v>0</v>
      </c>
      <c r="N5">
        <v>0</v>
      </c>
      <c r="O5">
        <v>0</v>
      </c>
      <c r="P5">
        <v>1</v>
      </c>
      <c r="Q5">
        <f t="shared" si="2"/>
        <v>1</v>
      </c>
      <c r="R5">
        <f>LOOKUP(EXCEL_235356_data!L5,Sheet1!$D$3:$D$7,Sheet1!$E$3:$E$7)</f>
        <v>0</v>
      </c>
      <c r="S5">
        <f>LOOKUP(EXCEL_235356_data!M5,Sheet1!$D$3:$D$7,Sheet1!$E$3:$E$7)</f>
        <v>0</v>
      </c>
      <c r="T5">
        <f>LOOKUP(EXCEL_235356_data!N5,Sheet1!$D$3:$D$7,Sheet1!$E$3:$E$7)</f>
        <v>0</v>
      </c>
      <c r="U5">
        <f>LOOKUP(EXCEL_235356_data!O5,Sheet1!$D$3:$D$7,Sheet1!$E$3:$E$7)</f>
        <v>0</v>
      </c>
      <c r="V5">
        <f>LOOKUP(EXCEL_235356_data!P5,Sheet1!$D$3:$D$7,Sheet1!$E$3:$E$7)</f>
        <v>0.8</v>
      </c>
      <c r="W5">
        <f t="shared" si="1"/>
        <v>0.16</v>
      </c>
      <c r="X5">
        <f t="shared" si="3"/>
        <v>0.2838</v>
      </c>
      <c r="Y5">
        <f t="shared" si="4"/>
        <v>2.3413499999999998</v>
      </c>
      <c r="Z5">
        <f t="shared" si="5"/>
        <v>3.44</v>
      </c>
      <c r="AA5" t="str">
        <f t="shared" si="6"/>
        <v>BUMPY</v>
      </c>
    </row>
    <row r="6" spans="1:27" hidden="1" x14ac:dyDescent="0.25">
      <c r="A6">
        <v>17.386837</v>
      </c>
      <c r="B6">
        <v>78.3676897</v>
      </c>
      <c r="C6">
        <v>17.3871693</v>
      </c>
      <c r="D6">
        <v>78.367716200000004</v>
      </c>
      <c r="E6">
        <v>6.3799999999999996E-2</v>
      </c>
      <c r="F6">
        <v>5.2699999999999997E-2</v>
      </c>
      <c r="G6">
        <v>7.3800000000000004E-2</v>
      </c>
      <c r="H6">
        <v>9.75</v>
      </c>
      <c r="I6">
        <f t="shared" si="0"/>
        <v>35.1</v>
      </c>
      <c r="J6" t="s">
        <v>0</v>
      </c>
      <c r="K6" s="1">
        <v>0.98850694444444442</v>
      </c>
      <c r="L6">
        <v>0</v>
      </c>
      <c r="M6">
        <v>0</v>
      </c>
      <c r="N6">
        <v>0</v>
      </c>
      <c r="O6">
        <v>0</v>
      </c>
      <c r="P6">
        <v>0</v>
      </c>
      <c r="Q6">
        <f t="shared" si="2"/>
        <v>0</v>
      </c>
      <c r="R6">
        <f>LOOKUP(EXCEL_235356_data!L6,Sheet1!$D$3:$D$7,Sheet1!$E$3:$E$7)</f>
        <v>0</v>
      </c>
      <c r="S6">
        <f>LOOKUP(EXCEL_235356_data!M6,Sheet1!$D$3:$D$7,Sheet1!$E$3:$E$7)</f>
        <v>0</v>
      </c>
      <c r="T6">
        <f>LOOKUP(EXCEL_235356_data!N6,Sheet1!$D$3:$D$7,Sheet1!$E$3:$E$7)</f>
        <v>0</v>
      </c>
      <c r="U6">
        <f>LOOKUP(EXCEL_235356_data!O6,Sheet1!$D$3:$D$7,Sheet1!$E$3:$E$7)</f>
        <v>0</v>
      </c>
      <c r="V6">
        <f>LOOKUP(EXCEL_235356_data!P6,Sheet1!$D$3:$D$7,Sheet1!$E$3:$E$7)</f>
        <v>0</v>
      </c>
      <c r="W6">
        <f t="shared" si="1"/>
        <v>0</v>
      </c>
      <c r="X6">
        <f t="shared" si="3"/>
        <v>7.3800000000000004E-2</v>
      </c>
      <c r="Y6">
        <f t="shared" si="4"/>
        <v>0.71955000000000002</v>
      </c>
      <c r="Z6">
        <f t="shared" si="5"/>
        <v>0.75692307692307703</v>
      </c>
      <c r="AA6" t="str">
        <f t="shared" si="6"/>
        <v>GOOD</v>
      </c>
    </row>
    <row r="7" spans="1:27" x14ac:dyDescent="0.25">
      <c r="A7">
        <v>17.387249799999999</v>
      </c>
      <c r="B7">
        <v>78.367729999999995</v>
      </c>
      <c r="C7">
        <v>17.387521700000001</v>
      </c>
      <c r="D7">
        <v>78.367768799999993</v>
      </c>
      <c r="E7">
        <v>0.217</v>
      </c>
      <c r="F7">
        <v>0.17730000000000001</v>
      </c>
      <c r="G7">
        <v>0.57340000000000002</v>
      </c>
      <c r="H7">
        <v>6.5</v>
      </c>
      <c r="I7">
        <f>H7*3.6</f>
        <v>23.400000000000002</v>
      </c>
      <c r="J7" t="s">
        <v>0</v>
      </c>
      <c r="K7" s="1">
        <v>0.98856481481481484</v>
      </c>
      <c r="L7">
        <v>0</v>
      </c>
      <c r="M7">
        <v>0</v>
      </c>
      <c r="N7">
        <v>0</v>
      </c>
      <c r="O7">
        <v>0</v>
      </c>
      <c r="P7">
        <v>2</v>
      </c>
      <c r="Q7">
        <f t="shared" si="2"/>
        <v>2</v>
      </c>
      <c r="R7">
        <f>LOOKUP(EXCEL_235356_data!L7,Sheet1!$D$3:$D$7,Sheet1!$E$3:$E$7)</f>
        <v>0</v>
      </c>
      <c r="S7">
        <f>LOOKUP(EXCEL_235356_data!M7,Sheet1!$D$3:$D$7,Sheet1!$E$3:$E$7)</f>
        <v>0</v>
      </c>
      <c r="T7">
        <f>LOOKUP(EXCEL_235356_data!N7,Sheet1!$D$3:$D$7,Sheet1!$E$3:$E$7)</f>
        <v>0</v>
      </c>
      <c r="U7">
        <f>LOOKUP(EXCEL_235356_data!O7,Sheet1!$D$3:$D$7,Sheet1!$E$3:$E$7)</f>
        <v>0</v>
      </c>
      <c r="V7">
        <f>LOOKUP(EXCEL_235356_data!P7,Sheet1!$D$3:$D$7,Sheet1!$E$3:$E$7)</f>
        <v>1</v>
      </c>
      <c r="W7">
        <f t="shared" si="1"/>
        <v>0.2</v>
      </c>
      <c r="X7">
        <f t="shared" si="3"/>
        <v>0.57340000000000002</v>
      </c>
      <c r="Y7">
        <f t="shared" si="4"/>
        <v>3.7271000000000001</v>
      </c>
      <c r="Z7">
        <f t="shared" si="5"/>
        <v>8.8215384615384611</v>
      </c>
      <c r="AA7" t="str">
        <f t="shared" si="6"/>
        <v>BUMPY</v>
      </c>
    </row>
    <row r="8" spans="1:27" hidden="1" x14ac:dyDescent="0.25">
      <c r="A8">
        <v>17.387584799999999</v>
      </c>
      <c r="B8">
        <v>78.367772700000003</v>
      </c>
      <c r="C8">
        <v>17.387884400000001</v>
      </c>
      <c r="D8">
        <v>78.367789599999995</v>
      </c>
      <c r="E8">
        <v>3.1199999999999999E-2</v>
      </c>
      <c r="F8">
        <v>4.1099999999999998E-2</v>
      </c>
      <c r="G8">
        <v>8.5300000000000001E-2</v>
      </c>
      <c r="H8">
        <v>9</v>
      </c>
      <c r="I8">
        <f t="shared" ref="I8:I71" si="7">H8*3.6</f>
        <v>32.4</v>
      </c>
      <c r="J8" t="s">
        <v>0</v>
      </c>
      <c r="K8" s="1">
        <v>0.98862268518518526</v>
      </c>
      <c r="L8">
        <v>0</v>
      </c>
      <c r="M8">
        <v>0</v>
      </c>
      <c r="N8">
        <v>0</v>
      </c>
      <c r="O8">
        <v>0</v>
      </c>
      <c r="P8">
        <v>0</v>
      </c>
      <c r="Q8">
        <f t="shared" si="2"/>
        <v>0</v>
      </c>
      <c r="R8">
        <f>LOOKUP(EXCEL_235356_data!L8,Sheet1!$D$3:$D$7,Sheet1!$E$3:$E$7)</f>
        <v>0</v>
      </c>
      <c r="S8">
        <f>LOOKUP(EXCEL_235356_data!M8,Sheet1!$D$3:$D$7,Sheet1!$E$3:$E$7)</f>
        <v>0</v>
      </c>
      <c r="T8">
        <f>LOOKUP(EXCEL_235356_data!N8,Sheet1!$D$3:$D$7,Sheet1!$E$3:$E$7)</f>
        <v>0</v>
      </c>
      <c r="U8">
        <f>LOOKUP(EXCEL_235356_data!O8,Sheet1!$D$3:$D$7,Sheet1!$E$3:$E$7)</f>
        <v>0</v>
      </c>
      <c r="V8">
        <f>LOOKUP(EXCEL_235356_data!P8,Sheet1!$D$3:$D$7,Sheet1!$E$3:$E$7)</f>
        <v>0</v>
      </c>
      <c r="W8">
        <f t="shared" si="1"/>
        <v>0</v>
      </c>
      <c r="X8">
        <f t="shared" si="3"/>
        <v>8.5300000000000001E-2</v>
      </c>
      <c r="Y8">
        <f t="shared" si="4"/>
        <v>0.76770000000000005</v>
      </c>
      <c r="Z8">
        <f t="shared" si="5"/>
        <v>0.94777777777777772</v>
      </c>
      <c r="AA8" t="str">
        <f t="shared" si="6"/>
        <v>GOOD</v>
      </c>
    </row>
    <row r="9" spans="1:27" hidden="1" x14ac:dyDescent="0.25">
      <c r="A9">
        <v>17.387973500000001</v>
      </c>
      <c r="B9">
        <v>78.367804899999996</v>
      </c>
      <c r="C9">
        <v>17.388363900000002</v>
      </c>
      <c r="D9">
        <v>78.3678247</v>
      </c>
      <c r="E9">
        <v>4.6199999999999998E-2</v>
      </c>
      <c r="F9">
        <v>6.1499999999999999E-2</v>
      </c>
      <c r="G9">
        <v>4.7300000000000002E-2</v>
      </c>
      <c r="H9">
        <v>11.75</v>
      </c>
      <c r="I9">
        <f t="shared" si="7"/>
        <v>42.300000000000004</v>
      </c>
      <c r="J9" t="s">
        <v>0</v>
      </c>
      <c r="K9" s="1">
        <v>0.98868055555555545</v>
      </c>
      <c r="L9">
        <v>0</v>
      </c>
      <c r="M9">
        <v>0</v>
      </c>
      <c r="N9">
        <v>0</v>
      </c>
      <c r="O9">
        <v>0</v>
      </c>
      <c r="P9">
        <v>0</v>
      </c>
      <c r="Q9">
        <f t="shared" si="2"/>
        <v>0</v>
      </c>
      <c r="R9">
        <f>LOOKUP(EXCEL_235356_data!L9,Sheet1!$D$3:$D$7,Sheet1!$E$3:$E$7)</f>
        <v>0</v>
      </c>
      <c r="S9">
        <f>LOOKUP(EXCEL_235356_data!M9,Sheet1!$D$3:$D$7,Sheet1!$E$3:$E$7)</f>
        <v>0</v>
      </c>
      <c r="T9">
        <f>LOOKUP(EXCEL_235356_data!N9,Sheet1!$D$3:$D$7,Sheet1!$E$3:$E$7)</f>
        <v>0</v>
      </c>
      <c r="U9">
        <f>LOOKUP(EXCEL_235356_data!O9,Sheet1!$D$3:$D$7,Sheet1!$E$3:$E$7)</f>
        <v>0</v>
      </c>
      <c r="V9">
        <f>LOOKUP(EXCEL_235356_data!P9,Sheet1!$D$3:$D$7,Sheet1!$E$3:$E$7)</f>
        <v>0</v>
      </c>
      <c r="W9">
        <f t="shared" si="1"/>
        <v>0</v>
      </c>
      <c r="X9">
        <f t="shared" si="3"/>
        <v>6.1499999999999999E-2</v>
      </c>
      <c r="Y9">
        <f t="shared" si="4"/>
        <v>0.72262499999999996</v>
      </c>
      <c r="Z9">
        <f t="shared" si="5"/>
        <v>0.52340425531914891</v>
      </c>
      <c r="AA9" t="str">
        <f t="shared" si="6"/>
        <v>GOOD</v>
      </c>
    </row>
    <row r="10" spans="1:27" x14ac:dyDescent="0.25">
      <c r="A10">
        <v>17.388469400000002</v>
      </c>
      <c r="B10">
        <v>78.367834799999997</v>
      </c>
      <c r="C10">
        <v>17.388884900000001</v>
      </c>
      <c r="D10">
        <v>78.367883899999995</v>
      </c>
      <c r="E10">
        <v>0.1143</v>
      </c>
      <c r="F10">
        <v>0.25890000000000002</v>
      </c>
      <c r="G10">
        <v>0.11890000000000001</v>
      </c>
      <c r="H10">
        <v>11.25</v>
      </c>
      <c r="I10">
        <f t="shared" si="7"/>
        <v>40.5</v>
      </c>
      <c r="J10" t="s">
        <v>0</v>
      </c>
      <c r="K10" s="1">
        <v>0.98873842592592587</v>
      </c>
      <c r="L10">
        <v>0</v>
      </c>
      <c r="M10">
        <v>0</v>
      </c>
      <c r="N10">
        <v>1</v>
      </c>
      <c r="O10">
        <v>0</v>
      </c>
      <c r="P10">
        <v>0</v>
      </c>
      <c r="Q10">
        <f t="shared" si="2"/>
        <v>1</v>
      </c>
      <c r="R10">
        <f>LOOKUP(EXCEL_235356_data!L10,Sheet1!$D$3:$D$7,Sheet1!$E$3:$E$7)</f>
        <v>0</v>
      </c>
      <c r="S10">
        <f>LOOKUP(EXCEL_235356_data!M10,Sheet1!$D$3:$D$7,Sheet1!$E$3:$E$7)</f>
        <v>0</v>
      </c>
      <c r="T10">
        <f>LOOKUP(EXCEL_235356_data!N10,Sheet1!$D$3:$D$7,Sheet1!$E$3:$E$7)</f>
        <v>0.8</v>
      </c>
      <c r="U10">
        <f>LOOKUP(EXCEL_235356_data!O10,Sheet1!$D$3:$D$7,Sheet1!$E$3:$E$7)</f>
        <v>0</v>
      </c>
      <c r="V10">
        <f>LOOKUP(EXCEL_235356_data!P10,Sheet1!$D$3:$D$7,Sheet1!$E$3:$E$7)</f>
        <v>0</v>
      </c>
      <c r="W10">
        <f t="shared" si="1"/>
        <v>0.16</v>
      </c>
      <c r="X10">
        <f t="shared" si="3"/>
        <v>0.25890000000000002</v>
      </c>
      <c r="Y10">
        <f t="shared" si="4"/>
        <v>2.9126250000000002</v>
      </c>
      <c r="Z10">
        <f t="shared" si="5"/>
        <v>2.3013333333333335</v>
      </c>
      <c r="AA10" t="str">
        <f t="shared" si="6"/>
        <v>BUMPY</v>
      </c>
    </row>
    <row r="11" spans="1:27" x14ac:dyDescent="0.25">
      <c r="A11">
        <v>17.388983799999998</v>
      </c>
      <c r="B11">
        <v>78.367892400000002</v>
      </c>
      <c r="C11">
        <v>17.389472699999999</v>
      </c>
      <c r="D11">
        <v>78.367941400000007</v>
      </c>
      <c r="E11">
        <v>0.1124</v>
      </c>
      <c r="F11">
        <v>6.4100000000000004E-2</v>
      </c>
      <c r="G11">
        <v>0.22589999999999999</v>
      </c>
      <c r="H11">
        <v>10.25</v>
      </c>
      <c r="I11">
        <f t="shared" si="7"/>
        <v>36.9</v>
      </c>
      <c r="J11" t="s">
        <v>0</v>
      </c>
      <c r="K11" s="1">
        <v>0.98879629629629628</v>
      </c>
      <c r="L11">
        <v>0</v>
      </c>
      <c r="M11">
        <v>0</v>
      </c>
      <c r="N11">
        <v>0</v>
      </c>
      <c r="O11">
        <v>0</v>
      </c>
      <c r="P11">
        <v>1</v>
      </c>
      <c r="Q11">
        <f t="shared" si="2"/>
        <v>1</v>
      </c>
      <c r="R11">
        <f>LOOKUP(EXCEL_235356_data!L11,Sheet1!$D$3:$D$7,Sheet1!$E$3:$E$7)</f>
        <v>0</v>
      </c>
      <c r="S11">
        <f>LOOKUP(EXCEL_235356_data!M11,Sheet1!$D$3:$D$7,Sheet1!$E$3:$E$7)</f>
        <v>0</v>
      </c>
      <c r="T11">
        <f>LOOKUP(EXCEL_235356_data!N11,Sheet1!$D$3:$D$7,Sheet1!$E$3:$E$7)</f>
        <v>0</v>
      </c>
      <c r="U11">
        <f>LOOKUP(EXCEL_235356_data!O11,Sheet1!$D$3:$D$7,Sheet1!$E$3:$E$7)</f>
        <v>0</v>
      </c>
      <c r="V11">
        <f>LOOKUP(EXCEL_235356_data!P11,Sheet1!$D$3:$D$7,Sheet1!$E$3:$E$7)</f>
        <v>0.8</v>
      </c>
      <c r="W11">
        <f t="shared" si="1"/>
        <v>0.16</v>
      </c>
      <c r="X11">
        <f t="shared" si="3"/>
        <v>0.22589999999999999</v>
      </c>
      <c r="Y11">
        <f t="shared" si="4"/>
        <v>2.3154749999999997</v>
      </c>
      <c r="Z11">
        <f t="shared" si="5"/>
        <v>2.20390243902439</v>
      </c>
      <c r="AA11" t="str">
        <f t="shared" si="6"/>
        <v>BUMPY</v>
      </c>
    </row>
    <row r="12" spans="1:27" x14ac:dyDescent="0.25">
      <c r="A12">
        <v>17.389472699999999</v>
      </c>
      <c r="B12">
        <v>78.367941400000007</v>
      </c>
      <c r="C12">
        <v>17.389669600000001</v>
      </c>
      <c r="D12">
        <v>78.367970999999997</v>
      </c>
      <c r="E12">
        <v>0.37340000000000001</v>
      </c>
      <c r="F12">
        <v>0.28370000000000001</v>
      </c>
      <c r="G12">
        <v>0.3296</v>
      </c>
      <c r="H12">
        <v>2.25</v>
      </c>
      <c r="I12">
        <f t="shared" si="7"/>
        <v>8.1</v>
      </c>
      <c r="J12" t="s">
        <v>1</v>
      </c>
      <c r="K12" s="1">
        <v>0.9888541666666667</v>
      </c>
      <c r="L12">
        <v>0</v>
      </c>
      <c r="M12">
        <v>0</v>
      </c>
      <c r="N12">
        <v>2</v>
      </c>
      <c r="O12">
        <v>1</v>
      </c>
      <c r="P12">
        <v>0</v>
      </c>
      <c r="Q12">
        <f t="shared" si="2"/>
        <v>3</v>
      </c>
      <c r="R12">
        <f>LOOKUP(EXCEL_235356_data!L12,Sheet1!$D$3:$D$7,Sheet1!$E$3:$E$7)</f>
        <v>0</v>
      </c>
      <c r="S12">
        <f>LOOKUP(EXCEL_235356_data!M12,Sheet1!$D$3:$D$7,Sheet1!$E$3:$E$7)</f>
        <v>0</v>
      </c>
      <c r="T12">
        <f>LOOKUP(EXCEL_235356_data!N12,Sheet1!$D$3:$D$7,Sheet1!$E$3:$E$7)</f>
        <v>1</v>
      </c>
      <c r="U12">
        <f>LOOKUP(EXCEL_235356_data!O12,Sheet1!$D$3:$D$7,Sheet1!$E$3:$E$7)</f>
        <v>0.8</v>
      </c>
      <c r="V12">
        <f>LOOKUP(EXCEL_235356_data!P12,Sheet1!$D$3:$D$7,Sheet1!$E$3:$E$7)</f>
        <v>0</v>
      </c>
      <c r="W12">
        <f t="shared" si="1"/>
        <v>0.36</v>
      </c>
      <c r="X12">
        <f t="shared" si="3"/>
        <v>0.37340000000000001</v>
      </c>
      <c r="Y12">
        <f t="shared" si="4"/>
        <v>0.84015000000000006</v>
      </c>
      <c r="Z12">
        <f t="shared" si="5"/>
        <v>16.595555555555556</v>
      </c>
      <c r="AA12" t="str">
        <f t="shared" si="6"/>
        <v>BUMPY</v>
      </c>
    </row>
    <row r="13" spans="1:27" x14ac:dyDescent="0.25">
      <c r="A13">
        <v>17.3896856</v>
      </c>
      <c r="B13">
        <v>78.367973000000006</v>
      </c>
      <c r="C13">
        <v>17.389842999999999</v>
      </c>
      <c r="D13">
        <v>78.367993799999994</v>
      </c>
      <c r="E13">
        <v>0.32190000000000002</v>
      </c>
      <c r="F13">
        <v>0.1817</v>
      </c>
      <c r="G13">
        <v>0.30509999999999998</v>
      </c>
      <c r="H13">
        <v>6</v>
      </c>
      <c r="I13">
        <f t="shared" si="7"/>
        <v>21.6</v>
      </c>
      <c r="J13" t="s">
        <v>0</v>
      </c>
      <c r="K13" s="1">
        <v>0.98891203703703701</v>
      </c>
      <c r="L13">
        <v>0</v>
      </c>
      <c r="M13">
        <v>0</v>
      </c>
      <c r="N13">
        <v>0</v>
      </c>
      <c r="O13">
        <v>0</v>
      </c>
      <c r="P13">
        <v>2</v>
      </c>
      <c r="Q13">
        <f t="shared" si="2"/>
        <v>2</v>
      </c>
      <c r="R13">
        <f>LOOKUP(EXCEL_235356_data!L13,Sheet1!$D$3:$D$7,Sheet1!$E$3:$E$7)</f>
        <v>0</v>
      </c>
      <c r="S13">
        <f>LOOKUP(EXCEL_235356_data!M13,Sheet1!$D$3:$D$7,Sheet1!$E$3:$E$7)</f>
        <v>0</v>
      </c>
      <c r="T13">
        <f>LOOKUP(EXCEL_235356_data!N13,Sheet1!$D$3:$D$7,Sheet1!$E$3:$E$7)</f>
        <v>0</v>
      </c>
      <c r="U13">
        <f>LOOKUP(EXCEL_235356_data!O13,Sheet1!$D$3:$D$7,Sheet1!$E$3:$E$7)</f>
        <v>0</v>
      </c>
      <c r="V13">
        <f>LOOKUP(EXCEL_235356_data!P13,Sheet1!$D$3:$D$7,Sheet1!$E$3:$E$7)</f>
        <v>1</v>
      </c>
      <c r="W13">
        <f t="shared" si="1"/>
        <v>0.2</v>
      </c>
      <c r="X13">
        <f t="shared" si="3"/>
        <v>0.32190000000000002</v>
      </c>
      <c r="Y13">
        <f t="shared" si="4"/>
        <v>1.9314</v>
      </c>
      <c r="Z13">
        <f t="shared" si="5"/>
        <v>5.3650000000000002</v>
      </c>
      <c r="AA13" t="str">
        <f t="shared" si="6"/>
        <v>BUMPY</v>
      </c>
    </row>
    <row r="14" spans="1:27" x14ac:dyDescent="0.25">
      <c r="A14">
        <v>17.389898800000001</v>
      </c>
      <c r="B14">
        <v>78.367999900000001</v>
      </c>
      <c r="C14">
        <v>17.390214499999999</v>
      </c>
      <c r="D14">
        <v>78.368039999999993</v>
      </c>
      <c r="E14">
        <v>7.4099999999999999E-2</v>
      </c>
      <c r="F14">
        <v>6.5100000000000005E-2</v>
      </c>
      <c r="G14">
        <v>0.17469999999999999</v>
      </c>
      <c r="H14">
        <v>7.25</v>
      </c>
      <c r="I14">
        <f t="shared" si="7"/>
        <v>26.1</v>
      </c>
      <c r="J14" t="s">
        <v>0</v>
      </c>
      <c r="K14" s="1">
        <v>0.98896990740740742</v>
      </c>
      <c r="L14">
        <v>1</v>
      </c>
      <c r="M14">
        <v>0</v>
      </c>
      <c r="N14">
        <v>0</v>
      </c>
      <c r="O14">
        <v>0</v>
      </c>
      <c r="P14">
        <v>0</v>
      </c>
      <c r="Q14">
        <f t="shared" si="2"/>
        <v>1</v>
      </c>
      <c r="R14">
        <f>LOOKUP(EXCEL_235356_data!L14,Sheet1!$D$3:$D$7,Sheet1!$E$3:$E$7)</f>
        <v>0.8</v>
      </c>
      <c r="S14">
        <f>LOOKUP(EXCEL_235356_data!M14,Sheet1!$D$3:$D$7,Sheet1!$E$3:$E$7)</f>
        <v>0</v>
      </c>
      <c r="T14">
        <f>LOOKUP(EXCEL_235356_data!N14,Sheet1!$D$3:$D$7,Sheet1!$E$3:$E$7)</f>
        <v>0</v>
      </c>
      <c r="U14">
        <f>LOOKUP(EXCEL_235356_data!O14,Sheet1!$D$3:$D$7,Sheet1!$E$3:$E$7)</f>
        <v>0</v>
      </c>
      <c r="V14">
        <f>LOOKUP(EXCEL_235356_data!P14,Sheet1!$D$3:$D$7,Sheet1!$E$3:$E$7)</f>
        <v>0</v>
      </c>
      <c r="W14">
        <f t="shared" si="1"/>
        <v>0.16</v>
      </c>
      <c r="X14">
        <f t="shared" si="3"/>
        <v>0.17469999999999999</v>
      </c>
      <c r="Y14">
        <f t="shared" si="4"/>
        <v>1.266575</v>
      </c>
      <c r="Z14">
        <f t="shared" si="5"/>
        <v>2.4096551724137929</v>
      </c>
      <c r="AA14" t="str">
        <f t="shared" si="6"/>
        <v>BUMPY</v>
      </c>
    </row>
    <row r="15" spans="1:27" x14ac:dyDescent="0.25">
      <c r="A15">
        <v>17.390214499999999</v>
      </c>
      <c r="B15">
        <v>78.368039999999993</v>
      </c>
      <c r="C15">
        <v>17.390543099999999</v>
      </c>
      <c r="D15">
        <v>78.368094400000004</v>
      </c>
      <c r="E15">
        <v>0.31719999999999998</v>
      </c>
      <c r="F15">
        <v>0.30620000000000003</v>
      </c>
      <c r="G15">
        <v>0.36420000000000002</v>
      </c>
      <c r="H15">
        <v>7.25</v>
      </c>
      <c r="I15">
        <f t="shared" si="7"/>
        <v>26.1</v>
      </c>
      <c r="J15" t="s">
        <v>1</v>
      </c>
      <c r="K15" s="1">
        <v>0.98902777777777784</v>
      </c>
      <c r="L15">
        <v>0</v>
      </c>
      <c r="M15">
        <v>2</v>
      </c>
      <c r="N15">
        <v>0</v>
      </c>
      <c r="O15">
        <v>0</v>
      </c>
      <c r="P15">
        <v>2</v>
      </c>
      <c r="Q15">
        <f t="shared" si="2"/>
        <v>4</v>
      </c>
      <c r="R15">
        <f>LOOKUP(EXCEL_235356_data!L15,Sheet1!$D$3:$D$7,Sheet1!$E$3:$E$7)</f>
        <v>0</v>
      </c>
      <c r="S15">
        <f>LOOKUP(EXCEL_235356_data!M15,Sheet1!$D$3:$D$7,Sheet1!$E$3:$E$7)</f>
        <v>1</v>
      </c>
      <c r="T15">
        <f>LOOKUP(EXCEL_235356_data!N15,Sheet1!$D$3:$D$7,Sheet1!$E$3:$E$7)</f>
        <v>0</v>
      </c>
      <c r="U15">
        <f>LOOKUP(EXCEL_235356_data!O15,Sheet1!$D$3:$D$7,Sheet1!$E$3:$E$7)</f>
        <v>0</v>
      </c>
      <c r="V15">
        <f>LOOKUP(EXCEL_235356_data!P15,Sheet1!$D$3:$D$7,Sheet1!$E$3:$E$7)</f>
        <v>1</v>
      </c>
      <c r="W15">
        <f t="shared" si="1"/>
        <v>0.4</v>
      </c>
      <c r="X15">
        <f t="shared" si="3"/>
        <v>0.36420000000000002</v>
      </c>
      <c r="Y15">
        <f t="shared" si="4"/>
        <v>2.64045</v>
      </c>
      <c r="Z15">
        <f t="shared" si="5"/>
        <v>5.0234482758620693</v>
      </c>
      <c r="AA15" t="str">
        <f t="shared" si="6"/>
        <v>BUMPY</v>
      </c>
    </row>
    <row r="16" spans="1:27" hidden="1" x14ac:dyDescent="0.25">
      <c r="A16">
        <v>17.390543099999999</v>
      </c>
      <c r="B16">
        <v>78.368094400000004</v>
      </c>
      <c r="C16">
        <v>17.390867700000001</v>
      </c>
      <c r="D16">
        <v>78.368125000000006</v>
      </c>
      <c r="E16">
        <v>0.12790000000000001</v>
      </c>
      <c r="F16">
        <v>5.5899999999999998E-2</v>
      </c>
      <c r="G16">
        <v>0.14430000000000001</v>
      </c>
      <c r="H16">
        <v>7.25</v>
      </c>
      <c r="I16">
        <f t="shared" si="7"/>
        <v>26.1</v>
      </c>
      <c r="J16" t="s">
        <v>0</v>
      </c>
      <c r="K16" s="1">
        <v>0.98908564814814814</v>
      </c>
      <c r="L16">
        <v>0</v>
      </c>
      <c r="M16">
        <v>0</v>
      </c>
      <c r="N16">
        <v>0</v>
      </c>
      <c r="O16">
        <v>1</v>
      </c>
      <c r="P16">
        <v>0</v>
      </c>
      <c r="Q16">
        <f t="shared" si="2"/>
        <v>1</v>
      </c>
      <c r="R16">
        <f>LOOKUP(EXCEL_235356_data!L16,Sheet1!$D$3:$D$7,Sheet1!$E$3:$E$7)</f>
        <v>0</v>
      </c>
      <c r="S16">
        <f>LOOKUP(EXCEL_235356_data!M16,Sheet1!$D$3:$D$7,Sheet1!$E$3:$E$7)</f>
        <v>0</v>
      </c>
      <c r="T16">
        <f>LOOKUP(EXCEL_235356_data!N16,Sheet1!$D$3:$D$7,Sheet1!$E$3:$E$7)</f>
        <v>0</v>
      </c>
      <c r="U16">
        <f>LOOKUP(EXCEL_235356_data!O16,Sheet1!$D$3:$D$7,Sheet1!$E$3:$E$7)</f>
        <v>0.8</v>
      </c>
      <c r="V16">
        <f>LOOKUP(EXCEL_235356_data!P16,Sheet1!$D$3:$D$7,Sheet1!$E$3:$E$7)</f>
        <v>0</v>
      </c>
      <c r="W16">
        <f t="shared" si="1"/>
        <v>0.16</v>
      </c>
      <c r="X16">
        <f t="shared" si="3"/>
        <v>0.14430000000000001</v>
      </c>
      <c r="Y16">
        <f t="shared" si="4"/>
        <v>1.0461750000000001</v>
      </c>
      <c r="Z16">
        <f t="shared" si="5"/>
        <v>1.990344827586207</v>
      </c>
      <c r="AA16" t="str">
        <f t="shared" si="6"/>
        <v>GOOD</v>
      </c>
    </row>
    <row r="17" spans="1:27" x14ac:dyDescent="0.25">
      <c r="A17">
        <v>17.390867700000001</v>
      </c>
      <c r="B17">
        <v>78.368125000000006</v>
      </c>
      <c r="C17">
        <v>17.391100699999999</v>
      </c>
      <c r="D17">
        <v>78.368146400000001</v>
      </c>
      <c r="E17">
        <v>7.1400000000000005E-2</v>
      </c>
      <c r="F17">
        <v>0.23480000000000001</v>
      </c>
      <c r="G17">
        <v>0.14299999999999999</v>
      </c>
      <c r="H17">
        <v>5</v>
      </c>
      <c r="I17">
        <f t="shared" si="7"/>
        <v>18</v>
      </c>
      <c r="J17" t="s">
        <v>0</v>
      </c>
      <c r="K17" s="1">
        <v>0.98914351851851856</v>
      </c>
      <c r="L17">
        <v>0</v>
      </c>
      <c r="M17">
        <v>0</v>
      </c>
      <c r="N17">
        <v>0</v>
      </c>
      <c r="O17">
        <v>0</v>
      </c>
      <c r="P17">
        <v>1</v>
      </c>
      <c r="Q17">
        <f t="shared" si="2"/>
        <v>1</v>
      </c>
      <c r="R17">
        <f>LOOKUP(EXCEL_235356_data!L17,Sheet1!$D$3:$D$7,Sheet1!$E$3:$E$7)</f>
        <v>0</v>
      </c>
      <c r="S17">
        <f>LOOKUP(EXCEL_235356_data!M17,Sheet1!$D$3:$D$7,Sheet1!$E$3:$E$7)</f>
        <v>0</v>
      </c>
      <c r="T17">
        <f>LOOKUP(EXCEL_235356_data!N17,Sheet1!$D$3:$D$7,Sheet1!$E$3:$E$7)</f>
        <v>0</v>
      </c>
      <c r="U17">
        <f>LOOKUP(EXCEL_235356_data!O17,Sheet1!$D$3:$D$7,Sheet1!$E$3:$E$7)</f>
        <v>0</v>
      </c>
      <c r="V17">
        <f>LOOKUP(EXCEL_235356_data!P17,Sheet1!$D$3:$D$7,Sheet1!$E$3:$E$7)</f>
        <v>0.8</v>
      </c>
      <c r="W17">
        <f t="shared" si="1"/>
        <v>0.16</v>
      </c>
      <c r="X17">
        <f t="shared" si="3"/>
        <v>0.23480000000000001</v>
      </c>
      <c r="Y17">
        <f t="shared" si="4"/>
        <v>1.1739999999999999</v>
      </c>
      <c r="Z17">
        <f t="shared" si="5"/>
        <v>4.6959999999999997</v>
      </c>
      <c r="AA17" t="str">
        <f t="shared" si="6"/>
        <v>BUMPY</v>
      </c>
    </row>
    <row r="18" spans="1:27" x14ac:dyDescent="0.25">
      <c r="A18">
        <v>17.391149800000001</v>
      </c>
      <c r="B18">
        <v>78.368153699999993</v>
      </c>
      <c r="C18">
        <v>17.3913729</v>
      </c>
      <c r="D18">
        <v>78.368166099999996</v>
      </c>
      <c r="E18">
        <v>0.31030000000000002</v>
      </c>
      <c r="F18">
        <v>0.67210000000000003</v>
      </c>
      <c r="G18">
        <v>0.74980000000000002</v>
      </c>
      <c r="H18">
        <v>6.5</v>
      </c>
      <c r="I18">
        <f t="shared" si="7"/>
        <v>23.400000000000002</v>
      </c>
      <c r="J18" t="s">
        <v>2</v>
      </c>
      <c r="K18" s="1">
        <v>0.98920138888888898</v>
      </c>
      <c r="L18">
        <v>0</v>
      </c>
      <c r="M18">
        <v>1</v>
      </c>
      <c r="N18">
        <v>3</v>
      </c>
      <c r="O18">
        <v>1</v>
      </c>
      <c r="P18">
        <v>0</v>
      </c>
      <c r="Q18">
        <f t="shared" si="2"/>
        <v>5</v>
      </c>
      <c r="R18">
        <f>LOOKUP(EXCEL_235356_data!L18,Sheet1!$D$3:$D$7,Sheet1!$E$3:$E$7)</f>
        <v>0</v>
      </c>
      <c r="S18">
        <f>LOOKUP(EXCEL_235356_data!M18,Sheet1!$D$3:$D$7,Sheet1!$E$3:$E$7)</f>
        <v>0.8</v>
      </c>
      <c r="T18">
        <f>LOOKUP(EXCEL_235356_data!N18,Sheet1!$D$3:$D$7,Sheet1!$E$3:$E$7)</f>
        <v>1.5</v>
      </c>
      <c r="U18">
        <f>LOOKUP(EXCEL_235356_data!O18,Sheet1!$D$3:$D$7,Sheet1!$E$3:$E$7)</f>
        <v>0.8</v>
      </c>
      <c r="V18">
        <f>LOOKUP(EXCEL_235356_data!P18,Sheet1!$D$3:$D$7,Sheet1!$E$3:$E$7)</f>
        <v>0</v>
      </c>
      <c r="W18">
        <f t="shared" si="1"/>
        <v>0.61999999999999988</v>
      </c>
      <c r="X18">
        <f t="shared" si="3"/>
        <v>0.74980000000000002</v>
      </c>
      <c r="Y18">
        <f t="shared" si="4"/>
        <v>4.8737000000000004</v>
      </c>
      <c r="Z18">
        <f t="shared" si="5"/>
        <v>11.535384615384615</v>
      </c>
      <c r="AA18" t="str">
        <f t="shared" si="6"/>
        <v>BUMPY</v>
      </c>
    </row>
    <row r="19" spans="1:27" hidden="1" x14ac:dyDescent="0.25">
      <c r="A19">
        <v>17.391433500000002</v>
      </c>
      <c r="B19">
        <v>78.368170699999993</v>
      </c>
      <c r="C19">
        <v>17.391737899999999</v>
      </c>
      <c r="D19">
        <v>78.368209699999994</v>
      </c>
      <c r="E19">
        <v>0.1009</v>
      </c>
      <c r="F19">
        <v>9.4700000000000006E-2</v>
      </c>
      <c r="G19">
        <v>9.6000000000000002E-2</v>
      </c>
      <c r="H19">
        <v>8</v>
      </c>
      <c r="I19">
        <f t="shared" si="7"/>
        <v>28.8</v>
      </c>
      <c r="J19" t="s">
        <v>0</v>
      </c>
      <c r="K19" s="1">
        <v>0.98925925925925917</v>
      </c>
      <c r="L19">
        <v>0</v>
      </c>
      <c r="M19">
        <v>0</v>
      </c>
      <c r="N19">
        <v>0</v>
      </c>
      <c r="O19">
        <v>0</v>
      </c>
      <c r="P19">
        <v>0</v>
      </c>
      <c r="Q19">
        <f t="shared" si="2"/>
        <v>0</v>
      </c>
      <c r="R19">
        <f>LOOKUP(EXCEL_235356_data!L19,Sheet1!$D$3:$D$7,Sheet1!$E$3:$E$7)</f>
        <v>0</v>
      </c>
      <c r="S19">
        <f>LOOKUP(EXCEL_235356_data!M19,Sheet1!$D$3:$D$7,Sheet1!$E$3:$E$7)</f>
        <v>0</v>
      </c>
      <c r="T19">
        <f>LOOKUP(EXCEL_235356_data!N19,Sheet1!$D$3:$D$7,Sheet1!$E$3:$E$7)</f>
        <v>0</v>
      </c>
      <c r="U19">
        <f>LOOKUP(EXCEL_235356_data!O19,Sheet1!$D$3:$D$7,Sheet1!$E$3:$E$7)</f>
        <v>0</v>
      </c>
      <c r="V19">
        <f>LOOKUP(EXCEL_235356_data!P19,Sheet1!$D$3:$D$7,Sheet1!$E$3:$E$7)</f>
        <v>0</v>
      </c>
      <c r="W19">
        <f t="shared" si="1"/>
        <v>0</v>
      </c>
      <c r="X19">
        <f t="shared" si="3"/>
        <v>0.1009</v>
      </c>
      <c r="Y19">
        <f t="shared" si="4"/>
        <v>0.80720000000000003</v>
      </c>
      <c r="Z19">
        <f t="shared" si="5"/>
        <v>1.26125</v>
      </c>
      <c r="AA19" t="str">
        <f t="shared" si="6"/>
        <v>GOOD</v>
      </c>
    </row>
    <row r="20" spans="1:27" hidden="1" x14ac:dyDescent="0.25">
      <c r="A20">
        <v>17.391810499999998</v>
      </c>
      <c r="B20">
        <v>78.368220100000002</v>
      </c>
      <c r="C20">
        <v>17.3921739</v>
      </c>
      <c r="D20">
        <v>78.368278399999994</v>
      </c>
      <c r="E20">
        <v>4.4600000000000001E-2</v>
      </c>
      <c r="F20">
        <v>3.2899999999999999E-2</v>
      </c>
      <c r="G20">
        <v>4.6899999999999997E-2</v>
      </c>
      <c r="H20">
        <v>8.5</v>
      </c>
      <c r="I20">
        <f t="shared" si="7"/>
        <v>30.6</v>
      </c>
      <c r="J20" t="s">
        <v>0</v>
      </c>
      <c r="K20" s="1">
        <v>0.98931712962962959</v>
      </c>
      <c r="L20">
        <v>0</v>
      </c>
      <c r="M20">
        <v>0</v>
      </c>
      <c r="N20">
        <v>0</v>
      </c>
      <c r="O20">
        <v>0</v>
      </c>
      <c r="P20">
        <v>0</v>
      </c>
      <c r="Q20">
        <f t="shared" si="2"/>
        <v>0</v>
      </c>
      <c r="R20">
        <f>LOOKUP(EXCEL_235356_data!L20,Sheet1!$D$3:$D$7,Sheet1!$E$3:$E$7)</f>
        <v>0</v>
      </c>
      <c r="S20">
        <f>LOOKUP(EXCEL_235356_data!M20,Sheet1!$D$3:$D$7,Sheet1!$E$3:$E$7)</f>
        <v>0</v>
      </c>
      <c r="T20">
        <f>LOOKUP(EXCEL_235356_data!N20,Sheet1!$D$3:$D$7,Sheet1!$E$3:$E$7)</f>
        <v>0</v>
      </c>
      <c r="U20">
        <f>LOOKUP(EXCEL_235356_data!O20,Sheet1!$D$3:$D$7,Sheet1!$E$3:$E$7)</f>
        <v>0</v>
      </c>
      <c r="V20">
        <f>LOOKUP(EXCEL_235356_data!P20,Sheet1!$D$3:$D$7,Sheet1!$E$3:$E$7)</f>
        <v>0</v>
      </c>
      <c r="W20">
        <f t="shared" si="1"/>
        <v>0</v>
      </c>
      <c r="X20">
        <f t="shared" si="3"/>
        <v>4.6899999999999997E-2</v>
      </c>
      <c r="Y20">
        <f t="shared" si="4"/>
        <v>0.39864999999999995</v>
      </c>
      <c r="Z20">
        <f t="shared" si="5"/>
        <v>0.55176470588235293</v>
      </c>
      <c r="AA20" t="str">
        <f t="shared" si="6"/>
        <v>GOOD</v>
      </c>
    </row>
    <row r="21" spans="1:27" hidden="1" x14ac:dyDescent="0.25">
      <c r="A21">
        <v>17.3921739</v>
      </c>
      <c r="B21">
        <v>78.368278399999994</v>
      </c>
      <c r="C21">
        <v>17.392555999999999</v>
      </c>
      <c r="D21">
        <v>78.368319999999997</v>
      </c>
      <c r="E21">
        <v>8.5999999999999993E-2</v>
      </c>
      <c r="F21">
        <v>1.17E-2</v>
      </c>
      <c r="G21">
        <v>5.0799999999999998E-2</v>
      </c>
      <c r="H21">
        <v>9</v>
      </c>
      <c r="I21">
        <f t="shared" si="7"/>
        <v>32.4</v>
      </c>
      <c r="J21" t="s">
        <v>0</v>
      </c>
      <c r="K21" s="1">
        <v>0.989375</v>
      </c>
      <c r="L21">
        <v>0</v>
      </c>
      <c r="M21">
        <v>0</v>
      </c>
      <c r="N21">
        <v>0</v>
      </c>
      <c r="O21">
        <v>0</v>
      </c>
      <c r="P21">
        <v>0</v>
      </c>
      <c r="Q21">
        <f t="shared" si="2"/>
        <v>0</v>
      </c>
      <c r="R21">
        <f>LOOKUP(EXCEL_235356_data!L21,Sheet1!$D$3:$D$7,Sheet1!$E$3:$E$7)</f>
        <v>0</v>
      </c>
      <c r="S21">
        <f>LOOKUP(EXCEL_235356_data!M21,Sheet1!$D$3:$D$7,Sheet1!$E$3:$E$7)</f>
        <v>0</v>
      </c>
      <c r="T21">
        <f>LOOKUP(EXCEL_235356_data!N21,Sheet1!$D$3:$D$7,Sheet1!$E$3:$E$7)</f>
        <v>0</v>
      </c>
      <c r="U21">
        <f>LOOKUP(EXCEL_235356_data!O21,Sheet1!$D$3:$D$7,Sheet1!$E$3:$E$7)</f>
        <v>0</v>
      </c>
      <c r="V21">
        <f>LOOKUP(EXCEL_235356_data!P21,Sheet1!$D$3:$D$7,Sheet1!$E$3:$E$7)</f>
        <v>0</v>
      </c>
      <c r="W21">
        <f t="shared" si="1"/>
        <v>0</v>
      </c>
      <c r="X21">
        <f t="shared" si="3"/>
        <v>8.5999999999999993E-2</v>
      </c>
      <c r="Y21">
        <f t="shared" si="4"/>
        <v>0.77399999999999991</v>
      </c>
      <c r="Z21">
        <f t="shared" si="5"/>
        <v>0.95555555555555549</v>
      </c>
      <c r="AA21" t="str">
        <f t="shared" si="6"/>
        <v>GOOD</v>
      </c>
    </row>
    <row r="22" spans="1:27" hidden="1" x14ac:dyDescent="0.25">
      <c r="A22">
        <v>17.392555999999999</v>
      </c>
      <c r="B22">
        <v>78.368319999999997</v>
      </c>
      <c r="C22">
        <v>17.392964299999999</v>
      </c>
      <c r="D22">
        <v>78.3683719</v>
      </c>
      <c r="E22">
        <v>8.6699999999999999E-2</v>
      </c>
      <c r="F22">
        <v>2.0500000000000001E-2</v>
      </c>
      <c r="G22">
        <v>3.9600000000000003E-2</v>
      </c>
      <c r="H22">
        <v>8.75</v>
      </c>
      <c r="I22">
        <f t="shared" si="7"/>
        <v>31.5</v>
      </c>
      <c r="J22" t="s">
        <v>0</v>
      </c>
      <c r="K22" s="1">
        <v>0.98943287037037031</v>
      </c>
      <c r="L22">
        <v>0</v>
      </c>
      <c r="M22">
        <v>0</v>
      </c>
      <c r="N22">
        <v>0</v>
      </c>
      <c r="O22">
        <v>0</v>
      </c>
      <c r="P22">
        <v>0</v>
      </c>
      <c r="Q22">
        <f t="shared" si="2"/>
        <v>0</v>
      </c>
      <c r="R22">
        <f>LOOKUP(EXCEL_235356_data!L22,Sheet1!$D$3:$D$7,Sheet1!$E$3:$E$7)</f>
        <v>0</v>
      </c>
      <c r="S22">
        <f>LOOKUP(EXCEL_235356_data!M22,Sheet1!$D$3:$D$7,Sheet1!$E$3:$E$7)</f>
        <v>0</v>
      </c>
      <c r="T22">
        <f>LOOKUP(EXCEL_235356_data!N22,Sheet1!$D$3:$D$7,Sheet1!$E$3:$E$7)</f>
        <v>0</v>
      </c>
      <c r="U22">
        <f>LOOKUP(EXCEL_235356_data!O22,Sheet1!$D$3:$D$7,Sheet1!$E$3:$E$7)</f>
        <v>0</v>
      </c>
      <c r="V22">
        <f>LOOKUP(EXCEL_235356_data!P22,Sheet1!$D$3:$D$7,Sheet1!$E$3:$E$7)</f>
        <v>0</v>
      </c>
      <c r="W22">
        <f t="shared" si="1"/>
        <v>0</v>
      </c>
      <c r="X22">
        <f t="shared" si="3"/>
        <v>8.6699999999999999E-2</v>
      </c>
      <c r="Y22">
        <f t="shared" si="4"/>
        <v>0.75862499999999999</v>
      </c>
      <c r="Z22">
        <f t="shared" si="5"/>
        <v>0.99085714285714277</v>
      </c>
      <c r="AA22" t="str">
        <f t="shared" si="6"/>
        <v>GOOD</v>
      </c>
    </row>
    <row r="23" spans="1:27" x14ac:dyDescent="0.25">
      <c r="A23">
        <v>17.392964299999999</v>
      </c>
      <c r="B23">
        <v>78.3683719</v>
      </c>
      <c r="C23">
        <v>17.393271800000001</v>
      </c>
      <c r="D23">
        <v>78.368410600000004</v>
      </c>
      <c r="E23">
        <v>0.21060000000000001</v>
      </c>
      <c r="F23">
        <v>0.1804</v>
      </c>
      <c r="G23">
        <v>0.2009</v>
      </c>
      <c r="H23">
        <v>8.5</v>
      </c>
      <c r="I23">
        <f t="shared" si="7"/>
        <v>30.6</v>
      </c>
      <c r="J23" t="s">
        <v>0</v>
      </c>
      <c r="K23" s="1">
        <v>0.98949074074074073</v>
      </c>
      <c r="L23">
        <v>0</v>
      </c>
      <c r="M23">
        <v>0</v>
      </c>
      <c r="N23">
        <v>0</v>
      </c>
      <c r="O23">
        <v>0</v>
      </c>
      <c r="P23">
        <v>1</v>
      </c>
      <c r="Q23">
        <f t="shared" si="2"/>
        <v>1</v>
      </c>
      <c r="R23">
        <f>LOOKUP(EXCEL_235356_data!L23,Sheet1!$D$3:$D$7,Sheet1!$E$3:$E$7)</f>
        <v>0</v>
      </c>
      <c r="S23">
        <f>LOOKUP(EXCEL_235356_data!M23,Sheet1!$D$3:$D$7,Sheet1!$E$3:$E$7)</f>
        <v>0</v>
      </c>
      <c r="T23">
        <f>LOOKUP(EXCEL_235356_data!N23,Sheet1!$D$3:$D$7,Sheet1!$E$3:$E$7)</f>
        <v>0</v>
      </c>
      <c r="U23">
        <f>LOOKUP(EXCEL_235356_data!O23,Sheet1!$D$3:$D$7,Sheet1!$E$3:$E$7)</f>
        <v>0</v>
      </c>
      <c r="V23">
        <f>LOOKUP(EXCEL_235356_data!P23,Sheet1!$D$3:$D$7,Sheet1!$E$3:$E$7)</f>
        <v>0.8</v>
      </c>
      <c r="W23">
        <f t="shared" si="1"/>
        <v>0.16</v>
      </c>
      <c r="X23">
        <f t="shared" si="3"/>
        <v>0.21060000000000001</v>
      </c>
      <c r="Y23">
        <f t="shared" si="4"/>
        <v>1.7901</v>
      </c>
      <c r="Z23">
        <f t="shared" si="5"/>
        <v>2.4776470588235298</v>
      </c>
      <c r="AA23" t="str">
        <f t="shared" si="6"/>
        <v>BUMPY</v>
      </c>
    </row>
    <row r="24" spans="1:27" hidden="1" x14ac:dyDescent="0.25">
      <c r="A24">
        <v>17.393350699999999</v>
      </c>
      <c r="B24">
        <v>78.368415400000004</v>
      </c>
      <c r="C24">
        <v>17.3937247</v>
      </c>
      <c r="D24">
        <v>78.368486500000003</v>
      </c>
      <c r="E24">
        <v>5.7700000000000001E-2</v>
      </c>
      <c r="F24">
        <v>6.8500000000000005E-2</v>
      </c>
      <c r="G24">
        <v>7.6799999999999993E-2</v>
      </c>
      <c r="H24">
        <v>8.5</v>
      </c>
      <c r="I24">
        <f t="shared" si="7"/>
        <v>30.6</v>
      </c>
      <c r="J24" t="s">
        <v>0</v>
      </c>
      <c r="K24" s="1">
        <v>0.98954861111111114</v>
      </c>
      <c r="L24">
        <v>0</v>
      </c>
      <c r="M24">
        <v>0</v>
      </c>
      <c r="N24">
        <v>0</v>
      </c>
      <c r="O24">
        <v>0</v>
      </c>
      <c r="P24">
        <v>0</v>
      </c>
      <c r="Q24">
        <f t="shared" si="2"/>
        <v>0</v>
      </c>
      <c r="R24">
        <f>LOOKUP(EXCEL_235356_data!L24,Sheet1!$D$3:$D$7,Sheet1!$E$3:$E$7)</f>
        <v>0</v>
      </c>
      <c r="S24">
        <f>LOOKUP(EXCEL_235356_data!M24,Sheet1!$D$3:$D$7,Sheet1!$E$3:$E$7)</f>
        <v>0</v>
      </c>
      <c r="T24">
        <f>LOOKUP(EXCEL_235356_data!N24,Sheet1!$D$3:$D$7,Sheet1!$E$3:$E$7)</f>
        <v>0</v>
      </c>
      <c r="U24">
        <f>LOOKUP(EXCEL_235356_data!O24,Sheet1!$D$3:$D$7,Sheet1!$E$3:$E$7)</f>
        <v>0</v>
      </c>
      <c r="V24">
        <f>LOOKUP(EXCEL_235356_data!P24,Sheet1!$D$3:$D$7,Sheet1!$E$3:$E$7)</f>
        <v>0</v>
      </c>
      <c r="W24">
        <f t="shared" si="1"/>
        <v>0</v>
      </c>
      <c r="X24">
        <f t="shared" si="3"/>
        <v>7.6799999999999993E-2</v>
      </c>
      <c r="Y24">
        <f t="shared" si="4"/>
        <v>0.65279999999999994</v>
      </c>
      <c r="Z24">
        <f t="shared" si="5"/>
        <v>0.9035294117647058</v>
      </c>
      <c r="AA24" t="str">
        <f t="shared" si="6"/>
        <v>GOOD</v>
      </c>
    </row>
    <row r="25" spans="1:27" hidden="1" x14ac:dyDescent="0.25">
      <c r="A25">
        <v>17.3937247</v>
      </c>
      <c r="B25">
        <v>78.368486500000003</v>
      </c>
      <c r="C25">
        <v>17.394080899999999</v>
      </c>
      <c r="D25">
        <v>78.368536300000002</v>
      </c>
      <c r="E25">
        <v>9.2999999999999999E-2</v>
      </c>
      <c r="F25">
        <v>4.4600000000000001E-2</v>
      </c>
      <c r="G25">
        <v>9.69E-2</v>
      </c>
      <c r="H25">
        <v>7.5</v>
      </c>
      <c r="I25">
        <f t="shared" si="7"/>
        <v>27</v>
      </c>
      <c r="J25" t="s">
        <v>0</v>
      </c>
      <c r="K25" s="1">
        <v>0.98960648148148145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si="2"/>
        <v>0</v>
      </c>
      <c r="R25">
        <f>LOOKUP(EXCEL_235356_data!L25,Sheet1!$D$3:$D$7,Sheet1!$E$3:$E$7)</f>
        <v>0</v>
      </c>
      <c r="S25">
        <f>LOOKUP(EXCEL_235356_data!M25,Sheet1!$D$3:$D$7,Sheet1!$E$3:$E$7)</f>
        <v>0</v>
      </c>
      <c r="T25">
        <f>LOOKUP(EXCEL_235356_data!N25,Sheet1!$D$3:$D$7,Sheet1!$E$3:$E$7)</f>
        <v>0</v>
      </c>
      <c r="U25">
        <f>LOOKUP(EXCEL_235356_data!O25,Sheet1!$D$3:$D$7,Sheet1!$E$3:$E$7)</f>
        <v>0</v>
      </c>
      <c r="V25">
        <f>LOOKUP(EXCEL_235356_data!P25,Sheet1!$D$3:$D$7,Sheet1!$E$3:$E$7)</f>
        <v>0</v>
      </c>
      <c r="W25">
        <f t="shared" si="1"/>
        <v>0</v>
      </c>
      <c r="X25">
        <f t="shared" si="3"/>
        <v>9.69E-2</v>
      </c>
      <c r="Y25">
        <f t="shared" si="4"/>
        <v>0.72675000000000001</v>
      </c>
      <c r="Z25">
        <f t="shared" si="5"/>
        <v>1.2919999999999998</v>
      </c>
      <c r="AA25" t="str">
        <f t="shared" si="6"/>
        <v>GOOD</v>
      </c>
    </row>
    <row r="26" spans="1:27" hidden="1" x14ac:dyDescent="0.25">
      <c r="A26">
        <v>17.394080899999999</v>
      </c>
      <c r="B26">
        <v>78.368536300000002</v>
      </c>
      <c r="C26">
        <v>17.394360800000001</v>
      </c>
      <c r="D26">
        <v>78.368619600000002</v>
      </c>
      <c r="E26">
        <v>5.7299999999999997E-2</v>
      </c>
      <c r="F26">
        <v>3.6999999999999998E-2</v>
      </c>
      <c r="G26">
        <v>4.9200000000000001E-2</v>
      </c>
      <c r="H26">
        <v>6.5</v>
      </c>
      <c r="I26">
        <f t="shared" si="7"/>
        <v>23.400000000000002</v>
      </c>
      <c r="J26" t="s">
        <v>0</v>
      </c>
      <c r="K26" s="1">
        <v>0.98966435185185186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2"/>
        <v>0</v>
      </c>
      <c r="R26">
        <f>LOOKUP(EXCEL_235356_data!L26,Sheet1!$D$3:$D$7,Sheet1!$E$3:$E$7)</f>
        <v>0</v>
      </c>
      <c r="S26">
        <f>LOOKUP(EXCEL_235356_data!M26,Sheet1!$D$3:$D$7,Sheet1!$E$3:$E$7)</f>
        <v>0</v>
      </c>
      <c r="T26">
        <f>LOOKUP(EXCEL_235356_data!N26,Sheet1!$D$3:$D$7,Sheet1!$E$3:$E$7)</f>
        <v>0</v>
      </c>
      <c r="U26">
        <f>LOOKUP(EXCEL_235356_data!O26,Sheet1!$D$3:$D$7,Sheet1!$E$3:$E$7)</f>
        <v>0</v>
      </c>
      <c r="V26">
        <f>LOOKUP(EXCEL_235356_data!P26,Sheet1!$D$3:$D$7,Sheet1!$E$3:$E$7)</f>
        <v>0</v>
      </c>
      <c r="W26">
        <f t="shared" si="1"/>
        <v>0</v>
      </c>
      <c r="X26">
        <f t="shared" si="3"/>
        <v>5.7299999999999997E-2</v>
      </c>
      <c r="Y26">
        <f t="shared" si="4"/>
        <v>0.37245</v>
      </c>
      <c r="Z26">
        <f t="shared" si="5"/>
        <v>0.8815384615384616</v>
      </c>
      <c r="AA26" t="str">
        <f t="shared" si="6"/>
        <v>GOOD</v>
      </c>
    </row>
    <row r="27" spans="1:27" hidden="1" x14ac:dyDescent="0.25">
      <c r="A27">
        <v>17.394360800000001</v>
      </c>
      <c r="B27">
        <v>78.368619600000002</v>
      </c>
      <c r="C27">
        <v>17.394551400000001</v>
      </c>
      <c r="D27">
        <v>78.3687209</v>
      </c>
      <c r="E27">
        <v>0.1193</v>
      </c>
      <c r="F27">
        <v>0.114</v>
      </c>
      <c r="G27">
        <v>4.53E-2</v>
      </c>
      <c r="H27">
        <v>6</v>
      </c>
      <c r="I27">
        <f t="shared" si="7"/>
        <v>21.6</v>
      </c>
      <c r="J27" t="s">
        <v>0</v>
      </c>
      <c r="K27" s="1">
        <v>0.98972222222222228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2"/>
        <v>0</v>
      </c>
      <c r="R27">
        <f>LOOKUP(EXCEL_235356_data!L27,Sheet1!$D$3:$D$7,Sheet1!$E$3:$E$7)</f>
        <v>0</v>
      </c>
      <c r="S27">
        <f>LOOKUP(EXCEL_235356_data!M27,Sheet1!$D$3:$D$7,Sheet1!$E$3:$E$7)</f>
        <v>0</v>
      </c>
      <c r="T27">
        <f>LOOKUP(EXCEL_235356_data!N27,Sheet1!$D$3:$D$7,Sheet1!$E$3:$E$7)</f>
        <v>0</v>
      </c>
      <c r="U27">
        <f>LOOKUP(EXCEL_235356_data!O27,Sheet1!$D$3:$D$7,Sheet1!$E$3:$E$7)</f>
        <v>0</v>
      </c>
      <c r="V27">
        <f>LOOKUP(EXCEL_235356_data!P27,Sheet1!$D$3:$D$7,Sheet1!$E$3:$E$7)</f>
        <v>0</v>
      </c>
      <c r="W27">
        <f t="shared" si="1"/>
        <v>0</v>
      </c>
      <c r="X27">
        <f t="shared" si="3"/>
        <v>0.1193</v>
      </c>
      <c r="Y27">
        <f t="shared" si="4"/>
        <v>0.71579999999999999</v>
      </c>
      <c r="Z27">
        <f t="shared" si="5"/>
        <v>1.9883333333333333</v>
      </c>
      <c r="AA27" t="str">
        <f t="shared" si="6"/>
        <v>GOOD</v>
      </c>
    </row>
    <row r="28" spans="1:27" hidden="1" x14ac:dyDescent="0.25">
      <c r="A28">
        <v>17.394596499999999</v>
      </c>
      <c r="B28">
        <v>78.368734799999999</v>
      </c>
      <c r="C28">
        <v>17.3948839</v>
      </c>
      <c r="D28">
        <v>78.368832900000001</v>
      </c>
      <c r="E28">
        <v>6.0699999999999997E-2</v>
      </c>
      <c r="F28">
        <v>3.6700000000000003E-2</v>
      </c>
      <c r="G28">
        <v>8.7400000000000005E-2</v>
      </c>
      <c r="H28">
        <v>7.25</v>
      </c>
      <c r="I28">
        <f t="shared" si="7"/>
        <v>26.1</v>
      </c>
      <c r="J28" t="s">
        <v>0</v>
      </c>
      <c r="K28" s="1">
        <v>0.9897800925925927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2"/>
        <v>0</v>
      </c>
      <c r="R28">
        <f>LOOKUP(EXCEL_235356_data!L28,Sheet1!$D$3:$D$7,Sheet1!$E$3:$E$7)</f>
        <v>0</v>
      </c>
      <c r="S28">
        <f>LOOKUP(EXCEL_235356_data!M28,Sheet1!$D$3:$D$7,Sheet1!$E$3:$E$7)</f>
        <v>0</v>
      </c>
      <c r="T28">
        <f>LOOKUP(EXCEL_235356_data!N28,Sheet1!$D$3:$D$7,Sheet1!$E$3:$E$7)</f>
        <v>0</v>
      </c>
      <c r="U28">
        <f>LOOKUP(EXCEL_235356_data!O28,Sheet1!$D$3:$D$7,Sheet1!$E$3:$E$7)</f>
        <v>0</v>
      </c>
      <c r="V28">
        <f>LOOKUP(EXCEL_235356_data!P28,Sheet1!$D$3:$D$7,Sheet1!$E$3:$E$7)</f>
        <v>0</v>
      </c>
      <c r="W28">
        <f t="shared" si="1"/>
        <v>0</v>
      </c>
      <c r="X28">
        <f t="shared" si="3"/>
        <v>8.7400000000000005E-2</v>
      </c>
      <c r="Y28">
        <f t="shared" si="4"/>
        <v>0.63365000000000005</v>
      </c>
      <c r="Z28">
        <f t="shared" si="5"/>
        <v>1.2055172413793103</v>
      </c>
      <c r="AA28" t="str">
        <f t="shared" si="6"/>
        <v>GOOD</v>
      </c>
    </row>
    <row r="29" spans="1:27" hidden="1" x14ac:dyDescent="0.25">
      <c r="A29">
        <v>17.3948839</v>
      </c>
      <c r="B29">
        <v>78.368832900000001</v>
      </c>
      <c r="C29">
        <v>17.395219399999998</v>
      </c>
      <c r="D29">
        <v>78.368958800000001</v>
      </c>
      <c r="E29">
        <v>7.2300000000000003E-2</v>
      </c>
      <c r="F29">
        <v>4.8899999999999999E-2</v>
      </c>
      <c r="G29">
        <v>8.6300000000000002E-2</v>
      </c>
      <c r="H29">
        <v>10.25</v>
      </c>
      <c r="I29">
        <f t="shared" si="7"/>
        <v>36.9</v>
      </c>
      <c r="J29" t="s">
        <v>0</v>
      </c>
      <c r="K29" s="1">
        <v>0.98983796296296289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2"/>
        <v>0</v>
      </c>
      <c r="R29">
        <f>LOOKUP(EXCEL_235356_data!L29,Sheet1!$D$3:$D$7,Sheet1!$E$3:$E$7)</f>
        <v>0</v>
      </c>
      <c r="S29">
        <f>LOOKUP(EXCEL_235356_data!M29,Sheet1!$D$3:$D$7,Sheet1!$E$3:$E$7)</f>
        <v>0</v>
      </c>
      <c r="T29">
        <f>LOOKUP(EXCEL_235356_data!N29,Sheet1!$D$3:$D$7,Sheet1!$E$3:$E$7)</f>
        <v>0</v>
      </c>
      <c r="U29">
        <f>LOOKUP(EXCEL_235356_data!O29,Sheet1!$D$3:$D$7,Sheet1!$E$3:$E$7)</f>
        <v>0</v>
      </c>
      <c r="V29">
        <f>LOOKUP(EXCEL_235356_data!P29,Sheet1!$D$3:$D$7,Sheet1!$E$3:$E$7)</f>
        <v>0</v>
      </c>
      <c r="W29">
        <f t="shared" si="1"/>
        <v>0</v>
      </c>
      <c r="X29">
        <f t="shared" si="3"/>
        <v>8.6300000000000002E-2</v>
      </c>
      <c r="Y29">
        <f t="shared" si="4"/>
        <v>0.884575</v>
      </c>
      <c r="Z29">
        <f t="shared" si="5"/>
        <v>0.8419512195121952</v>
      </c>
      <c r="AA29" t="str">
        <f t="shared" si="6"/>
        <v>GOOD</v>
      </c>
    </row>
    <row r="30" spans="1:27" hidden="1" x14ac:dyDescent="0.25">
      <c r="A30">
        <v>17.395332799999998</v>
      </c>
      <c r="B30">
        <v>78.3690067</v>
      </c>
      <c r="C30">
        <v>17.3957844</v>
      </c>
      <c r="D30">
        <v>78.369167099999999</v>
      </c>
      <c r="E30">
        <v>4.0500000000000001E-2</v>
      </c>
      <c r="F30">
        <v>2.8500000000000001E-2</v>
      </c>
      <c r="G30">
        <v>6.3E-2</v>
      </c>
      <c r="H30">
        <v>10</v>
      </c>
      <c r="I30">
        <f t="shared" si="7"/>
        <v>36</v>
      </c>
      <c r="J30" t="s">
        <v>0</v>
      </c>
      <c r="K30" s="1">
        <v>0.98989583333333331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2"/>
        <v>0</v>
      </c>
      <c r="R30">
        <f>LOOKUP(EXCEL_235356_data!L30,Sheet1!$D$3:$D$7,Sheet1!$E$3:$E$7)</f>
        <v>0</v>
      </c>
      <c r="S30">
        <f>LOOKUP(EXCEL_235356_data!M30,Sheet1!$D$3:$D$7,Sheet1!$E$3:$E$7)</f>
        <v>0</v>
      </c>
      <c r="T30">
        <f>LOOKUP(EXCEL_235356_data!N30,Sheet1!$D$3:$D$7,Sheet1!$E$3:$E$7)</f>
        <v>0</v>
      </c>
      <c r="U30">
        <f>LOOKUP(EXCEL_235356_data!O30,Sheet1!$D$3:$D$7,Sheet1!$E$3:$E$7)</f>
        <v>0</v>
      </c>
      <c r="V30">
        <f>LOOKUP(EXCEL_235356_data!P30,Sheet1!$D$3:$D$7,Sheet1!$E$3:$E$7)</f>
        <v>0</v>
      </c>
      <c r="W30">
        <f t="shared" si="1"/>
        <v>0</v>
      </c>
      <c r="X30">
        <f t="shared" si="3"/>
        <v>6.3E-2</v>
      </c>
      <c r="Y30">
        <f t="shared" si="4"/>
        <v>0.63</v>
      </c>
      <c r="Z30">
        <f t="shared" si="5"/>
        <v>0.63</v>
      </c>
      <c r="AA30" t="str">
        <f t="shared" si="6"/>
        <v>GOOD</v>
      </c>
    </row>
    <row r="31" spans="1:27" hidden="1" x14ac:dyDescent="0.25">
      <c r="A31">
        <v>17.3957844</v>
      </c>
      <c r="B31">
        <v>78.369167099999999</v>
      </c>
      <c r="C31">
        <v>17.396153600000002</v>
      </c>
      <c r="D31">
        <v>78.369299100000006</v>
      </c>
      <c r="E31">
        <v>6.8599999999999994E-2</v>
      </c>
      <c r="F31">
        <v>2.4500000000000001E-2</v>
      </c>
      <c r="G31">
        <v>5.2299999999999999E-2</v>
      </c>
      <c r="H31">
        <v>8</v>
      </c>
      <c r="I31">
        <f t="shared" si="7"/>
        <v>28.8</v>
      </c>
      <c r="J31" t="s">
        <v>0</v>
      </c>
      <c r="K31" s="1">
        <v>0.98995370370370372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2"/>
        <v>0</v>
      </c>
      <c r="R31">
        <f>LOOKUP(EXCEL_235356_data!L31,Sheet1!$D$3:$D$7,Sheet1!$E$3:$E$7)</f>
        <v>0</v>
      </c>
      <c r="S31">
        <f>LOOKUP(EXCEL_235356_data!M31,Sheet1!$D$3:$D$7,Sheet1!$E$3:$E$7)</f>
        <v>0</v>
      </c>
      <c r="T31">
        <f>LOOKUP(EXCEL_235356_data!N31,Sheet1!$D$3:$D$7,Sheet1!$E$3:$E$7)</f>
        <v>0</v>
      </c>
      <c r="U31">
        <f>LOOKUP(EXCEL_235356_data!O31,Sheet1!$D$3:$D$7,Sheet1!$E$3:$E$7)</f>
        <v>0</v>
      </c>
      <c r="V31">
        <f>LOOKUP(EXCEL_235356_data!P31,Sheet1!$D$3:$D$7,Sheet1!$E$3:$E$7)</f>
        <v>0</v>
      </c>
      <c r="W31">
        <f t="shared" si="1"/>
        <v>0</v>
      </c>
      <c r="X31">
        <f t="shared" si="3"/>
        <v>6.8599999999999994E-2</v>
      </c>
      <c r="Y31">
        <f t="shared" si="4"/>
        <v>0.54879999999999995</v>
      </c>
      <c r="Z31">
        <f t="shared" si="5"/>
        <v>0.85749999999999993</v>
      </c>
      <c r="AA31" t="str">
        <f t="shared" si="6"/>
        <v>GOOD</v>
      </c>
    </row>
    <row r="32" spans="1:27" hidden="1" x14ac:dyDescent="0.25">
      <c r="A32">
        <v>17.396153600000002</v>
      </c>
      <c r="B32">
        <v>78.369299100000006</v>
      </c>
      <c r="C32">
        <v>17.396422600000001</v>
      </c>
      <c r="D32">
        <v>78.369405200000003</v>
      </c>
      <c r="E32">
        <v>2.6700000000000002E-2</v>
      </c>
      <c r="F32">
        <v>5.0099999999999999E-2</v>
      </c>
      <c r="G32">
        <v>2.6599999999999999E-2</v>
      </c>
      <c r="H32">
        <v>5.25</v>
      </c>
      <c r="I32">
        <f t="shared" si="7"/>
        <v>18.900000000000002</v>
      </c>
      <c r="J32" t="s">
        <v>0</v>
      </c>
      <c r="K32" s="1">
        <v>0.99001157407407403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2"/>
        <v>0</v>
      </c>
      <c r="R32">
        <f>LOOKUP(EXCEL_235356_data!L32,Sheet1!$D$3:$D$7,Sheet1!$E$3:$E$7)</f>
        <v>0</v>
      </c>
      <c r="S32">
        <f>LOOKUP(EXCEL_235356_data!M32,Sheet1!$D$3:$D$7,Sheet1!$E$3:$E$7)</f>
        <v>0</v>
      </c>
      <c r="T32">
        <f>LOOKUP(EXCEL_235356_data!N32,Sheet1!$D$3:$D$7,Sheet1!$E$3:$E$7)</f>
        <v>0</v>
      </c>
      <c r="U32">
        <f>LOOKUP(EXCEL_235356_data!O32,Sheet1!$D$3:$D$7,Sheet1!$E$3:$E$7)</f>
        <v>0</v>
      </c>
      <c r="V32">
        <f>LOOKUP(EXCEL_235356_data!P32,Sheet1!$D$3:$D$7,Sheet1!$E$3:$E$7)</f>
        <v>0</v>
      </c>
      <c r="W32">
        <f t="shared" si="1"/>
        <v>0</v>
      </c>
      <c r="X32">
        <f t="shared" si="3"/>
        <v>5.0099999999999999E-2</v>
      </c>
      <c r="Y32">
        <f t="shared" si="4"/>
        <v>0.26302500000000001</v>
      </c>
      <c r="Z32">
        <f t="shared" si="5"/>
        <v>0.95428571428571429</v>
      </c>
      <c r="AA32" t="str">
        <f t="shared" si="6"/>
        <v>GOOD</v>
      </c>
    </row>
    <row r="33" spans="1:27" x14ac:dyDescent="0.25">
      <c r="A33">
        <v>17.396422600000001</v>
      </c>
      <c r="B33">
        <v>78.369405200000003</v>
      </c>
      <c r="C33">
        <v>17.3966171</v>
      </c>
      <c r="D33">
        <v>78.369489000000002</v>
      </c>
      <c r="E33">
        <v>0.16619999999999999</v>
      </c>
      <c r="F33">
        <v>0.2414</v>
      </c>
      <c r="G33">
        <v>0.27510000000000001</v>
      </c>
      <c r="H33">
        <v>4.25</v>
      </c>
      <c r="I33">
        <f t="shared" si="7"/>
        <v>15.3</v>
      </c>
      <c r="J33" t="s">
        <v>0</v>
      </c>
      <c r="K33" s="1">
        <v>0.99006944444444445</v>
      </c>
      <c r="L33">
        <v>0</v>
      </c>
      <c r="M33">
        <v>2</v>
      </c>
      <c r="N33">
        <v>0</v>
      </c>
      <c r="O33">
        <v>0</v>
      </c>
      <c r="P33">
        <v>0</v>
      </c>
      <c r="Q33">
        <f t="shared" si="2"/>
        <v>2</v>
      </c>
      <c r="R33">
        <f>LOOKUP(EXCEL_235356_data!L33,Sheet1!$D$3:$D$7,Sheet1!$E$3:$E$7)</f>
        <v>0</v>
      </c>
      <c r="S33">
        <f>LOOKUP(EXCEL_235356_data!M33,Sheet1!$D$3:$D$7,Sheet1!$E$3:$E$7)</f>
        <v>1</v>
      </c>
      <c r="T33">
        <f>LOOKUP(EXCEL_235356_data!N33,Sheet1!$D$3:$D$7,Sheet1!$E$3:$E$7)</f>
        <v>0</v>
      </c>
      <c r="U33">
        <f>LOOKUP(EXCEL_235356_data!O33,Sheet1!$D$3:$D$7,Sheet1!$E$3:$E$7)</f>
        <v>0</v>
      </c>
      <c r="V33">
        <f>LOOKUP(EXCEL_235356_data!P33,Sheet1!$D$3:$D$7,Sheet1!$E$3:$E$7)</f>
        <v>0</v>
      </c>
      <c r="W33">
        <f t="shared" si="1"/>
        <v>0.2</v>
      </c>
      <c r="X33">
        <f t="shared" si="3"/>
        <v>0.27510000000000001</v>
      </c>
      <c r="Y33">
        <f t="shared" si="4"/>
        <v>1.1691750000000001</v>
      </c>
      <c r="Z33">
        <f t="shared" si="5"/>
        <v>6.472941176470588</v>
      </c>
      <c r="AA33" t="str">
        <f t="shared" si="6"/>
        <v>BUMPY</v>
      </c>
    </row>
    <row r="34" spans="1:27" x14ac:dyDescent="0.25">
      <c r="A34">
        <v>17.3966171</v>
      </c>
      <c r="B34">
        <v>78.369489000000002</v>
      </c>
      <c r="C34">
        <v>17.396648299999999</v>
      </c>
      <c r="D34">
        <v>78.3696585</v>
      </c>
      <c r="E34">
        <v>0.2681</v>
      </c>
      <c r="F34">
        <v>9.3799999999999994E-2</v>
      </c>
      <c r="G34">
        <v>0.13750000000000001</v>
      </c>
      <c r="H34">
        <v>5.25</v>
      </c>
      <c r="I34">
        <f t="shared" si="7"/>
        <v>18.900000000000002</v>
      </c>
      <c r="J34" t="s">
        <v>2</v>
      </c>
      <c r="K34" s="1">
        <v>0.99012731481481486</v>
      </c>
      <c r="L34">
        <v>1</v>
      </c>
      <c r="M34">
        <v>2</v>
      </c>
      <c r="N34">
        <v>1</v>
      </c>
      <c r="O34">
        <v>0</v>
      </c>
      <c r="P34">
        <v>0</v>
      </c>
      <c r="Q34">
        <f t="shared" si="2"/>
        <v>4</v>
      </c>
      <c r="R34">
        <f>LOOKUP(EXCEL_235356_data!L34,Sheet1!$D$3:$D$7,Sheet1!$E$3:$E$7)</f>
        <v>0.8</v>
      </c>
      <c r="S34">
        <f>LOOKUP(EXCEL_235356_data!M34,Sheet1!$D$3:$D$7,Sheet1!$E$3:$E$7)</f>
        <v>1</v>
      </c>
      <c r="T34">
        <f>LOOKUP(EXCEL_235356_data!N34,Sheet1!$D$3:$D$7,Sheet1!$E$3:$E$7)</f>
        <v>0.8</v>
      </c>
      <c r="U34">
        <f>LOOKUP(EXCEL_235356_data!O34,Sheet1!$D$3:$D$7,Sheet1!$E$3:$E$7)</f>
        <v>0</v>
      </c>
      <c r="V34">
        <f>LOOKUP(EXCEL_235356_data!P34,Sheet1!$D$3:$D$7,Sheet1!$E$3:$E$7)</f>
        <v>0</v>
      </c>
      <c r="W34">
        <f t="shared" ref="W34:W66" si="8">AVERAGE(R34:V34)</f>
        <v>0.52</v>
      </c>
      <c r="X34">
        <f t="shared" si="3"/>
        <v>0.2681</v>
      </c>
      <c r="Y34">
        <f t="shared" si="4"/>
        <v>1.4075250000000001</v>
      </c>
      <c r="Z34">
        <f t="shared" si="5"/>
        <v>5.1066666666666674</v>
      </c>
      <c r="AA34" t="str">
        <f t="shared" si="6"/>
        <v>BUMPY</v>
      </c>
    </row>
    <row r="35" spans="1:27" x14ac:dyDescent="0.25">
      <c r="A35">
        <v>17.396648299999999</v>
      </c>
      <c r="B35">
        <v>78.3696585</v>
      </c>
      <c r="C35">
        <v>17.396526699999999</v>
      </c>
      <c r="D35">
        <v>78.369970600000002</v>
      </c>
      <c r="E35">
        <v>0.27200000000000002</v>
      </c>
      <c r="F35">
        <v>0.4289</v>
      </c>
      <c r="G35">
        <v>0.3271</v>
      </c>
      <c r="H35">
        <v>8</v>
      </c>
      <c r="I35">
        <f t="shared" si="7"/>
        <v>28.8</v>
      </c>
      <c r="J35" t="s">
        <v>2</v>
      </c>
      <c r="K35" s="1">
        <v>0.99018518518518517</v>
      </c>
      <c r="L35">
        <v>2</v>
      </c>
      <c r="M35">
        <v>0</v>
      </c>
      <c r="N35">
        <v>0</v>
      </c>
      <c r="O35">
        <v>1</v>
      </c>
      <c r="P35">
        <v>2</v>
      </c>
      <c r="Q35">
        <f t="shared" si="2"/>
        <v>5</v>
      </c>
      <c r="R35">
        <f>LOOKUP(EXCEL_235356_data!L35,Sheet1!$D$3:$D$7,Sheet1!$E$3:$E$7)</f>
        <v>1</v>
      </c>
      <c r="S35">
        <f>LOOKUP(EXCEL_235356_data!M35,Sheet1!$D$3:$D$7,Sheet1!$E$3:$E$7)</f>
        <v>0</v>
      </c>
      <c r="T35">
        <f>LOOKUP(EXCEL_235356_data!N35,Sheet1!$D$3:$D$7,Sheet1!$E$3:$E$7)</f>
        <v>0</v>
      </c>
      <c r="U35">
        <f>LOOKUP(EXCEL_235356_data!O35,Sheet1!$D$3:$D$7,Sheet1!$E$3:$E$7)</f>
        <v>0.8</v>
      </c>
      <c r="V35">
        <f>LOOKUP(EXCEL_235356_data!P35,Sheet1!$D$3:$D$7,Sheet1!$E$3:$E$7)</f>
        <v>1</v>
      </c>
      <c r="W35">
        <f t="shared" si="8"/>
        <v>0.55999999999999994</v>
      </c>
      <c r="X35">
        <f t="shared" si="3"/>
        <v>0.4289</v>
      </c>
      <c r="Y35">
        <f t="shared" si="4"/>
        <v>3.4312</v>
      </c>
      <c r="Z35">
        <f t="shared" si="5"/>
        <v>5.3612500000000001</v>
      </c>
      <c r="AA35" t="str">
        <f t="shared" si="6"/>
        <v>BUMPY</v>
      </c>
    </row>
    <row r="36" spans="1:27" x14ac:dyDescent="0.25">
      <c r="A36">
        <v>17.396526699999999</v>
      </c>
      <c r="B36">
        <v>78.369970600000002</v>
      </c>
      <c r="C36">
        <v>17.3964438</v>
      </c>
      <c r="D36">
        <v>78.3702471</v>
      </c>
      <c r="E36">
        <v>7.7399999999999997E-2</v>
      </c>
      <c r="F36">
        <v>9.8400000000000001E-2</v>
      </c>
      <c r="G36">
        <v>0.23100000000000001</v>
      </c>
      <c r="H36">
        <v>7.25</v>
      </c>
      <c r="I36">
        <f t="shared" si="7"/>
        <v>26.1</v>
      </c>
      <c r="J36" t="s">
        <v>2</v>
      </c>
      <c r="K36" s="1">
        <v>0.99024305555555558</v>
      </c>
      <c r="L36">
        <v>1</v>
      </c>
      <c r="M36">
        <v>1</v>
      </c>
      <c r="N36">
        <v>0</v>
      </c>
      <c r="O36">
        <v>0</v>
      </c>
      <c r="P36">
        <v>2</v>
      </c>
      <c r="Q36">
        <f t="shared" si="2"/>
        <v>4</v>
      </c>
      <c r="R36">
        <f>LOOKUP(EXCEL_235356_data!L36,Sheet1!$D$3:$D$7,Sheet1!$E$3:$E$7)</f>
        <v>0.8</v>
      </c>
      <c r="S36">
        <f>LOOKUP(EXCEL_235356_data!M36,Sheet1!$D$3:$D$7,Sheet1!$E$3:$E$7)</f>
        <v>0.8</v>
      </c>
      <c r="T36">
        <f>LOOKUP(EXCEL_235356_data!N36,Sheet1!$D$3:$D$7,Sheet1!$E$3:$E$7)</f>
        <v>0</v>
      </c>
      <c r="U36">
        <f>LOOKUP(EXCEL_235356_data!O36,Sheet1!$D$3:$D$7,Sheet1!$E$3:$E$7)</f>
        <v>0</v>
      </c>
      <c r="V36">
        <f>LOOKUP(EXCEL_235356_data!P36,Sheet1!$D$3:$D$7,Sheet1!$E$3:$E$7)</f>
        <v>1</v>
      </c>
      <c r="W36">
        <f t="shared" si="8"/>
        <v>0.52</v>
      </c>
      <c r="X36">
        <f t="shared" si="3"/>
        <v>0.23100000000000001</v>
      </c>
      <c r="Y36">
        <f t="shared" si="4"/>
        <v>1.6747500000000002</v>
      </c>
      <c r="Z36">
        <f t="shared" si="5"/>
        <v>3.1862068965517243</v>
      </c>
      <c r="AA36" t="str">
        <f t="shared" si="6"/>
        <v>BUMPY</v>
      </c>
    </row>
    <row r="37" spans="1:27" x14ac:dyDescent="0.25">
      <c r="A37">
        <v>17.396439999999998</v>
      </c>
      <c r="B37">
        <v>78.3703091</v>
      </c>
      <c r="C37">
        <v>17.396371500000001</v>
      </c>
      <c r="D37">
        <v>78.3705985</v>
      </c>
      <c r="E37">
        <v>9.9000000000000005E-2</v>
      </c>
      <c r="F37">
        <v>0.19089999999999999</v>
      </c>
      <c r="G37">
        <v>0.29099999999999998</v>
      </c>
      <c r="H37">
        <v>6</v>
      </c>
      <c r="I37">
        <f t="shared" si="7"/>
        <v>21.6</v>
      </c>
      <c r="J37" t="s">
        <v>1</v>
      </c>
      <c r="K37" s="1">
        <v>0.990300925925926</v>
      </c>
      <c r="L37">
        <v>1</v>
      </c>
      <c r="M37">
        <v>0</v>
      </c>
      <c r="N37">
        <v>0</v>
      </c>
      <c r="O37">
        <v>0</v>
      </c>
      <c r="P37">
        <v>2</v>
      </c>
      <c r="Q37">
        <f t="shared" si="2"/>
        <v>3</v>
      </c>
      <c r="R37">
        <f>LOOKUP(EXCEL_235356_data!L37,Sheet1!$D$3:$D$7,Sheet1!$E$3:$E$7)</f>
        <v>0.8</v>
      </c>
      <c r="S37">
        <f>LOOKUP(EXCEL_235356_data!M37,Sheet1!$D$3:$D$7,Sheet1!$E$3:$E$7)</f>
        <v>0</v>
      </c>
      <c r="T37">
        <f>LOOKUP(EXCEL_235356_data!N37,Sheet1!$D$3:$D$7,Sheet1!$E$3:$E$7)</f>
        <v>0</v>
      </c>
      <c r="U37">
        <f>LOOKUP(EXCEL_235356_data!O37,Sheet1!$D$3:$D$7,Sheet1!$E$3:$E$7)</f>
        <v>0</v>
      </c>
      <c r="V37">
        <f>LOOKUP(EXCEL_235356_data!P37,Sheet1!$D$3:$D$7,Sheet1!$E$3:$E$7)</f>
        <v>1</v>
      </c>
      <c r="W37">
        <f t="shared" si="8"/>
        <v>0.36</v>
      </c>
      <c r="X37">
        <f t="shared" si="3"/>
        <v>0.29099999999999998</v>
      </c>
      <c r="Y37">
        <f t="shared" si="4"/>
        <v>1.746</v>
      </c>
      <c r="Z37">
        <f t="shared" si="5"/>
        <v>4.8499999999999996</v>
      </c>
      <c r="AA37" t="str">
        <f t="shared" si="6"/>
        <v>BUMPY</v>
      </c>
    </row>
    <row r="38" spans="1:27" x14ac:dyDescent="0.25">
      <c r="A38">
        <v>17.396371500000001</v>
      </c>
      <c r="B38">
        <v>78.3705985</v>
      </c>
      <c r="C38">
        <v>17.396258700000001</v>
      </c>
      <c r="D38">
        <v>78.370889399999996</v>
      </c>
      <c r="E38">
        <v>0.3075</v>
      </c>
      <c r="F38">
        <v>0.1333</v>
      </c>
      <c r="G38">
        <v>0.24529999999999999</v>
      </c>
      <c r="H38">
        <v>7.25</v>
      </c>
      <c r="I38">
        <f t="shared" si="7"/>
        <v>26.1</v>
      </c>
      <c r="J38" t="s">
        <v>2</v>
      </c>
      <c r="K38" s="1">
        <v>0.9903587962962962</v>
      </c>
      <c r="L38">
        <v>1</v>
      </c>
      <c r="M38">
        <v>2</v>
      </c>
      <c r="N38">
        <v>2</v>
      </c>
      <c r="O38">
        <v>2</v>
      </c>
      <c r="P38">
        <v>2</v>
      </c>
      <c r="Q38">
        <f t="shared" si="2"/>
        <v>9</v>
      </c>
      <c r="R38">
        <f>LOOKUP(EXCEL_235356_data!L38,Sheet1!$D$3:$D$7,Sheet1!$E$3:$E$7)</f>
        <v>0.8</v>
      </c>
      <c r="S38">
        <f>LOOKUP(EXCEL_235356_data!M38,Sheet1!$D$3:$D$7,Sheet1!$E$3:$E$7)</f>
        <v>1</v>
      </c>
      <c r="T38">
        <f>LOOKUP(EXCEL_235356_data!N38,Sheet1!$D$3:$D$7,Sheet1!$E$3:$E$7)</f>
        <v>1</v>
      </c>
      <c r="U38">
        <f>LOOKUP(EXCEL_235356_data!O38,Sheet1!$D$3:$D$7,Sheet1!$E$3:$E$7)</f>
        <v>1</v>
      </c>
      <c r="V38">
        <f>LOOKUP(EXCEL_235356_data!P38,Sheet1!$D$3:$D$7,Sheet1!$E$3:$E$7)</f>
        <v>1</v>
      </c>
      <c r="W38">
        <f t="shared" si="8"/>
        <v>0.96</v>
      </c>
      <c r="X38">
        <f t="shared" si="3"/>
        <v>0.3075</v>
      </c>
      <c r="Y38">
        <f t="shared" si="4"/>
        <v>2.2293750000000001</v>
      </c>
      <c r="Z38">
        <f t="shared" si="5"/>
        <v>4.2413793103448274</v>
      </c>
      <c r="AA38" t="str">
        <f t="shared" si="6"/>
        <v>BUMPY</v>
      </c>
    </row>
    <row r="39" spans="1:27" x14ac:dyDescent="0.25">
      <c r="A39">
        <v>17.396258700000001</v>
      </c>
      <c r="B39">
        <v>78.370889399999996</v>
      </c>
      <c r="C39">
        <v>17.396149099999999</v>
      </c>
      <c r="D39">
        <v>78.371199500000003</v>
      </c>
      <c r="E39">
        <v>0.30199999999999999</v>
      </c>
      <c r="F39">
        <v>0.75270000000000004</v>
      </c>
      <c r="G39">
        <v>0.48820000000000002</v>
      </c>
      <c r="H39">
        <v>6.5</v>
      </c>
      <c r="I39">
        <f t="shared" si="7"/>
        <v>23.400000000000002</v>
      </c>
      <c r="J39" t="s">
        <v>2</v>
      </c>
      <c r="K39" s="1">
        <v>0.99041666666666661</v>
      </c>
      <c r="L39">
        <v>1</v>
      </c>
      <c r="M39">
        <v>2</v>
      </c>
      <c r="N39">
        <v>3</v>
      </c>
      <c r="O39">
        <v>3</v>
      </c>
      <c r="P39">
        <v>2</v>
      </c>
      <c r="Q39">
        <f t="shared" si="2"/>
        <v>11</v>
      </c>
      <c r="R39">
        <f>LOOKUP(EXCEL_235356_data!L39,Sheet1!$D$3:$D$7,Sheet1!$E$3:$E$7)</f>
        <v>0.8</v>
      </c>
      <c r="S39">
        <f>LOOKUP(EXCEL_235356_data!M39,Sheet1!$D$3:$D$7,Sheet1!$E$3:$E$7)</f>
        <v>1</v>
      </c>
      <c r="T39">
        <f>LOOKUP(EXCEL_235356_data!N39,Sheet1!$D$3:$D$7,Sheet1!$E$3:$E$7)</f>
        <v>1.5</v>
      </c>
      <c r="U39">
        <f>LOOKUP(EXCEL_235356_data!O39,Sheet1!$D$3:$D$7,Sheet1!$E$3:$E$7)</f>
        <v>1.5</v>
      </c>
      <c r="V39">
        <f>LOOKUP(EXCEL_235356_data!P39,Sheet1!$D$3:$D$7,Sheet1!$E$3:$E$7)</f>
        <v>1</v>
      </c>
      <c r="W39">
        <f t="shared" si="8"/>
        <v>1.1599999999999999</v>
      </c>
      <c r="X39">
        <f t="shared" si="3"/>
        <v>0.75270000000000004</v>
      </c>
      <c r="Y39">
        <f t="shared" si="4"/>
        <v>4.89255</v>
      </c>
      <c r="Z39">
        <f t="shared" si="5"/>
        <v>11.58</v>
      </c>
      <c r="AA39" t="str">
        <f t="shared" si="6"/>
        <v>BUMPY</v>
      </c>
    </row>
    <row r="40" spans="1:27" x14ac:dyDescent="0.25">
      <c r="A40">
        <v>17.396149099999999</v>
      </c>
      <c r="B40">
        <v>78.371199500000003</v>
      </c>
      <c r="C40">
        <v>17.396093100000002</v>
      </c>
      <c r="D40">
        <v>78.371357900000007</v>
      </c>
      <c r="E40">
        <v>0.58889999999999998</v>
      </c>
      <c r="F40">
        <v>0.69899999999999995</v>
      </c>
      <c r="G40">
        <v>0.2631</v>
      </c>
      <c r="H40">
        <v>3.75</v>
      </c>
      <c r="I40">
        <f t="shared" si="7"/>
        <v>13.5</v>
      </c>
      <c r="J40" t="s">
        <v>2</v>
      </c>
      <c r="K40" s="1">
        <v>0.99047453703703703</v>
      </c>
      <c r="L40">
        <v>3</v>
      </c>
      <c r="M40">
        <v>2</v>
      </c>
      <c r="N40">
        <v>1</v>
      </c>
      <c r="O40">
        <v>0</v>
      </c>
      <c r="P40">
        <v>2</v>
      </c>
      <c r="Q40">
        <f t="shared" si="2"/>
        <v>8</v>
      </c>
      <c r="R40">
        <f>LOOKUP(EXCEL_235356_data!L40,Sheet1!$D$3:$D$7,Sheet1!$E$3:$E$7)</f>
        <v>1.5</v>
      </c>
      <c r="S40">
        <f>LOOKUP(EXCEL_235356_data!M40,Sheet1!$D$3:$D$7,Sheet1!$E$3:$E$7)</f>
        <v>1</v>
      </c>
      <c r="T40">
        <f>LOOKUP(EXCEL_235356_data!N40,Sheet1!$D$3:$D$7,Sheet1!$E$3:$E$7)</f>
        <v>0.8</v>
      </c>
      <c r="U40">
        <f>LOOKUP(EXCEL_235356_data!O40,Sheet1!$D$3:$D$7,Sheet1!$E$3:$E$7)</f>
        <v>0</v>
      </c>
      <c r="V40">
        <f>LOOKUP(EXCEL_235356_data!P40,Sheet1!$D$3:$D$7,Sheet1!$E$3:$E$7)</f>
        <v>1</v>
      </c>
      <c r="W40">
        <f t="shared" si="8"/>
        <v>0.86</v>
      </c>
      <c r="X40">
        <f t="shared" si="3"/>
        <v>0.69899999999999995</v>
      </c>
      <c r="Y40">
        <f t="shared" si="4"/>
        <v>2.6212499999999999</v>
      </c>
      <c r="Z40">
        <f t="shared" si="5"/>
        <v>18.639999999999997</v>
      </c>
      <c r="AA40" t="str">
        <f t="shared" si="6"/>
        <v>BUMPY</v>
      </c>
    </row>
    <row r="41" spans="1:27" x14ac:dyDescent="0.25">
      <c r="A41">
        <v>17.396093100000002</v>
      </c>
      <c r="B41">
        <v>78.371357900000007</v>
      </c>
      <c r="C41">
        <v>17.396007099999999</v>
      </c>
      <c r="D41">
        <v>78.371590699999999</v>
      </c>
      <c r="E41">
        <v>0.39660000000000001</v>
      </c>
      <c r="F41">
        <v>0.33779999999999999</v>
      </c>
      <c r="G41">
        <v>0.42520000000000002</v>
      </c>
      <c r="H41">
        <v>5</v>
      </c>
      <c r="I41">
        <f t="shared" si="7"/>
        <v>18</v>
      </c>
      <c r="J41" t="s">
        <v>2</v>
      </c>
      <c r="K41" s="1">
        <v>0.99053240740740733</v>
      </c>
      <c r="L41">
        <v>0</v>
      </c>
      <c r="M41">
        <v>0</v>
      </c>
      <c r="N41">
        <v>2</v>
      </c>
      <c r="O41">
        <v>1</v>
      </c>
      <c r="P41">
        <v>2</v>
      </c>
      <c r="Q41">
        <f t="shared" si="2"/>
        <v>5</v>
      </c>
      <c r="R41">
        <f>LOOKUP(EXCEL_235356_data!L41,Sheet1!$D$3:$D$7,Sheet1!$E$3:$E$7)</f>
        <v>0</v>
      </c>
      <c r="S41">
        <f>LOOKUP(EXCEL_235356_data!M41,Sheet1!$D$3:$D$7,Sheet1!$E$3:$E$7)</f>
        <v>0</v>
      </c>
      <c r="T41">
        <f>LOOKUP(EXCEL_235356_data!N41,Sheet1!$D$3:$D$7,Sheet1!$E$3:$E$7)</f>
        <v>1</v>
      </c>
      <c r="U41">
        <f>LOOKUP(EXCEL_235356_data!O41,Sheet1!$D$3:$D$7,Sheet1!$E$3:$E$7)</f>
        <v>0.8</v>
      </c>
      <c r="V41">
        <f>LOOKUP(EXCEL_235356_data!P41,Sheet1!$D$3:$D$7,Sheet1!$E$3:$E$7)</f>
        <v>1</v>
      </c>
      <c r="W41">
        <f t="shared" si="8"/>
        <v>0.55999999999999994</v>
      </c>
      <c r="X41">
        <f t="shared" si="3"/>
        <v>0.42520000000000002</v>
      </c>
      <c r="Y41">
        <f t="shared" si="4"/>
        <v>2.1260000000000003</v>
      </c>
      <c r="Z41">
        <f t="shared" si="5"/>
        <v>8.5040000000000013</v>
      </c>
      <c r="AA41" t="str">
        <f t="shared" si="6"/>
        <v>BUMPY</v>
      </c>
    </row>
    <row r="42" spans="1:27" x14ac:dyDescent="0.25">
      <c r="A42">
        <v>17.396007099999999</v>
      </c>
      <c r="B42">
        <v>78.371590699999999</v>
      </c>
      <c r="C42">
        <v>17.395931300000001</v>
      </c>
      <c r="D42">
        <v>78.371759900000001</v>
      </c>
      <c r="E42">
        <v>6.88E-2</v>
      </c>
      <c r="F42">
        <v>0.253</v>
      </c>
      <c r="G42">
        <v>0.1515</v>
      </c>
      <c r="H42">
        <v>5.25</v>
      </c>
      <c r="I42">
        <f t="shared" si="7"/>
        <v>18.900000000000002</v>
      </c>
      <c r="J42" t="s">
        <v>2</v>
      </c>
      <c r="K42" s="1">
        <v>0.99059027777777775</v>
      </c>
      <c r="L42">
        <v>2</v>
      </c>
      <c r="M42">
        <v>2</v>
      </c>
      <c r="N42">
        <v>2</v>
      </c>
      <c r="O42">
        <v>2</v>
      </c>
      <c r="P42">
        <v>2</v>
      </c>
      <c r="Q42">
        <f t="shared" si="2"/>
        <v>10</v>
      </c>
      <c r="R42">
        <f>LOOKUP(EXCEL_235356_data!L42,Sheet1!$D$3:$D$7,Sheet1!$E$3:$E$7)</f>
        <v>1</v>
      </c>
      <c r="S42">
        <f>LOOKUP(EXCEL_235356_data!M42,Sheet1!$D$3:$D$7,Sheet1!$E$3:$E$7)</f>
        <v>1</v>
      </c>
      <c r="T42">
        <f>LOOKUP(EXCEL_235356_data!N42,Sheet1!$D$3:$D$7,Sheet1!$E$3:$E$7)</f>
        <v>1</v>
      </c>
      <c r="U42">
        <f>LOOKUP(EXCEL_235356_data!O42,Sheet1!$D$3:$D$7,Sheet1!$E$3:$E$7)</f>
        <v>1</v>
      </c>
      <c r="V42">
        <f>LOOKUP(EXCEL_235356_data!P42,Sheet1!$D$3:$D$7,Sheet1!$E$3:$E$7)</f>
        <v>1</v>
      </c>
      <c r="W42">
        <f t="shared" si="8"/>
        <v>1</v>
      </c>
      <c r="X42">
        <f t="shared" si="3"/>
        <v>0.253</v>
      </c>
      <c r="Y42">
        <f t="shared" si="4"/>
        <v>1.3282499999999999</v>
      </c>
      <c r="Z42">
        <f t="shared" si="5"/>
        <v>4.8190476190476197</v>
      </c>
      <c r="AA42" t="str">
        <f t="shared" si="6"/>
        <v>BUMPY</v>
      </c>
    </row>
    <row r="43" spans="1:27" x14ac:dyDescent="0.25">
      <c r="A43">
        <v>17.395910000000001</v>
      </c>
      <c r="B43">
        <v>78.371801700000006</v>
      </c>
      <c r="C43">
        <v>17.3958099</v>
      </c>
      <c r="D43">
        <v>78.372015500000003</v>
      </c>
      <c r="E43">
        <v>0.1119</v>
      </c>
      <c r="F43">
        <v>0.1575</v>
      </c>
      <c r="G43">
        <v>0.186</v>
      </c>
      <c r="H43">
        <v>5.5</v>
      </c>
      <c r="I43">
        <f t="shared" si="7"/>
        <v>19.8</v>
      </c>
      <c r="J43" t="s">
        <v>2</v>
      </c>
      <c r="K43" s="1">
        <v>0.99064814814814817</v>
      </c>
      <c r="L43">
        <v>1</v>
      </c>
      <c r="M43">
        <v>2</v>
      </c>
      <c r="N43">
        <v>2</v>
      </c>
      <c r="O43">
        <v>2</v>
      </c>
      <c r="P43">
        <v>2</v>
      </c>
      <c r="Q43">
        <f t="shared" si="2"/>
        <v>9</v>
      </c>
      <c r="R43">
        <f>LOOKUP(EXCEL_235356_data!L43,Sheet1!$D$3:$D$7,Sheet1!$E$3:$E$7)</f>
        <v>0.8</v>
      </c>
      <c r="S43">
        <f>LOOKUP(EXCEL_235356_data!M43,Sheet1!$D$3:$D$7,Sheet1!$E$3:$E$7)</f>
        <v>1</v>
      </c>
      <c r="T43">
        <f>LOOKUP(EXCEL_235356_data!N43,Sheet1!$D$3:$D$7,Sheet1!$E$3:$E$7)</f>
        <v>1</v>
      </c>
      <c r="U43">
        <f>LOOKUP(EXCEL_235356_data!O43,Sheet1!$D$3:$D$7,Sheet1!$E$3:$E$7)</f>
        <v>1</v>
      </c>
      <c r="V43">
        <f>LOOKUP(EXCEL_235356_data!P43,Sheet1!$D$3:$D$7,Sheet1!$E$3:$E$7)</f>
        <v>1</v>
      </c>
      <c r="W43">
        <f t="shared" si="8"/>
        <v>0.96</v>
      </c>
      <c r="X43">
        <f t="shared" si="3"/>
        <v>0.186</v>
      </c>
      <c r="Y43">
        <f t="shared" si="4"/>
        <v>1.0229999999999999</v>
      </c>
      <c r="Z43">
        <f t="shared" si="5"/>
        <v>3.3818181818181818</v>
      </c>
      <c r="AA43" t="str">
        <f t="shared" si="6"/>
        <v>BUMPY</v>
      </c>
    </row>
    <row r="44" spans="1:27" x14ac:dyDescent="0.25">
      <c r="A44">
        <v>17.3958099</v>
      </c>
      <c r="B44">
        <v>78.372015500000003</v>
      </c>
      <c r="C44">
        <v>17.395712499999998</v>
      </c>
      <c r="D44">
        <v>78.372293099999993</v>
      </c>
      <c r="E44">
        <v>0.182</v>
      </c>
      <c r="F44">
        <v>0.28199999999999997</v>
      </c>
      <c r="G44">
        <v>0.3115</v>
      </c>
      <c r="H44">
        <v>6</v>
      </c>
      <c r="I44">
        <f t="shared" si="7"/>
        <v>21.6</v>
      </c>
      <c r="J44" t="s">
        <v>2</v>
      </c>
      <c r="K44" s="1">
        <v>0.99070601851851858</v>
      </c>
      <c r="L44">
        <v>1</v>
      </c>
      <c r="M44">
        <v>0</v>
      </c>
      <c r="N44">
        <v>0</v>
      </c>
      <c r="O44">
        <v>1</v>
      </c>
      <c r="P44">
        <v>2</v>
      </c>
      <c r="Q44">
        <f t="shared" si="2"/>
        <v>4</v>
      </c>
      <c r="R44">
        <f>LOOKUP(EXCEL_235356_data!L44,Sheet1!$D$3:$D$7,Sheet1!$E$3:$E$7)</f>
        <v>0.8</v>
      </c>
      <c r="S44">
        <f>LOOKUP(EXCEL_235356_data!M44,Sheet1!$D$3:$D$7,Sheet1!$E$3:$E$7)</f>
        <v>0</v>
      </c>
      <c r="T44">
        <f>LOOKUP(EXCEL_235356_data!N44,Sheet1!$D$3:$D$7,Sheet1!$E$3:$E$7)</f>
        <v>0</v>
      </c>
      <c r="U44">
        <f>LOOKUP(EXCEL_235356_data!O44,Sheet1!$D$3:$D$7,Sheet1!$E$3:$E$7)</f>
        <v>0.8</v>
      </c>
      <c r="V44">
        <f>LOOKUP(EXCEL_235356_data!P44,Sheet1!$D$3:$D$7,Sheet1!$E$3:$E$7)</f>
        <v>1</v>
      </c>
      <c r="W44">
        <f t="shared" si="8"/>
        <v>0.52</v>
      </c>
      <c r="X44">
        <f t="shared" si="3"/>
        <v>0.3115</v>
      </c>
      <c r="Y44">
        <f t="shared" si="4"/>
        <v>1.869</v>
      </c>
      <c r="Z44">
        <f t="shared" si="5"/>
        <v>5.1916666666666664</v>
      </c>
      <c r="AA44" t="str">
        <f t="shared" si="6"/>
        <v>BUMPY</v>
      </c>
    </row>
    <row r="45" spans="1:27" x14ac:dyDescent="0.25">
      <c r="A45">
        <v>17.395712499999998</v>
      </c>
      <c r="B45">
        <v>78.372293099999993</v>
      </c>
      <c r="C45">
        <v>17.395566299999999</v>
      </c>
      <c r="D45">
        <v>78.372555000000006</v>
      </c>
      <c r="E45">
        <v>0.1404</v>
      </c>
      <c r="F45">
        <v>0.3337</v>
      </c>
      <c r="G45">
        <v>0.16250000000000001</v>
      </c>
      <c r="H45">
        <v>6.25</v>
      </c>
      <c r="I45">
        <f t="shared" si="7"/>
        <v>22.5</v>
      </c>
      <c r="J45" t="s">
        <v>2</v>
      </c>
      <c r="K45" s="1">
        <v>0.99076388888888889</v>
      </c>
      <c r="L45">
        <v>2</v>
      </c>
      <c r="M45">
        <v>2</v>
      </c>
      <c r="N45">
        <v>1</v>
      </c>
      <c r="O45">
        <v>1</v>
      </c>
      <c r="P45">
        <v>1</v>
      </c>
      <c r="Q45">
        <f t="shared" si="2"/>
        <v>7</v>
      </c>
      <c r="R45">
        <f>LOOKUP(EXCEL_235356_data!L45,Sheet1!$D$3:$D$7,Sheet1!$E$3:$E$7)</f>
        <v>1</v>
      </c>
      <c r="S45">
        <f>LOOKUP(EXCEL_235356_data!M45,Sheet1!$D$3:$D$7,Sheet1!$E$3:$E$7)</f>
        <v>1</v>
      </c>
      <c r="T45">
        <f>LOOKUP(EXCEL_235356_data!N45,Sheet1!$D$3:$D$7,Sheet1!$E$3:$E$7)</f>
        <v>0.8</v>
      </c>
      <c r="U45">
        <f>LOOKUP(EXCEL_235356_data!O45,Sheet1!$D$3:$D$7,Sheet1!$E$3:$E$7)</f>
        <v>0.8</v>
      </c>
      <c r="V45">
        <f>LOOKUP(EXCEL_235356_data!P45,Sheet1!$D$3:$D$7,Sheet1!$E$3:$E$7)</f>
        <v>0.8</v>
      </c>
      <c r="W45">
        <f t="shared" si="8"/>
        <v>0.87999999999999989</v>
      </c>
      <c r="X45">
        <f t="shared" si="3"/>
        <v>0.3337</v>
      </c>
      <c r="Y45">
        <f t="shared" si="4"/>
        <v>2.0856249999999998</v>
      </c>
      <c r="Z45">
        <f t="shared" si="5"/>
        <v>5.3391999999999999</v>
      </c>
      <c r="AA45" t="str">
        <f t="shared" si="6"/>
        <v>BUMPY</v>
      </c>
    </row>
    <row r="46" spans="1:27" x14ac:dyDescent="0.25">
      <c r="A46">
        <v>17.395566299999999</v>
      </c>
      <c r="B46">
        <v>78.372555000000006</v>
      </c>
      <c r="C46">
        <v>17.3954661</v>
      </c>
      <c r="D46">
        <v>78.372800600000005</v>
      </c>
      <c r="E46">
        <v>0.19350000000000001</v>
      </c>
      <c r="F46">
        <v>0.29499999999999998</v>
      </c>
      <c r="G46">
        <v>0.24249999999999999</v>
      </c>
      <c r="H46">
        <v>6</v>
      </c>
      <c r="I46">
        <f t="shared" si="7"/>
        <v>21.6</v>
      </c>
      <c r="J46" t="s">
        <v>2</v>
      </c>
      <c r="K46" s="1">
        <v>0.9908217592592593</v>
      </c>
      <c r="L46">
        <v>2</v>
      </c>
      <c r="M46">
        <v>2</v>
      </c>
      <c r="N46">
        <v>0</v>
      </c>
      <c r="O46">
        <v>2</v>
      </c>
      <c r="P46">
        <v>2</v>
      </c>
      <c r="Q46">
        <f t="shared" si="2"/>
        <v>8</v>
      </c>
      <c r="R46">
        <f>LOOKUP(EXCEL_235356_data!L46,Sheet1!$D$3:$D$7,Sheet1!$E$3:$E$7)</f>
        <v>1</v>
      </c>
      <c r="S46">
        <f>LOOKUP(EXCEL_235356_data!M46,Sheet1!$D$3:$D$7,Sheet1!$E$3:$E$7)</f>
        <v>1</v>
      </c>
      <c r="T46">
        <f>LOOKUP(EXCEL_235356_data!N46,Sheet1!$D$3:$D$7,Sheet1!$E$3:$E$7)</f>
        <v>0</v>
      </c>
      <c r="U46">
        <f>LOOKUP(EXCEL_235356_data!O46,Sheet1!$D$3:$D$7,Sheet1!$E$3:$E$7)</f>
        <v>1</v>
      </c>
      <c r="V46">
        <f>LOOKUP(EXCEL_235356_data!P46,Sheet1!$D$3:$D$7,Sheet1!$E$3:$E$7)</f>
        <v>1</v>
      </c>
      <c r="W46">
        <f t="shared" si="8"/>
        <v>0.8</v>
      </c>
      <c r="X46">
        <f t="shared" si="3"/>
        <v>0.29499999999999998</v>
      </c>
      <c r="Y46">
        <f t="shared" si="4"/>
        <v>1.77</v>
      </c>
      <c r="Z46">
        <f t="shared" si="5"/>
        <v>4.9166666666666661</v>
      </c>
      <c r="AA46" t="str">
        <f t="shared" si="6"/>
        <v>BUMPY</v>
      </c>
    </row>
    <row r="47" spans="1:27" x14ac:dyDescent="0.25">
      <c r="A47">
        <v>17.3954661</v>
      </c>
      <c r="B47">
        <v>78.372800600000005</v>
      </c>
      <c r="C47">
        <v>17.395363700000001</v>
      </c>
      <c r="D47">
        <v>78.373062899999994</v>
      </c>
      <c r="E47">
        <v>0.18970000000000001</v>
      </c>
      <c r="F47">
        <v>0.2631</v>
      </c>
      <c r="G47">
        <v>0.1452</v>
      </c>
      <c r="H47">
        <v>6.25</v>
      </c>
      <c r="I47">
        <f t="shared" si="7"/>
        <v>22.5</v>
      </c>
      <c r="J47" t="s">
        <v>2</v>
      </c>
      <c r="K47" s="1">
        <v>0.99087962962962972</v>
      </c>
      <c r="L47">
        <v>2</v>
      </c>
      <c r="M47">
        <v>2</v>
      </c>
      <c r="N47">
        <v>2</v>
      </c>
      <c r="O47">
        <v>1</v>
      </c>
      <c r="P47">
        <v>2</v>
      </c>
      <c r="Q47">
        <f t="shared" si="2"/>
        <v>9</v>
      </c>
      <c r="R47">
        <f>LOOKUP(EXCEL_235356_data!L47,Sheet1!$D$3:$D$7,Sheet1!$E$3:$E$7)</f>
        <v>1</v>
      </c>
      <c r="S47">
        <f>LOOKUP(EXCEL_235356_data!M47,Sheet1!$D$3:$D$7,Sheet1!$E$3:$E$7)</f>
        <v>1</v>
      </c>
      <c r="T47">
        <f>LOOKUP(EXCEL_235356_data!N47,Sheet1!$D$3:$D$7,Sheet1!$E$3:$E$7)</f>
        <v>1</v>
      </c>
      <c r="U47">
        <f>LOOKUP(EXCEL_235356_data!O47,Sheet1!$D$3:$D$7,Sheet1!$E$3:$E$7)</f>
        <v>0.8</v>
      </c>
      <c r="V47">
        <f>LOOKUP(EXCEL_235356_data!P47,Sheet1!$D$3:$D$7,Sheet1!$E$3:$E$7)</f>
        <v>1</v>
      </c>
      <c r="W47">
        <f t="shared" si="8"/>
        <v>0.96</v>
      </c>
      <c r="X47">
        <f t="shared" si="3"/>
        <v>0.2631</v>
      </c>
      <c r="Y47">
        <f t="shared" si="4"/>
        <v>1.6443749999999999</v>
      </c>
      <c r="Z47">
        <f t="shared" si="5"/>
        <v>4.2096</v>
      </c>
      <c r="AA47" t="str">
        <f t="shared" si="6"/>
        <v>BUMPY</v>
      </c>
    </row>
    <row r="48" spans="1:27" x14ac:dyDescent="0.25">
      <c r="A48">
        <v>17.395363700000001</v>
      </c>
      <c r="B48">
        <v>78.373062899999994</v>
      </c>
      <c r="C48">
        <v>17.395226900000001</v>
      </c>
      <c r="D48">
        <v>78.373335400000002</v>
      </c>
      <c r="E48">
        <v>0.21940000000000001</v>
      </c>
      <c r="F48">
        <v>0.54959999999999998</v>
      </c>
      <c r="G48">
        <v>0.36059999999999998</v>
      </c>
      <c r="H48">
        <v>6.5</v>
      </c>
      <c r="I48">
        <f t="shared" si="7"/>
        <v>23.400000000000002</v>
      </c>
      <c r="J48" t="s">
        <v>2</v>
      </c>
      <c r="K48" s="1">
        <v>0.99093749999999992</v>
      </c>
      <c r="L48">
        <v>2</v>
      </c>
      <c r="M48">
        <v>2</v>
      </c>
      <c r="N48">
        <v>1</v>
      </c>
      <c r="O48">
        <v>0</v>
      </c>
      <c r="P48">
        <v>1</v>
      </c>
      <c r="Q48">
        <f t="shared" si="2"/>
        <v>6</v>
      </c>
      <c r="R48">
        <f>LOOKUP(EXCEL_235356_data!L48,Sheet1!$D$3:$D$7,Sheet1!$E$3:$E$7)</f>
        <v>1</v>
      </c>
      <c r="S48">
        <f>LOOKUP(EXCEL_235356_data!M48,Sheet1!$D$3:$D$7,Sheet1!$E$3:$E$7)</f>
        <v>1</v>
      </c>
      <c r="T48">
        <f>LOOKUP(EXCEL_235356_data!N48,Sheet1!$D$3:$D$7,Sheet1!$E$3:$E$7)</f>
        <v>0.8</v>
      </c>
      <c r="U48">
        <f>LOOKUP(EXCEL_235356_data!O48,Sheet1!$D$3:$D$7,Sheet1!$E$3:$E$7)</f>
        <v>0</v>
      </c>
      <c r="V48">
        <f>LOOKUP(EXCEL_235356_data!P48,Sheet1!$D$3:$D$7,Sheet1!$E$3:$E$7)</f>
        <v>0.8</v>
      </c>
      <c r="W48">
        <f t="shared" si="8"/>
        <v>0.72</v>
      </c>
      <c r="X48">
        <f t="shared" si="3"/>
        <v>0.54959999999999998</v>
      </c>
      <c r="Y48">
        <f t="shared" si="4"/>
        <v>3.5724</v>
      </c>
      <c r="Z48">
        <f t="shared" si="5"/>
        <v>8.4553846153846148</v>
      </c>
      <c r="AA48" t="str">
        <f t="shared" si="6"/>
        <v>BUMPY</v>
      </c>
    </row>
    <row r="49" spans="1:27" x14ac:dyDescent="0.25">
      <c r="A49">
        <v>17.395226900000001</v>
      </c>
      <c r="B49">
        <v>78.373335400000002</v>
      </c>
      <c r="C49">
        <v>17.395077400000002</v>
      </c>
      <c r="D49">
        <v>78.373626200000004</v>
      </c>
      <c r="E49">
        <v>0.16619999999999999</v>
      </c>
      <c r="F49">
        <v>0.1762</v>
      </c>
      <c r="G49">
        <v>0.34589999999999999</v>
      </c>
      <c r="H49">
        <v>7.5</v>
      </c>
      <c r="I49">
        <f t="shared" si="7"/>
        <v>27</v>
      </c>
      <c r="J49" t="s">
        <v>2</v>
      </c>
      <c r="K49" s="1">
        <v>0.99099537037037033</v>
      </c>
      <c r="L49">
        <v>2</v>
      </c>
      <c r="M49">
        <v>0</v>
      </c>
      <c r="N49">
        <v>2</v>
      </c>
      <c r="O49">
        <v>0</v>
      </c>
      <c r="P49">
        <v>1</v>
      </c>
      <c r="Q49">
        <f t="shared" si="2"/>
        <v>5</v>
      </c>
      <c r="R49">
        <f>LOOKUP(EXCEL_235356_data!L49,Sheet1!$D$3:$D$7,Sheet1!$E$3:$E$7)</f>
        <v>1</v>
      </c>
      <c r="S49">
        <f>LOOKUP(EXCEL_235356_data!M49,Sheet1!$D$3:$D$7,Sheet1!$E$3:$E$7)</f>
        <v>0</v>
      </c>
      <c r="T49">
        <f>LOOKUP(EXCEL_235356_data!N49,Sheet1!$D$3:$D$7,Sheet1!$E$3:$E$7)</f>
        <v>1</v>
      </c>
      <c r="U49">
        <f>LOOKUP(EXCEL_235356_data!O49,Sheet1!$D$3:$D$7,Sheet1!$E$3:$E$7)</f>
        <v>0</v>
      </c>
      <c r="V49">
        <f>LOOKUP(EXCEL_235356_data!P49,Sheet1!$D$3:$D$7,Sheet1!$E$3:$E$7)</f>
        <v>0.8</v>
      </c>
      <c r="W49">
        <f t="shared" si="8"/>
        <v>0.55999999999999994</v>
      </c>
      <c r="X49">
        <f t="shared" si="3"/>
        <v>0.34589999999999999</v>
      </c>
      <c r="Y49">
        <f t="shared" si="4"/>
        <v>2.5942499999999997</v>
      </c>
      <c r="Z49">
        <f t="shared" si="5"/>
        <v>4.6120000000000001</v>
      </c>
      <c r="AA49" t="str">
        <f t="shared" si="6"/>
        <v>BUMPY</v>
      </c>
    </row>
    <row r="50" spans="1:27" x14ac:dyDescent="0.25">
      <c r="A50">
        <v>17.395077400000002</v>
      </c>
      <c r="B50">
        <v>78.373626200000004</v>
      </c>
      <c r="C50">
        <v>17.394957399999999</v>
      </c>
      <c r="D50">
        <v>78.373947999999999</v>
      </c>
      <c r="E50">
        <v>0.27800000000000002</v>
      </c>
      <c r="F50">
        <v>0.65149999999999997</v>
      </c>
      <c r="G50">
        <v>0.44350000000000001</v>
      </c>
      <c r="H50">
        <v>7.5</v>
      </c>
      <c r="I50">
        <f t="shared" si="7"/>
        <v>27</v>
      </c>
      <c r="J50" t="s">
        <v>2</v>
      </c>
      <c r="K50" s="1">
        <v>0.99105324074074075</v>
      </c>
      <c r="L50">
        <v>0</v>
      </c>
      <c r="M50">
        <v>2</v>
      </c>
      <c r="N50">
        <v>2</v>
      </c>
      <c r="O50">
        <v>2</v>
      </c>
      <c r="P50">
        <v>3</v>
      </c>
      <c r="Q50">
        <f t="shared" si="2"/>
        <v>9</v>
      </c>
      <c r="R50">
        <f>LOOKUP(EXCEL_235356_data!L50,Sheet1!$D$3:$D$7,Sheet1!$E$3:$E$7)</f>
        <v>0</v>
      </c>
      <c r="S50">
        <f>LOOKUP(EXCEL_235356_data!M50,Sheet1!$D$3:$D$7,Sheet1!$E$3:$E$7)</f>
        <v>1</v>
      </c>
      <c r="T50">
        <f>LOOKUP(EXCEL_235356_data!N50,Sheet1!$D$3:$D$7,Sheet1!$E$3:$E$7)</f>
        <v>1</v>
      </c>
      <c r="U50">
        <f>LOOKUP(EXCEL_235356_data!O50,Sheet1!$D$3:$D$7,Sheet1!$E$3:$E$7)</f>
        <v>1</v>
      </c>
      <c r="V50">
        <f>LOOKUP(EXCEL_235356_data!P50,Sheet1!$D$3:$D$7,Sheet1!$E$3:$E$7)</f>
        <v>1.5</v>
      </c>
      <c r="W50">
        <f t="shared" si="8"/>
        <v>0.9</v>
      </c>
      <c r="X50">
        <f t="shared" si="3"/>
        <v>0.65149999999999997</v>
      </c>
      <c r="Y50">
        <f t="shared" si="4"/>
        <v>4.8862499999999995</v>
      </c>
      <c r="Z50">
        <f t="shared" si="5"/>
        <v>8.6866666666666656</v>
      </c>
      <c r="AA50" t="str">
        <f t="shared" si="6"/>
        <v>BUMPY</v>
      </c>
    </row>
    <row r="51" spans="1:27" x14ac:dyDescent="0.25">
      <c r="A51">
        <v>17.394957399999999</v>
      </c>
      <c r="B51">
        <v>78.373947999999999</v>
      </c>
      <c r="C51">
        <v>17.394815300000001</v>
      </c>
      <c r="D51">
        <v>78.374088299999997</v>
      </c>
      <c r="E51">
        <v>0.31769999999999998</v>
      </c>
      <c r="F51">
        <v>0.4854</v>
      </c>
      <c r="G51">
        <v>0.1784</v>
      </c>
      <c r="H51">
        <v>4.75</v>
      </c>
      <c r="I51">
        <f t="shared" si="7"/>
        <v>17.100000000000001</v>
      </c>
      <c r="J51" t="s">
        <v>2</v>
      </c>
      <c r="K51" s="1">
        <v>0.99111111111111105</v>
      </c>
      <c r="L51">
        <v>2</v>
      </c>
      <c r="M51">
        <v>2</v>
      </c>
      <c r="N51">
        <v>1</v>
      </c>
      <c r="O51">
        <v>1</v>
      </c>
      <c r="P51">
        <v>2</v>
      </c>
      <c r="Q51">
        <f t="shared" si="2"/>
        <v>8</v>
      </c>
      <c r="R51">
        <f>LOOKUP(EXCEL_235356_data!L51,Sheet1!$D$3:$D$7,Sheet1!$E$3:$E$7)</f>
        <v>1</v>
      </c>
      <c r="S51">
        <f>LOOKUP(EXCEL_235356_data!M51,Sheet1!$D$3:$D$7,Sheet1!$E$3:$E$7)</f>
        <v>1</v>
      </c>
      <c r="T51">
        <f>LOOKUP(EXCEL_235356_data!N51,Sheet1!$D$3:$D$7,Sheet1!$E$3:$E$7)</f>
        <v>0.8</v>
      </c>
      <c r="U51">
        <f>LOOKUP(EXCEL_235356_data!O51,Sheet1!$D$3:$D$7,Sheet1!$E$3:$E$7)</f>
        <v>0.8</v>
      </c>
      <c r="V51">
        <f>LOOKUP(EXCEL_235356_data!P51,Sheet1!$D$3:$D$7,Sheet1!$E$3:$E$7)</f>
        <v>1</v>
      </c>
      <c r="W51">
        <f t="shared" si="8"/>
        <v>0.91999999999999993</v>
      </c>
      <c r="X51">
        <f t="shared" si="3"/>
        <v>0.4854</v>
      </c>
      <c r="Y51">
        <f t="shared" si="4"/>
        <v>2.30565</v>
      </c>
      <c r="Z51">
        <f t="shared" si="5"/>
        <v>10.218947368421052</v>
      </c>
      <c r="AA51" t="str">
        <f t="shared" si="6"/>
        <v>BUMPY</v>
      </c>
    </row>
    <row r="52" spans="1:27" x14ac:dyDescent="0.25">
      <c r="A52">
        <v>17.394815300000001</v>
      </c>
      <c r="B52">
        <v>78.374088299999997</v>
      </c>
      <c r="C52">
        <v>17.394660099999999</v>
      </c>
      <c r="D52">
        <v>78.374298999999993</v>
      </c>
      <c r="E52">
        <v>7.9899999999999999E-2</v>
      </c>
      <c r="F52">
        <v>0.48499999999999999</v>
      </c>
      <c r="G52">
        <v>0.35549999999999998</v>
      </c>
      <c r="H52">
        <v>4.5</v>
      </c>
      <c r="I52">
        <f t="shared" si="7"/>
        <v>16.2</v>
      </c>
      <c r="J52" t="s">
        <v>2</v>
      </c>
      <c r="K52" s="1">
        <v>0.99116898148148147</v>
      </c>
      <c r="L52">
        <v>2</v>
      </c>
      <c r="M52">
        <v>2</v>
      </c>
      <c r="N52">
        <v>1</v>
      </c>
      <c r="O52">
        <v>1</v>
      </c>
      <c r="P52">
        <v>2</v>
      </c>
      <c r="Q52">
        <f t="shared" si="2"/>
        <v>8</v>
      </c>
      <c r="R52">
        <f>LOOKUP(EXCEL_235356_data!L52,Sheet1!$D$3:$D$7,Sheet1!$E$3:$E$7)</f>
        <v>1</v>
      </c>
      <c r="S52">
        <f>LOOKUP(EXCEL_235356_data!M52,Sheet1!$D$3:$D$7,Sheet1!$E$3:$E$7)</f>
        <v>1</v>
      </c>
      <c r="T52">
        <f>LOOKUP(EXCEL_235356_data!N52,Sheet1!$D$3:$D$7,Sheet1!$E$3:$E$7)</f>
        <v>0.8</v>
      </c>
      <c r="U52">
        <f>LOOKUP(EXCEL_235356_data!O52,Sheet1!$D$3:$D$7,Sheet1!$E$3:$E$7)</f>
        <v>0.8</v>
      </c>
      <c r="V52">
        <f>LOOKUP(EXCEL_235356_data!P52,Sheet1!$D$3:$D$7,Sheet1!$E$3:$E$7)</f>
        <v>1</v>
      </c>
      <c r="W52">
        <f t="shared" si="8"/>
        <v>0.91999999999999993</v>
      </c>
      <c r="X52">
        <f t="shared" si="3"/>
        <v>0.48499999999999999</v>
      </c>
      <c r="Y52">
        <f t="shared" si="4"/>
        <v>2.1825000000000001</v>
      </c>
      <c r="Z52">
        <f t="shared" si="5"/>
        <v>10.777777777777779</v>
      </c>
      <c r="AA52" t="str">
        <f t="shared" si="6"/>
        <v>BUMPY</v>
      </c>
    </row>
    <row r="53" spans="1:27" x14ac:dyDescent="0.25">
      <c r="A53">
        <v>17.394660099999999</v>
      </c>
      <c r="B53">
        <v>78.374298999999993</v>
      </c>
      <c r="C53">
        <v>17.394594099999999</v>
      </c>
      <c r="D53">
        <v>78.374462899999997</v>
      </c>
      <c r="E53">
        <v>0.2167</v>
      </c>
      <c r="F53">
        <v>0.26219999999999999</v>
      </c>
      <c r="G53">
        <v>5.6500000000000002E-2</v>
      </c>
      <c r="H53">
        <v>3.75</v>
      </c>
      <c r="I53">
        <f t="shared" si="7"/>
        <v>13.5</v>
      </c>
      <c r="J53" t="s">
        <v>2</v>
      </c>
      <c r="K53" s="1">
        <v>0.99122685185185189</v>
      </c>
      <c r="L53">
        <v>2</v>
      </c>
      <c r="M53">
        <v>2</v>
      </c>
      <c r="N53">
        <v>2</v>
      </c>
      <c r="O53">
        <v>2</v>
      </c>
      <c r="P53">
        <v>2</v>
      </c>
      <c r="Q53">
        <f t="shared" si="2"/>
        <v>10</v>
      </c>
      <c r="R53">
        <f>LOOKUP(EXCEL_235356_data!L53,Sheet1!$D$3:$D$7,Sheet1!$E$3:$E$7)</f>
        <v>1</v>
      </c>
      <c r="S53">
        <f>LOOKUP(EXCEL_235356_data!M53,Sheet1!$D$3:$D$7,Sheet1!$E$3:$E$7)</f>
        <v>1</v>
      </c>
      <c r="T53">
        <f>LOOKUP(EXCEL_235356_data!N53,Sheet1!$D$3:$D$7,Sheet1!$E$3:$E$7)</f>
        <v>1</v>
      </c>
      <c r="U53">
        <f>LOOKUP(EXCEL_235356_data!O53,Sheet1!$D$3:$D$7,Sheet1!$E$3:$E$7)</f>
        <v>1</v>
      </c>
      <c r="V53">
        <f>LOOKUP(EXCEL_235356_data!P53,Sheet1!$D$3:$D$7,Sheet1!$E$3:$E$7)</f>
        <v>1</v>
      </c>
      <c r="W53">
        <f t="shared" si="8"/>
        <v>1</v>
      </c>
      <c r="X53">
        <f t="shared" si="3"/>
        <v>0.26219999999999999</v>
      </c>
      <c r="Y53">
        <f t="shared" si="4"/>
        <v>0.98324999999999996</v>
      </c>
      <c r="Z53">
        <f t="shared" si="5"/>
        <v>6.992</v>
      </c>
      <c r="AA53" t="str">
        <f t="shared" si="6"/>
        <v>BUMPY</v>
      </c>
    </row>
    <row r="54" spans="1:27" x14ac:dyDescent="0.25">
      <c r="A54">
        <v>17.394594099999999</v>
      </c>
      <c r="B54">
        <v>78.374462899999997</v>
      </c>
      <c r="C54">
        <v>17.3944771</v>
      </c>
      <c r="D54">
        <v>78.374634700000001</v>
      </c>
      <c r="E54">
        <v>0.2031</v>
      </c>
      <c r="F54">
        <v>0.47789999999999999</v>
      </c>
      <c r="G54">
        <v>0.35349999999999998</v>
      </c>
      <c r="H54">
        <v>4</v>
      </c>
      <c r="I54">
        <f t="shared" si="7"/>
        <v>14.4</v>
      </c>
      <c r="J54" t="s">
        <v>2</v>
      </c>
      <c r="K54" s="1">
        <v>0.99128472222222219</v>
      </c>
      <c r="L54">
        <v>2</v>
      </c>
      <c r="M54">
        <v>1</v>
      </c>
      <c r="N54">
        <v>2</v>
      </c>
      <c r="O54">
        <v>2</v>
      </c>
      <c r="P54">
        <v>3</v>
      </c>
      <c r="Q54">
        <f t="shared" si="2"/>
        <v>10</v>
      </c>
      <c r="R54">
        <f>LOOKUP(EXCEL_235356_data!L54,Sheet1!$D$3:$D$7,Sheet1!$E$3:$E$7)</f>
        <v>1</v>
      </c>
      <c r="S54">
        <f>LOOKUP(EXCEL_235356_data!M54,Sheet1!$D$3:$D$7,Sheet1!$E$3:$E$7)</f>
        <v>0.8</v>
      </c>
      <c r="T54">
        <f>LOOKUP(EXCEL_235356_data!N54,Sheet1!$D$3:$D$7,Sheet1!$E$3:$E$7)</f>
        <v>1</v>
      </c>
      <c r="U54">
        <f>LOOKUP(EXCEL_235356_data!O54,Sheet1!$D$3:$D$7,Sheet1!$E$3:$E$7)</f>
        <v>1</v>
      </c>
      <c r="V54">
        <f>LOOKUP(EXCEL_235356_data!P54,Sheet1!$D$3:$D$7,Sheet1!$E$3:$E$7)</f>
        <v>1.5</v>
      </c>
      <c r="W54">
        <f t="shared" si="8"/>
        <v>1.06</v>
      </c>
      <c r="X54">
        <f t="shared" si="3"/>
        <v>0.47789999999999999</v>
      </c>
      <c r="Y54">
        <f t="shared" si="4"/>
        <v>1.9116</v>
      </c>
      <c r="Z54">
        <f t="shared" si="5"/>
        <v>11.9475</v>
      </c>
      <c r="AA54" t="str">
        <f t="shared" si="6"/>
        <v>BUMPY</v>
      </c>
    </row>
    <row r="55" spans="1:27" x14ac:dyDescent="0.25">
      <c r="A55">
        <v>17.3944771</v>
      </c>
      <c r="B55">
        <v>78.374634700000001</v>
      </c>
      <c r="C55">
        <v>17.394398599999999</v>
      </c>
      <c r="D55">
        <v>78.374797400000006</v>
      </c>
      <c r="E55">
        <v>0.13250000000000001</v>
      </c>
      <c r="F55">
        <v>0.1656</v>
      </c>
      <c r="G55">
        <v>0.7218</v>
      </c>
      <c r="H55">
        <v>2.25</v>
      </c>
      <c r="I55">
        <f t="shared" si="7"/>
        <v>8.1</v>
      </c>
      <c r="J55" t="s">
        <v>1</v>
      </c>
      <c r="K55" s="1">
        <v>0.99134259259259261</v>
      </c>
      <c r="L55">
        <v>2</v>
      </c>
      <c r="M55">
        <v>3</v>
      </c>
      <c r="N55">
        <v>0</v>
      </c>
      <c r="O55">
        <v>0</v>
      </c>
      <c r="P55">
        <v>0</v>
      </c>
      <c r="Q55">
        <f t="shared" si="2"/>
        <v>5</v>
      </c>
      <c r="R55">
        <f>LOOKUP(EXCEL_235356_data!L55,Sheet1!$D$3:$D$7,Sheet1!$E$3:$E$7)</f>
        <v>1</v>
      </c>
      <c r="S55">
        <f>LOOKUP(EXCEL_235356_data!M55,Sheet1!$D$3:$D$7,Sheet1!$E$3:$E$7)</f>
        <v>1.5</v>
      </c>
      <c r="T55">
        <f>LOOKUP(EXCEL_235356_data!N55,Sheet1!$D$3:$D$7,Sheet1!$E$3:$E$7)</f>
        <v>0</v>
      </c>
      <c r="U55">
        <f>LOOKUP(EXCEL_235356_data!O55,Sheet1!$D$3:$D$7,Sheet1!$E$3:$E$7)</f>
        <v>0</v>
      </c>
      <c r="V55">
        <f>LOOKUP(EXCEL_235356_data!P55,Sheet1!$D$3:$D$7,Sheet1!$E$3:$E$7)</f>
        <v>0</v>
      </c>
      <c r="W55">
        <f t="shared" si="8"/>
        <v>0.5</v>
      </c>
      <c r="X55">
        <f t="shared" si="3"/>
        <v>0.7218</v>
      </c>
      <c r="Y55">
        <f t="shared" si="4"/>
        <v>1.62405</v>
      </c>
      <c r="Z55">
        <f t="shared" si="5"/>
        <v>32.08</v>
      </c>
      <c r="AA55" t="str">
        <f t="shared" si="6"/>
        <v>BUMPY</v>
      </c>
    </row>
    <row r="56" spans="1:27" x14ac:dyDescent="0.25">
      <c r="A56">
        <v>17.394398599999999</v>
      </c>
      <c r="B56">
        <v>78.374797400000006</v>
      </c>
      <c r="C56">
        <v>17.3943124</v>
      </c>
      <c r="D56">
        <v>78.374768700000004</v>
      </c>
      <c r="E56">
        <v>0.1011</v>
      </c>
      <c r="F56">
        <v>0.1419</v>
      </c>
      <c r="G56">
        <v>0.35539999999999999</v>
      </c>
      <c r="H56">
        <v>2.5</v>
      </c>
      <c r="I56">
        <f t="shared" si="7"/>
        <v>9</v>
      </c>
      <c r="J56" t="s">
        <v>0</v>
      </c>
      <c r="K56" s="1">
        <v>0.99140046296296302</v>
      </c>
      <c r="L56">
        <v>0</v>
      </c>
      <c r="M56">
        <v>0</v>
      </c>
      <c r="N56">
        <v>0</v>
      </c>
      <c r="O56">
        <v>0</v>
      </c>
      <c r="P56">
        <v>2</v>
      </c>
      <c r="Q56">
        <f t="shared" si="2"/>
        <v>2</v>
      </c>
      <c r="R56">
        <f>LOOKUP(EXCEL_235356_data!L56,Sheet1!$D$3:$D$7,Sheet1!$E$3:$E$7)</f>
        <v>0</v>
      </c>
      <c r="S56">
        <f>LOOKUP(EXCEL_235356_data!M56,Sheet1!$D$3:$D$7,Sheet1!$E$3:$E$7)</f>
        <v>0</v>
      </c>
      <c r="T56">
        <f>LOOKUP(EXCEL_235356_data!N56,Sheet1!$D$3:$D$7,Sheet1!$E$3:$E$7)</f>
        <v>0</v>
      </c>
      <c r="U56">
        <f>LOOKUP(EXCEL_235356_data!O56,Sheet1!$D$3:$D$7,Sheet1!$E$3:$E$7)</f>
        <v>0</v>
      </c>
      <c r="V56">
        <f>LOOKUP(EXCEL_235356_data!P56,Sheet1!$D$3:$D$7,Sheet1!$E$3:$E$7)</f>
        <v>1</v>
      </c>
      <c r="W56">
        <f t="shared" si="8"/>
        <v>0.2</v>
      </c>
      <c r="X56">
        <f t="shared" si="3"/>
        <v>0.35539999999999999</v>
      </c>
      <c r="Y56">
        <f t="shared" si="4"/>
        <v>0.88849999999999996</v>
      </c>
      <c r="Z56">
        <f t="shared" si="5"/>
        <v>14.216000000000001</v>
      </c>
      <c r="AA56" t="str">
        <f t="shared" si="6"/>
        <v>BUMPY</v>
      </c>
    </row>
    <row r="57" spans="1:27" x14ac:dyDescent="0.25">
      <c r="A57">
        <v>17.3943124</v>
      </c>
      <c r="B57">
        <v>78.374768700000004</v>
      </c>
      <c r="C57">
        <v>17.394401299999998</v>
      </c>
      <c r="D57">
        <v>78.374594599999995</v>
      </c>
      <c r="E57">
        <v>0.15260000000000001</v>
      </c>
      <c r="F57">
        <v>0.21199999999999999</v>
      </c>
      <c r="G57">
        <v>0.1023</v>
      </c>
      <c r="H57">
        <v>4.25</v>
      </c>
      <c r="I57">
        <f t="shared" si="7"/>
        <v>15.3</v>
      </c>
      <c r="J57" t="s">
        <v>2</v>
      </c>
      <c r="K57" s="1">
        <v>0.99145833333333344</v>
      </c>
      <c r="L57">
        <v>1</v>
      </c>
      <c r="M57">
        <v>1</v>
      </c>
      <c r="N57">
        <v>1</v>
      </c>
      <c r="O57">
        <v>2</v>
      </c>
      <c r="P57">
        <v>2</v>
      </c>
      <c r="Q57">
        <f t="shared" si="2"/>
        <v>7</v>
      </c>
      <c r="R57">
        <f>LOOKUP(EXCEL_235356_data!L57,Sheet1!$D$3:$D$7,Sheet1!$E$3:$E$7)</f>
        <v>0.8</v>
      </c>
      <c r="S57">
        <f>LOOKUP(EXCEL_235356_data!M57,Sheet1!$D$3:$D$7,Sheet1!$E$3:$E$7)</f>
        <v>0.8</v>
      </c>
      <c r="T57">
        <f>LOOKUP(EXCEL_235356_data!N57,Sheet1!$D$3:$D$7,Sheet1!$E$3:$E$7)</f>
        <v>0.8</v>
      </c>
      <c r="U57">
        <f>LOOKUP(EXCEL_235356_data!O57,Sheet1!$D$3:$D$7,Sheet1!$E$3:$E$7)</f>
        <v>1</v>
      </c>
      <c r="V57">
        <f>LOOKUP(EXCEL_235356_data!P57,Sheet1!$D$3:$D$7,Sheet1!$E$3:$E$7)</f>
        <v>1</v>
      </c>
      <c r="W57">
        <f t="shared" si="8"/>
        <v>0.88000000000000012</v>
      </c>
      <c r="X57">
        <f t="shared" si="3"/>
        <v>0.21199999999999999</v>
      </c>
      <c r="Y57">
        <f t="shared" si="4"/>
        <v>0.90100000000000002</v>
      </c>
      <c r="Z57">
        <f t="shared" si="5"/>
        <v>4.9882352941176471</v>
      </c>
      <c r="AA57" t="str">
        <f t="shared" si="6"/>
        <v>BUMPY</v>
      </c>
    </row>
    <row r="58" spans="1:27" x14ac:dyDescent="0.25">
      <c r="A58">
        <v>17.394401299999998</v>
      </c>
      <c r="B58">
        <v>78.374594599999995</v>
      </c>
      <c r="C58">
        <v>17.394526500000001</v>
      </c>
      <c r="D58">
        <v>78.374425500000001</v>
      </c>
      <c r="E58">
        <v>0.16039999999999999</v>
      </c>
      <c r="F58">
        <v>0.1171</v>
      </c>
      <c r="G58">
        <v>0.1676</v>
      </c>
      <c r="H58">
        <v>3.75</v>
      </c>
      <c r="I58">
        <f t="shared" si="7"/>
        <v>13.5</v>
      </c>
      <c r="J58" t="s">
        <v>2</v>
      </c>
      <c r="K58" s="1">
        <v>0.99151620370370364</v>
      </c>
      <c r="L58">
        <v>1</v>
      </c>
      <c r="M58">
        <v>1</v>
      </c>
      <c r="N58">
        <v>2</v>
      </c>
      <c r="O58">
        <v>2</v>
      </c>
      <c r="P58">
        <v>1</v>
      </c>
      <c r="Q58">
        <f t="shared" si="2"/>
        <v>7</v>
      </c>
      <c r="R58">
        <f>LOOKUP(EXCEL_235356_data!L58,Sheet1!$D$3:$D$7,Sheet1!$E$3:$E$7)</f>
        <v>0.8</v>
      </c>
      <c r="S58">
        <f>LOOKUP(EXCEL_235356_data!M58,Sheet1!$D$3:$D$7,Sheet1!$E$3:$E$7)</f>
        <v>0.8</v>
      </c>
      <c r="T58">
        <f>LOOKUP(EXCEL_235356_data!N58,Sheet1!$D$3:$D$7,Sheet1!$E$3:$E$7)</f>
        <v>1</v>
      </c>
      <c r="U58">
        <f>LOOKUP(EXCEL_235356_data!O58,Sheet1!$D$3:$D$7,Sheet1!$E$3:$E$7)</f>
        <v>1</v>
      </c>
      <c r="V58">
        <f>LOOKUP(EXCEL_235356_data!P58,Sheet1!$D$3:$D$7,Sheet1!$E$3:$E$7)</f>
        <v>0.8</v>
      </c>
      <c r="W58">
        <f t="shared" si="8"/>
        <v>0.88000000000000012</v>
      </c>
      <c r="X58">
        <f t="shared" si="3"/>
        <v>0.1676</v>
      </c>
      <c r="Y58">
        <f t="shared" si="4"/>
        <v>0.62849999999999995</v>
      </c>
      <c r="Z58">
        <f t="shared" si="5"/>
        <v>4.4693333333333332</v>
      </c>
      <c r="AA58" t="str">
        <f t="shared" si="6"/>
        <v>BUMPY</v>
      </c>
    </row>
    <row r="59" spans="1:27" x14ac:dyDescent="0.25">
      <c r="A59">
        <v>17.394526500000001</v>
      </c>
      <c r="B59">
        <v>78.374425500000001</v>
      </c>
      <c r="C59">
        <v>17.394622900000002</v>
      </c>
      <c r="D59">
        <v>78.374298300000007</v>
      </c>
      <c r="E59">
        <v>0.1067</v>
      </c>
      <c r="F59">
        <v>0.19320000000000001</v>
      </c>
      <c r="G59">
        <v>0.25190000000000001</v>
      </c>
      <c r="H59">
        <v>3.75</v>
      </c>
      <c r="I59">
        <f t="shared" si="7"/>
        <v>13.5</v>
      </c>
      <c r="J59" t="s">
        <v>2</v>
      </c>
      <c r="K59" s="1">
        <v>0.99157407407407405</v>
      </c>
      <c r="L59">
        <v>2</v>
      </c>
      <c r="M59">
        <v>2</v>
      </c>
      <c r="N59">
        <v>2</v>
      </c>
      <c r="O59">
        <v>2</v>
      </c>
      <c r="P59">
        <v>1</v>
      </c>
      <c r="Q59">
        <f t="shared" si="2"/>
        <v>9</v>
      </c>
      <c r="R59">
        <f>LOOKUP(EXCEL_235356_data!L59,Sheet1!$D$3:$D$7,Sheet1!$E$3:$E$7)</f>
        <v>1</v>
      </c>
      <c r="S59">
        <f>LOOKUP(EXCEL_235356_data!M59,Sheet1!$D$3:$D$7,Sheet1!$E$3:$E$7)</f>
        <v>1</v>
      </c>
      <c r="T59">
        <f>LOOKUP(EXCEL_235356_data!N59,Sheet1!$D$3:$D$7,Sheet1!$E$3:$E$7)</f>
        <v>1</v>
      </c>
      <c r="U59">
        <f>LOOKUP(EXCEL_235356_data!O59,Sheet1!$D$3:$D$7,Sheet1!$E$3:$E$7)</f>
        <v>1</v>
      </c>
      <c r="V59">
        <f>LOOKUP(EXCEL_235356_data!P59,Sheet1!$D$3:$D$7,Sheet1!$E$3:$E$7)</f>
        <v>0.8</v>
      </c>
      <c r="W59">
        <f t="shared" si="8"/>
        <v>0.96</v>
      </c>
      <c r="X59">
        <f t="shared" si="3"/>
        <v>0.25190000000000001</v>
      </c>
      <c r="Y59">
        <f t="shared" si="4"/>
        <v>0.94462500000000005</v>
      </c>
      <c r="Z59">
        <f t="shared" si="5"/>
        <v>6.7173333333333334</v>
      </c>
      <c r="AA59" t="str">
        <f t="shared" si="6"/>
        <v>BUMPY</v>
      </c>
    </row>
    <row r="60" spans="1:27" x14ac:dyDescent="0.25">
      <c r="A60">
        <v>17.394622900000002</v>
      </c>
      <c r="B60">
        <v>78.374298300000007</v>
      </c>
      <c r="C60">
        <v>17.394729999999999</v>
      </c>
      <c r="D60">
        <v>78.374108100000001</v>
      </c>
      <c r="E60">
        <v>0.18529999999999999</v>
      </c>
      <c r="F60">
        <v>0.25950000000000001</v>
      </c>
      <c r="G60">
        <v>0.26019999999999999</v>
      </c>
      <c r="H60">
        <v>4.5</v>
      </c>
      <c r="I60">
        <f t="shared" si="7"/>
        <v>16.2</v>
      </c>
      <c r="J60" t="s">
        <v>2</v>
      </c>
      <c r="K60" s="1">
        <v>0.99163194444444447</v>
      </c>
      <c r="L60">
        <v>1</v>
      </c>
      <c r="M60">
        <v>2</v>
      </c>
      <c r="N60">
        <v>2</v>
      </c>
      <c r="O60">
        <v>2</v>
      </c>
      <c r="P60">
        <v>1</v>
      </c>
      <c r="Q60">
        <f t="shared" si="2"/>
        <v>8</v>
      </c>
      <c r="R60">
        <f>LOOKUP(EXCEL_235356_data!L60,Sheet1!$D$3:$D$7,Sheet1!$E$3:$E$7)</f>
        <v>0.8</v>
      </c>
      <c r="S60">
        <f>LOOKUP(EXCEL_235356_data!M60,Sheet1!$D$3:$D$7,Sheet1!$E$3:$E$7)</f>
        <v>1</v>
      </c>
      <c r="T60">
        <f>LOOKUP(EXCEL_235356_data!N60,Sheet1!$D$3:$D$7,Sheet1!$E$3:$E$7)</f>
        <v>1</v>
      </c>
      <c r="U60">
        <f>LOOKUP(EXCEL_235356_data!O60,Sheet1!$D$3:$D$7,Sheet1!$E$3:$E$7)</f>
        <v>1</v>
      </c>
      <c r="V60">
        <f>LOOKUP(EXCEL_235356_data!P60,Sheet1!$D$3:$D$7,Sheet1!$E$3:$E$7)</f>
        <v>0.8</v>
      </c>
      <c r="W60">
        <f t="shared" si="8"/>
        <v>0.91999999999999993</v>
      </c>
      <c r="X60">
        <f t="shared" si="3"/>
        <v>0.26019999999999999</v>
      </c>
      <c r="Y60">
        <f t="shared" si="4"/>
        <v>1.1709000000000001</v>
      </c>
      <c r="Z60">
        <f t="shared" si="5"/>
        <v>5.7822222222222219</v>
      </c>
      <c r="AA60" t="str">
        <f t="shared" si="6"/>
        <v>BUMPY</v>
      </c>
    </row>
    <row r="61" spans="1:27" x14ac:dyDescent="0.25">
      <c r="A61">
        <v>17.394729999999999</v>
      </c>
      <c r="B61">
        <v>78.374108100000001</v>
      </c>
      <c r="C61">
        <v>17.3948222</v>
      </c>
      <c r="D61">
        <v>78.373945000000006</v>
      </c>
      <c r="E61">
        <v>0.21909999999999999</v>
      </c>
      <c r="F61">
        <v>0.22750000000000001</v>
      </c>
      <c r="G61">
        <v>0.3281</v>
      </c>
      <c r="H61">
        <v>3.25</v>
      </c>
      <c r="I61">
        <f t="shared" si="7"/>
        <v>11.700000000000001</v>
      </c>
      <c r="J61" t="s">
        <v>2</v>
      </c>
      <c r="K61" s="1">
        <v>0.99168981481481477</v>
      </c>
      <c r="L61">
        <v>2</v>
      </c>
      <c r="M61">
        <v>1</v>
      </c>
      <c r="N61">
        <v>1</v>
      </c>
      <c r="O61">
        <v>2</v>
      </c>
      <c r="P61">
        <v>2</v>
      </c>
      <c r="Q61">
        <f t="shared" si="2"/>
        <v>8</v>
      </c>
      <c r="R61">
        <f>LOOKUP(EXCEL_235356_data!L61,Sheet1!$D$3:$D$7,Sheet1!$E$3:$E$7)</f>
        <v>1</v>
      </c>
      <c r="S61">
        <f>LOOKUP(EXCEL_235356_data!M61,Sheet1!$D$3:$D$7,Sheet1!$E$3:$E$7)</f>
        <v>0.8</v>
      </c>
      <c r="T61">
        <f>LOOKUP(EXCEL_235356_data!N61,Sheet1!$D$3:$D$7,Sheet1!$E$3:$E$7)</f>
        <v>0.8</v>
      </c>
      <c r="U61">
        <f>LOOKUP(EXCEL_235356_data!O61,Sheet1!$D$3:$D$7,Sheet1!$E$3:$E$7)</f>
        <v>1</v>
      </c>
      <c r="V61">
        <f>LOOKUP(EXCEL_235356_data!P61,Sheet1!$D$3:$D$7,Sheet1!$E$3:$E$7)</f>
        <v>1</v>
      </c>
      <c r="W61">
        <f t="shared" si="8"/>
        <v>0.91999999999999993</v>
      </c>
      <c r="X61">
        <f t="shared" si="3"/>
        <v>0.3281</v>
      </c>
      <c r="Y61">
        <f t="shared" si="4"/>
        <v>1.066325</v>
      </c>
      <c r="Z61">
        <f t="shared" si="5"/>
        <v>10.095384615384615</v>
      </c>
      <c r="AA61" t="str">
        <f t="shared" si="6"/>
        <v>BUMPY</v>
      </c>
    </row>
    <row r="62" spans="1:27" x14ac:dyDescent="0.25">
      <c r="A62">
        <v>17.3948222</v>
      </c>
      <c r="B62">
        <v>78.373945000000006</v>
      </c>
      <c r="C62">
        <v>17.3949216</v>
      </c>
      <c r="D62">
        <v>78.373786800000005</v>
      </c>
      <c r="E62">
        <v>0.20530000000000001</v>
      </c>
      <c r="F62">
        <v>8.1299999999999997E-2</v>
      </c>
      <c r="G62">
        <v>0.1137</v>
      </c>
      <c r="H62">
        <v>3.75</v>
      </c>
      <c r="I62">
        <f t="shared" si="7"/>
        <v>13.5</v>
      </c>
      <c r="J62" t="s">
        <v>2</v>
      </c>
      <c r="K62" s="1">
        <v>0.99174768518518519</v>
      </c>
      <c r="L62">
        <v>1</v>
      </c>
      <c r="M62">
        <v>0</v>
      </c>
      <c r="N62">
        <v>0</v>
      </c>
      <c r="O62">
        <v>1</v>
      </c>
      <c r="P62">
        <v>1</v>
      </c>
      <c r="Q62">
        <f t="shared" si="2"/>
        <v>3</v>
      </c>
      <c r="R62">
        <f>LOOKUP(EXCEL_235356_data!L62,Sheet1!$D$3:$D$7,Sheet1!$E$3:$E$7)</f>
        <v>0.8</v>
      </c>
      <c r="S62">
        <f>LOOKUP(EXCEL_235356_data!M62,Sheet1!$D$3:$D$7,Sheet1!$E$3:$E$7)</f>
        <v>0</v>
      </c>
      <c r="T62">
        <f>LOOKUP(EXCEL_235356_data!N62,Sheet1!$D$3:$D$7,Sheet1!$E$3:$E$7)</f>
        <v>0</v>
      </c>
      <c r="U62">
        <f>LOOKUP(EXCEL_235356_data!O62,Sheet1!$D$3:$D$7,Sheet1!$E$3:$E$7)</f>
        <v>0.8</v>
      </c>
      <c r="V62">
        <f>LOOKUP(EXCEL_235356_data!P62,Sheet1!$D$3:$D$7,Sheet1!$E$3:$E$7)</f>
        <v>0.8</v>
      </c>
      <c r="W62">
        <f t="shared" si="8"/>
        <v>0.48000000000000009</v>
      </c>
      <c r="X62">
        <f t="shared" si="3"/>
        <v>0.20530000000000001</v>
      </c>
      <c r="Y62">
        <f t="shared" si="4"/>
        <v>0.76987500000000009</v>
      </c>
      <c r="Z62">
        <f t="shared" si="5"/>
        <v>5.4746666666666677</v>
      </c>
      <c r="AA62" t="str">
        <f t="shared" si="6"/>
        <v>BUMPY</v>
      </c>
    </row>
    <row r="63" spans="1:27" x14ac:dyDescent="0.25">
      <c r="A63">
        <v>17.3949216</v>
      </c>
      <c r="B63">
        <v>78.373786800000005</v>
      </c>
      <c r="C63">
        <v>17.3950396</v>
      </c>
      <c r="D63">
        <v>78.373585399999996</v>
      </c>
      <c r="E63">
        <v>0.19980000000000001</v>
      </c>
      <c r="F63">
        <v>0.2477</v>
      </c>
      <c r="G63">
        <v>0.2157</v>
      </c>
      <c r="H63">
        <v>5</v>
      </c>
      <c r="I63">
        <f t="shared" si="7"/>
        <v>18</v>
      </c>
      <c r="J63" t="s">
        <v>2</v>
      </c>
      <c r="K63" s="1">
        <v>0.99180555555555561</v>
      </c>
      <c r="L63">
        <v>1</v>
      </c>
      <c r="M63">
        <v>0</v>
      </c>
      <c r="N63">
        <v>0</v>
      </c>
      <c r="O63">
        <v>1</v>
      </c>
      <c r="P63">
        <v>1</v>
      </c>
      <c r="Q63">
        <f t="shared" si="2"/>
        <v>3</v>
      </c>
      <c r="R63">
        <f>LOOKUP(EXCEL_235356_data!L63,Sheet1!$D$3:$D$7,Sheet1!$E$3:$E$7)</f>
        <v>0.8</v>
      </c>
      <c r="S63">
        <f>LOOKUP(EXCEL_235356_data!M63,Sheet1!$D$3:$D$7,Sheet1!$E$3:$E$7)</f>
        <v>0</v>
      </c>
      <c r="T63">
        <f>LOOKUP(EXCEL_235356_data!N63,Sheet1!$D$3:$D$7,Sheet1!$E$3:$E$7)</f>
        <v>0</v>
      </c>
      <c r="U63">
        <f>LOOKUP(EXCEL_235356_data!O63,Sheet1!$D$3:$D$7,Sheet1!$E$3:$E$7)</f>
        <v>0.8</v>
      </c>
      <c r="V63">
        <f>LOOKUP(EXCEL_235356_data!P63,Sheet1!$D$3:$D$7,Sheet1!$E$3:$E$7)</f>
        <v>0.8</v>
      </c>
      <c r="W63">
        <f t="shared" si="8"/>
        <v>0.48000000000000009</v>
      </c>
      <c r="X63">
        <f t="shared" si="3"/>
        <v>0.2477</v>
      </c>
      <c r="Y63">
        <f t="shared" si="4"/>
        <v>1.2384999999999999</v>
      </c>
      <c r="Z63">
        <f t="shared" si="5"/>
        <v>4.9539999999999997</v>
      </c>
      <c r="AA63" t="str">
        <f t="shared" si="6"/>
        <v>BUMPY</v>
      </c>
    </row>
    <row r="64" spans="1:27" x14ac:dyDescent="0.25">
      <c r="A64">
        <v>17.3950396</v>
      </c>
      <c r="B64">
        <v>78.373585399999996</v>
      </c>
      <c r="C64">
        <v>17.395108799999999</v>
      </c>
      <c r="D64">
        <v>78.373364899999999</v>
      </c>
      <c r="E64">
        <v>0.28460000000000002</v>
      </c>
      <c r="F64">
        <v>0.6028</v>
      </c>
      <c r="G64">
        <v>0.33069999999999999</v>
      </c>
      <c r="H64">
        <v>4.75</v>
      </c>
      <c r="I64">
        <f t="shared" si="7"/>
        <v>17.100000000000001</v>
      </c>
      <c r="J64" t="s">
        <v>2</v>
      </c>
      <c r="K64" s="1">
        <v>0.99186342592592591</v>
      </c>
      <c r="L64">
        <v>2</v>
      </c>
      <c r="M64">
        <v>3</v>
      </c>
      <c r="N64">
        <v>2</v>
      </c>
      <c r="O64">
        <v>2</v>
      </c>
      <c r="P64">
        <v>1</v>
      </c>
      <c r="Q64">
        <f t="shared" si="2"/>
        <v>10</v>
      </c>
      <c r="R64">
        <f>LOOKUP(EXCEL_235356_data!L64,Sheet1!$D$3:$D$7,Sheet1!$E$3:$E$7)</f>
        <v>1</v>
      </c>
      <c r="S64">
        <f>LOOKUP(EXCEL_235356_data!M64,Sheet1!$D$3:$D$7,Sheet1!$E$3:$E$7)</f>
        <v>1.5</v>
      </c>
      <c r="T64">
        <f>LOOKUP(EXCEL_235356_data!N64,Sheet1!$D$3:$D$7,Sheet1!$E$3:$E$7)</f>
        <v>1</v>
      </c>
      <c r="U64">
        <f>LOOKUP(EXCEL_235356_data!O64,Sheet1!$D$3:$D$7,Sheet1!$E$3:$E$7)</f>
        <v>1</v>
      </c>
      <c r="V64">
        <f>LOOKUP(EXCEL_235356_data!P64,Sheet1!$D$3:$D$7,Sheet1!$E$3:$E$7)</f>
        <v>0.8</v>
      </c>
      <c r="W64">
        <f t="shared" si="8"/>
        <v>1.06</v>
      </c>
      <c r="X64">
        <f t="shared" si="3"/>
        <v>0.6028</v>
      </c>
      <c r="Y64">
        <f t="shared" si="4"/>
        <v>2.8633000000000002</v>
      </c>
      <c r="Z64">
        <f t="shared" si="5"/>
        <v>12.690526315789475</v>
      </c>
      <c r="AA64" t="str">
        <f t="shared" si="6"/>
        <v>BUMPY</v>
      </c>
    </row>
    <row r="65" spans="1:27" x14ac:dyDescent="0.25">
      <c r="A65">
        <v>17.395108799999999</v>
      </c>
      <c r="B65">
        <v>78.373364899999999</v>
      </c>
      <c r="C65">
        <v>17.395208</v>
      </c>
      <c r="D65">
        <v>78.373187099999996</v>
      </c>
      <c r="E65">
        <v>9.74E-2</v>
      </c>
      <c r="F65">
        <v>0.25869999999999999</v>
      </c>
      <c r="G65">
        <v>0.25590000000000002</v>
      </c>
      <c r="H65">
        <v>4.75</v>
      </c>
      <c r="I65">
        <f t="shared" si="7"/>
        <v>17.100000000000001</v>
      </c>
      <c r="J65" t="s">
        <v>2</v>
      </c>
      <c r="K65" s="1">
        <v>0.99192129629629633</v>
      </c>
      <c r="L65">
        <v>2</v>
      </c>
      <c r="M65">
        <v>2</v>
      </c>
      <c r="N65">
        <v>1</v>
      </c>
      <c r="O65">
        <v>1</v>
      </c>
      <c r="P65">
        <v>2</v>
      </c>
      <c r="Q65">
        <f t="shared" si="2"/>
        <v>8</v>
      </c>
      <c r="R65">
        <f>LOOKUP(EXCEL_235356_data!L65,Sheet1!$D$3:$D$7,Sheet1!$E$3:$E$7)</f>
        <v>1</v>
      </c>
      <c r="S65">
        <f>LOOKUP(EXCEL_235356_data!M65,Sheet1!$D$3:$D$7,Sheet1!$E$3:$E$7)</f>
        <v>1</v>
      </c>
      <c r="T65">
        <f>LOOKUP(EXCEL_235356_data!N65,Sheet1!$D$3:$D$7,Sheet1!$E$3:$E$7)</f>
        <v>0.8</v>
      </c>
      <c r="U65">
        <f>LOOKUP(EXCEL_235356_data!O65,Sheet1!$D$3:$D$7,Sheet1!$E$3:$E$7)</f>
        <v>0.8</v>
      </c>
      <c r="V65">
        <f>LOOKUP(EXCEL_235356_data!P65,Sheet1!$D$3:$D$7,Sheet1!$E$3:$E$7)</f>
        <v>1</v>
      </c>
      <c r="W65">
        <f t="shared" si="8"/>
        <v>0.91999999999999993</v>
      </c>
      <c r="X65">
        <f t="shared" si="3"/>
        <v>0.25869999999999999</v>
      </c>
      <c r="Y65">
        <f t="shared" si="4"/>
        <v>1.2288249999999998</v>
      </c>
      <c r="Z65">
        <f t="shared" si="5"/>
        <v>5.446315789473684</v>
      </c>
      <c r="AA65" t="str">
        <f t="shared" si="6"/>
        <v>BUMPY</v>
      </c>
    </row>
    <row r="66" spans="1:27" x14ac:dyDescent="0.25">
      <c r="A66">
        <v>17.395208</v>
      </c>
      <c r="B66">
        <v>78.373187099999996</v>
      </c>
      <c r="C66">
        <v>17.3953074</v>
      </c>
      <c r="D66">
        <v>78.372971800000002</v>
      </c>
      <c r="E66">
        <v>0.1646</v>
      </c>
      <c r="F66">
        <v>0.39410000000000001</v>
      </c>
      <c r="G66">
        <v>0.18390000000000001</v>
      </c>
      <c r="H66">
        <v>5.25</v>
      </c>
      <c r="I66">
        <f t="shared" si="7"/>
        <v>18.900000000000002</v>
      </c>
      <c r="J66" t="s">
        <v>2</v>
      </c>
      <c r="K66" s="1">
        <v>0.99197916666666675</v>
      </c>
      <c r="L66">
        <v>2</v>
      </c>
      <c r="M66">
        <v>2</v>
      </c>
      <c r="N66">
        <v>1</v>
      </c>
      <c r="O66">
        <v>1</v>
      </c>
      <c r="P66">
        <v>0</v>
      </c>
      <c r="Q66">
        <f t="shared" si="2"/>
        <v>6</v>
      </c>
      <c r="R66">
        <f>LOOKUP(EXCEL_235356_data!L66,Sheet1!$D$3:$D$7,Sheet1!$E$3:$E$7)</f>
        <v>1</v>
      </c>
      <c r="S66">
        <f>LOOKUP(EXCEL_235356_data!M66,Sheet1!$D$3:$D$7,Sheet1!$E$3:$E$7)</f>
        <v>1</v>
      </c>
      <c r="T66">
        <f>LOOKUP(EXCEL_235356_data!N66,Sheet1!$D$3:$D$7,Sheet1!$E$3:$E$7)</f>
        <v>0.8</v>
      </c>
      <c r="U66">
        <f>LOOKUP(EXCEL_235356_data!O66,Sheet1!$D$3:$D$7,Sheet1!$E$3:$E$7)</f>
        <v>0.8</v>
      </c>
      <c r="V66">
        <f>LOOKUP(EXCEL_235356_data!P66,Sheet1!$D$3:$D$7,Sheet1!$E$3:$E$7)</f>
        <v>0</v>
      </c>
      <c r="W66">
        <f t="shared" si="8"/>
        <v>0.72</v>
      </c>
      <c r="X66">
        <f t="shared" si="3"/>
        <v>0.39410000000000001</v>
      </c>
      <c r="Y66">
        <f t="shared" si="4"/>
        <v>2.0690249999999999</v>
      </c>
      <c r="Z66">
        <f t="shared" si="5"/>
        <v>7.5066666666666668</v>
      </c>
      <c r="AA66" t="str">
        <f t="shared" si="6"/>
        <v>BUMPY</v>
      </c>
    </row>
    <row r="67" spans="1:27" x14ac:dyDescent="0.25">
      <c r="A67">
        <v>17.3953074</v>
      </c>
      <c r="B67">
        <v>78.372971800000002</v>
      </c>
      <c r="C67">
        <v>17.3953861</v>
      </c>
      <c r="D67">
        <v>78.372736099999997</v>
      </c>
      <c r="E67">
        <v>0.1172</v>
      </c>
      <c r="F67">
        <v>4.2999999999999997E-2</v>
      </c>
      <c r="G67">
        <v>9.2899999999999996E-2</v>
      </c>
      <c r="H67">
        <v>5.5</v>
      </c>
      <c r="I67">
        <f t="shared" si="7"/>
        <v>19.8</v>
      </c>
      <c r="J67" t="s">
        <v>0</v>
      </c>
      <c r="K67" s="1">
        <v>0.99203703703703694</v>
      </c>
      <c r="L67">
        <v>0</v>
      </c>
      <c r="M67">
        <v>1</v>
      </c>
      <c r="N67">
        <v>0</v>
      </c>
      <c r="O67">
        <v>0</v>
      </c>
      <c r="P67">
        <v>0</v>
      </c>
      <c r="Q67">
        <f t="shared" ref="Q67:Q130" si="9">SUM(L67:P67)</f>
        <v>1</v>
      </c>
      <c r="R67">
        <f>LOOKUP(EXCEL_235356_data!L67,Sheet1!$D$3:$D$7,Sheet1!$E$3:$E$7)</f>
        <v>0</v>
      </c>
      <c r="S67">
        <f>LOOKUP(EXCEL_235356_data!M67,Sheet1!$D$3:$D$7,Sheet1!$E$3:$E$7)</f>
        <v>0.8</v>
      </c>
      <c r="T67">
        <f>LOOKUP(EXCEL_235356_data!N67,Sheet1!$D$3:$D$7,Sheet1!$E$3:$E$7)</f>
        <v>0</v>
      </c>
      <c r="U67">
        <f>LOOKUP(EXCEL_235356_data!O67,Sheet1!$D$3:$D$7,Sheet1!$E$3:$E$7)</f>
        <v>0</v>
      </c>
      <c r="V67">
        <f>LOOKUP(EXCEL_235356_data!P67,Sheet1!$D$3:$D$7,Sheet1!$E$3:$E$7)</f>
        <v>0</v>
      </c>
      <c r="W67">
        <f t="shared" ref="W67:W130" si="10">AVERAGE(R67:V67)</f>
        <v>0.16</v>
      </c>
      <c r="X67">
        <f t="shared" ref="X67:X130" si="11">MAX(E67:G67)</f>
        <v>0.1172</v>
      </c>
      <c r="Y67">
        <f t="shared" ref="Y67:Y130" si="12">X67*H67</f>
        <v>0.64459999999999995</v>
      </c>
      <c r="Z67">
        <f t="shared" ref="Z67:Z130" si="13">(X67/H67)*100</f>
        <v>2.1309090909090909</v>
      </c>
      <c r="AA67" t="str">
        <f t="shared" ref="AA67:AA130" si="14">IF(Z67&gt;2,"BUMPY","GOOD")</f>
        <v>BUMPY</v>
      </c>
    </row>
    <row r="68" spans="1:27" x14ac:dyDescent="0.25">
      <c r="A68">
        <v>17.3953861</v>
      </c>
      <c r="B68">
        <v>78.372736099999997</v>
      </c>
      <c r="C68">
        <v>17.395530300000001</v>
      </c>
      <c r="D68">
        <v>78.372484499999999</v>
      </c>
      <c r="E68">
        <v>0.12590000000000001</v>
      </c>
      <c r="F68">
        <v>0.15340000000000001</v>
      </c>
      <c r="G68">
        <v>0.13139999999999999</v>
      </c>
      <c r="H68">
        <v>6</v>
      </c>
      <c r="I68">
        <f t="shared" si="7"/>
        <v>21.6</v>
      </c>
      <c r="J68" t="s">
        <v>2</v>
      </c>
      <c r="K68" s="1">
        <v>0.99209490740740736</v>
      </c>
      <c r="L68">
        <v>2</v>
      </c>
      <c r="M68">
        <v>1</v>
      </c>
      <c r="N68">
        <v>1</v>
      </c>
      <c r="O68">
        <v>2</v>
      </c>
      <c r="P68">
        <v>2</v>
      </c>
      <c r="Q68">
        <f t="shared" si="9"/>
        <v>8</v>
      </c>
      <c r="R68">
        <f>LOOKUP(EXCEL_235356_data!L68,Sheet1!$D$3:$D$7,Sheet1!$E$3:$E$7)</f>
        <v>1</v>
      </c>
      <c r="S68">
        <f>LOOKUP(EXCEL_235356_data!M68,Sheet1!$D$3:$D$7,Sheet1!$E$3:$E$7)</f>
        <v>0.8</v>
      </c>
      <c r="T68">
        <f>LOOKUP(EXCEL_235356_data!N68,Sheet1!$D$3:$D$7,Sheet1!$E$3:$E$7)</f>
        <v>0.8</v>
      </c>
      <c r="U68">
        <f>LOOKUP(EXCEL_235356_data!O68,Sheet1!$D$3:$D$7,Sheet1!$E$3:$E$7)</f>
        <v>1</v>
      </c>
      <c r="V68">
        <f>LOOKUP(EXCEL_235356_data!P68,Sheet1!$D$3:$D$7,Sheet1!$E$3:$E$7)</f>
        <v>1</v>
      </c>
      <c r="W68">
        <f t="shared" si="10"/>
        <v>0.91999999999999993</v>
      </c>
      <c r="X68">
        <f t="shared" si="11"/>
        <v>0.15340000000000001</v>
      </c>
      <c r="Y68">
        <f t="shared" si="12"/>
        <v>0.92040000000000011</v>
      </c>
      <c r="Z68">
        <f t="shared" si="13"/>
        <v>2.5566666666666666</v>
      </c>
      <c r="AA68" t="str">
        <f t="shared" si="14"/>
        <v>BUMPY</v>
      </c>
    </row>
    <row r="69" spans="1:27" x14ac:dyDescent="0.25">
      <c r="A69">
        <v>17.395530300000001</v>
      </c>
      <c r="B69">
        <v>78.372484499999999</v>
      </c>
      <c r="C69">
        <v>17.395652299999998</v>
      </c>
      <c r="D69">
        <v>78.372205899999997</v>
      </c>
      <c r="E69">
        <v>0.1472</v>
      </c>
      <c r="F69">
        <v>0.36230000000000001</v>
      </c>
      <c r="G69">
        <v>9.2399999999999996E-2</v>
      </c>
      <c r="H69">
        <v>6.5</v>
      </c>
      <c r="I69">
        <f t="shared" si="7"/>
        <v>23.400000000000002</v>
      </c>
      <c r="J69" t="s">
        <v>2</v>
      </c>
      <c r="K69" s="1">
        <v>0.99215277777777777</v>
      </c>
      <c r="L69">
        <v>2</v>
      </c>
      <c r="M69">
        <v>1</v>
      </c>
      <c r="N69">
        <v>0</v>
      </c>
      <c r="O69">
        <v>1</v>
      </c>
      <c r="P69">
        <v>1</v>
      </c>
      <c r="Q69">
        <f t="shared" si="9"/>
        <v>5</v>
      </c>
      <c r="R69">
        <f>LOOKUP(EXCEL_235356_data!L69,Sheet1!$D$3:$D$7,Sheet1!$E$3:$E$7)</f>
        <v>1</v>
      </c>
      <c r="S69">
        <f>LOOKUP(EXCEL_235356_data!M69,Sheet1!$D$3:$D$7,Sheet1!$E$3:$E$7)</f>
        <v>0.8</v>
      </c>
      <c r="T69">
        <f>LOOKUP(EXCEL_235356_data!N69,Sheet1!$D$3:$D$7,Sheet1!$E$3:$E$7)</f>
        <v>0</v>
      </c>
      <c r="U69">
        <f>LOOKUP(EXCEL_235356_data!O69,Sheet1!$D$3:$D$7,Sheet1!$E$3:$E$7)</f>
        <v>0.8</v>
      </c>
      <c r="V69">
        <f>LOOKUP(EXCEL_235356_data!P69,Sheet1!$D$3:$D$7,Sheet1!$E$3:$E$7)</f>
        <v>0.8</v>
      </c>
      <c r="W69">
        <f t="shared" si="10"/>
        <v>0.68</v>
      </c>
      <c r="X69">
        <f t="shared" si="11"/>
        <v>0.36230000000000001</v>
      </c>
      <c r="Y69">
        <f t="shared" si="12"/>
        <v>2.3549500000000001</v>
      </c>
      <c r="Z69">
        <f t="shared" si="13"/>
        <v>5.5738461538461541</v>
      </c>
      <c r="AA69" t="str">
        <f t="shared" si="14"/>
        <v>BUMPY</v>
      </c>
    </row>
    <row r="70" spans="1:27" hidden="1" x14ac:dyDescent="0.25">
      <c r="A70">
        <v>17.395652299999998</v>
      </c>
      <c r="B70">
        <v>78.372205899999997</v>
      </c>
      <c r="C70">
        <v>17.3957789</v>
      </c>
      <c r="D70">
        <v>78.371939800000007</v>
      </c>
      <c r="E70">
        <v>0.11</v>
      </c>
      <c r="F70">
        <v>0.1241</v>
      </c>
      <c r="G70">
        <v>0.1208</v>
      </c>
      <c r="H70">
        <v>6.5</v>
      </c>
      <c r="I70">
        <f t="shared" si="7"/>
        <v>23.400000000000002</v>
      </c>
      <c r="J70" t="s">
        <v>2</v>
      </c>
      <c r="K70" s="1">
        <v>0.99221064814814808</v>
      </c>
      <c r="L70">
        <v>1</v>
      </c>
      <c r="M70">
        <v>1</v>
      </c>
      <c r="N70">
        <v>0</v>
      </c>
      <c r="O70">
        <v>1</v>
      </c>
      <c r="P70">
        <v>1</v>
      </c>
      <c r="Q70">
        <f t="shared" si="9"/>
        <v>4</v>
      </c>
      <c r="R70">
        <f>LOOKUP(EXCEL_235356_data!L70,Sheet1!$D$3:$D$7,Sheet1!$E$3:$E$7)</f>
        <v>0.8</v>
      </c>
      <c r="S70">
        <f>LOOKUP(EXCEL_235356_data!M70,Sheet1!$D$3:$D$7,Sheet1!$E$3:$E$7)</f>
        <v>0.8</v>
      </c>
      <c r="T70">
        <f>LOOKUP(EXCEL_235356_data!N70,Sheet1!$D$3:$D$7,Sheet1!$E$3:$E$7)</f>
        <v>0</v>
      </c>
      <c r="U70">
        <f>LOOKUP(EXCEL_235356_data!O70,Sheet1!$D$3:$D$7,Sheet1!$E$3:$E$7)</f>
        <v>0.8</v>
      </c>
      <c r="V70">
        <f>LOOKUP(EXCEL_235356_data!P70,Sheet1!$D$3:$D$7,Sheet1!$E$3:$E$7)</f>
        <v>0.8</v>
      </c>
      <c r="W70">
        <f t="shared" si="10"/>
        <v>0.64</v>
      </c>
      <c r="X70">
        <f t="shared" si="11"/>
        <v>0.1241</v>
      </c>
      <c r="Y70">
        <f t="shared" si="12"/>
        <v>0.80664999999999998</v>
      </c>
      <c r="Z70">
        <f t="shared" si="13"/>
        <v>1.9092307692307693</v>
      </c>
      <c r="AA70" t="str">
        <f t="shared" si="14"/>
        <v>GOOD</v>
      </c>
    </row>
    <row r="71" spans="1:27" x14ac:dyDescent="0.25">
      <c r="A71">
        <v>17.3957789</v>
      </c>
      <c r="B71">
        <v>78.371939800000007</v>
      </c>
      <c r="C71">
        <v>17.395906400000001</v>
      </c>
      <c r="D71">
        <v>78.371668600000007</v>
      </c>
      <c r="E71">
        <v>0.25419999999999998</v>
      </c>
      <c r="F71">
        <v>0.2301</v>
      </c>
      <c r="G71">
        <v>0.17780000000000001</v>
      </c>
      <c r="H71">
        <v>6</v>
      </c>
      <c r="I71">
        <f t="shared" si="7"/>
        <v>21.6</v>
      </c>
      <c r="J71" t="s">
        <v>2</v>
      </c>
      <c r="K71" s="1">
        <v>0.99226851851851849</v>
      </c>
      <c r="L71">
        <v>2</v>
      </c>
      <c r="M71">
        <v>2</v>
      </c>
      <c r="N71">
        <v>2</v>
      </c>
      <c r="O71">
        <v>2</v>
      </c>
      <c r="P71">
        <v>2</v>
      </c>
      <c r="Q71">
        <f t="shared" si="9"/>
        <v>10</v>
      </c>
      <c r="R71">
        <f>LOOKUP(EXCEL_235356_data!L71,Sheet1!$D$3:$D$7,Sheet1!$E$3:$E$7)</f>
        <v>1</v>
      </c>
      <c r="S71">
        <f>LOOKUP(EXCEL_235356_data!M71,Sheet1!$D$3:$D$7,Sheet1!$E$3:$E$7)</f>
        <v>1</v>
      </c>
      <c r="T71">
        <f>LOOKUP(EXCEL_235356_data!N71,Sheet1!$D$3:$D$7,Sheet1!$E$3:$E$7)</f>
        <v>1</v>
      </c>
      <c r="U71">
        <f>LOOKUP(EXCEL_235356_data!O71,Sheet1!$D$3:$D$7,Sheet1!$E$3:$E$7)</f>
        <v>1</v>
      </c>
      <c r="V71">
        <f>LOOKUP(EXCEL_235356_data!P71,Sheet1!$D$3:$D$7,Sheet1!$E$3:$E$7)</f>
        <v>1</v>
      </c>
      <c r="W71">
        <f t="shared" si="10"/>
        <v>1</v>
      </c>
      <c r="X71">
        <f t="shared" si="11"/>
        <v>0.25419999999999998</v>
      </c>
      <c r="Y71">
        <f t="shared" si="12"/>
        <v>1.5251999999999999</v>
      </c>
      <c r="Z71">
        <f t="shared" si="13"/>
        <v>4.2366666666666664</v>
      </c>
      <c r="AA71" t="str">
        <f t="shared" si="14"/>
        <v>BUMPY</v>
      </c>
    </row>
    <row r="72" spans="1:27" x14ac:dyDescent="0.25">
      <c r="A72">
        <v>17.395906400000001</v>
      </c>
      <c r="B72">
        <v>78.371668600000007</v>
      </c>
      <c r="C72">
        <v>17.396019599999999</v>
      </c>
      <c r="D72">
        <v>78.371404600000005</v>
      </c>
      <c r="E72">
        <v>0.15890000000000001</v>
      </c>
      <c r="F72">
        <v>0.32629999999999998</v>
      </c>
      <c r="G72">
        <v>0.27860000000000001</v>
      </c>
      <c r="H72">
        <v>6</v>
      </c>
      <c r="I72">
        <f t="shared" ref="I72:I131" si="15">H72*3.6</f>
        <v>21.6</v>
      </c>
      <c r="J72" t="s">
        <v>2</v>
      </c>
      <c r="K72" s="1">
        <v>0.99232638888888891</v>
      </c>
      <c r="L72">
        <v>2</v>
      </c>
      <c r="M72">
        <v>1</v>
      </c>
      <c r="N72">
        <v>1</v>
      </c>
      <c r="O72">
        <v>2</v>
      </c>
      <c r="P72">
        <v>2</v>
      </c>
      <c r="Q72">
        <f t="shared" si="9"/>
        <v>8</v>
      </c>
      <c r="R72">
        <f>LOOKUP(EXCEL_235356_data!L72,Sheet1!$D$3:$D$7,Sheet1!$E$3:$E$7)</f>
        <v>1</v>
      </c>
      <c r="S72">
        <f>LOOKUP(EXCEL_235356_data!M72,Sheet1!$D$3:$D$7,Sheet1!$E$3:$E$7)</f>
        <v>0.8</v>
      </c>
      <c r="T72">
        <f>LOOKUP(EXCEL_235356_data!N72,Sheet1!$D$3:$D$7,Sheet1!$E$3:$E$7)</f>
        <v>0.8</v>
      </c>
      <c r="U72">
        <f>LOOKUP(EXCEL_235356_data!O72,Sheet1!$D$3:$D$7,Sheet1!$E$3:$E$7)</f>
        <v>1</v>
      </c>
      <c r="V72">
        <f>LOOKUP(EXCEL_235356_data!P72,Sheet1!$D$3:$D$7,Sheet1!$E$3:$E$7)</f>
        <v>1</v>
      </c>
      <c r="W72">
        <f t="shared" si="10"/>
        <v>0.91999999999999993</v>
      </c>
      <c r="X72">
        <f t="shared" si="11"/>
        <v>0.32629999999999998</v>
      </c>
      <c r="Y72">
        <f t="shared" si="12"/>
        <v>1.9577999999999998</v>
      </c>
      <c r="Z72">
        <f t="shared" si="13"/>
        <v>5.4383333333333335</v>
      </c>
      <c r="AA72" t="str">
        <f t="shared" si="14"/>
        <v>BUMPY</v>
      </c>
    </row>
    <row r="73" spans="1:27" x14ac:dyDescent="0.25">
      <c r="A73">
        <v>17.396019599999999</v>
      </c>
      <c r="B73">
        <v>78.371404600000005</v>
      </c>
      <c r="C73">
        <v>17.396074599999999</v>
      </c>
      <c r="D73">
        <v>78.371145400000003</v>
      </c>
      <c r="E73">
        <v>8.5099999999999995E-2</v>
      </c>
      <c r="F73">
        <v>0.2465</v>
      </c>
      <c r="G73">
        <v>0.25600000000000001</v>
      </c>
      <c r="H73">
        <v>5.75</v>
      </c>
      <c r="I73">
        <f t="shared" si="15"/>
        <v>20.7</v>
      </c>
      <c r="J73" t="s">
        <v>2</v>
      </c>
      <c r="K73" s="1">
        <v>0.99238425925925933</v>
      </c>
      <c r="L73">
        <v>2</v>
      </c>
      <c r="M73">
        <v>2</v>
      </c>
      <c r="N73">
        <v>2</v>
      </c>
      <c r="O73">
        <v>2</v>
      </c>
      <c r="P73">
        <v>1</v>
      </c>
      <c r="Q73">
        <f t="shared" si="9"/>
        <v>9</v>
      </c>
      <c r="R73">
        <f>LOOKUP(EXCEL_235356_data!L73,Sheet1!$D$3:$D$7,Sheet1!$E$3:$E$7)</f>
        <v>1</v>
      </c>
      <c r="S73">
        <f>LOOKUP(EXCEL_235356_data!M73,Sheet1!$D$3:$D$7,Sheet1!$E$3:$E$7)</f>
        <v>1</v>
      </c>
      <c r="T73">
        <f>LOOKUP(EXCEL_235356_data!N73,Sheet1!$D$3:$D$7,Sheet1!$E$3:$E$7)</f>
        <v>1</v>
      </c>
      <c r="U73">
        <f>LOOKUP(EXCEL_235356_data!O73,Sheet1!$D$3:$D$7,Sheet1!$E$3:$E$7)</f>
        <v>1</v>
      </c>
      <c r="V73">
        <f>LOOKUP(EXCEL_235356_data!P73,Sheet1!$D$3:$D$7,Sheet1!$E$3:$E$7)</f>
        <v>0.8</v>
      </c>
      <c r="W73">
        <f t="shared" si="10"/>
        <v>0.96</v>
      </c>
      <c r="X73">
        <f t="shared" si="11"/>
        <v>0.25600000000000001</v>
      </c>
      <c r="Y73">
        <f t="shared" si="12"/>
        <v>1.472</v>
      </c>
      <c r="Z73">
        <f t="shared" si="13"/>
        <v>4.4521739130434783</v>
      </c>
      <c r="AA73" t="str">
        <f t="shared" si="14"/>
        <v>BUMPY</v>
      </c>
    </row>
    <row r="74" spans="1:27" x14ac:dyDescent="0.25">
      <c r="A74">
        <v>17.396074599999999</v>
      </c>
      <c r="B74">
        <v>78.371145400000003</v>
      </c>
      <c r="C74">
        <v>17.396156399999999</v>
      </c>
      <c r="D74">
        <v>78.370878700000006</v>
      </c>
      <c r="E74">
        <v>0.13919999999999999</v>
      </c>
      <c r="F74">
        <v>0.25629999999999997</v>
      </c>
      <c r="G74">
        <v>0.12690000000000001</v>
      </c>
      <c r="H74">
        <v>6.25</v>
      </c>
      <c r="I74">
        <f t="shared" si="15"/>
        <v>22.5</v>
      </c>
      <c r="J74" t="s">
        <v>2</v>
      </c>
      <c r="K74" s="1">
        <v>0.99244212962962963</v>
      </c>
      <c r="L74">
        <v>0</v>
      </c>
      <c r="M74">
        <v>0</v>
      </c>
      <c r="N74">
        <v>1</v>
      </c>
      <c r="O74">
        <v>1</v>
      </c>
      <c r="P74">
        <v>2</v>
      </c>
      <c r="Q74">
        <f t="shared" si="9"/>
        <v>4</v>
      </c>
      <c r="R74">
        <f>LOOKUP(EXCEL_235356_data!L74,Sheet1!$D$3:$D$7,Sheet1!$E$3:$E$7)</f>
        <v>0</v>
      </c>
      <c r="S74">
        <f>LOOKUP(EXCEL_235356_data!M74,Sheet1!$D$3:$D$7,Sheet1!$E$3:$E$7)</f>
        <v>0</v>
      </c>
      <c r="T74">
        <f>LOOKUP(EXCEL_235356_data!N74,Sheet1!$D$3:$D$7,Sheet1!$E$3:$E$7)</f>
        <v>0.8</v>
      </c>
      <c r="U74">
        <f>LOOKUP(EXCEL_235356_data!O74,Sheet1!$D$3:$D$7,Sheet1!$E$3:$E$7)</f>
        <v>0.8</v>
      </c>
      <c r="V74">
        <f>LOOKUP(EXCEL_235356_data!P74,Sheet1!$D$3:$D$7,Sheet1!$E$3:$E$7)</f>
        <v>1</v>
      </c>
      <c r="W74">
        <f t="shared" si="10"/>
        <v>0.52</v>
      </c>
      <c r="X74">
        <f t="shared" si="11"/>
        <v>0.25629999999999997</v>
      </c>
      <c r="Y74">
        <f t="shared" si="12"/>
        <v>1.6018749999999997</v>
      </c>
      <c r="Z74">
        <f t="shared" si="13"/>
        <v>4.1007999999999996</v>
      </c>
      <c r="AA74" t="str">
        <f t="shared" si="14"/>
        <v>BUMPY</v>
      </c>
    </row>
    <row r="75" spans="1:27" x14ac:dyDescent="0.25">
      <c r="A75">
        <v>17.396156399999999</v>
      </c>
      <c r="B75">
        <v>78.370878700000006</v>
      </c>
      <c r="C75">
        <v>17.3962501</v>
      </c>
      <c r="D75">
        <v>78.370611600000004</v>
      </c>
      <c r="E75">
        <v>0.11119999999999999</v>
      </c>
      <c r="F75">
        <v>0.33410000000000001</v>
      </c>
      <c r="G75">
        <v>0.16250000000000001</v>
      </c>
      <c r="H75">
        <v>5.5</v>
      </c>
      <c r="I75">
        <f t="shared" si="15"/>
        <v>19.8</v>
      </c>
      <c r="J75" t="s">
        <v>2</v>
      </c>
      <c r="K75" s="1">
        <v>0.99250000000000005</v>
      </c>
      <c r="L75">
        <v>2</v>
      </c>
      <c r="M75">
        <v>2</v>
      </c>
      <c r="N75">
        <v>1</v>
      </c>
      <c r="O75">
        <v>1</v>
      </c>
      <c r="P75">
        <v>2</v>
      </c>
      <c r="Q75">
        <f t="shared" si="9"/>
        <v>8</v>
      </c>
      <c r="R75">
        <f>LOOKUP(EXCEL_235356_data!L75,Sheet1!$D$3:$D$7,Sheet1!$E$3:$E$7)</f>
        <v>1</v>
      </c>
      <c r="S75">
        <f>LOOKUP(EXCEL_235356_data!M75,Sheet1!$D$3:$D$7,Sheet1!$E$3:$E$7)</f>
        <v>1</v>
      </c>
      <c r="T75">
        <f>LOOKUP(EXCEL_235356_data!N75,Sheet1!$D$3:$D$7,Sheet1!$E$3:$E$7)</f>
        <v>0.8</v>
      </c>
      <c r="U75">
        <f>LOOKUP(EXCEL_235356_data!O75,Sheet1!$D$3:$D$7,Sheet1!$E$3:$E$7)</f>
        <v>0.8</v>
      </c>
      <c r="V75">
        <f>LOOKUP(EXCEL_235356_data!P75,Sheet1!$D$3:$D$7,Sheet1!$E$3:$E$7)</f>
        <v>1</v>
      </c>
      <c r="W75">
        <f t="shared" si="10"/>
        <v>0.91999999999999993</v>
      </c>
      <c r="X75">
        <f t="shared" si="11"/>
        <v>0.33410000000000001</v>
      </c>
      <c r="Y75">
        <f t="shared" si="12"/>
        <v>1.83755</v>
      </c>
      <c r="Z75">
        <f t="shared" si="13"/>
        <v>6.0745454545454542</v>
      </c>
      <c r="AA75" t="str">
        <f t="shared" si="14"/>
        <v>BUMPY</v>
      </c>
    </row>
    <row r="76" spans="1:27" x14ac:dyDescent="0.25">
      <c r="A76">
        <v>17.3962501</v>
      </c>
      <c r="B76">
        <v>78.370611600000004</v>
      </c>
      <c r="C76">
        <v>17.396320299999999</v>
      </c>
      <c r="D76">
        <v>78.370381199999997</v>
      </c>
      <c r="E76">
        <v>0.69850000000000001</v>
      </c>
      <c r="F76">
        <v>0.44290000000000002</v>
      </c>
      <c r="G76">
        <v>0.49780000000000002</v>
      </c>
      <c r="H76">
        <v>4.75</v>
      </c>
      <c r="I76">
        <f t="shared" si="15"/>
        <v>17.100000000000001</v>
      </c>
      <c r="J76" t="s">
        <v>2</v>
      </c>
      <c r="K76" s="1">
        <v>0.99255787037037047</v>
      </c>
      <c r="L76">
        <v>3</v>
      </c>
      <c r="M76">
        <v>2</v>
      </c>
      <c r="N76">
        <v>3</v>
      </c>
      <c r="O76">
        <v>2</v>
      </c>
      <c r="P76">
        <v>0</v>
      </c>
      <c r="Q76">
        <f t="shared" si="9"/>
        <v>10</v>
      </c>
      <c r="R76">
        <f>LOOKUP(EXCEL_235356_data!L76,Sheet1!$D$3:$D$7,Sheet1!$E$3:$E$7)</f>
        <v>1.5</v>
      </c>
      <c r="S76">
        <f>LOOKUP(EXCEL_235356_data!M76,Sheet1!$D$3:$D$7,Sheet1!$E$3:$E$7)</f>
        <v>1</v>
      </c>
      <c r="T76">
        <f>LOOKUP(EXCEL_235356_data!N76,Sheet1!$D$3:$D$7,Sheet1!$E$3:$E$7)</f>
        <v>1.5</v>
      </c>
      <c r="U76">
        <f>LOOKUP(EXCEL_235356_data!O76,Sheet1!$D$3:$D$7,Sheet1!$E$3:$E$7)</f>
        <v>1</v>
      </c>
      <c r="V76">
        <f>LOOKUP(EXCEL_235356_data!P76,Sheet1!$D$3:$D$7,Sheet1!$E$3:$E$7)</f>
        <v>0</v>
      </c>
      <c r="W76">
        <f t="shared" si="10"/>
        <v>1</v>
      </c>
      <c r="X76">
        <f t="shared" si="11"/>
        <v>0.69850000000000001</v>
      </c>
      <c r="Y76">
        <f t="shared" si="12"/>
        <v>3.3178749999999999</v>
      </c>
      <c r="Z76">
        <f t="shared" si="13"/>
        <v>14.705263157894738</v>
      </c>
      <c r="AA76" t="str">
        <f t="shared" si="14"/>
        <v>BUMPY</v>
      </c>
    </row>
    <row r="77" spans="1:27" x14ac:dyDescent="0.25">
      <c r="A77">
        <v>17.396320299999999</v>
      </c>
      <c r="B77">
        <v>78.370381199999997</v>
      </c>
      <c r="C77">
        <v>17.3964088</v>
      </c>
      <c r="D77">
        <v>78.370140899999996</v>
      </c>
      <c r="E77">
        <v>9.3399999999999997E-2</v>
      </c>
      <c r="F77">
        <v>0.36859999999999998</v>
      </c>
      <c r="G77">
        <v>0.35460000000000003</v>
      </c>
      <c r="H77">
        <v>6</v>
      </c>
      <c r="I77">
        <f t="shared" si="15"/>
        <v>21.6</v>
      </c>
      <c r="J77" t="s">
        <v>2</v>
      </c>
      <c r="K77" s="1">
        <v>0.99261574074074066</v>
      </c>
      <c r="L77">
        <v>1</v>
      </c>
      <c r="M77">
        <v>2</v>
      </c>
      <c r="N77">
        <v>2</v>
      </c>
      <c r="O77">
        <v>2</v>
      </c>
      <c r="P77">
        <v>2</v>
      </c>
      <c r="Q77">
        <f t="shared" si="9"/>
        <v>9</v>
      </c>
      <c r="R77">
        <f>LOOKUP(EXCEL_235356_data!L77,Sheet1!$D$3:$D$7,Sheet1!$E$3:$E$7)</f>
        <v>0.8</v>
      </c>
      <c r="S77">
        <f>LOOKUP(EXCEL_235356_data!M77,Sheet1!$D$3:$D$7,Sheet1!$E$3:$E$7)</f>
        <v>1</v>
      </c>
      <c r="T77">
        <f>LOOKUP(EXCEL_235356_data!N77,Sheet1!$D$3:$D$7,Sheet1!$E$3:$E$7)</f>
        <v>1</v>
      </c>
      <c r="U77">
        <f>LOOKUP(EXCEL_235356_data!O77,Sheet1!$D$3:$D$7,Sheet1!$E$3:$E$7)</f>
        <v>1</v>
      </c>
      <c r="V77">
        <f>LOOKUP(EXCEL_235356_data!P77,Sheet1!$D$3:$D$7,Sheet1!$E$3:$E$7)</f>
        <v>1</v>
      </c>
      <c r="W77">
        <f t="shared" si="10"/>
        <v>0.96</v>
      </c>
      <c r="X77">
        <f t="shared" si="11"/>
        <v>0.36859999999999998</v>
      </c>
      <c r="Y77">
        <f t="shared" si="12"/>
        <v>2.2115999999999998</v>
      </c>
      <c r="Z77">
        <f t="shared" si="13"/>
        <v>6.1433333333333335</v>
      </c>
      <c r="AA77" t="str">
        <f t="shared" si="14"/>
        <v>BUMPY</v>
      </c>
    </row>
    <row r="78" spans="1:27" x14ac:dyDescent="0.25">
      <c r="A78">
        <v>17.3964088</v>
      </c>
      <c r="B78">
        <v>78.370140899999996</v>
      </c>
      <c r="C78">
        <v>17.396492899999998</v>
      </c>
      <c r="D78">
        <v>78.369872099999995</v>
      </c>
      <c r="E78">
        <v>0.1908</v>
      </c>
      <c r="F78">
        <v>0.38479999999999998</v>
      </c>
      <c r="G78">
        <v>0.28270000000000001</v>
      </c>
      <c r="H78">
        <v>6</v>
      </c>
      <c r="I78">
        <f t="shared" si="15"/>
        <v>21.6</v>
      </c>
      <c r="J78" t="s">
        <v>0</v>
      </c>
      <c r="K78" s="1">
        <v>0.99267361111111108</v>
      </c>
      <c r="L78">
        <v>2</v>
      </c>
      <c r="M78">
        <v>0</v>
      </c>
      <c r="N78">
        <v>0</v>
      </c>
      <c r="O78">
        <v>0</v>
      </c>
      <c r="P78">
        <v>0</v>
      </c>
      <c r="Q78">
        <f t="shared" si="9"/>
        <v>2</v>
      </c>
      <c r="R78">
        <f>LOOKUP(EXCEL_235356_data!L78,Sheet1!$D$3:$D$7,Sheet1!$E$3:$E$7)</f>
        <v>1</v>
      </c>
      <c r="S78">
        <f>LOOKUP(EXCEL_235356_data!M78,Sheet1!$D$3:$D$7,Sheet1!$E$3:$E$7)</f>
        <v>0</v>
      </c>
      <c r="T78">
        <f>LOOKUP(EXCEL_235356_data!N78,Sheet1!$D$3:$D$7,Sheet1!$E$3:$E$7)</f>
        <v>0</v>
      </c>
      <c r="U78">
        <f>LOOKUP(EXCEL_235356_data!O78,Sheet1!$D$3:$D$7,Sheet1!$E$3:$E$7)</f>
        <v>0</v>
      </c>
      <c r="V78">
        <f>LOOKUP(EXCEL_235356_data!P78,Sheet1!$D$3:$D$7,Sheet1!$E$3:$E$7)</f>
        <v>0</v>
      </c>
      <c r="W78">
        <f t="shared" si="10"/>
        <v>0.2</v>
      </c>
      <c r="X78">
        <f t="shared" si="11"/>
        <v>0.38479999999999998</v>
      </c>
      <c r="Y78">
        <f t="shared" si="12"/>
        <v>2.3087999999999997</v>
      </c>
      <c r="Z78">
        <f t="shared" si="13"/>
        <v>6.4133333333333331</v>
      </c>
      <c r="AA78" t="str">
        <f t="shared" si="14"/>
        <v>BUMPY</v>
      </c>
    </row>
    <row r="79" spans="1:27" x14ac:dyDescent="0.25">
      <c r="A79">
        <v>17.396492899999998</v>
      </c>
      <c r="B79">
        <v>78.369872099999995</v>
      </c>
      <c r="C79">
        <v>17.396542700000001</v>
      </c>
      <c r="D79">
        <v>78.369654100000005</v>
      </c>
      <c r="E79">
        <v>0.18079999999999999</v>
      </c>
      <c r="F79">
        <v>0.39910000000000001</v>
      </c>
      <c r="G79">
        <v>0.41810000000000003</v>
      </c>
      <c r="H79">
        <v>3.5</v>
      </c>
      <c r="I79">
        <f t="shared" si="15"/>
        <v>12.6</v>
      </c>
      <c r="J79" t="s">
        <v>2</v>
      </c>
      <c r="K79" s="1">
        <v>0.99273148148148149</v>
      </c>
      <c r="L79">
        <v>0</v>
      </c>
      <c r="M79">
        <v>1</v>
      </c>
      <c r="N79">
        <v>1</v>
      </c>
      <c r="O79">
        <v>2</v>
      </c>
      <c r="P79">
        <v>2</v>
      </c>
      <c r="Q79">
        <f t="shared" si="9"/>
        <v>6</v>
      </c>
      <c r="R79">
        <f>LOOKUP(EXCEL_235356_data!L79,Sheet1!$D$3:$D$7,Sheet1!$E$3:$E$7)</f>
        <v>0</v>
      </c>
      <c r="S79">
        <f>LOOKUP(EXCEL_235356_data!M79,Sheet1!$D$3:$D$7,Sheet1!$E$3:$E$7)</f>
        <v>0.8</v>
      </c>
      <c r="T79">
        <f>LOOKUP(EXCEL_235356_data!N79,Sheet1!$D$3:$D$7,Sheet1!$E$3:$E$7)</f>
        <v>0.8</v>
      </c>
      <c r="U79">
        <f>LOOKUP(EXCEL_235356_data!O79,Sheet1!$D$3:$D$7,Sheet1!$E$3:$E$7)</f>
        <v>1</v>
      </c>
      <c r="V79">
        <f>LOOKUP(EXCEL_235356_data!P79,Sheet1!$D$3:$D$7,Sheet1!$E$3:$E$7)</f>
        <v>1</v>
      </c>
      <c r="W79">
        <f t="shared" si="10"/>
        <v>0.72</v>
      </c>
      <c r="X79">
        <f t="shared" si="11"/>
        <v>0.41810000000000003</v>
      </c>
      <c r="Y79">
        <f t="shared" si="12"/>
        <v>1.4633500000000002</v>
      </c>
      <c r="Z79">
        <f t="shared" si="13"/>
        <v>11.945714285714287</v>
      </c>
      <c r="AA79" t="str">
        <f t="shared" si="14"/>
        <v>BUMPY</v>
      </c>
    </row>
    <row r="80" spans="1:27" x14ac:dyDescent="0.25">
      <c r="A80">
        <v>17.396542700000001</v>
      </c>
      <c r="B80">
        <v>78.369654100000005</v>
      </c>
      <c r="C80">
        <v>17.396373199999999</v>
      </c>
      <c r="D80">
        <v>78.369532899999996</v>
      </c>
      <c r="E80">
        <v>0.4204</v>
      </c>
      <c r="F80">
        <v>0.30509999999999998</v>
      </c>
      <c r="G80">
        <v>0.73229999999999995</v>
      </c>
      <c r="H80">
        <v>5.75</v>
      </c>
      <c r="I80">
        <f t="shared" si="15"/>
        <v>20.7</v>
      </c>
      <c r="J80" t="s">
        <v>1</v>
      </c>
      <c r="K80" s="1">
        <v>0.9927893518518518</v>
      </c>
      <c r="L80">
        <v>2</v>
      </c>
      <c r="M80">
        <v>3</v>
      </c>
      <c r="N80">
        <v>0</v>
      </c>
      <c r="O80">
        <v>0</v>
      </c>
      <c r="P80">
        <v>0</v>
      </c>
      <c r="Q80">
        <f t="shared" si="9"/>
        <v>5</v>
      </c>
      <c r="R80">
        <f>LOOKUP(EXCEL_235356_data!L80,Sheet1!$D$3:$D$7,Sheet1!$E$3:$E$7)</f>
        <v>1</v>
      </c>
      <c r="S80">
        <f>LOOKUP(EXCEL_235356_data!M80,Sheet1!$D$3:$D$7,Sheet1!$E$3:$E$7)</f>
        <v>1.5</v>
      </c>
      <c r="T80">
        <f>LOOKUP(EXCEL_235356_data!N80,Sheet1!$D$3:$D$7,Sheet1!$E$3:$E$7)</f>
        <v>0</v>
      </c>
      <c r="U80">
        <f>LOOKUP(EXCEL_235356_data!O80,Sheet1!$D$3:$D$7,Sheet1!$E$3:$E$7)</f>
        <v>0</v>
      </c>
      <c r="V80">
        <f>LOOKUP(EXCEL_235356_data!P80,Sheet1!$D$3:$D$7,Sheet1!$E$3:$E$7)</f>
        <v>0</v>
      </c>
      <c r="W80">
        <f t="shared" si="10"/>
        <v>0.5</v>
      </c>
      <c r="X80">
        <f t="shared" si="11"/>
        <v>0.73229999999999995</v>
      </c>
      <c r="Y80">
        <f t="shared" si="12"/>
        <v>4.2107250000000001</v>
      </c>
      <c r="Z80">
        <f t="shared" si="13"/>
        <v>12.735652173913042</v>
      </c>
      <c r="AA80" t="str">
        <f t="shared" si="14"/>
        <v>BUMPY</v>
      </c>
    </row>
    <row r="81" spans="1:27" hidden="1" x14ac:dyDescent="0.25">
      <c r="A81">
        <v>17.396373199999999</v>
      </c>
      <c r="B81">
        <v>78.369532899999996</v>
      </c>
      <c r="C81">
        <v>17.396098500000001</v>
      </c>
      <c r="D81">
        <v>78.369416700000002</v>
      </c>
      <c r="E81">
        <v>7.9200000000000007E-2</v>
      </c>
      <c r="F81">
        <v>2.4899999999999999E-2</v>
      </c>
      <c r="G81">
        <v>4.3799999999999999E-2</v>
      </c>
      <c r="H81">
        <v>7.5</v>
      </c>
      <c r="I81">
        <f t="shared" si="15"/>
        <v>27</v>
      </c>
      <c r="J81" t="s">
        <v>0</v>
      </c>
      <c r="K81" s="1">
        <v>0.99284722222222221</v>
      </c>
      <c r="L81">
        <v>0</v>
      </c>
      <c r="M81">
        <v>0</v>
      </c>
      <c r="N81">
        <v>0</v>
      </c>
      <c r="O81">
        <v>0</v>
      </c>
      <c r="P81">
        <v>0</v>
      </c>
      <c r="Q81">
        <f t="shared" si="9"/>
        <v>0</v>
      </c>
      <c r="R81">
        <f>LOOKUP(EXCEL_235356_data!L81,Sheet1!$D$3:$D$7,Sheet1!$E$3:$E$7)</f>
        <v>0</v>
      </c>
      <c r="S81">
        <f>LOOKUP(EXCEL_235356_data!M81,Sheet1!$D$3:$D$7,Sheet1!$E$3:$E$7)</f>
        <v>0</v>
      </c>
      <c r="T81">
        <f>LOOKUP(EXCEL_235356_data!N81,Sheet1!$D$3:$D$7,Sheet1!$E$3:$E$7)</f>
        <v>0</v>
      </c>
      <c r="U81">
        <f>LOOKUP(EXCEL_235356_data!O81,Sheet1!$D$3:$D$7,Sheet1!$E$3:$E$7)</f>
        <v>0</v>
      </c>
      <c r="V81">
        <f>LOOKUP(EXCEL_235356_data!P81,Sheet1!$D$3:$D$7,Sheet1!$E$3:$E$7)</f>
        <v>0</v>
      </c>
      <c r="W81">
        <f t="shared" si="10"/>
        <v>0</v>
      </c>
      <c r="X81">
        <f t="shared" si="11"/>
        <v>7.9200000000000007E-2</v>
      </c>
      <c r="Y81">
        <f t="shared" si="12"/>
        <v>0.59400000000000008</v>
      </c>
      <c r="Z81">
        <f t="shared" si="13"/>
        <v>1.0560000000000003</v>
      </c>
      <c r="AA81" t="str">
        <f t="shared" si="14"/>
        <v>GOOD</v>
      </c>
    </row>
    <row r="82" spans="1:27" hidden="1" x14ac:dyDescent="0.25">
      <c r="A82">
        <v>17.396098500000001</v>
      </c>
      <c r="B82">
        <v>78.369416700000002</v>
      </c>
      <c r="C82">
        <v>17.395673500000001</v>
      </c>
      <c r="D82">
        <v>78.369331700000004</v>
      </c>
      <c r="E82">
        <v>6.3700000000000007E-2</v>
      </c>
      <c r="F82">
        <v>5.2999999999999999E-2</v>
      </c>
      <c r="G82">
        <v>8.3599999999999994E-2</v>
      </c>
      <c r="H82">
        <v>9.75</v>
      </c>
      <c r="I82">
        <f t="shared" si="15"/>
        <v>35.1</v>
      </c>
      <c r="J82" t="s">
        <v>0</v>
      </c>
      <c r="K82" s="1">
        <v>0.99290509259259263</v>
      </c>
      <c r="L82">
        <v>0</v>
      </c>
      <c r="M82">
        <v>0</v>
      </c>
      <c r="N82">
        <v>0</v>
      </c>
      <c r="O82">
        <v>0</v>
      </c>
      <c r="P82">
        <v>0</v>
      </c>
      <c r="Q82">
        <f t="shared" si="9"/>
        <v>0</v>
      </c>
      <c r="R82">
        <f>LOOKUP(EXCEL_235356_data!L82,Sheet1!$D$3:$D$7,Sheet1!$E$3:$E$7)</f>
        <v>0</v>
      </c>
      <c r="S82">
        <f>LOOKUP(EXCEL_235356_data!M82,Sheet1!$D$3:$D$7,Sheet1!$E$3:$E$7)</f>
        <v>0</v>
      </c>
      <c r="T82">
        <f>LOOKUP(EXCEL_235356_data!N82,Sheet1!$D$3:$D$7,Sheet1!$E$3:$E$7)</f>
        <v>0</v>
      </c>
      <c r="U82">
        <f>LOOKUP(EXCEL_235356_data!O82,Sheet1!$D$3:$D$7,Sheet1!$E$3:$E$7)</f>
        <v>0</v>
      </c>
      <c r="V82">
        <f>LOOKUP(EXCEL_235356_data!P82,Sheet1!$D$3:$D$7,Sheet1!$E$3:$E$7)</f>
        <v>0</v>
      </c>
      <c r="W82">
        <f t="shared" si="10"/>
        <v>0</v>
      </c>
      <c r="X82">
        <f t="shared" si="11"/>
        <v>8.3599999999999994E-2</v>
      </c>
      <c r="Y82">
        <f t="shared" si="12"/>
        <v>0.81509999999999994</v>
      </c>
      <c r="Z82">
        <f t="shared" si="13"/>
        <v>0.85743589743589743</v>
      </c>
      <c r="AA82" t="str">
        <f t="shared" si="14"/>
        <v>GOOD</v>
      </c>
    </row>
    <row r="83" spans="1:27" hidden="1" x14ac:dyDescent="0.25">
      <c r="A83">
        <v>17.395673500000001</v>
      </c>
      <c r="B83">
        <v>78.369331700000004</v>
      </c>
      <c r="C83">
        <v>17.395206900000002</v>
      </c>
      <c r="D83">
        <v>78.369145200000006</v>
      </c>
      <c r="E83">
        <v>4.0300000000000002E-2</v>
      </c>
      <c r="F83">
        <v>3.6999999999999998E-2</v>
      </c>
      <c r="G83">
        <v>3.5400000000000001E-2</v>
      </c>
      <c r="H83">
        <v>10.75</v>
      </c>
      <c r="I83">
        <f t="shared" si="15"/>
        <v>38.700000000000003</v>
      </c>
      <c r="J83" t="s">
        <v>0</v>
      </c>
      <c r="K83" s="1">
        <v>0.99296296296296294</v>
      </c>
      <c r="L83">
        <v>0</v>
      </c>
      <c r="M83">
        <v>0</v>
      </c>
      <c r="N83">
        <v>0</v>
      </c>
      <c r="O83">
        <v>0</v>
      </c>
      <c r="P83">
        <v>0</v>
      </c>
      <c r="Q83">
        <f t="shared" si="9"/>
        <v>0</v>
      </c>
      <c r="R83">
        <f>LOOKUP(EXCEL_235356_data!L83,Sheet1!$D$3:$D$7,Sheet1!$E$3:$E$7)</f>
        <v>0</v>
      </c>
      <c r="S83">
        <f>LOOKUP(EXCEL_235356_data!M83,Sheet1!$D$3:$D$7,Sheet1!$E$3:$E$7)</f>
        <v>0</v>
      </c>
      <c r="T83">
        <f>LOOKUP(EXCEL_235356_data!N83,Sheet1!$D$3:$D$7,Sheet1!$E$3:$E$7)</f>
        <v>0</v>
      </c>
      <c r="U83">
        <f>LOOKUP(EXCEL_235356_data!O83,Sheet1!$D$3:$D$7,Sheet1!$E$3:$E$7)</f>
        <v>0</v>
      </c>
      <c r="V83">
        <f>LOOKUP(EXCEL_235356_data!P83,Sheet1!$D$3:$D$7,Sheet1!$E$3:$E$7)</f>
        <v>0</v>
      </c>
      <c r="W83">
        <f t="shared" si="10"/>
        <v>0</v>
      </c>
      <c r="X83">
        <f t="shared" si="11"/>
        <v>4.0300000000000002E-2</v>
      </c>
      <c r="Y83">
        <f t="shared" si="12"/>
        <v>0.43322500000000003</v>
      </c>
      <c r="Z83">
        <f t="shared" si="13"/>
        <v>0.37488372093023259</v>
      </c>
      <c r="AA83" t="str">
        <f t="shared" si="14"/>
        <v>GOOD</v>
      </c>
    </row>
    <row r="84" spans="1:27" hidden="1" x14ac:dyDescent="0.25">
      <c r="A84">
        <v>17.395206900000002</v>
      </c>
      <c r="B84">
        <v>78.369145200000006</v>
      </c>
      <c r="C84">
        <v>17.394741100000001</v>
      </c>
      <c r="D84">
        <v>78.368910700000001</v>
      </c>
      <c r="E84">
        <v>5.7799999999999997E-2</v>
      </c>
      <c r="F84">
        <v>2.52E-2</v>
      </c>
      <c r="G84">
        <v>3.0099999999999998E-2</v>
      </c>
      <c r="H84">
        <v>11.75</v>
      </c>
      <c r="I84">
        <f t="shared" si="15"/>
        <v>42.300000000000004</v>
      </c>
      <c r="J84" t="s">
        <v>0</v>
      </c>
      <c r="K84" s="1">
        <v>0.99302083333333335</v>
      </c>
      <c r="L84">
        <v>0</v>
      </c>
      <c r="M84">
        <v>0</v>
      </c>
      <c r="N84">
        <v>0</v>
      </c>
      <c r="O84">
        <v>0</v>
      </c>
      <c r="P84">
        <v>0</v>
      </c>
      <c r="Q84">
        <f t="shared" si="9"/>
        <v>0</v>
      </c>
      <c r="R84">
        <f>LOOKUP(EXCEL_235356_data!L84,Sheet1!$D$3:$D$7,Sheet1!$E$3:$E$7)</f>
        <v>0</v>
      </c>
      <c r="S84">
        <f>LOOKUP(EXCEL_235356_data!M84,Sheet1!$D$3:$D$7,Sheet1!$E$3:$E$7)</f>
        <v>0</v>
      </c>
      <c r="T84">
        <f>LOOKUP(EXCEL_235356_data!N84,Sheet1!$D$3:$D$7,Sheet1!$E$3:$E$7)</f>
        <v>0</v>
      </c>
      <c r="U84">
        <f>LOOKUP(EXCEL_235356_data!O84,Sheet1!$D$3:$D$7,Sheet1!$E$3:$E$7)</f>
        <v>0</v>
      </c>
      <c r="V84">
        <f>LOOKUP(EXCEL_235356_data!P84,Sheet1!$D$3:$D$7,Sheet1!$E$3:$E$7)</f>
        <v>0</v>
      </c>
      <c r="W84">
        <f t="shared" si="10"/>
        <v>0</v>
      </c>
      <c r="X84">
        <f t="shared" si="11"/>
        <v>5.7799999999999997E-2</v>
      </c>
      <c r="Y84">
        <f t="shared" si="12"/>
        <v>0.67914999999999992</v>
      </c>
      <c r="Z84">
        <f t="shared" si="13"/>
        <v>0.49191489361702123</v>
      </c>
      <c r="AA84" t="str">
        <f t="shared" si="14"/>
        <v>GOOD</v>
      </c>
    </row>
    <row r="85" spans="1:27" hidden="1" x14ac:dyDescent="0.25">
      <c r="A85">
        <v>17.394741100000001</v>
      </c>
      <c r="B85">
        <v>78.368910700000001</v>
      </c>
      <c r="C85">
        <v>17.394313799999999</v>
      </c>
      <c r="D85">
        <v>78.368773700000006</v>
      </c>
      <c r="E85">
        <v>9.0899999999999995E-2</v>
      </c>
      <c r="F85">
        <v>5.8200000000000002E-2</v>
      </c>
      <c r="G85">
        <v>0.13389999999999999</v>
      </c>
      <c r="H85">
        <v>8.5</v>
      </c>
      <c r="I85">
        <f t="shared" si="15"/>
        <v>30.6</v>
      </c>
      <c r="J85" t="s">
        <v>0</v>
      </c>
      <c r="K85" s="1">
        <v>0.99307870370370377</v>
      </c>
      <c r="L85">
        <v>0</v>
      </c>
      <c r="M85">
        <v>0</v>
      </c>
      <c r="N85">
        <v>0</v>
      </c>
      <c r="O85">
        <v>0</v>
      </c>
      <c r="P85">
        <v>0</v>
      </c>
      <c r="Q85">
        <f t="shared" si="9"/>
        <v>0</v>
      </c>
      <c r="R85">
        <f>LOOKUP(EXCEL_235356_data!L85,Sheet1!$D$3:$D$7,Sheet1!$E$3:$E$7)</f>
        <v>0</v>
      </c>
      <c r="S85">
        <f>LOOKUP(EXCEL_235356_data!M85,Sheet1!$D$3:$D$7,Sheet1!$E$3:$E$7)</f>
        <v>0</v>
      </c>
      <c r="T85">
        <f>LOOKUP(EXCEL_235356_data!N85,Sheet1!$D$3:$D$7,Sheet1!$E$3:$E$7)</f>
        <v>0</v>
      </c>
      <c r="U85">
        <f>LOOKUP(EXCEL_235356_data!O85,Sheet1!$D$3:$D$7,Sheet1!$E$3:$E$7)</f>
        <v>0</v>
      </c>
      <c r="V85">
        <f>LOOKUP(EXCEL_235356_data!P85,Sheet1!$D$3:$D$7,Sheet1!$E$3:$E$7)</f>
        <v>0</v>
      </c>
      <c r="W85">
        <f t="shared" si="10"/>
        <v>0</v>
      </c>
      <c r="X85">
        <f t="shared" si="11"/>
        <v>0.13389999999999999</v>
      </c>
      <c r="Y85">
        <f t="shared" si="12"/>
        <v>1.13815</v>
      </c>
      <c r="Z85">
        <f t="shared" si="13"/>
        <v>1.5752941176470587</v>
      </c>
      <c r="AA85" t="str">
        <f t="shared" si="14"/>
        <v>GOOD</v>
      </c>
    </row>
    <row r="86" spans="1:27" x14ac:dyDescent="0.25">
      <c r="A86">
        <v>17.394313799999999</v>
      </c>
      <c r="B86">
        <v>78.368773700000006</v>
      </c>
      <c r="C86">
        <v>17.393936</v>
      </c>
      <c r="D86">
        <v>78.368711000000005</v>
      </c>
      <c r="E86">
        <v>0.18129999999999999</v>
      </c>
      <c r="F86">
        <v>0.1071</v>
      </c>
      <c r="G86">
        <v>0.2218</v>
      </c>
      <c r="H86">
        <v>9.5</v>
      </c>
      <c r="I86">
        <f t="shared" si="15"/>
        <v>34.200000000000003</v>
      </c>
      <c r="J86" t="s">
        <v>1</v>
      </c>
      <c r="K86" s="1">
        <v>0.99313657407407396</v>
      </c>
      <c r="L86">
        <v>1</v>
      </c>
      <c r="M86">
        <v>1</v>
      </c>
      <c r="N86">
        <v>0</v>
      </c>
      <c r="O86">
        <v>0</v>
      </c>
      <c r="P86">
        <v>0</v>
      </c>
      <c r="Q86">
        <f t="shared" si="9"/>
        <v>2</v>
      </c>
      <c r="R86">
        <f>LOOKUP(EXCEL_235356_data!L86,Sheet1!$D$3:$D$7,Sheet1!$E$3:$E$7)</f>
        <v>0.8</v>
      </c>
      <c r="S86">
        <f>LOOKUP(EXCEL_235356_data!M86,Sheet1!$D$3:$D$7,Sheet1!$E$3:$E$7)</f>
        <v>0.8</v>
      </c>
      <c r="T86">
        <f>LOOKUP(EXCEL_235356_data!N86,Sheet1!$D$3:$D$7,Sheet1!$E$3:$E$7)</f>
        <v>0</v>
      </c>
      <c r="U86">
        <f>LOOKUP(EXCEL_235356_data!O86,Sheet1!$D$3:$D$7,Sheet1!$E$3:$E$7)</f>
        <v>0</v>
      </c>
      <c r="V86">
        <f>LOOKUP(EXCEL_235356_data!P86,Sheet1!$D$3:$D$7,Sheet1!$E$3:$E$7)</f>
        <v>0</v>
      </c>
      <c r="W86">
        <f t="shared" si="10"/>
        <v>0.32</v>
      </c>
      <c r="X86">
        <f t="shared" si="11"/>
        <v>0.2218</v>
      </c>
      <c r="Y86">
        <f t="shared" si="12"/>
        <v>2.1071</v>
      </c>
      <c r="Z86">
        <f t="shared" si="13"/>
        <v>2.3347368421052632</v>
      </c>
      <c r="AA86" t="str">
        <f t="shared" si="14"/>
        <v>BUMPY</v>
      </c>
    </row>
    <row r="87" spans="1:27" hidden="1" x14ac:dyDescent="0.25">
      <c r="A87">
        <v>17.393936</v>
      </c>
      <c r="B87">
        <v>78.368711000000005</v>
      </c>
      <c r="C87">
        <v>17.393462599999999</v>
      </c>
      <c r="D87">
        <v>78.368613600000003</v>
      </c>
      <c r="E87">
        <v>8.48E-2</v>
      </c>
      <c r="F87">
        <v>8.4500000000000006E-2</v>
      </c>
      <c r="G87">
        <v>6.0900000000000003E-2</v>
      </c>
      <c r="H87">
        <v>10.75</v>
      </c>
      <c r="I87">
        <f t="shared" si="15"/>
        <v>38.700000000000003</v>
      </c>
      <c r="J87" t="s">
        <v>0</v>
      </c>
      <c r="K87" s="1">
        <v>0.99320601851851853</v>
      </c>
      <c r="L87">
        <v>0</v>
      </c>
      <c r="M87">
        <v>0</v>
      </c>
      <c r="N87">
        <v>0</v>
      </c>
      <c r="O87">
        <v>0</v>
      </c>
      <c r="P87">
        <v>0</v>
      </c>
      <c r="Q87">
        <f t="shared" si="9"/>
        <v>0</v>
      </c>
      <c r="R87">
        <f>LOOKUP(EXCEL_235356_data!L87,Sheet1!$D$3:$D$7,Sheet1!$E$3:$E$7)</f>
        <v>0</v>
      </c>
      <c r="S87">
        <f>LOOKUP(EXCEL_235356_data!M87,Sheet1!$D$3:$D$7,Sheet1!$E$3:$E$7)</f>
        <v>0</v>
      </c>
      <c r="T87">
        <f>LOOKUP(EXCEL_235356_data!N87,Sheet1!$D$3:$D$7,Sheet1!$E$3:$E$7)</f>
        <v>0</v>
      </c>
      <c r="U87">
        <f>LOOKUP(EXCEL_235356_data!O87,Sheet1!$D$3:$D$7,Sheet1!$E$3:$E$7)</f>
        <v>0</v>
      </c>
      <c r="V87">
        <f>LOOKUP(EXCEL_235356_data!P87,Sheet1!$D$3:$D$7,Sheet1!$E$3:$E$7)</f>
        <v>0</v>
      </c>
      <c r="W87">
        <f t="shared" si="10"/>
        <v>0</v>
      </c>
      <c r="X87">
        <f t="shared" si="11"/>
        <v>8.48E-2</v>
      </c>
      <c r="Y87">
        <f t="shared" si="12"/>
        <v>0.91159999999999997</v>
      </c>
      <c r="Z87">
        <f t="shared" si="13"/>
        <v>0.78883720930232548</v>
      </c>
      <c r="AA87" t="str">
        <f t="shared" si="14"/>
        <v>GOOD</v>
      </c>
    </row>
    <row r="88" spans="1:27" hidden="1" x14ac:dyDescent="0.25">
      <c r="A88">
        <v>17.393462599999999</v>
      </c>
      <c r="B88">
        <v>78.368613600000003</v>
      </c>
      <c r="C88">
        <v>17.392998800000001</v>
      </c>
      <c r="D88">
        <v>78.368565599999997</v>
      </c>
      <c r="E88">
        <v>2.69E-2</v>
      </c>
      <c r="F88">
        <v>5.1400000000000001E-2</v>
      </c>
      <c r="G88">
        <v>5.11E-2</v>
      </c>
      <c r="H88">
        <v>11</v>
      </c>
      <c r="I88">
        <f t="shared" si="15"/>
        <v>39.6</v>
      </c>
      <c r="J88" t="s">
        <v>0</v>
      </c>
      <c r="K88" s="1">
        <v>0.9932523148148148</v>
      </c>
      <c r="L88">
        <v>0</v>
      </c>
      <c r="M88">
        <v>0</v>
      </c>
      <c r="N88">
        <v>0</v>
      </c>
      <c r="O88">
        <v>0</v>
      </c>
      <c r="P88">
        <v>0</v>
      </c>
      <c r="Q88">
        <f t="shared" si="9"/>
        <v>0</v>
      </c>
      <c r="R88">
        <f>LOOKUP(EXCEL_235356_data!L88,Sheet1!$D$3:$D$7,Sheet1!$E$3:$E$7)</f>
        <v>0</v>
      </c>
      <c r="S88">
        <f>LOOKUP(EXCEL_235356_data!M88,Sheet1!$D$3:$D$7,Sheet1!$E$3:$E$7)</f>
        <v>0</v>
      </c>
      <c r="T88">
        <f>LOOKUP(EXCEL_235356_data!N88,Sheet1!$D$3:$D$7,Sheet1!$E$3:$E$7)</f>
        <v>0</v>
      </c>
      <c r="U88">
        <f>LOOKUP(EXCEL_235356_data!O88,Sheet1!$D$3:$D$7,Sheet1!$E$3:$E$7)</f>
        <v>0</v>
      </c>
      <c r="V88">
        <f>LOOKUP(EXCEL_235356_data!P88,Sheet1!$D$3:$D$7,Sheet1!$E$3:$E$7)</f>
        <v>0</v>
      </c>
      <c r="W88">
        <f t="shared" si="10"/>
        <v>0</v>
      </c>
      <c r="X88">
        <f t="shared" si="11"/>
        <v>5.1400000000000001E-2</v>
      </c>
      <c r="Y88">
        <f t="shared" si="12"/>
        <v>0.56540000000000001</v>
      </c>
      <c r="Z88">
        <f t="shared" si="13"/>
        <v>0.46727272727272728</v>
      </c>
      <c r="AA88" t="str">
        <f t="shared" si="14"/>
        <v>GOOD</v>
      </c>
    </row>
    <row r="89" spans="1:27" hidden="1" x14ac:dyDescent="0.25">
      <c r="A89">
        <v>17.392998800000001</v>
      </c>
      <c r="B89">
        <v>78.368565599999997</v>
      </c>
      <c r="C89">
        <v>17.392501800000002</v>
      </c>
      <c r="D89">
        <v>78.368490600000001</v>
      </c>
      <c r="E89">
        <v>3.3700000000000001E-2</v>
      </c>
      <c r="F89">
        <v>2.5600000000000001E-2</v>
      </c>
      <c r="G89">
        <v>4.9399999999999999E-2</v>
      </c>
      <c r="H89">
        <v>11</v>
      </c>
      <c r="I89">
        <f t="shared" si="15"/>
        <v>39.6</v>
      </c>
      <c r="J89" t="s">
        <v>0</v>
      </c>
      <c r="K89" s="1">
        <v>0.99331018518518521</v>
      </c>
      <c r="L89">
        <v>0</v>
      </c>
      <c r="M89">
        <v>0</v>
      </c>
      <c r="N89">
        <v>0</v>
      </c>
      <c r="O89">
        <v>0</v>
      </c>
      <c r="P89">
        <v>0</v>
      </c>
      <c r="Q89">
        <f t="shared" si="9"/>
        <v>0</v>
      </c>
      <c r="R89">
        <f>LOOKUP(EXCEL_235356_data!L89,Sheet1!$D$3:$D$7,Sheet1!$E$3:$E$7)</f>
        <v>0</v>
      </c>
      <c r="S89">
        <f>LOOKUP(EXCEL_235356_data!M89,Sheet1!$D$3:$D$7,Sheet1!$E$3:$E$7)</f>
        <v>0</v>
      </c>
      <c r="T89">
        <f>LOOKUP(EXCEL_235356_data!N89,Sheet1!$D$3:$D$7,Sheet1!$E$3:$E$7)</f>
        <v>0</v>
      </c>
      <c r="U89">
        <f>LOOKUP(EXCEL_235356_data!O89,Sheet1!$D$3:$D$7,Sheet1!$E$3:$E$7)</f>
        <v>0</v>
      </c>
      <c r="V89">
        <f>LOOKUP(EXCEL_235356_data!P89,Sheet1!$D$3:$D$7,Sheet1!$E$3:$E$7)</f>
        <v>0</v>
      </c>
      <c r="W89">
        <f t="shared" si="10"/>
        <v>0</v>
      </c>
      <c r="X89">
        <f t="shared" si="11"/>
        <v>4.9399999999999999E-2</v>
      </c>
      <c r="Y89">
        <f t="shared" si="12"/>
        <v>0.54339999999999999</v>
      </c>
      <c r="Z89">
        <f t="shared" si="13"/>
        <v>0.44909090909090904</v>
      </c>
      <c r="AA89" t="str">
        <f t="shared" si="14"/>
        <v>GOOD</v>
      </c>
    </row>
    <row r="90" spans="1:27" hidden="1" x14ac:dyDescent="0.25">
      <c r="A90">
        <v>17.392501800000002</v>
      </c>
      <c r="B90">
        <v>78.368490600000001</v>
      </c>
      <c r="C90">
        <v>17.3920025</v>
      </c>
      <c r="D90">
        <v>78.368416600000003</v>
      </c>
      <c r="E90">
        <v>1.9400000000000001E-2</v>
      </c>
      <c r="F90">
        <v>4.4200000000000003E-2</v>
      </c>
      <c r="G90">
        <v>5.3800000000000001E-2</v>
      </c>
      <c r="H90">
        <v>11</v>
      </c>
      <c r="I90">
        <f t="shared" si="15"/>
        <v>39.6</v>
      </c>
      <c r="J90" t="s">
        <v>0</v>
      </c>
      <c r="K90" s="1">
        <v>0.99336805555555552</v>
      </c>
      <c r="L90">
        <v>0</v>
      </c>
      <c r="M90">
        <v>0</v>
      </c>
      <c r="N90">
        <v>0</v>
      </c>
      <c r="O90">
        <v>0</v>
      </c>
      <c r="P90">
        <v>0</v>
      </c>
      <c r="Q90">
        <f t="shared" si="9"/>
        <v>0</v>
      </c>
      <c r="R90">
        <f>LOOKUP(EXCEL_235356_data!L90,Sheet1!$D$3:$D$7,Sheet1!$E$3:$E$7)</f>
        <v>0</v>
      </c>
      <c r="S90">
        <f>LOOKUP(EXCEL_235356_data!M90,Sheet1!$D$3:$D$7,Sheet1!$E$3:$E$7)</f>
        <v>0</v>
      </c>
      <c r="T90">
        <f>LOOKUP(EXCEL_235356_data!N90,Sheet1!$D$3:$D$7,Sheet1!$E$3:$E$7)</f>
        <v>0</v>
      </c>
      <c r="U90">
        <f>LOOKUP(EXCEL_235356_data!O90,Sheet1!$D$3:$D$7,Sheet1!$E$3:$E$7)</f>
        <v>0</v>
      </c>
      <c r="V90">
        <f>LOOKUP(EXCEL_235356_data!P90,Sheet1!$D$3:$D$7,Sheet1!$E$3:$E$7)</f>
        <v>0</v>
      </c>
      <c r="W90">
        <f t="shared" si="10"/>
        <v>0</v>
      </c>
      <c r="X90">
        <f t="shared" si="11"/>
        <v>5.3800000000000001E-2</v>
      </c>
      <c r="Y90">
        <f t="shared" si="12"/>
        <v>0.59179999999999999</v>
      </c>
      <c r="Z90">
        <f t="shared" si="13"/>
        <v>0.48909090909090908</v>
      </c>
      <c r="AA90" t="str">
        <f t="shared" si="14"/>
        <v>GOOD</v>
      </c>
    </row>
    <row r="91" spans="1:27" hidden="1" x14ac:dyDescent="0.25">
      <c r="A91">
        <v>17.3920025</v>
      </c>
      <c r="B91">
        <v>78.368416600000003</v>
      </c>
      <c r="C91">
        <v>17.391498500000001</v>
      </c>
      <c r="D91">
        <v>78.368361100000001</v>
      </c>
      <c r="E91">
        <v>2.6100000000000002E-2</v>
      </c>
      <c r="F91">
        <v>5.5599999999999997E-2</v>
      </c>
      <c r="G91">
        <v>9.3200000000000005E-2</v>
      </c>
      <c r="H91">
        <v>10.5</v>
      </c>
      <c r="I91">
        <f t="shared" si="15"/>
        <v>37.800000000000004</v>
      </c>
      <c r="J91" t="s">
        <v>0</v>
      </c>
      <c r="K91" s="1">
        <v>0.99343750000000008</v>
      </c>
      <c r="L91">
        <v>0</v>
      </c>
      <c r="M91">
        <v>0</v>
      </c>
      <c r="N91">
        <v>0</v>
      </c>
      <c r="O91">
        <v>0</v>
      </c>
      <c r="P91">
        <v>0</v>
      </c>
      <c r="Q91">
        <f t="shared" si="9"/>
        <v>0</v>
      </c>
      <c r="R91">
        <f>LOOKUP(EXCEL_235356_data!L91,Sheet1!$D$3:$D$7,Sheet1!$E$3:$E$7)</f>
        <v>0</v>
      </c>
      <c r="S91">
        <f>LOOKUP(EXCEL_235356_data!M91,Sheet1!$D$3:$D$7,Sheet1!$E$3:$E$7)</f>
        <v>0</v>
      </c>
      <c r="T91">
        <f>LOOKUP(EXCEL_235356_data!N91,Sheet1!$D$3:$D$7,Sheet1!$E$3:$E$7)</f>
        <v>0</v>
      </c>
      <c r="U91">
        <f>LOOKUP(EXCEL_235356_data!O91,Sheet1!$D$3:$D$7,Sheet1!$E$3:$E$7)</f>
        <v>0</v>
      </c>
      <c r="V91">
        <f>LOOKUP(EXCEL_235356_data!P91,Sheet1!$D$3:$D$7,Sheet1!$E$3:$E$7)</f>
        <v>0</v>
      </c>
      <c r="W91">
        <f t="shared" si="10"/>
        <v>0</v>
      </c>
      <c r="X91">
        <f t="shared" si="11"/>
        <v>9.3200000000000005E-2</v>
      </c>
      <c r="Y91">
        <f t="shared" si="12"/>
        <v>0.97860000000000003</v>
      </c>
      <c r="Z91">
        <f t="shared" si="13"/>
        <v>0.88761904761904764</v>
      </c>
      <c r="AA91" t="str">
        <f t="shared" si="14"/>
        <v>GOOD</v>
      </c>
    </row>
    <row r="92" spans="1:27" x14ac:dyDescent="0.25">
      <c r="A92" s="2">
        <v>17.391498500000001</v>
      </c>
      <c r="B92" s="2">
        <v>78.368361100000001</v>
      </c>
      <c r="C92" s="2">
        <v>17.391056899999999</v>
      </c>
      <c r="D92" s="2">
        <v>78.368288100000001</v>
      </c>
      <c r="E92" s="2">
        <v>0.48920000000000002</v>
      </c>
      <c r="F92" s="2">
        <v>0.31019999999999998</v>
      </c>
      <c r="G92" s="2">
        <v>0.62760000000000005</v>
      </c>
      <c r="H92" s="2">
        <v>9.5</v>
      </c>
      <c r="I92">
        <f t="shared" si="15"/>
        <v>34.200000000000003</v>
      </c>
      <c r="J92" t="s">
        <v>2</v>
      </c>
      <c r="K92" s="1">
        <v>0.99349537037037028</v>
      </c>
      <c r="L92">
        <v>2</v>
      </c>
      <c r="M92">
        <v>0</v>
      </c>
      <c r="N92">
        <v>3</v>
      </c>
      <c r="O92">
        <v>1</v>
      </c>
      <c r="P92">
        <v>0</v>
      </c>
      <c r="Q92">
        <f t="shared" si="9"/>
        <v>6</v>
      </c>
      <c r="R92">
        <f>LOOKUP(EXCEL_235356_data!L92,Sheet1!$D$3:$D$7,Sheet1!$E$3:$E$7)</f>
        <v>1</v>
      </c>
      <c r="S92">
        <f>LOOKUP(EXCEL_235356_data!M92,Sheet1!$D$3:$D$7,Sheet1!$E$3:$E$7)</f>
        <v>0</v>
      </c>
      <c r="T92">
        <f>LOOKUP(EXCEL_235356_data!N92,Sheet1!$D$3:$D$7,Sheet1!$E$3:$E$7)</f>
        <v>1.5</v>
      </c>
      <c r="U92">
        <f>LOOKUP(EXCEL_235356_data!O92,Sheet1!$D$3:$D$7,Sheet1!$E$3:$E$7)</f>
        <v>0.8</v>
      </c>
      <c r="V92">
        <f>LOOKUP(EXCEL_235356_data!P92,Sheet1!$D$3:$D$7,Sheet1!$E$3:$E$7)</f>
        <v>0</v>
      </c>
      <c r="W92">
        <f t="shared" si="10"/>
        <v>0.65999999999999992</v>
      </c>
      <c r="X92">
        <f t="shared" si="11"/>
        <v>0.62760000000000005</v>
      </c>
      <c r="Y92">
        <f t="shared" si="12"/>
        <v>5.9622000000000002</v>
      </c>
      <c r="Z92">
        <f t="shared" si="13"/>
        <v>6.606315789473685</v>
      </c>
      <c r="AA92" t="str">
        <f t="shared" si="14"/>
        <v>BUMPY</v>
      </c>
    </row>
    <row r="93" spans="1:27" hidden="1" x14ac:dyDescent="0.25">
      <c r="A93">
        <v>17.391056899999999</v>
      </c>
      <c r="B93">
        <v>78.368288100000001</v>
      </c>
      <c r="C93">
        <v>17.390585600000001</v>
      </c>
      <c r="D93">
        <v>78.3682455</v>
      </c>
      <c r="E93">
        <v>1.9099999999999999E-2</v>
      </c>
      <c r="F93">
        <v>4.6199999999999998E-2</v>
      </c>
      <c r="G93">
        <v>3.3500000000000002E-2</v>
      </c>
      <c r="H93">
        <v>10.75</v>
      </c>
      <c r="I93">
        <f t="shared" si="15"/>
        <v>38.700000000000003</v>
      </c>
      <c r="J93" t="s">
        <v>0</v>
      </c>
      <c r="K93" s="1">
        <v>0.9935532407407407</v>
      </c>
      <c r="L93">
        <v>0</v>
      </c>
      <c r="M93">
        <v>0</v>
      </c>
      <c r="N93">
        <v>0</v>
      </c>
      <c r="O93">
        <v>0</v>
      </c>
      <c r="P93">
        <v>0</v>
      </c>
      <c r="Q93">
        <f t="shared" si="9"/>
        <v>0</v>
      </c>
      <c r="R93">
        <f>LOOKUP(EXCEL_235356_data!L93,Sheet1!$D$3:$D$7,Sheet1!$E$3:$E$7)</f>
        <v>0</v>
      </c>
      <c r="S93">
        <f>LOOKUP(EXCEL_235356_data!M93,Sheet1!$D$3:$D$7,Sheet1!$E$3:$E$7)</f>
        <v>0</v>
      </c>
      <c r="T93">
        <f>LOOKUP(EXCEL_235356_data!N93,Sheet1!$D$3:$D$7,Sheet1!$E$3:$E$7)</f>
        <v>0</v>
      </c>
      <c r="U93">
        <f>LOOKUP(EXCEL_235356_data!O93,Sheet1!$D$3:$D$7,Sheet1!$E$3:$E$7)</f>
        <v>0</v>
      </c>
      <c r="V93">
        <f>LOOKUP(EXCEL_235356_data!P93,Sheet1!$D$3:$D$7,Sheet1!$E$3:$E$7)</f>
        <v>0</v>
      </c>
      <c r="W93">
        <f t="shared" si="10"/>
        <v>0</v>
      </c>
      <c r="X93">
        <f t="shared" si="11"/>
        <v>4.6199999999999998E-2</v>
      </c>
      <c r="Y93">
        <f t="shared" si="12"/>
        <v>0.49664999999999998</v>
      </c>
      <c r="Z93">
        <f t="shared" si="13"/>
        <v>0.42976744186046512</v>
      </c>
      <c r="AA93" t="str">
        <f t="shared" si="14"/>
        <v>GOOD</v>
      </c>
    </row>
    <row r="94" spans="1:27" hidden="1" x14ac:dyDescent="0.25">
      <c r="A94">
        <v>17.390585600000001</v>
      </c>
      <c r="B94">
        <v>78.3682455</v>
      </c>
      <c r="C94">
        <v>17.390090799999999</v>
      </c>
      <c r="D94">
        <v>78.368161200000003</v>
      </c>
      <c r="E94">
        <v>5.8400000000000001E-2</v>
      </c>
      <c r="F94">
        <v>5.7000000000000002E-2</v>
      </c>
      <c r="G94">
        <v>7.4700000000000003E-2</v>
      </c>
      <c r="H94">
        <v>11.5</v>
      </c>
      <c r="I94">
        <f t="shared" si="15"/>
        <v>41.4</v>
      </c>
      <c r="J94" t="s">
        <v>0</v>
      </c>
      <c r="K94" s="1">
        <v>0.99359953703703707</v>
      </c>
      <c r="L94">
        <v>0</v>
      </c>
      <c r="M94">
        <v>0</v>
      </c>
      <c r="N94">
        <v>0</v>
      </c>
      <c r="O94">
        <v>0</v>
      </c>
      <c r="P94">
        <v>0</v>
      </c>
      <c r="Q94">
        <f t="shared" si="9"/>
        <v>0</v>
      </c>
      <c r="R94">
        <f>LOOKUP(EXCEL_235356_data!L94,Sheet1!$D$3:$D$7,Sheet1!$E$3:$E$7)</f>
        <v>0</v>
      </c>
      <c r="S94">
        <f>LOOKUP(EXCEL_235356_data!M94,Sheet1!$D$3:$D$7,Sheet1!$E$3:$E$7)</f>
        <v>0</v>
      </c>
      <c r="T94">
        <f>LOOKUP(EXCEL_235356_data!N94,Sheet1!$D$3:$D$7,Sheet1!$E$3:$E$7)</f>
        <v>0</v>
      </c>
      <c r="U94">
        <f>LOOKUP(EXCEL_235356_data!O94,Sheet1!$D$3:$D$7,Sheet1!$E$3:$E$7)</f>
        <v>0</v>
      </c>
      <c r="V94">
        <f>LOOKUP(EXCEL_235356_data!P94,Sheet1!$D$3:$D$7,Sheet1!$E$3:$E$7)</f>
        <v>0</v>
      </c>
      <c r="W94">
        <f t="shared" si="10"/>
        <v>0</v>
      </c>
      <c r="X94">
        <f t="shared" si="11"/>
        <v>7.4700000000000003E-2</v>
      </c>
      <c r="Y94">
        <f t="shared" si="12"/>
        <v>0.85904999999999998</v>
      </c>
      <c r="Z94">
        <f t="shared" si="13"/>
        <v>0.64956521739130435</v>
      </c>
      <c r="AA94" t="str">
        <f t="shared" si="14"/>
        <v>GOOD</v>
      </c>
    </row>
    <row r="95" spans="1:27" x14ac:dyDescent="0.25">
      <c r="A95" s="2">
        <v>17.390090799999999</v>
      </c>
      <c r="B95" s="2">
        <v>78.368161200000003</v>
      </c>
      <c r="C95" s="2">
        <v>17.389557199999999</v>
      </c>
      <c r="D95" s="2">
        <v>78.368080199999994</v>
      </c>
      <c r="E95" s="2">
        <v>6.7199999999999996E-2</v>
      </c>
      <c r="F95" s="2">
        <v>0.18970000000000001</v>
      </c>
      <c r="G95" s="2">
        <v>0.27389999999999998</v>
      </c>
      <c r="H95" s="2">
        <v>12</v>
      </c>
      <c r="I95">
        <f t="shared" si="15"/>
        <v>43.2</v>
      </c>
      <c r="J95" t="s">
        <v>2</v>
      </c>
      <c r="K95" s="1">
        <v>0.99366898148148142</v>
      </c>
      <c r="L95">
        <v>1</v>
      </c>
      <c r="M95">
        <v>1</v>
      </c>
      <c r="N95">
        <v>0</v>
      </c>
      <c r="O95">
        <v>0</v>
      </c>
      <c r="P95">
        <v>1</v>
      </c>
      <c r="Q95">
        <f t="shared" si="9"/>
        <v>3</v>
      </c>
      <c r="R95">
        <f>LOOKUP(EXCEL_235356_data!L95,Sheet1!$D$3:$D$7,Sheet1!$E$3:$E$7)</f>
        <v>0.8</v>
      </c>
      <c r="S95">
        <f>LOOKUP(EXCEL_235356_data!M95,Sheet1!$D$3:$D$7,Sheet1!$E$3:$E$7)</f>
        <v>0.8</v>
      </c>
      <c r="T95">
        <f>LOOKUP(EXCEL_235356_data!N95,Sheet1!$D$3:$D$7,Sheet1!$E$3:$E$7)</f>
        <v>0</v>
      </c>
      <c r="U95">
        <f>LOOKUP(EXCEL_235356_data!O95,Sheet1!$D$3:$D$7,Sheet1!$E$3:$E$7)</f>
        <v>0</v>
      </c>
      <c r="V95">
        <f>LOOKUP(EXCEL_235356_data!P95,Sheet1!$D$3:$D$7,Sheet1!$E$3:$E$7)</f>
        <v>0.8</v>
      </c>
      <c r="W95">
        <f t="shared" si="10"/>
        <v>0.48000000000000009</v>
      </c>
      <c r="X95">
        <f t="shared" si="11"/>
        <v>0.27389999999999998</v>
      </c>
      <c r="Y95">
        <f t="shared" si="12"/>
        <v>3.2867999999999995</v>
      </c>
      <c r="Z95">
        <f t="shared" si="13"/>
        <v>2.2824999999999998</v>
      </c>
      <c r="AA95" t="str">
        <f t="shared" si="14"/>
        <v>BUMPY</v>
      </c>
    </row>
    <row r="96" spans="1:27" hidden="1" x14ac:dyDescent="0.25">
      <c r="A96">
        <v>17.389557199999999</v>
      </c>
      <c r="B96">
        <v>78.368080199999994</v>
      </c>
      <c r="C96">
        <v>17.389023999999999</v>
      </c>
      <c r="D96">
        <v>78.368033800000006</v>
      </c>
      <c r="E96">
        <v>9.9900000000000003E-2</v>
      </c>
      <c r="F96">
        <v>0.1207</v>
      </c>
      <c r="G96">
        <v>0.19120000000000001</v>
      </c>
      <c r="H96">
        <v>12</v>
      </c>
      <c r="I96">
        <f t="shared" si="15"/>
        <v>43.2</v>
      </c>
      <c r="J96" t="s">
        <v>0</v>
      </c>
      <c r="K96" s="1">
        <v>0.99372685185185183</v>
      </c>
      <c r="L96">
        <v>1</v>
      </c>
      <c r="M96">
        <v>0</v>
      </c>
      <c r="N96">
        <v>0</v>
      </c>
      <c r="O96">
        <v>0</v>
      </c>
      <c r="P96">
        <v>0</v>
      </c>
      <c r="Q96">
        <f t="shared" si="9"/>
        <v>1</v>
      </c>
      <c r="R96">
        <f>LOOKUP(EXCEL_235356_data!L96,Sheet1!$D$3:$D$7,Sheet1!$E$3:$E$7)</f>
        <v>0.8</v>
      </c>
      <c r="S96">
        <f>LOOKUP(EXCEL_235356_data!M96,Sheet1!$D$3:$D$7,Sheet1!$E$3:$E$7)</f>
        <v>0</v>
      </c>
      <c r="T96">
        <f>LOOKUP(EXCEL_235356_data!N96,Sheet1!$D$3:$D$7,Sheet1!$E$3:$E$7)</f>
        <v>0</v>
      </c>
      <c r="U96">
        <f>LOOKUP(EXCEL_235356_data!O96,Sheet1!$D$3:$D$7,Sheet1!$E$3:$E$7)</f>
        <v>0</v>
      </c>
      <c r="V96">
        <f>LOOKUP(EXCEL_235356_data!P96,Sheet1!$D$3:$D$7,Sheet1!$E$3:$E$7)</f>
        <v>0</v>
      </c>
      <c r="W96">
        <f t="shared" si="10"/>
        <v>0.16</v>
      </c>
      <c r="X96">
        <f t="shared" si="11"/>
        <v>0.19120000000000001</v>
      </c>
      <c r="Y96">
        <f t="shared" si="12"/>
        <v>2.2944</v>
      </c>
      <c r="Z96">
        <f t="shared" si="13"/>
        <v>1.5933333333333335</v>
      </c>
      <c r="AA96" t="str">
        <f t="shared" si="14"/>
        <v>GOOD</v>
      </c>
    </row>
    <row r="97" spans="1:27" hidden="1" x14ac:dyDescent="0.25">
      <c r="A97">
        <v>17.389023999999999</v>
      </c>
      <c r="B97">
        <v>78.368033800000006</v>
      </c>
      <c r="C97">
        <v>17.3884671</v>
      </c>
      <c r="D97">
        <v>78.367964799999996</v>
      </c>
      <c r="E97">
        <v>6.3399999999999998E-2</v>
      </c>
      <c r="F97">
        <v>2.6599999999999999E-2</v>
      </c>
      <c r="G97">
        <v>3.6700000000000003E-2</v>
      </c>
      <c r="H97">
        <v>12.75</v>
      </c>
      <c r="I97">
        <f t="shared" si="15"/>
        <v>45.9</v>
      </c>
      <c r="J97" t="s">
        <v>0</v>
      </c>
      <c r="K97" s="1">
        <v>0.99378472222222225</v>
      </c>
      <c r="L97">
        <v>0</v>
      </c>
      <c r="M97">
        <v>0</v>
      </c>
      <c r="N97">
        <v>0</v>
      </c>
      <c r="O97">
        <v>0</v>
      </c>
      <c r="P97">
        <v>0</v>
      </c>
      <c r="Q97">
        <f t="shared" si="9"/>
        <v>0</v>
      </c>
      <c r="R97">
        <f>LOOKUP(EXCEL_235356_data!L97,Sheet1!$D$3:$D$7,Sheet1!$E$3:$E$7)</f>
        <v>0</v>
      </c>
      <c r="S97">
        <f>LOOKUP(EXCEL_235356_data!M97,Sheet1!$D$3:$D$7,Sheet1!$E$3:$E$7)</f>
        <v>0</v>
      </c>
      <c r="T97">
        <f>LOOKUP(EXCEL_235356_data!N97,Sheet1!$D$3:$D$7,Sheet1!$E$3:$E$7)</f>
        <v>0</v>
      </c>
      <c r="U97">
        <f>LOOKUP(EXCEL_235356_data!O97,Sheet1!$D$3:$D$7,Sheet1!$E$3:$E$7)</f>
        <v>0</v>
      </c>
      <c r="V97">
        <f>LOOKUP(EXCEL_235356_data!P97,Sheet1!$D$3:$D$7,Sheet1!$E$3:$E$7)</f>
        <v>0</v>
      </c>
      <c r="W97">
        <f t="shared" si="10"/>
        <v>0</v>
      </c>
      <c r="X97">
        <f t="shared" si="11"/>
        <v>6.3399999999999998E-2</v>
      </c>
      <c r="Y97">
        <f t="shared" si="12"/>
        <v>0.80835000000000001</v>
      </c>
      <c r="Z97">
        <f t="shared" si="13"/>
        <v>0.49725490196078426</v>
      </c>
      <c r="AA97" t="str">
        <f t="shared" si="14"/>
        <v>GOOD</v>
      </c>
    </row>
    <row r="98" spans="1:27" hidden="1" x14ac:dyDescent="0.25">
      <c r="A98">
        <v>17.3884671</v>
      </c>
      <c r="B98">
        <v>78.367964799999996</v>
      </c>
      <c r="C98">
        <v>17.3878995</v>
      </c>
      <c r="D98">
        <v>78.367912799999999</v>
      </c>
      <c r="E98">
        <v>6.2300000000000001E-2</v>
      </c>
      <c r="F98">
        <v>4.24E-2</v>
      </c>
      <c r="G98">
        <v>0.13669999999999999</v>
      </c>
      <c r="H98">
        <v>12.75</v>
      </c>
      <c r="I98">
        <f t="shared" si="15"/>
        <v>45.9</v>
      </c>
      <c r="J98" t="s">
        <v>0</v>
      </c>
      <c r="K98" s="1">
        <v>0.99398148148148147</v>
      </c>
      <c r="L98">
        <v>0</v>
      </c>
      <c r="M98">
        <v>0</v>
      </c>
      <c r="N98">
        <v>0</v>
      </c>
      <c r="O98">
        <v>0</v>
      </c>
      <c r="P98">
        <v>0</v>
      </c>
      <c r="Q98">
        <f t="shared" si="9"/>
        <v>0</v>
      </c>
      <c r="R98">
        <f>LOOKUP(EXCEL_235356_data!L98,Sheet1!$D$3:$D$7,Sheet1!$E$3:$E$7)</f>
        <v>0</v>
      </c>
      <c r="S98">
        <f>LOOKUP(EXCEL_235356_data!M98,Sheet1!$D$3:$D$7,Sheet1!$E$3:$E$7)</f>
        <v>0</v>
      </c>
      <c r="T98">
        <f>LOOKUP(EXCEL_235356_data!N98,Sheet1!$D$3:$D$7,Sheet1!$E$3:$E$7)</f>
        <v>0</v>
      </c>
      <c r="U98">
        <f>LOOKUP(EXCEL_235356_data!O98,Sheet1!$D$3:$D$7,Sheet1!$E$3:$E$7)</f>
        <v>0</v>
      </c>
      <c r="V98">
        <f>LOOKUP(EXCEL_235356_data!P98,Sheet1!$D$3:$D$7,Sheet1!$E$3:$E$7)</f>
        <v>0</v>
      </c>
      <c r="W98">
        <f t="shared" si="10"/>
        <v>0</v>
      </c>
      <c r="X98">
        <f t="shared" si="11"/>
        <v>0.13669999999999999</v>
      </c>
      <c r="Y98">
        <f t="shared" si="12"/>
        <v>1.7429249999999998</v>
      </c>
      <c r="Z98">
        <f t="shared" si="13"/>
        <v>1.0721568627450979</v>
      </c>
      <c r="AA98" t="str">
        <f t="shared" si="14"/>
        <v>GOOD</v>
      </c>
    </row>
    <row r="99" spans="1:27" x14ac:dyDescent="0.25">
      <c r="A99" s="2">
        <v>17.3878995</v>
      </c>
      <c r="B99" s="2">
        <v>78.367912799999999</v>
      </c>
      <c r="C99" s="2">
        <v>17.387327200000001</v>
      </c>
      <c r="D99" s="2">
        <v>78.367862700000003</v>
      </c>
      <c r="E99" s="2">
        <v>0.4889</v>
      </c>
      <c r="F99" s="2">
        <v>0.75080000000000002</v>
      </c>
      <c r="G99" s="2">
        <v>1.2189000000000001</v>
      </c>
      <c r="H99" s="2">
        <v>12.5</v>
      </c>
      <c r="I99">
        <f t="shared" si="15"/>
        <v>45</v>
      </c>
      <c r="J99" t="s">
        <v>3</v>
      </c>
      <c r="K99" s="1">
        <v>0.99403935185185188</v>
      </c>
      <c r="L99">
        <v>0</v>
      </c>
      <c r="M99">
        <v>0</v>
      </c>
      <c r="N99">
        <v>3</v>
      </c>
      <c r="O99">
        <v>0</v>
      </c>
      <c r="P99">
        <v>0</v>
      </c>
      <c r="Q99">
        <f t="shared" si="9"/>
        <v>3</v>
      </c>
      <c r="R99">
        <f>LOOKUP(EXCEL_235356_data!L99,Sheet1!$D$3:$D$7,Sheet1!$E$3:$E$7)</f>
        <v>0</v>
      </c>
      <c r="S99">
        <f>LOOKUP(EXCEL_235356_data!M99,Sheet1!$D$3:$D$7,Sheet1!$E$3:$E$7)</f>
        <v>0</v>
      </c>
      <c r="T99">
        <f>LOOKUP(EXCEL_235356_data!N99,Sheet1!$D$3:$D$7,Sheet1!$E$3:$E$7)</f>
        <v>1.5</v>
      </c>
      <c r="U99">
        <f>LOOKUP(EXCEL_235356_data!O99,Sheet1!$D$3:$D$7,Sheet1!$E$3:$E$7)</f>
        <v>0</v>
      </c>
      <c r="V99">
        <f>LOOKUP(EXCEL_235356_data!P99,Sheet1!$D$3:$D$7,Sheet1!$E$3:$E$7)</f>
        <v>0</v>
      </c>
      <c r="W99">
        <f t="shared" si="10"/>
        <v>0.3</v>
      </c>
      <c r="X99">
        <f t="shared" si="11"/>
        <v>1.2189000000000001</v>
      </c>
      <c r="Y99">
        <f t="shared" si="12"/>
        <v>15.236250000000002</v>
      </c>
      <c r="Z99">
        <f t="shared" si="13"/>
        <v>9.7512000000000008</v>
      </c>
      <c r="AA99" t="str">
        <f t="shared" si="14"/>
        <v>BUMPY</v>
      </c>
    </row>
    <row r="100" spans="1:27" hidden="1" x14ac:dyDescent="0.25">
      <c r="A100">
        <v>17.387327200000001</v>
      </c>
      <c r="B100">
        <v>78.367862700000003</v>
      </c>
      <c r="C100">
        <v>17.386719200000002</v>
      </c>
      <c r="D100">
        <v>78.367783299999999</v>
      </c>
      <c r="E100">
        <v>9.9099999999999994E-2</v>
      </c>
      <c r="F100">
        <v>5.5599999999999997E-2</v>
      </c>
      <c r="G100">
        <v>0.1333</v>
      </c>
      <c r="H100">
        <v>13.5</v>
      </c>
      <c r="I100">
        <f t="shared" si="15"/>
        <v>48.6</v>
      </c>
      <c r="J100" t="s">
        <v>0</v>
      </c>
      <c r="K100" s="1">
        <v>0.9940972222222223</v>
      </c>
      <c r="L100">
        <v>0</v>
      </c>
      <c r="M100">
        <v>0</v>
      </c>
      <c r="N100">
        <v>0</v>
      </c>
      <c r="O100">
        <v>0</v>
      </c>
      <c r="P100">
        <v>0</v>
      </c>
      <c r="Q100">
        <f t="shared" si="9"/>
        <v>0</v>
      </c>
      <c r="R100">
        <f>LOOKUP(EXCEL_235356_data!L100,Sheet1!$D$3:$D$7,Sheet1!$E$3:$E$7)</f>
        <v>0</v>
      </c>
      <c r="S100">
        <f>LOOKUP(EXCEL_235356_data!M100,Sheet1!$D$3:$D$7,Sheet1!$E$3:$E$7)</f>
        <v>0</v>
      </c>
      <c r="T100">
        <f>LOOKUP(EXCEL_235356_data!N100,Sheet1!$D$3:$D$7,Sheet1!$E$3:$E$7)</f>
        <v>0</v>
      </c>
      <c r="U100">
        <f>LOOKUP(EXCEL_235356_data!O100,Sheet1!$D$3:$D$7,Sheet1!$E$3:$E$7)</f>
        <v>0</v>
      </c>
      <c r="V100">
        <f>LOOKUP(EXCEL_235356_data!P100,Sheet1!$D$3:$D$7,Sheet1!$E$3:$E$7)</f>
        <v>0</v>
      </c>
      <c r="W100">
        <f t="shared" si="10"/>
        <v>0</v>
      </c>
      <c r="X100">
        <f t="shared" si="11"/>
        <v>0.1333</v>
      </c>
      <c r="Y100">
        <f t="shared" si="12"/>
        <v>1.79955</v>
      </c>
      <c r="Z100">
        <f t="shared" si="13"/>
        <v>0.98740740740740751</v>
      </c>
      <c r="AA100" t="str">
        <f t="shared" si="14"/>
        <v>GOOD</v>
      </c>
    </row>
    <row r="101" spans="1:27" hidden="1" x14ac:dyDescent="0.25">
      <c r="A101">
        <v>17.386719200000002</v>
      </c>
      <c r="B101">
        <v>78.367783299999999</v>
      </c>
      <c r="C101">
        <v>17.386107599999999</v>
      </c>
      <c r="D101">
        <v>78.367768799999993</v>
      </c>
      <c r="E101">
        <v>3.0200000000000001E-2</v>
      </c>
      <c r="F101">
        <v>6.1400000000000003E-2</v>
      </c>
      <c r="G101">
        <v>9.5600000000000004E-2</v>
      </c>
      <c r="H101">
        <v>13.5</v>
      </c>
      <c r="I101">
        <f t="shared" si="15"/>
        <v>48.6</v>
      </c>
      <c r="J101" t="s">
        <v>0</v>
      </c>
      <c r="K101" s="1">
        <v>0.99415509259259249</v>
      </c>
      <c r="L101">
        <v>0</v>
      </c>
      <c r="M101">
        <v>0</v>
      </c>
      <c r="N101">
        <v>0</v>
      </c>
      <c r="O101">
        <v>0</v>
      </c>
      <c r="P101">
        <v>0</v>
      </c>
      <c r="Q101">
        <f t="shared" si="9"/>
        <v>0</v>
      </c>
      <c r="R101">
        <f>LOOKUP(EXCEL_235356_data!L101,Sheet1!$D$3:$D$7,Sheet1!$E$3:$E$7)</f>
        <v>0</v>
      </c>
      <c r="S101">
        <f>LOOKUP(EXCEL_235356_data!M101,Sheet1!$D$3:$D$7,Sheet1!$E$3:$E$7)</f>
        <v>0</v>
      </c>
      <c r="T101">
        <f>LOOKUP(EXCEL_235356_data!N101,Sheet1!$D$3:$D$7,Sheet1!$E$3:$E$7)</f>
        <v>0</v>
      </c>
      <c r="U101">
        <f>LOOKUP(EXCEL_235356_data!O101,Sheet1!$D$3:$D$7,Sheet1!$E$3:$E$7)</f>
        <v>0</v>
      </c>
      <c r="V101">
        <f>LOOKUP(EXCEL_235356_data!P101,Sheet1!$D$3:$D$7,Sheet1!$E$3:$E$7)</f>
        <v>0</v>
      </c>
      <c r="W101">
        <f t="shared" si="10"/>
        <v>0</v>
      </c>
      <c r="X101">
        <f t="shared" si="11"/>
        <v>9.5600000000000004E-2</v>
      </c>
      <c r="Y101">
        <f t="shared" si="12"/>
        <v>1.2906</v>
      </c>
      <c r="Z101">
        <f t="shared" si="13"/>
        <v>0.70814814814814819</v>
      </c>
      <c r="AA101" t="str">
        <f t="shared" si="14"/>
        <v>GOOD</v>
      </c>
    </row>
    <row r="102" spans="1:27" hidden="1" x14ac:dyDescent="0.25">
      <c r="A102">
        <v>17.386107599999999</v>
      </c>
      <c r="B102">
        <v>78.367768799999993</v>
      </c>
      <c r="C102">
        <v>17.385538100000002</v>
      </c>
      <c r="D102">
        <v>78.367677599999993</v>
      </c>
      <c r="E102">
        <v>5.2400000000000002E-2</v>
      </c>
      <c r="F102">
        <v>3.9E-2</v>
      </c>
      <c r="G102">
        <v>9.69E-2</v>
      </c>
      <c r="H102">
        <v>12.25</v>
      </c>
      <c r="I102">
        <f t="shared" si="15"/>
        <v>44.1</v>
      </c>
      <c r="J102" t="s">
        <v>0</v>
      </c>
      <c r="K102" s="1">
        <v>0.99421296296296291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f t="shared" si="9"/>
        <v>0</v>
      </c>
      <c r="R102">
        <f>LOOKUP(EXCEL_235356_data!L102,Sheet1!$D$3:$D$7,Sheet1!$E$3:$E$7)</f>
        <v>0</v>
      </c>
      <c r="S102">
        <f>LOOKUP(EXCEL_235356_data!M102,Sheet1!$D$3:$D$7,Sheet1!$E$3:$E$7)</f>
        <v>0</v>
      </c>
      <c r="T102">
        <f>LOOKUP(EXCEL_235356_data!N102,Sheet1!$D$3:$D$7,Sheet1!$E$3:$E$7)</f>
        <v>0</v>
      </c>
      <c r="U102">
        <f>LOOKUP(EXCEL_235356_data!O102,Sheet1!$D$3:$D$7,Sheet1!$E$3:$E$7)</f>
        <v>0</v>
      </c>
      <c r="V102">
        <f>LOOKUP(EXCEL_235356_data!P102,Sheet1!$D$3:$D$7,Sheet1!$E$3:$E$7)</f>
        <v>0</v>
      </c>
      <c r="W102">
        <f t="shared" si="10"/>
        <v>0</v>
      </c>
      <c r="X102">
        <f t="shared" si="11"/>
        <v>9.69E-2</v>
      </c>
      <c r="Y102">
        <f t="shared" si="12"/>
        <v>1.187025</v>
      </c>
      <c r="Z102">
        <f t="shared" si="13"/>
        <v>0.79102040816326524</v>
      </c>
      <c r="AA102" t="str">
        <f t="shared" si="14"/>
        <v>GOOD</v>
      </c>
    </row>
    <row r="103" spans="1:27" hidden="1" x14ac:dyDescent="0.25">
      <c r="A103">
        <v>17.385538100000002</v>
      </c>
      <c r="B103">
        <v>78.367677599999993</v>
      </c>
      <c r="C103">
        <v>17.385094599999999</v>
      </c>
      <c r="D103">
        <v>78.367645199999998</v>
      </c>
      <c r="E103">
        <v>3.1199999999999999E-2</v>
      </c>
      <c r="F103">
        <v>6.3399999999999998E-2</v>
      </c>
      <c r="G103">
        <v>6.4399999999999999E-2</v>
      </c>
      <c r="H103">
        <v>8.5</v>
      </c>
      <c r="I103">
        <f t="shared" si="15"/>
        <v>30.6</v>
      </c>
      <c r="J103" t="s">
        <v>0</v>
      </c>
      <c r="K103" s="1">
        <v>0.99427083333333333</v>
      </c>
      <c r="L103">
        <v>0</v>
      </c>
      <c r="M103">
        <v>0</v>
      </c>
      <c r="N103">
        <v>0</v>
      </c>
      <c r="O103">
        <v>0</v>
      </c>
      <c r="P103">
        <v>0</v>
      </c>
      <c r="Q103">
        <f t="shared" si="9"/>
        <v>0</v>
      </c>
      <c r="R103">
        <f>LOOKUP(EXCEL_235356_data!L103,Sheet1!$D$3:$D$7,Sheet1!$E$3:$E$7)</f>
        <v>0</v>
      </c>
      <c r="S103">
        <f>LOOKUP(EXCEL_235356_data!M103,Sheet1!$D$3:$D$7,Sheet1!$E$3:$E$7)</f>
        <v>0</v>
      </c>
      <c r="T103">
        <f>LOOKUP(EXCEL_235356_data!N103,Sheet1!$D$3:$D$7,Sheet1!$E$3:$E$7)</f>
        <v>0</v>
      </c>
      <c r="U103">
        <f>LOOKUP(EXCEL_235356_data!O103,Sheet1!$D$3:$D$7,Sheet1!$E$3:$E$7)</f>
        <v>0</v>
      </c>
      <c r="V103">
        <f>LOOKUP(EXCEL_235356_data!P103,Sheet1!$D$3:$D$7,Sheet1!$E$3:$E$7)</f>
        <v>0</v>
      </c>
      <c r="W103">
        <f t="shared" si="10"/>
        <v>0</v>
      </c>
      <c r="X103">
        <f t="shared" si="11"/>
        <v>6.4399999999999999E-2</v>
      </c>
      <c r="Y103">
        <f t="shared" si="12"/>
        <v>0.5474</v>
      </c>
      <c r="Z103">
        <f t="shared" si="13"/>
        <v>0.75764705882352934</v>
      </c>
      <c r="AA103" t="str">
        <f t="shared" si="14"/>
        <v>GOOD</v>
      </c>
    </row>
    <row r="104" spans="1:27" x14ac:dyDescent="0.25">
      <c r="A104">
        <v>17.385094599999999</v>
      </c>
      <c r="B104">
        <v>78.367645199999998</v>
      </c>
      <c r="C104">
        <v>17.3848789</v>
      </c>
      <c r="D104">
        <v>78.3676423</v>
      </c>
      <c r="E104">
        <v>0.4047</v>
      </c>
      <c r="F104">
        <v>0.46989999999999998</v>
      </c>
      <c r="G104">
        <v>0.49359999999999998</v>
      </c>
      <c r="H104">
        <v>3.25</v>
      </c>
      <c r="I104">
        <f t="shared" si="15"/>
        <v>11.700000000000001</v>
      </c>
      <c r="J104" t="s">
        <v>1</v>
      </c>
      <c r="K104" s="1">
        <v>0.99418981481481483</v>
      </c>
      <c r="L104">
        <v>0</v>
      </c>
      <c r="M104">
        <v>0</v>
      </c>
      <c r="N104">
        <v>0</v>
      </c>
      <c r="O104">
        <v>2</v>
      </c>
      <c r="P104">
        <v>1</v>
      </c>
      <c r="Q104">
        <f t="shared" si="9"/>
        <v>3</v>
      </c>
      <c r="R104">
        <f>LOOKUP(EXCEL_235356_data!L104,Sheet1!$D$3:$D$7,Sheet1!$E$3:$E$7)</f>
        <v>0</v>
      </c>
      <c r="S104">
        <f>LOOKUP(EXCEL_235356_data!M104,Sheet1!$D$3:$D$7,Sheet1!$E$3:$E$7)</f>
        <v>0</v>
      </c>
      <c r="T104">
        <f>LOOKUP(EXCEL_235356_data!N104,Sheet1!$D$3:$D$7,Sheet1!$E$3:$E$7)</f>
        <v>0</v>
      </c>
      <c r="U104">
        <f>LOOKUP(EXCEL_235356_data!O104,Sheet1!$D$3:$D$7,Sheet1!$E$3:$E$7)</f>
        <v>1</v>
      </c>
      <c r="V104">
        <f>LOOKUP(EXCEL_235356_data!P104,Sheet1!$D$3:$D$7,Sheet1!$E$3:$E$7)</f>
        <v>0.8</v>
      </c>
      <c r="W104">
        <f t="shared" si="10"/>
        <v>0.36</v>
      </c>
      <c r="X104">
        <f t="shared" si="11"/>
        <v>0.49359999999999998</v>
      </c>
      <c r="Y104">
        <f t="shared" si="12"/>
        <v>1.6041999999999998</v>
      </c>
      <c r="Z104">
        <f t="shared" si="13"/>
        <v>15.187692307692307</v>
      </c>
      <c r="AA104" t="str">
        <f t="shared" si="14"/>
        <v>BUMPY</v>
      </c>
    </row>
    <row r="105" spans="1:27" x14ac:dyDescent="0.25">
      <c r="A105">
        <v>17.3848789</v>
      </c>
      <c r="B105">
        <v>78.3676423</v>
      </c>
      <c r="C105">
        <v>17.3849287</v>
      </c>
      <c r="D105">
        <v>78.367544300000006</v>
      </c>
      <c r="E105">
        <v>0.1157</v>
      </c>
      <c r="F105">
        <v>0.1241</v>
      </c>
      <c r="G105">
        <v>0.13669999999999999</v>
      </c>
      <c r="H105">
        <v>3</v>
      </c>
      <c r="I105">
        <f t="shared" si="15"/>
        <v>10.8</v>
      </c>
      <c r="J105" t="s">
        <v>2</v>
      </c>
      <c r="K105" s="1">
        <v>0.99424768518518514</v>
      </c>
      <c r="L105">
        <v>1</v>
      </c>
      <c r="M105">
        <v>1</v>
      </c>
      <c r="N105">
        <v>1</v>
      </c>
      <c r="O105">
        <v>1</v>
      </c>
      <c r="P105">
        <v>1</v>
      </c>
      <c r="Q105">
        <f t="shared" si="9"/>
        <v>5</v>
      </c>
      <c r="R105">
        <f>LOOKUP(EXCEL_235356_data!L105,Sheet1!$D$3:$D$7,Sheet1!$E$3:$E$7)</f>
        <v>0.8</v>
      </c>
      <c r="S105">
        <f>LOOKUP(EXCEL_235356_data!M105,Sheet1!$D$3:$D$7,Sheet1!$E$3:$E$7)</f>
        <v>0.8</v>
      </c>
      <c r="T105">
        <f>LOOKUP(EXCEL_235356_data!N105,Sheet1!$D$3:$D$7,Sheet1!$E$3:$E$7)</f>
        <v>0.8</v>
      </c>
      <c r="U105">
        <f>LOOKUP(EXCEL_235356_data!O105,Sheet1!$D$3:$D$7,Sheet1!$E$3:$E$7)</f>
        <v>0.8</v>
      </c>
      <c r="V105">
        <f>LOOKUP(EXCEL_235356_data!P105,Sheet1!$D$3:$D$7,Sheet1!$E$3:$E$7)</f>
        <v>0.8</v>
      </c>
      <c r="W105">
        <f t="shared" si="10"/>
        <v>0.8</v>
      </c>
      <c r="X105">
        <f t="shared" si="11"/>
        <v>0.13669999999999999</v>
      </c>
      <c r="Y105">
        <f t="shared" si="12"/>
        <v>0.41009999999999996</v>
      </c>
      <c r="Z105">
        <f t="shared" si="13"/>
        <v>4.5566666666666666</v>
      </c>
      <c r="AA105" t="str">
        <f t="shared" si="14"/>
        <v>BUMPY</v>
      </c>
    </row>
    <row r="106" spans="1:27" x14ac:dyDescent="0.25">
      <c r="A106">
        <v>17.3849287</v>
      </c>
      <c r="B106">
        <v>78.367544300000006</v>
      </c>
      <c r="C106">
        <v>17.385124399999999</v>
      </c>
      <c r="D106">
        <v>78.367557599999998</v>
      </c>
      <c r="E106">
        <v>0.16900000000000001</v>
      </c>
      <c r="F106">
        <v>0.16589999999999999</v>
      </c>
      <c r="G106">
        <v>9.9000000000000005E-2</v>
      </c>
      <c r="H106">
        <v>5.75</v>
      </c>
      <c r="I106">
        <f t="shared" si="15"/>
        <v>20.7</v>
      </c>
      <c r="J106" t="s">
        <v>0</v>
      </c>
      <c r="K106" s="1">
        <v>0.99430555555555555</v>
      </c>
      <c r="L106">
        <v>1</v>
      </c>
      <c r="M106">
        <v>0</v>
      </c>
      <c r="N106">
        <v>0</v>
      </c>
      <c r="O106">
        <v>0</v>
      </c>
      <c r="P106">
        <v>0</v>
      </c>
      <c r="Q106">
        <f t="shared" si="9"/>
        <v>1</v>
      </c>
      <c r="R106">
        <f>LOOKUP(EXCEL_235356_data!L106,Sheet1!$D$3:$D$7,Sheet1!$E$3:$E$7)</f>
        <v>0.8</v>
      </c>
      <c r="S106">
        <f>LOOKUP(EXCEL_235356_data!M106,Sheet1!$D$3:$D$7,Sheet1!$E$3:$E$7)</f>
        <v>0</v>
      </c>
      <c r="T106">
        <f>LOOKUP(EXCEL_235356_data!N106,Sheet1!$D$3:$D$7,Sheet1!$E$3:$E$7)</f>
        <v>0</v>
      </c>
      <c r="U106">
        <f>LOOKUP(EXCEL_235356_data!O106,Sheet1!$D$3:$D$7,Sheet1!$E$3:$E$7)</f>
        <v>0</v>
      </c>
      <c r="V106">
        <f>LOOKUP(EXCEL_235356_data!P106,Sheet1!$D$3:$D$7,Sheet1!$E$3:$E$7)</f>
        <v>0</v>
      </c>
      <c r="W106">
        <f t="shared" si="10"/>
        <v>0.16</v>
      </c>
      <c r="X106">
        <f t="shared" si="11"/>
        <v>0.16900000000000001</v>
      </c>
      <c r="Y106">
        <f t="shared" si="12"/>
        <v>0.97175000000000011</v>
      </c>
      <c r="Z106">
        <f t="shared" si="13"/>
        <v>2.9391304347826086</v>
      </c>
      <c r="AA106" t="str">
        <f t="shared" si="14"/>
        <v>BUMPY</v>
      </c>
    </row>
    <row r="107" spans="1:27" hidden="1" x14ac:dyDescent="0.25">
      <c r="A107">
        <v>17.385124399999999</v>
      </c>
      <c r="B107">
        <v>78.367557599999998</v>
      </c>
      <c r="C107">
        <v>17.385464899999999</v>
      </c>
      <c r="D107">
        <v>78.367611499999995</v>
      </c>
      <c r="E107">
        <v>4.5199999999999997E-2</v>
      </c>
      <c r="F107">
        <v>7.9600000000000004E-2</v>
      </c>
      <c r="G107">
        <v>3.7499999999999999E-2</v>
      </c>
      <c r="H107">
        <v>7.5</v>
      </c>
      <c r="I107">
        <f t="shared" si="15"/>
        <v>27</v>
      </c>
      <c r="J107" t="s">
        <v>0</v>
      </c>
      <c r="K107" s="1">
        <v>0.99436342592592597</v>
      </c>
      <c r="L107">
        <v>0</v>
      </c>
      <c r="M107">
        <v>0</v>
      </c>
      <c r="N107">
        <v>0</v>
      </c>
      <c r="O107">
        <v>0</v>
      </c>
      <c r="P107">
        <v>0</v>
      </c>
      <c r="Q107">
        <f t="shared" si="9"/>
        <v>0</v>
      </c>
      <c r="R107">
        <f>LOOKUP(EXCEL_235356_data!L107,Sheet1!$D$3:$D$7,Sheet1!$E$3:$E$7)</f>
        <v>0</v>
      </c>
      <c r="S107">
        <f>LOOKUP(EXCEL_235356_data!M107,Sheet1!$D$3:$D$7,Sheet1!$E$3:$E$7)</f>
        <v>0</v>
      </c>
      <c r="T107">
        <f>LOOKUP(EXCEL_235356_data!N107,Sheet1!$D$3:$D$7,Sheet1!$E$3:$E$7)</f>
        <v>0</v>
      </c>
      <c r="U107">
        <f>LOOKUP(EXCEL_235356_data!O107,Sheet1!$D$3:$D$7,Sheet1!$E$3:$E$7)</f>
        <v>0</v>
      </c>
      <c r="V107">
        <f>LOOKUP(EXCEL_235356_data!P107,Sheet1!$D$3:$D$7,Sheet1!$E$3:$E$7)</f>
        <v>0</v>
      </c>
      <c r="W107">
        <f t="shared" si="10"/>
        <v>0</v>
      </c>
      <c r="X107">
        <f t="shared" si="11"/>
        <v>7.9600000000000004E-2</v>
      </c>
      <c r="Y107">
        <f t="shared" si="12"/>
        <v>0.59699999999999998</v>
      </c>
      <c r="Z107">
        <f t="shared" si="13"/>
        <v>1.0613333333333335</v>
      </c>
      <c r="AA107" t="str">
        <f t="shared" si="14"/>
        <v>GOOD</v>
      </c>
    </row>
    <row r="108" spans="1:27" x14ac:dyDescent="0.25">
      <c r="A108">
        <v>17.385464899999999</v>
      </c>
      <c r="B108">
        <v>78.367611499999995</v>
      </c>
      <c r="C108">
        <v>17.385825199999999</v>
      </c>
      <c r="D108">
        <v>78.367616799999993</v>
      </c>
      <c r="E108">
        <v>0.1346</v>
      </c>
      <c r="F108">
        <v>0.18049999999999999</v>
      </c>
      <c r="G108">
        <v>7.2800000000000004E-2</v>
      </c>
      <c r="H108">
        <v>7.75</v>
      </c>
      <c r="I108">
        <f t="shared" si="15"/>
        <v>27.900000000000002</v>
      </c>
      <c r="J108" t="s">
        <v>0</v>
      </c>
      <c r="K108" s="1">
        <v>0.99442129629629628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f t="shared" si="9"/>
        <v>0</v>
      </c>
      <c r="R108">
        <f>LOOKUP(EXCEL_235356_data!L108,Sheet1!$D$3:$D$7,Sheet1!$E$3:$E$7)</f>
        <v>0</v>
      </c>
      <c r="S108">
        <f>LOOKUP(EXCEL_235356_data!M108,Sheet1!$D$3:$D$7,Sheet1!$E$3:$E$7)</f>
        <v>0</v>
      </c>
      <c r="T108">
        <f>LOOKUP(EXCEL_235356_data!N108,Sheet1!$D$3:$D$7,Sheet1!$E$3:$E$7)</f>
        <v>0</v>
      </c>
      <c r="U108">
        <f>LOOKUP(EXCEL_235356_data!O108,Sheet1!$D$3:$D$7,Sheet1!$E$3:$E$7)</f>
        <v>0</v>
      </c>
      <c r="V108">
        <f>LOOKUP(EXCEL_235356_data!P108,Sheet1!$D$3:$D$7,Sheet1!$E$3:$E$7)</f>
        <v>0</v>
      </c>
      <c r="W108">
        <f t="shared" si="10"/>
        <v>0</v>
      </c>
      <c r="X108">
        <f t="shared" si="11"/>
        <v>0.18049999999999999</v>
      </c>
      <c r="Y108">
        <f t="shared" si="12"/>
        <v>1.3988749999999999</v>
      </c>
      <c r="Z108">
        <f t="shared" si="13"/>
        <v>2.3290322580645157</v>
      </c>
      <c r="AA108" t="str">
        <f t="shared" si="14"/>
        <v>BUMPY</v>
      </c>
    </row>
    <row r="109" spans="1:27" hidden="1" x14ac:dyDescent="0.25">
      <c r="A109">
        <v>17.385825199999999</v>
      </c>
      <c r="B109">
        <v>78.367616799999993</v>
      </c>
      <c r="C109">
        <v>17.386218899999999</v>
      </c>
      <c r="D109">
        <v>78.367654299999998</v>
      </c>
      <c r="E109">
        <v>9.5899999999999999E-2</v>
      </c>
      <c r="F109">
        <v>8.0100000000000005E-2</v>
      </c>
      <c r="G109">
        <v>0.13539999999999999</v>
      </c>
      <c r="H109">
        <v>8.5</v>
      </c>
      <c r="I109">
        <f t="shared" si="15"/>
        <v>30.6</v>
      </c>
      <c r="J109" t="s">
        <v>0</v>
      </c>
      <c r="K109" s="1">
        <v>0.99447916666666669</v>
      </c>
      <c r="L109">
        <v>0</v>
      </c>
      <c r="M109">
        <v>0</v>
      </c>
      <c r="N109">
        <v>0</v>
      </c>
      <c r="O109">
        <v>0</v>
      </c>
      <c r="P109">
        <v>0</v>
      </c>
      <c r="Q109">
        <f t="shared" si="9"/>
        <v>0</v>
      </c>
      <c r="R109">
        <f>LOOKUP(EXCEL_235356_data!L109,Sheet1!$D$3:$D$7,Sheet1!$E$3:$E$7)</f>
        <v>0</v>
      </c>
      <c r="S109">
        <f>LOOKUP(EXCEL_235356_data!M109,Sheet1!$D$3:$D$7,Sheet1!$E$3:$E$7)</f>
        <v>0</v>
      </c>
      <c r="T109">
        <f>LOOKUP(EXCEL_235356_data!N109,Sheet1!$D$3:$D$7,Sheet1!$E$3:$E$7)</f>
        <v>0</v>
      </c>
      <c r="U109">
        <f>LOOKUP(EXCEL_235356_data!O109,Sheet1!$D$3:$D$7,Sheet1!$E$3:$E$7)</f>
        <v>0</v>
      </c>
      <c r="V109">
        <f>LOOKUP(EXCEL_235356_data!P109,Sheet1!$D$3:$D$7,Sheet1!$E$3:$E$7)</f>
        <v>0</v>
      </c>
      <c r="W109">
        <f t="shared" si="10"/>
        <v>0</v>
      </c>
      <c r="X109">
        <f t="shared" si="11"/>
        <v>0.13539999999999999</v>
      </c>
      <c r="Y109">
        <f t="shared" si="12"/>
        <v>1.1509</v>
      </c>
      <c r="Z109">
        <f t="shared" si="13"/>
        <v>1.5929411764705883</v>
      </c>
      <c r="AA109" t="str">
        <f t="shared" si="14"/>
        <v>GOOD</v>
      </c>
    </row>
    <row r="110" spans="1:27" hidden="1" x14ac:dyDescent="0.25">
      <c r="A110">
        <v>17.386218899999999</v>
      </c>
      <c r="B110">
        <v>78.367654299999998</v>
      </c>
      <c r="C110">
        <v>17.3866108</v>
      </c>
      <c r="D110">
        <v>78.367692099999999</v>
      </c>
      <c r="E110">
        <v>0.1048</v>
      </c>
      <c r="F110">
        <v>2.8799999999999999E-2</v>
      </c>
      <c r="G110">
        <v>0.1008</v>
      </c>
      <c r="H110">
        <v>9.25</v>
      </c>
      <c r="I110">
        <f t="shared" si="15"/>
        <v>33.300000000000004</v>
      </c>
      <c r="J110" t="s">
        <v>0</v>
      </c>
      <c r="K110" s="1">
        <v>0.99453703703703711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f t="shared" si="9"/>
        <v>0</v>
      </c>
      <c r="R110">
        <f>LOOKUP(EXCEL_235356_data!L110,Sheet1!$D$3:$D$7,Sheet1!$E$3:$E$7)</f>
        <v>0</v>
      </c>
      <c r="S110">
        <f>LOOKUP(EXCEL_235356_data!M110,Sheet1!$D$3:$D$7,Sheet1!$E$3:$E$7)</f>
        <v>0</v>
      </c>
      <c r="T110">
        <f>LOOKUP(EXCEL_235356_data!N110,Sheet1!$D$3:$D$7,Sheet1!$E$3:$E$7)</f>
        <v>0</v>
      </c>
      <c r="U110">
        <f>LOOKUP(EXCEL_235356_data!O110,Sheet1!$D$3:$D$7,Sheet1!$E$3:$E$7)</f>
        <v>0</v>
      </c>
      <c r="V110">
        <f>LOOKUP(EXCEL_235356_data!P110,Sheet1!$D$3:$D$7,Sheet1!$E$3:$E$7)</f>
        <v>0</v>
      </c>
      <c r="W110">
        <f t="shared" si="10"/>
        <v>0</v>
      </c>
      <c r="X110">
        <f t="shared" si="11"/>
        <v>0.1048</v>
      </c>
      <c r="Y110">
        <f t="shared" si="12"/>
        <v>0.96940000000000004</v>
      </c>
      <c r="Z110">
        <f t="shared" si="13"/>
        <v>1.1329729729729729</v>
      </c>
      <c r="AA110" t="str">
        <f t="shared" si="14"/>
        <v>GOOD</v>
      </c>
    </row>
    <row r="111" spans="1:27" x14ac:dyDescent="0.25">
      <c r="A111">
        <v>17.3866108</v>
      </c>
      <c r="B111">
        <v>78.367692099999999</v>
      </c>
      <c r="C111">
        <v>17.387024100000001</v>
      </c>
      <c r="D111">
        <v>78.367719199999996</v>
      </c>
      <c r="E111">
        <v>9.11E-2</v>
      </c>
      <c r="F111">
        <v>0.19539999999999999</v>
      </c>
      <c r="G111">
        <v>0.1288</v>
      </c>
      <c r="H111">
        <v>9.25</v>
      </c>
      <c r="I111">
        <f t="shared" si="15"/>
        <v>33.300000000000004</v>
      </c>
      <c r="J111" t="s">
        <v>0</v>
      </c>
      <c r="K111" s="1">
        <v>0.9945949074074073</v>
      </c>
      <c r="L111">
        <v>0</v>
      </c>
      <c r="M111">
        <v>1</v>
      </c>
      <c r="N111">
        <v>0</v>
      </c>
      <c r="O111">
        <v>0</v>
      </c>
      <c r="P111">
        <v>0</v>
      </c>
      <c r="Q111">
        <f t="shared" si="9"/>
        <v>1</v>
      </c>
      <c r="R111">
        <f>LOOKUP(EXCEL_235356_data!L111,Sheet1!$D$3:$D$7,Sheet1!$E$3:$E$7)</f>
        <v>0</v>
      </c>
      <c r="S111">
        <f>LOOKUP(EXCEL_235356_data!M111,Sheet1!$D$3:$D$7,Sheet1!$E$3:$E$7)</f>
        <v>0.8</v>
      </c>
      <c r="T111">
        <f>LOOKUP(EXCEL_235356_data!N111,Sheet1!$D$3:$D$7,Sheet1!$E$3:$E$7)</f>
        <v>0</v>
      </c>
      <c r="U111">
        <f>LOOKUP(EXCEL_235356_data!O111,Sheet1!$D$3:$D$7,Sheet1!$E$3:$E$7)</f>
        <v>0</v>
      </c>
      <c r="V111">
        <f>LOOKUP(EXCEL_235356_data!P111,Sheet1!$D$3:$D$7,Sheet1!$E$3:$E$7)</f>
        <v>0</v>
      </c>
      <c r="W111">
        <f t="shared" si="10"/>
        <v>0.16</v>
      </c>
      <c r="X111">
        <f t="shared" si="11"/>
        <v>0.19539999999999999</v>
      </c>
      <c r="Y111">
        <f t="shared" si="12"/>
        <v>1.80745</v>
      </c>
      <c r="Z111">
        <f t="shared" si="13"/>
        <v>2.1124324324324326</v>
      </c>
      <c r="AA111" t="str">
        <f t="shared" si="14"/>
        <v>BUMPY</v>
      </c>
    </row>
    <row r="112" spans="1:27" hidden="1" x14ac:dyDescent="0.25">
      <c r="A112">
        <v>17.387024100000001</v>
      </c>
      <c r="B112">
        <v>78.367719199999996</v>
      </c>
      <c r="C112">
        <v>17.387432199999999</v>
      </c>
      <c r="D112">
        <v>78.367766700000004</v>
      </c>
      <c r="E112">
        <v>5.62E-2</v>
      </c>
      <c r="F112">
        <v>6.1699999999999998E-2</v>
      </c>
      <c r="G112">
        <v>0.1133</v>
      </c>
      <c r="H112">
        <v>8.75</v>
      </c>
      <c r="I112">
        <f t="shared" si="15"/>
        <v>31.5</v>
      </c>
      <c r="J112" t="s">
        <v>0</v>
      </c>
      <c r="K112" s="1">
        <v>0.99465277777777772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f t="shared" si="9"/>
        <v>0</v>
      </c>
      <c r="R112">
        <f>LOOKUP(EXCEL_235356_data!L112,Sheet1!$D$3:$D$7,Sheet1!$E$3:$E$7)</f>
        <v>0</v>
      </c>
      <c r="S112">
        <f>LOOKUP(EXCEL_235356_data!M112,Sheet1!$D$3:$D$7,Sheet1!$E$3:$E$7)</f>
        <v>0</v>
      </c>
      <c r="T112">
        <f>LOOKUP(EXCEL_235356_data!N112,Sheet1!$D$3:$D$7,Sheet1!$E$3:$E$7)</f>
        <v>0</v>
      </c>
      <c r="U112">
        <f>LOOKUP(EXCEL_235356_data!O112,Sheet1!$D$3:$D$7,Sheet1!$E$3:$E$7)</f>
        <v>0</v>
      </c>
      <c r="V112">
        <f>LOOKUP(EXCEL_235356_data!P112,Sheet1!$D$3:$D$7,Sheet1!$E$3:$E$7)</f>
        <v>0</v>
      </c>
      <c r="W112">
        <f t="shared" si="10"/>
        <v>0</v>
      </c>
      <c r="X112">
        <f t="shared" si="11"/>
        <v>0.1133</v>
      </c>
      <c r="Y112">
        <f t="shared" si="12"/>
        <v>0.99137500000000001</v>
      </c>
      <c r="Z112">
        <f t="shared" si="13"/>
        <v>1.2948571428571429</v>
      </c>
      <c r="AA112" t="str">
        <f t="shared" si="14"/>
        <v>GOOD</v>
      </c>
    </row>
    <row r="113" spans="1:27" x14ac:dyDescent="0.25">
      <c r="A113">
        <v>17.387432199999999</v>
      </c>
      <c r="B113">
        <v>78.367766700000004</v>
      </c>
      <c r="C113">
        <v>17.3878381</v>
      </c>
      <c r="D113">
        <v>78.367782000000005</v>
      </c>
      <c r="E113">
        <v>8.9499999999999996E-2</v>
      </c>
      <c r="F113">
        <v>0.18340000000000001</v>
      </c>
      <c r="G113">
        <v>0.35610000000000003</v>
      </c>
      <c r="H113">
        <v>9.25</v>
      </c>
      <c r="I113">
        <f t="shared" si="15"/>
        <v>33.300000000000004</v>
      </c>
      <c r="J113" t="s">
        <v>1</v>
      </c>
      <c r="K113" s="1">
        <v>0.99471064814814814</v>
      </c>
      <c r="L113">
        <v>2</v>
      </c>
      <c r="M113">
        <v>1</v>
      </c>
      <c r="N113">
        <v>0</v>
      </c>
      <c r="O113">
        <v>0</v>
      </c>
      <c r="P113">
        <v>0</v>
      </c>
      <c r="Q113">
        <f t="shared" si="9"/>
        <v>3</v>
      </c>
      <c r="R113">
        <f>LOOKUP(EXCEL_235356_data!L113,Sheet1!$D$3:$D$7,Sheet1!$E$3:$E$7)</f>
        <v>1</v>
      </c>
      <c r="S113">
        <f>LOOKUP(EXCEL_235356_data!M113,Sheet1!$D$3:$D$7,Sheet1!$E$3:$E$7)</f>
        <v>0.8</v>
      </c>
      <c r="T113">
        <f>LOOKUP(EXCEL_235356_data!N113,Sheet1!$D$3:$D$7,Sheet1!$E$3:$E$7)</f>
        <v>0</v>
      </c>
      <c r="U113">
        <f>LOOKUP(EXCEL_235356_data!O113,Sheet1!$D$3:$D$7,Sheet1!$E$3:$E$7)</f>
        <v>0</v>
      </c>
      <c r="V113">
        <f>LOOKUP(EXCEL_235356_data!P113,Sheet1!$D$3:$D$7,Sheet1!$E$3:$E$7)</f>
        <v>0</v>
      </c>
      <c r="W113">
        <f t="shared" si="10"/>
        <v>0.36</v>
      </c>
      <c r="X113">
        <f t="shared" si="11"/>
        <v>0.35610000000000003</v>
      </c>
      <c r="Y113">
        <f t="shared" si="12"/>
        <v>3.2939250000000002</v>
      </c>
      <c r="Z113">
        <f t="shared" si="13"/>
        <v>3.8497297297297299</v>
      </c>
      <c r="AA113" t="str">
        <f t="shared" si="14"/>
        <v>BUMPY</v>
      </c>
    </row>
    <row r="114" spans="1:27" hidden="1" x14ac:dyDescent="0.25">
      <c r="A114">
        <v>17.3878381</v>
      </c>
      <c r="B114">
        <v>78.367782000000005</v>
      </c>
      <c r="C114">
        <v>17.3882744</v>
      </c>
      <c r="D114">
        <v>78.367836299999993</v>
      </c>
      <c r="E114">
        <v>6.7100000000000007E-2</v>
      </c>
      <c r="F114">
        <v>5.0799999999999998E-2</v>
      </c>
      <c r="G114">
        <v>8.2299999999999998E-2</v>
      </c>
      <c r="H114">
        <v>9.75</v>
      </c>
      <c r="I114">
        <f t="shared" si="15"/>
        <v>35.1</v>
      </c>
      <c r="J114" t="s">
        <v>0</v>
      </c>
      <c r="K114" s="1">
        <v>0.99476851851851855</v>
      </c>
      <c r="L114">
        <v>0</v>
      </c>
      <c r="M114">
        <v>0</v>
      </c>
      <c r="N114">
        <v>0</v>
      </c>
      <c r="O114">
        <v>0</v>
      </c>
      <c r="P114">
        <v>0</v>
      </c>
      <c r="Q114">
        <f t="shared" si="9"/>
        <v>0</v>
      </c>
      <c r="R114">
        <f>LOOKUP(EXCEL_235356_data!L114,Sheet1!$D$3:$D$7,Sheet1!$E$3:$E$7)</f>
        <v>0</v>
      </c>
      <c r="S114">
        <f>LOOKUP(EXCEL_235356_data!M114,Sheet1!$D$3:$D$7,Sheet1!$E$3:$E$7)</f>
        <v>0</v>
      </c>
      <c r="T114">
        <f>LOOKUP(EXCEL_235356_data!N114,Sheet1!$D$3:$D$7,Sheet1!$E$3:$E$7)</f>
        <v>0</v>
      </c>
      <c r="U114">
        <f>LOOKUP(EXCEL_235356_data!O114,Sheet1!$D$3:$D$7,Sheet1!$E$3:$E$7)</f>
        <v>0</v>
      </c>
      <c r="V114">
        <f>LOOKUP(EXCEL_235356_data!P114,Sheet1!$D$3:$D$7,Sheet1!$E$3:$E$7)</f>
        <v>0</v>
      </c>
      <c r="W114">
        <f t="shared" si="10"/>
        <v>0</v>
      </c>
      <c r="X114">
        <f t="shared" si="11"/>
        <v>8.2299999999999998E-2</v>
      </c>
      <c r="Y114">
        <f t="shared" si="12"/>
        <v>0.80242499999999994</v>
      </c>
      <c r="Z114">
        <f t="shared" si="13"/>
        <v>0.84410256410256401</v>
      </c>
      <c r="AA114" t="str">
        <f t="shared" si="14"/>
        <v>GOOD</v>
      </c>
    </row>
    <row r="115" spans="1:27" hidden="1" x14ac:dyDescent="0.25">
      <c r="A115">
        <v>17.3882744</v>
      </c>
      <c r="B115">
        <v>78.367836299999993</v>
      </c>
      <c r="C115">
        <v>17.388712999999999</v>
      </c>
      <c r="D115">
        <v>78.367883199999994</v>
      </c>
      <c r="E115">
        <v>5.67E-2</v>
      </c>
      <c r="F115">
        <v>5.8500000000000003E-2</v>
      </c>
      <c r="G115">
        <v>7.5700000000000003E-2</v>
      </c>
      <c r="H115">
        <v>10</v>
      </c>
      <c r="I115">
        <f t="shared" si="15"/>
        <v>36</v>
      </c>
      <c r="J115" t="s">
        <v>0</v>
      </c>
      <c r="K115" s="1">
        <v>0.99482638888888886</v>
      </c>
      <c r="L115">
        <v>0</v>
      </c>
      <c r="M115">
        <v>0</v>
      </c>
      <c r="N115">
        <v>0</v>
      </c>
      <c r="O115">
        <v>0</v>
      </c>
      <c r="P115">
        <v>0</v>
      </c>
      <c r="Q115">
        <f t="shared" si="9"/>
        <v>0</v>
      </c>
      <c r="R115">
        <f>LOOKUP(EXCEL_235356_data!L115,Sheet1!$D$3:$D$7,Sheet1!$E$3:$E$7)</f>
        <v>0</v>
      </c>
      <c r="S115">
        <f>LOOKUP(EXCEL_235356_data!M115,Sheet1!$D$3:$D$7,Sheet1!$E$3:$E$7)</f>
        <v>0</v>
      </c>
      <c r="T115">
        <f>LOOKUP(EXCEL_235356_data!N115,Sheet1!$D$3:$D$7,Sheet1!$E$3:$E$7)</f>
        <v>0</v>
      </c>
      <c r="U115">
        <f>LOOKUP(EXCEL_235356_data!O115,Sheet1!$D$3:$D$7,Sheet1!$E$3:$E$7)</f>
        <v>0</v>
      </c>
      <c r="V115">
        <f>LOOKUP(EXCEL_235356_data!P115,Sheet1!$D$3:$D$7,Sheet1!$E$3:$E$7)</f>
        <v>0</v>
      </c>
      <c r="W115">
        <f t="shared" si="10"/>
        <v>0</v>
      </c>
      <c r="X115">
        <f t="shared" si="11"/>
        <v>7.5700000000000003E-2</v>
      </c>
      <c r="Y115">
        <f t="shared" si="12"/>
        <v>0.75700000000000001</v>
      </c>
      <c r="Z115">
        <f t="shared" si="13"/>
        <v>0.75700000000000001</v>
      </c>
      <c r="AA115" t="str">
        <f t="shared" si="14"/>
        <v>GOOD</v>
      </c>
    </row>
    <row r="116" spans="1:27" hidden="1" x14ac:dyDescent="0.25">
      <c r="A116">
        <v>17.388712999999999</v>
      </c>
      <c r="B116">
        <v>78.367883199999994</v>
      </c>
      <c r="C116">
        <v>17.389159500000002</v>
      </c>
      <c r="D116">
        <v>78.367943100000005</v>
      </c>
      <c r="E116">
        <v>5.0099999999999999E-2</v>
      </c>
      <c r="F116">
        <v>5.6099999999999997E-2</v>
      </c>
      <c r="G116">
        <v>9.1399999999999995E-2</v>
      </c>
      <c r="H116">
        <v>10</v>
      </c>
      <c r="I116">
        <f t="shared" si="15"/>
        <v>36</v>
      </c>
      <c r="J116" t="s">
        <v>0</v>
      </c>
      <c r="K116" s="1">
        <v>0.99488425925925927</v>
      </c>
      <c r="L116">
        <v>0</v>
      </c>
      <c r="M116">
        <v>0</v>
      </c>
      <c r="N116">
        <v>0</v>
      </c>
      <c r="O116">
        <v>0</v>
      </c>
      <c r="P116">
        <v>0</v>
      </c>
      <c r="Q116">
        <f t="shared" si="9"/>
        <v>0</v>
      </c>
      <c r="R116">
        <f>LOOKUP(EXCEL_235356_data!L116,Sheet1!$D$3:$D$7,Sheet1!$E$3:$E$7)</f>
        <v>0</v>
      </c>
      <c r="S116">
        <f>LOOKUP(EXCEL_235356_data!M116,Sheet1!$D$3:$D$7,Sheet1!$E$3:$E$7)</f>
        <v>0</v>
      </c>
      <c r="T116">
        <f>LOOKUP(EXCEL_235356_data!N116,Sheet1!$D$3:$D$7,Sheet1!$E$3:$E$7)</f>
        <v>0</v>
      </c>
      <c r="U116">
        <f>LOOKUP(EXCEL_235356_data!O116,Sheet1!$D$3:$D$7,Sheet1!$E$3:$E$7)</f>
        <v>0</v>
      </c>
      <c r="V116">
        <f>LOOKUP(EXCEL_235356_data!P116,Sheet1!$D$3:$D$7,Sheet1!$E$3:$E$7)</f>
        <v>0</v>
      </c>
      <c r="W116">
        <f t="shared" si="10"/>
        <v>0</v>
      </c>
      <c r="X116">
        <f t="shared" si="11"/>
        <v>9.1399999999999995E-2</v>
      </c>
      <c r="Y116">
        <f t="shared" si="12"/>
        <v>0.91399999999999992</v>
      </c>
      <c r="Z116">
        <f t="shared" si="13"/>
        <v>0.91399999999999992</v>
      </c>
      <c r="AA116" t="str">
        <f t="shared" si="14"/>
        <v>GOOD</v>
      </c>
    </row>
    <row r="117" spans="1:27" x14ac:dyDescent="0.25">
      <c r="A117">
        <v>17.389159500000002</v>
      </c>
      <c r="B117">
        <v>78.367943100000005</v>
      </c>
      <c r="C117">
        <v>17.389581400000001</v>
      </c>
      <c r="D117">
        <v>78.367996399999996</v>
      </c>
      <c r="E117">
        <v>9.4299999999999995E-2</v>
      </c>
      <c r="F117">
        <v>0.20830000000000001</v>
      </c>
      <c r="G117">
        <v>0.315</v>
      </c>
      <c r="H117">
        <v>7.75</v>
      </c>
      <c r="I117">
        <f t="shared" si="15"/>
        <v>27.900000000000002</v>
      </c>
      <c r="J117" t="s">
        <v>1</v>
      </c>
      <c r="K117" s="1">
        <v>0.99494212962962969</v>
      </c>
      <c r="L117">
        <v>0</v>
      </c>
      <c r="M117">
        <v>0</v>
      </c>
      <c r="N117">
        <v>2</v>
      </c>
      <c r="O117">
        <v>0</v>
      </c>
      <c r="P117">
        <v>1</v>
      </c>
      <c r="Q117">
        <f t="shared" si="9"/>
        <v>3</v>
      </c>
      <c r="R117">
        <f>LOOKUP(EXCEL_235356_data!L117,Sheet1!$D$3:$D$7,Sheet1!$E$3:$E$7)</f>
        <v>0</v>
      </c>
      <c r="S117">
        <f>LOOKUP(EXCEL_235356_data!M117,Sheet1!$D$3:$D$7,Sheet1!$E$3:$E$7)</f>
        <v>0</v>
      </c>
      <c r="T117">
        <f>LOOKUP(EXCEL_235356_data!N117,Sheet1!$D$3:$D$7,Sheet1!$E$3:$E$7)</f>
        <v>1</v>
      </c>
      <c r="U117">
        <f>LOOKUP(EXCEL_235356_data!O117,Sheet1!$D$3:$D$7,Sheet1!$E$3:$E$7)</f>
        <v>0</v>
      </c>
      <c r="V117">
        <f>LOOKUP(EXCEL_235356_data!P117,Sheet1!$D$3:$D$7,Sheet1!$E$3:$E$7)</f>
        <v>0.8</v>
      </c>
      <c r="W117">
        <f t="shared" si="10"/>
        <v>0.36</v>
      </c>
      <c r="X117">
        <f t="shared" si="11"/>
        <v>0.315</v>
      </c>
      <c r="Y117">
        <f t="shared" si="12"/>
        <v>2.4412500000000001</v>
      </c>
      <c r="Z117">
        <f t="shared" si="13"/>
        <v>4.064516129032258</v>
      </c>
      <c r="AA117" t="str">
        <f t="shared" si="14"/>
        <v>BUMPY</v>
      </c>
    </row>
    <row r="118" spans="1:27" x14ac:dyDescent="0.25">
      <c r="A118">
        <v>17.389581400000001</v>
      </c>
      <c r="B118">
        <v>78.367996399999996</v>
      </c>
      <c r="C118">
        <v>17.389805299999999</v>
      </c>
      <c r="D118">
        <v>78.368014500000001</v>
      </c>
      <c r="E118">
        <v>0.3574</v>
      </c>
      <c r="F118">
        <v>0.38640000000000002</v>
      </c>
      <c r="G118">
        <v>0.80549999999999999</v>
      </c>
      <c r="H118">
        <v>6</v>
      </c>
      <c r="I118">
        <f t="shared" si="15"/>
        <v>21.6</v>
      </c>
      <c r="J118" t="s">
        <v>1</v>
      </c>
      <c r="K118" s="1">
        <v>0.995</v>
      </c>
      <c r="L118">
        <v>3</v>
      </c>
      <c r="M118">
        <v>2</v>
      </c>
      <c r="N118">
        <v>0</v>
      </c>
      <c r="O118">
        <v>0</v>
      </c>
      <c r="P118">
        <v>0</v>
      </c>
      <c r="Q118">
        <f t="shared" si="9"/>
        <v>5</v>
      </c>
      <c r="R118">
        <f>LOOKUP(EXCEL_235356_data!L118,Sheet1!$D$3:$D$7,Sheet1!$E$3:$E$7)</f>
        <v>1.5</v>
      </c>
      <c r="S118">
        <f>LOOKUP(EXCEL_235356_data!M118,Sheet1!$D$3:$D$7,Sheet1!$E$3:$E$7)</f>
        <v>1</v>
      </c>
      <c r="T118">
        <f>LOOKUP(EXCEL_235356_data!N118,Sheet1!$D$3:$D$7,Sheet1!$E$3:$E$7)</f>
        <v>0</v>
      </c>
      <c r="U118">
        <f>LOOKUP(EXCEL_235356_data!O118,Sheet1!$D$3:$D$7,Sheet1!$E$3:$E$7)</f>
        <v>0</v>
      </c>
      <c r="V118">
        <f>LOOKUP(EXCEL_235356_data!P118,Sheet1!$D$3:$D$7,Sheet1!$E$3:$E$7)</f>
        <v>0</v>
      </c>
      <c r="W118">
        <f t="shared" si="10"/>
        <v>0.5</v>
      </c>
      <c r="X118">
        <f t="shared" si="11"/>
        <v>0.80549999999999999</v>
      </c>
      <c r="Y118">
        <f t="shared" si="12"/>
        <v>4.8330000000000002</v>
      </c>
      <c r="Z118">
        <f t="shared" si="13"/>
        <v>13.425000000000001</v>
      </c>
      <c r="AA118" t="str">
        <f t="shared" si="14"/>
        <v>BUMPY</v>
      </c>
    </row>
    <row r="119" spans="1:27" x14ac:dyDescent="0.25">
      <c r="A119">
        <v>17.389805299999999</v>
      </c>
      <c r="B119">
        <v>78.368014500000001</v>
      </c>
      <c r="C119">
        <v>17.390163000000001</v>
      </c>
      <c r="D119">
        <v>78.368055900000002</v>
      </c>
      <c r="E119">
        <v>0.10340000000000001</v>
      </c>
      <c r="F119">
        <v>0.1497</v>
      </c>
      <c r="G119">
        <v>0.20930000000000001</v>
      </c>
      <c r="H119">
        <v>8.5</v>
      </c>
      <c r="I119">
        <f t="shared" si="15"/>
        <v>30.6</v>
      </c>
      <c r="J119" t="s">
        <v>0</v>
      </c>
      <c r="K119" s="1">
        <v>0.99505787037037041</v>
      </c>
      <c r="L119">
        <v>0</v>
      </c>
      <c r="M119">
        <v>0</v>
      </c>
      <c r="N119">
        <v>1</v>
      </c>
      <c r="O119">
        <v>0</v>
      </c>
      <c r="P119">
        <v>0</v>
      </c>
      <c r="Q119">
        <f t="shared" si="9"/>
        <v>1</v>
      </c>
      <c r="R119">
        <f>LOOKUP(EXCEL_235356_data!L119,Sheet1!$D$3:$D$7,Sheet1!$E$3:$E$7)</f>
        <v>0</v>
      </c>
      <c r="S119">
        <f>LOOKUP(EXCEL_235356_data!M119,Sheet1!$D$3:$D$7,Sheet1!$E$3:$E$7)</f>
        <v>0</v>
      </c>
      <c r="T119">
        <f>LOOKUP(EXCEL_235356_data!N119,Sheet1!$D$3:$D$7,Sheet1!$E$3:$E$7)</f>
        <v>0.8</v>
      </c>
      <c r="U119">
        <f>LOOKUP(EXCEL_235356_data!O119,Sheet1!$D$3:$D$7,Sheet1!$E$3:$E$7)</f>
        <v>0</v>
      </c>
      <c r="V119">
        <f>LOOKUP(EXCEL_235356_data!P119,Sheet1!$D$3:$D$7,Sheet1!$E$3:$E$7)</f>
        <v>0</v>
      </c>
      <c r="W119">
        <f t="shared" si="10"/>
        <v>0.16</v>
      </c>
      <c r="X119">
        <f t="shared" si="11"/>
        <v>0.20930000000000001</v>
      </c>
      <c r="Y119">
        <f t="shared" si="12"/>
        <v>1.77905</v>
      </c>
      <c r="Z119">
        <f t="shared" si="13"/>
        <v>2.4623529411764706</v>
      </c>
      <c r="AA119" t="str">
        <f t="shared" si="14"/>
        <v>BUMPY</v>
      </c>
    </row>
    <row r="120" spans="1:27" x14ac:dyDescent="0.25">
      <c r="A120">
        <v>17.390163000000001</v>
      </c>
      <c r="B120">
        <v>78.368055900000002</v>
      </c>
      <c r="C120">
        <v>17.390454500000001</v>
      </c>
      <c r="D120">
        <v>78.368069199999994</v>
      </c>
      <c r="E120">
        <v>0.45140000000000002</v>
      </c>
      <c r="F120">
        <v>0.79830000000000001</v>
      </c>
      <c r="G120">
        <v>0.73880000000000001</v>
      </c>
      <c r="H120">
        <v>6.25</v>
      </c>
      <c r="I120">
        <f t="shared" si="15"/>
        <v>22.5</v>
      </c>
      <c r="J120" t="s">
        <v>1</v>
      </c>
      <c r="K120" s="1">
        <v>0.99511574074074083</v>
      </c>
      <c r="L120">
        <v>0</v>
      </c>
      <c r="M120">
        <v>3</v>
      </c>
      <c r="N120">
        <v>0</v>
      </c>
      <c r="O120">
        <v>0</v>
      </c>
      <c r="P120">
        <v>1</v>
      </c>
      <c r="Q120">
        <f t="shared" si="9"/>
        <v>4</v>
      </c>
      <c r="R120">
        <f>LOOKUP(EXCEL_235356_data!L120,Sheet1!$D$3:$D$7,Sheet1!$E$3:$E$7)</f>
        <v>0</v>
      </c>
      <c r="S120">
        <f>LOOKUP(EXCEL_235356_data!M120,Sheet1!$D$3:$D$7,Sheet1!$E$3:$E$7)</f>
        <v>1.5</v>
      </c>
      <c r="T120">
        <f>LOOKUP(EXCEL_235356_data!N120,Sheet1!$D$3:$D$7,Sheet1!$E$3:$E$7)</f>
        <v>0</v>
      </c>
      <c r="U120">
        <f>LOOKUP(EXCEL_235356_data!O120,Sheet1!$D$3:$D$7,Sheet1!$E$3:$E$7)</f>
        <v>0</v>
      </c>
      <c r="V120">
        <f>LOOKUP(EXCEL_235356_data!P120,Sheet1!$D$3:$D$7,Sheet1!$E$3:$E$7)</f>
        <v>0.8</v>
      </c>
      <c r="W120">
        <f t="shared" si="10"/>
        <v>0.45999999999999996</v>
      </c>
      <c r="X120">
        <f t="shared" si="11"/>
        <v>0.79830000000000001</v>
      </c>
      <c r="Y120">
        <f t="shared" si="12"/>
        <v>4.9893749999999999</v>
      </c>
      <c r="Z120">
        <f t="shared" si="13"/>
        <v>12.7728</v>
      </c>
      <c r="AA120" t="str">
        <f t="shared" si="14"/>
        <v>BUMPY</v>
      </c>
    </row>
    <row r="121" spans="1:27" x14ac:dyDescent="0.25">
      <c r="A121">
        <v>17.390454500000001</v>
      </c>
      <c r="B121">
        <v>78.368069199999994</v>
      </c>
      <c r="C121">
        <v>17.390673</v>
      </c>
      <c r="D121">
        <v>78.368105999999997</v>
      </c>
      <c r="E121">
        <v>0.12379999999999999</v>
      </c>
      <c r="F121">
        <v>0.2392</v>
      </c>
      <c r="G121">
        <v>0.2611</v>
      </c>
      <c r="H121">
        <v>4</v>
      </c>
      <c r="I121">
        <f t="shared" si="15"/>
        <v>14.4</v>
      </c>
      <c r="J121" t="s">
        <v>0</v>
      </c>
      <c r="K121" s="1">
        <v>0.99517361111111102</v>
      </c>
      <c r="L121">
        <v>1</v>
      </c>
      <c r="M121">
        <v>0</v>
      </c>
      <c r="N121">
        <v>0</v>
      </c>
      <c r="O121">
        <v>0</v>
      </c>
      <c r="P121">
        <v>0</v>
      </c>
      <c r="Q121">
        <f t="shared" si="9"/>
        <v>1</v>
      </c>
      <c r="R121">
        <f>LOOKUP(EXCEL_235356_data!L121,Sheet1!$D$3:$D$7,Sheet1!$E$3:$E$7)</f>
        <v>0.8</v>
      </c>
      <c r="S121">
        <f>LOOKUP(EXCEL_235356_data!M121,Sheet1!$D$3:$D$7,Sheet1!$E$3:$E$7)</f>
        <v>0</v>
      </c>
      <c r="T121">
        <f>LOOKUP(EXCEL_235356_data!N121,Sheet1!$D$3:$D$7,Sheet1!$E$3:$E$7)</f>
        <v>0</v>
      </c>
      <c r="U121">
        <f>LOOKUP(EXCEL_235356_data!O121,Sheet1!$D$3:$D$7,Sheet1!$E$3:$E$7)</f>
        <v>0</v>
      </c>
      <c r="V121">
        <f>LOOKUP(EXCEL_235356_data!P121,Sheet1!$D$3:$D$7,Sheet1!$E$3:$E$7)</f>
        <v>0</v>
      </c>
      <c r="W121">
        <f t="shared" si="10"/>
        <v>0.16</v>
      </c>
      <c r="X121">
        <f t="shared" si="11"/>
        <v>0.2611</v>
      </c>
      <c r="Y121">
        <f t="shared" si="12"/>
        <v>1.0444</v>
      </c>
      <c r="Z121">
        <f t="shared" si="13"/>
        <v>6.5274999999999999</v>
      </c>
      <c r="AA121" t="str">
        <f t="shared" si="14"/>
        <v>BUMPY</v>
      </c>
    </row>
    <row r="122" spans="1:27" x14ac:dyDescent="0.25">
      <c r="A122">
        <v>17.390673</v>
      </c>
      <c r="B122">
        <v>78.368105999999997</v>
      </c>
      <c r="C122">
        <v>17.390845899999999</v>
      </c>
      <c r="D122">
        <v>78.368133900000004</v>
      </c>
      <c r="E122">
        <v>0.1492</v>
      </c>
      <c r="F122">
        <v>7.3800000000000004E-2</v>
      </c>
      <c r="G122">
        <v>7.1199999999999999E-2</v>
      </c>
      <c r="H122">
        <v>4</v>
      </c>
      <c r="I122">
        <f t="shared" si="15"/>
        <v>14.4</v>
      </c>
      <c r="J122" t="s">
        <v>0</v>
      </c>
      <c r="K122" s="1">
        <v>0.99523148148148144</v>
      </c>
      <c r="L122">
        <v>0</v>
      </c>
      <c r="M122">
        <v>0</v>
      </c>
      <c r="N122">
        <v>0</v>
      </c>
      <c r="O122">
        <v>0</v>
      </c>
      <c r="P122">
        <v>0</v>
      </c>
      <c r="Q122">
        <f t="shared" si="9"/>
        <v>0</v>
      </c>
      <c r="R122">
        <f>LOOKUP(EXCEL_235356_data!L122,Sheet1!$D$3:$D$7,Sheet1!$E$3:$E$7)</f>
        <v>0</v>
      </c>
      <c r="S122">
        <f>LOOKUP(EXCEL_235356_data!M122,Sheet1!$D$3:$D$7,Sheet1!$E$3:$E$7)</f>
        <v>0</v>
      </c>
      <c r="T122">
        <f>LOOKUP(EXCEL_235356_data!N122,Sheet1!$D$3:$D$7,Sheet1!$E$3:$E$7)</f>
        <v>0</v>
      </c>
      <c r="U122">
        <f>LOOKUP(EXCEL_235356_data!O122,Sheet1!$D$3:$D$7,Sheet1!$E$3:$E$7)</f>
        <v>0</v>
      </c>
      <c r="V122">
        <f>LOOKUP(EXCEL_235356_data!P122,Sheet1!$D$3:$D$7,Sheet1!$E$3:$E$7)</f>
        <v>0</v>
      </c>
      <c r="W122">
        <f t="shared" si="10"/>
        <v>0</v>
      </c>
      <c r="X122">
        <f t="shared" si="11"/>
        <v>0.1492</v>
      </c>
      <c r="Y122">
        <f t="shared" si="12"/>
        <v>0.5968</v>
      </c>
      <c r="Z122">
        <f t="shared" si="13"/>
        <v>3.73</v>
      </c>
      <c r="AA122" t="str">
        <f t="shared" si="14"/>
        <v>BUMPY</v>
      </c>
    </row>
    <row r="123" spans="1:27" x14ac:dyDescent="0.25">
      <c r="A123">
        <v>17.390845899999999</v>
      </c>
      <c r="B123">
        <v>78.368133900000004</v>
      </c>
      <c r="C123">
        <v>17.391041300000001</v>
      </c>
      <c r="D123">
        <v>78.368164399999998</v>
      </c>
      <c r="E123">
        <v>7.7499999999999999E-2</v>
      </c>
      <c r="F123">
        <v>0.16350000000000001</v>
      </c>
      <c r="G123">
        <v>0.1978</v>
      </c>
      <c r="H123">
        <v>4</v>
      </c>
      <c r="I123">
        <f t="shared" si="15"/>
        <v>14.4</v>
      </c>
      <c r="J123" t="s">
        <v>0</v>
      </c>
      <c r="K123" s="1">
        <v>0.99528935185185186</v>
      </c>
      <c r="L123">
        <v>1</v>
      </c>
      <c r="M123">
        <v>0</v>
      </c>
      <c r="N123">
        <v>0</v>
      </c>
      <c r="O123">
        <v>0</v>
      </c>
      <c r="P123">
        <v>0</v>
      </c>
      <c r="Q123">
        <f t="shared" si="9"/>
        <v>1</v>
      </c>
      <c r="R123">
        <f>LOOKUP(EXCEL_235356_data!L123,Sheet1!$D$3:$D$7,Sheet1!$E$3:$E$7)</f>
        <v>0.8</v>
      </c>
      <c r="S123">
        <f>LOOKUP(EXCEL_235356_data!M123,Sheet1!$D$3:$D$7,Sheet1!$E$3:$E$7)</f>
        <v>0</v>
      </c>
      <c r="T123">
        <f>LOOKUP(EXCEL_235356_data!N123,Sheet1!$D$3:$D$7,Sheet1!$E$3:$E$7)</f>
        <v>0</v>
      </c>
      <c r="U123">
        <f>LOOKUP(EXCEL_235356_data!O123,Sheet1!$D$3:$D$7,Sheet1!$E$3:$E$7)</f>
        <v>0</v>
      </c>
      <c r="V123">
        <f>LOOKUP(EXCEL_235356_data!P123,Sheet1!$D$3:$D$7,Sheet1!$E$3:$E$7)</f>
        <v>0</v>
      </c>
      <c r="W123">
        <f t="shared" si="10"/>
        <v>0.16</v>
      </c>
      <c r="X123">
        <f t="shared" si="11"/>
        <v>0.1978</v>
      </c>
      <c r="Y123">
        <f t="shared" si="12"/>
        <v>0.79120000000000001</v>
      </c>
      <c r="Z123">
        <f t="shared" si="13"/>
        <v>4.9450000000000003</v>
      </c>
      <c r="AA123" t="str">
        <f t="shared" si="14"/>
        <v>BUMPY</v>
      </c>
    </row>
    <row r="124" spans="1:27" x14ac:dyDescent="0.25">
      <c r="A124">
        <v>17.391041300000001</v>
      </c>
      <c r="B124">
        <v>78.368164399999998</v>
      </c>
      <c r="C124">
        <v>17.391242699999999</v>
      </c>
      <c r="D124">
        <v>78.368186100000003</v>
      </c>
      <c r="E124">
        <v>0.3039</v>
      </c>
      <c r="F124">
        <v>0.3725</v>
      </c>
      <c r="G124">
        <v>0.84750000000000003</v>
      </c>
      <c r="H124">
        <v>4.5</v>
      </c>
      <c r="I124">
        <f t="shared" si="15"/>
        <v>16.2</v>
      </c>
      <c r="J124" t="s">
        <v>3</v>
      </c>
      <c r="K124" s="1">
        <v>0.99534722222222216</v>
      </c>
      <c r="L124">
        <v>0</v>
      </c>
      <c r="M124">
        <v>0</v>
      </c>
      <c r="N124">
        <v>0</v>
      </c>
      <c r="O124">
        <v>0</v>
      </c>
      <c r="P124">
        <v>3</v>
      </c>
      <c r="Q124">
        <f t="shared" si="9"/>
        <v>3</v>
      </c>
      <c r="R124">
        <f>LOOKUP(EXCEL_235356_data!L124,Sheet1!$D$3:$D$7,Sheet1!$E$3:$E$7)</f>
        <v>0</v>
      </c>
      <c r="S124">
        <f>LOOKUP(EXCEL_235356_data!M124,Sheet1!$D$3:$D$7,Sheet1!$E$3:$E$7)</f>
        <v>0</v>
      </c>
      <c r="T124">
        <f>LOOKUP(EXCEL_235356_data!N124,Sheet1!$D$3:$D$7,Sheet1!$E$3:$E$7)</f>
        <v>0</v>
      </c>
      <c r="U124">
        <f>LOOKUP(EXCEL_235356_data!O124,Sheet1!$D$3:$D$7,Sheet1!$E$3:$E$7)</f>
        <v>0</v>
      </c>
      <c r="V124">
        <f>LOOKUP(EXCEL_235356_data!P124,Sheet1!$D$3:$D$7,Sheet1!$E$3:$E$7)</f>
        <v>1.5</v>
      </c>
      <c r="W124">
        <f t="shared" si="10"/>
        <v>0.3</v>
      </c>
      <c r="X124">
        <f t="shared" si="11"/>
        <v>0.84750000000000003</v>
      </c>
      <c r="Y124">
        <f t="shared" si="12"/>
        <v>3.8137500000000002</v>
      </c>
      <c r="Z124">
        <f t="shared" si="13"/>
        <v>18.833333333333336</v>
      </c>
      <c r="AA124" t="str">
        <f t="shared" si="14"/>
        <v>BUMPY</v>
      </c>
    </row>
    <row r="125" spans="1:27" x14ac:dyDescent="0.25">
      <c r="A125">
        <v>17.391242699999999</v>
      </c>
      <c r="B125">
        <v>78.368186100000003</v>
      </c>
      <c r="C125">
        <v>17.391483399999998</v>
      </c>
      <c r="D125">
        <v>78.368204800000001</v>
      </c>
      <c r="E125">
        <v>0.21390000000000001</v>
      </c>
      <c r="F125">
        <v>0.32179999999999997</v>
      </c>
      <c r="G125">
        <v>0.35980000000000001</v>
      </c>
      <c r="H125">
        <v>5.75</v>
      </c>
      <c r="I125">
        <f t="shared" si="15"/>
        <v>20.7</v>
      </c>
      <c r="J125" t="s">
        <v>1</v>
      </c>
      <c r="K125" s="1">
        <v>0.99540509259259258</v>
      </c>
      <c r="L125">
        <v>2</v>
      </c>
      <c r="M125">
        <v>0</v>
      </c>
      <c r="N125">
        <v>0</v>
      </c>
      <c r="O125">
        <v>1</v>
      </c>
      <c r="P125">
        <v>0</v>
      </c>
      <c r="Q125">
        <f t="shared" si="9"/>
        <v>3</v>
      </c>
      <c r="R125">
        <f>LOOKUP(EXCEL_235356_data!L125,Sheet1!$D$3:$D$7,Sheet1!$E$3:$E$7)</f>
        <v>1</v>
      </c>
      <c r="S125">
        <f>LOOKUP(EXCEL_235356_data!M125,Sheet1!$D$3:$D$7,Sheet1!$E$3:$E$7)</f>
        <v>0</v>
      </c>
      <c r="T125">
        <f>LOOKUP(EXCEL_235356_data!N125,Sheet1!$D$3:$D$7,Sheet1!$E$3:$E$7)</f>
        <v>0</v>
      </c>
      <c r="U125">
        <f>LOOKUP(EXCEL_235356_data!O125,Sheet1!$D$3:$D$7,Sheet1!$E$3:$E$7)</f>
        <v>0.8</v>
      </c>
      <c r="V125">
        <f>LOOKUP(EXCEL_235356_data!P125,Sheet1!$D$3:$D$7,Sheet1!$E$3:$E$7)</f>
        <v>0</v>
      </c>
      <c r="W125">
        <f t="shared" si="10"/>
        <v>0.36</v>
      </c>
      <c r="X125">
        <f t="shared" si="11"/>
        <v>0.35980000000000001</v>
      </c>
      <c r="Y125">
        <f t="shared" si="12"/>
        <v>2.0688499999999999</v>
      </c>
      <c r="Z125">
        <f t="shared" si="13"/>
        <v>6.2573913043478253</v>
      </c>
      <c r="AA125" t="str">
        <f t="shared" si="14"/>
        <v>BUMPY</v>
      </c>
    </row>
    <row r="126" spans="1:27" hidden="1" x14ac:dyDescent="0.25">
      <c r="A126">
        <v>17.391483399999998</v>
      </c>
      <c r="B126">
        <v>78.368204800000001</v>
      </c>
      <c r="C126">
        <v>17.391740599999999</v>
      </c>
      <c r="D126">
        <v>78.368231300000005</v>
      </c>
      <c r="E126">
        <v>0.1052</v>
      </c>
      <c r="F126">
        <v>3.5299999999999998E-2</v>
      </c>
      <c r="G126">
        <v>4.7300000000000002E-2</v>
      </c>
      <c r="H126">
        <v>5.75</v>
      </c>
      <c r="I126">
        <f t="shared" si="15"/>
        <v>20.7</v>
      </c>
      <c r="J126" t="s">
        <v>0</v>
      </c>
      <c r="K126" s="1">
        <v>0.99546296296296299</v>
      </c>
      <c r="L126">
        <v>0</v>
      </c>
      <c r="M126">
        <v>0</v>
      </c>
      <c r="N126">
        <v>0</v>
      </c>
      <c r="O126">
        <v>0</v>
      </c>
      <c r="P126">
        <v>0</v>
      </c>
      <c r="Q126">
        <f t="shared" si="9"/>
        <v>0</v>
      </c>
      <c r="R126">
        <f>LOOKUP(EXCEL_235356_data!L126,Sheet1!$D$3:$D$7,Sheet1!$E$3:$E$7)</f>
        <v>0</v>
      </c>
      <c r="S126">
        <f>LOOKUP(EXCEL_235356_data!M126,Sheet1!$D$3:$D$7,Sheet1!$E$3:$E$7)</f>
        <v>0</v>
      </c>
      <c r="T126">
        <f>LOOKUP(EXCEL_235356_data!N126,Sheet1!$D$3:$D$7,Sheet1!$E$3:$E$7)</f>
        <v>0</v>
      </c>
      <c r="U126">
        <f>LOOKUP(EXCEL_235356_data!O126,Sheet1!$D$3:$D$7,Sheet1!$E$3:$E$7)</f>
        <v>0</v>
      </c>
      <c r="V126">
        <f>LOOKUP(EXCEL_235356_data!P126,Sheet1!$D$3:$D$7,Sheet1!$E$3:$E$7)</f>
        <v>0</v>
      </c>
      <c r="W126">
        <f t="shared" si="10"/>
        <v>0</v>
      </c>
      <c r="X126">
        <f t="shared" si="11"/>
        <v>0.1052</v>
      </c>
      <c r="Y126">
        <f t="shared" si="12"/>
        <v>0.60489999999999999</v>
      </c>
      <c r="Z126">
        <f t="shared" si="13"/>
        <v>1.8295652173913042</v>
      </c>
      <c r="AA126" t="str">
        <f t="shared" si="14"/>
        <v>GOOD</v>
      </c>
    </row>
    <row r="127" spans="1:27" hidden="1" x14ac:dyDescent="0.25">
      <c r="A127">
        <v>17.391740599999999</v>
      </c>
      <c r="B127">
        <v>78.368231300000005</v>
      </c>
      <c r="C127">
        <v>17.3919563</v>
      </c>
      <c r="D127">
        <v>78.368268799999996</v>
      </c>
      <c r="E127">
        <v>4.7600000000000003E-2</v>
      </c>
      <c r="F127">
        <v>2.6100000000000002E-2</v>
      </c>
      <c r="G127">
        <v>5.2699999999999997E-2</v>
      </c>
      <c r="H127">
        <v>3.75</v>
      </c>
      <c r="I127">
        <f t="shared" si="15"/>
        <v>13.5</v>
      </c>
      <c r="J127" t="s">
        <v>0</v>
      </c>
      <c r="K127" s="1">
        <v>0.9955208333333333</v>
      </c>
      <c r="L127">
        <v>0</v>
      </c>
      <c r="M127">
        <v>0</v>
      </c>
      <c r="N127">
        <v>0</v>
      </c>
      <c r="O127">
        <v>0</v>
      </c>
      <c r="P127">
        <v>0</v>
      </c>
      <c r="Q127">
        <f t="shared" si="9"/>
        <v>0</v>
      </c>
      <c r="R127">
        <f>LOOKUP(EXCEL_235356_data!L127,Sheet1!$D$3:$D$7,Sheet1!$E$3:$E$7)</f>
        <v>0</v>
      </c>
      <c r="S127">
        <f>LOOKUP(EXCEL_235356_data!M127,Sheet1!$D$3:$D$7,Sheet1!$E$3:$E$7)</f>
        <v>0</v>
      </c>
      <c r="T127">
        <f>LOOKUP(EXCEL_235356_data!N127,Sheet1!$D$3:$D$7,Sheet1!$E$3:$E$7)</f>
        <v>0</v>
      </c>
      <c r="U127">
        <f>LOOKUP(EXCEL_235356_data!O127,Sheet1!$D$3:$D$7,Sheet1!$E$3:$E$7)</f>
        <v>0</v>
      </c>
      <c r="V127">
        <f>LOOKUP(EXCEL_235356_data!P127,Sheet1!$D$3:$D$7,Sheet1!$E$3:$E$7)</f>
        <v>0</v>
      </c>
      <c r="W127">
        <f t="shared" si="10"/>
        <v>0</v>
      </c>
      <c r="X127">
        <f t="shared" si="11"/>
        <v>5.2699999999999997E-2</v>
      </c>
      <c r="Y127">
        <f t="shared" si="12"/>
        <v>0.197625</v>
      </c>
      <c r="Z127">
        <f t="shared" si="13"/>
        <v>1.4053333333333333</v>
      </c>
      <c r="AA127" t="str">
        <f t="shared" si="14"/>
        <v>GOOD</v>
      </c>
    </row>
    <row r="128" spans="1:27" x14ac:dyDescent="0.25">
      <c r="A128">
        <v>17.3919563</v>
      </c>
      <c r="B128">
        <v>78.368268799999996</v>
      </c>
      <c r="C128">
        <v>17.392062500000002</v>
      </c>
      <c r="D128">
        <v>78.368072799999993</v>
      </c>
      <c r="E128">
        <v>5.0099999999999999E-2</v>
      </c>
      <c r="F128">
        <v>0.15010000000000001</v>
      </c>
      <c r="G128">
        <v>0.1072</v>
      </c>
      <c r="H128">
        <v>5.5</v>
      </c>
      <c r="I128">
        <f t="shared" si="15"/>
        <v>19.8</v>
      </c>
      <c r="J128" t="s">
        <v>0</v>
      </c>
      <c r="K128" s="1">
        <v>0.99557870370370372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f t="shared" si="9"/>
        <v>0</v>
      </c>
      <c r="R128">
        <f>LOOKUP(EXCEL_235356_data!L128,Sheet1!$D$3:$D$7,Sheet1!$E$3:$E$7)</f>
        <v>0</v>
      </c>
      <c r="S128">
        <f>LOOKUP(EXCEL_235356_data!M128,Sheet1!$D$3:$D$7,Sheet1!$E$3:$E$7)</f>
        <v>0</v>
      </c>
      <c r="T128">
        <f>LOOKUP(EXCEL_235356_data!N128,Sheet1!$D$3:$D$7,Sheet1!$E$3:$E$7)</f>
        <v>0</v>
      </c>
      <c r="U128">
        <f>LOOKUP(EXCEL_235356_data!O128,Sheet1!$D$3:$D$7,Sheet1!$E$3:$E$7)</f>
        <v>0</v>
      </c>
      <c r="V128">
        <f>LOOKUP(EXCEL_235356_data!P128,Sheet1!$D$3:$D$7,Sheet1!$E$3:$E$7)</f>
        <v>0</v>
      </c>
      <c r="W128">
        <f t="shared" si="10"/>
        <v>0</v>
      </c>
      <c r="X128">
        <f t="shared" si="11"/>
        <v>0.15010000000000001</v>
      </c>
      <c r="Y128">
        <f t="shared" si="12"/>
        <v>0.82555000000000001</v>
      </c>
      <c r="Z128">
        <f t="shared" si="13"/>
        <v>2.729090909090909</v>
      </c>
      <c r="AA128" t="str">
        <f t="shared" si="14"/>
        <v>BUMPY</v>
      </c>
    </row>
    <row r="129" spans="1:27" hidden="1" x14ac:dyDescent="0.25">
      <c r="A129">
        <v>17.392062500000002</v>
      </c>
      <c r="B129">
        <v>78.368072799999993</v>
      </c>
      <c r="C129">
        <v>17.392103500000001</v>
      </c>
      <c r="D129">
        <v>78.367688000000001</v>
      </c>
      <c r="E129">
        <v>7.2900000000000006E-2</v>
      </c>
      <c r="F129">
        <v>0.17460000000000001</v>
      </c>
      <c r="G129">
        <v>0.1038</v>
      </c>
      <c r="H129">
        <v>9</v>
      </c>
      <c r="I129">
        <f t="shared" si="15"/>
        <v>32.4</v>
      </c>
      <c r="J129" t="s">
        <v>0</v>
      </c>
      <c r="K129" s="1">
        <v>0.99563657407407413</v>
      </c>
      <c r="L129">
        <v>0</v>
      </c>
      <c r="M129">
        <v>0</v>
      </c>
      <c r="N129">
        <v>0</v>
      </c>
      <c r="O129">
        <v>1</v>
      </c>
      <c r="P129">
        <v>0</v>
      </c>
      <c r="Q129">
        <f t="shared" si="9"/>
        <v>1</v>
      </c>
      <c r="R129">
        <f>LOOKUP(EXCEL_235356_data!L129,Sheet1!$D$3:$D$7,Sheet1!$E$3:$E$7)</f>
        <v>0</v>
      </c>
      <c r="S129">
        <f>LOOKUP(EXCEL_235356_data!M129,Sheet1!$D$3:$D$7,Sheet1!$E$3:$E$7)</f>
        <v>0</v>
      </c>
      <c r="T129">
        <f>LOOKUP(EXCEL_235356_data!N129,Sheet1!$D$3:$D$7,Sheet1!$E$3:$E$7)</f>
        <v>0</v>
      </c>
      <c r="U129">
        <f>LOOKUP(EXCEL_235356_data!O129,Sheet1!$D$3:$D$7,Sheet1!$E$3:$E$7)</f>
        <v>0.8</v>
      </c>
      <c r="V129">
        <f>LOOKUP(EXCEL_235356_data!P129,Sheet1!$D$3:$D$7,Sheet1!$E$3:$E$7)</f>
        <v>0</v>
      </c>
      <c r="W129">
        <f t="shared" si="10"/>
        <v>0.16</v>
      </c>
      <c r="X129">
        <f t="shared" si="11"/>
        <v>0.17460000000000001</v>
      </c>
      <c r="Y129">
        <f t="shared" si="12"/>
        <v>1.5714000000000001</v>
      </c>
      <c r="Z129">
        <f t="shared" si="13"/>
        <v>1.94</v>
      </c>
      <c r="AA129" t="str">
        <f t="shared" si="14"/>
        <v>GOOD</v>
      </c>
    </row>
    <row r="130" spans="1:27" hidden="1" x14ac:dyDescent="0.25">
      <c r="A130">
        <v>17.392103500000001</v>
      </c>
      <c r="B130">
        <v>78.367688000000001</v>
      </c>
      <c r="C130">
        <v>17.392129300000001</v>
      </c>
      <c r="D130">
        <v>78.367236700000007</v>
      </c>
      <c r="E130">
        <v>4.2000000000000003E-2</v>
      </c>
      <c r="F130">
        <v>6.1800000000000001E-2</v>
      </c>
      <c r="G130">
        <v>5.6000000000000001E-2</v>
      </c>
      <c r="H130">
        <v>7.75</v>
      </c>
      <c r="I130">
        <f t="shared" si="15"/>
        <v>27.900000000000002</v>
      </c>
      <c r="J130" t="s">
        <v>0</v>
      </c>
      <c r="K130" s="1">
        <v>0.99569444444444455</v>
      </c>
      <c r="L130">
        <v>0</v>
      </c>
      <c r="M130">
        <v>0</v>
      </c>
      <c r="N130">
        <v>0</v>
      </c>
      <c r="O130">
        <v>0</v>
      </c>
      <c r="P130">
        <v>0</v>
      </c>
      <c r="Q130">
        <f t="shared" si="9"/>
        <v>0</v>
      </c>
      <c r="R130">
        <f>LOOKUP(EXCEL_235356_data!L130,Sheet1!$D$3:$D$7,Sheet1!$E$3:$E$7)</f>
        <v>0</v>
      </c>
      <c r="S130">
        <f>LOOKUP(EXCEL_235356_data!M130,Sheet1!$D$3:$D$7,Sheet1!$E$3:$E$7)</f>
        <v>0</v>
      </c>
      <c r="T130">
        <f>LOOKUP(EXCEL_235356_data!N130,Sheet1!$D$3:$D$7,Sheet1!$E$3:$E$7)</f>
        <v>0</v>
      </c>
      <c r="U130">
        <f>LOOKUP(EXCEL_235356_data!O130,Sheet1!$D$3:$D$7,Sheet1!$E$3:$E$7)</f>
        <v>0</v>
      </c>
      <c r="V130">
        <f>LOOKUP(EXCEL_235356_data!P130,Sheet1!$D$3:$D$7,Sheet1!$E$3:$E$7)</f>
        <v>0</v>
      </c>
      <c r="W130">
        <f t="shared" si="10"/>
        <v>0</v>
      </c>
      <c r="X130">
        <f t="shared" si="11"/>
        <v>6.1800000000000001E-2</v>
      </c>
      <c r="Y130">
        <f t="shared" si="12"/>
        <v>0.47894999999999999</v>
      </c>
      <c r="Z130">
        <f t="shared" si="13"/>
        <v>0.79741935483870974</v>
      </c>
      <c r="AA130" t="str">
        <f t="shared" si="14"/>
        <v>GOOD</v>
      </c>
    </row>
    <row r="131" spans="1:27" x14ac:dyDescent="0.25">
      <c r="A131">
        <v>17.392129300000001</v>
      </c>
      <c r="B131">
        <v>78.367236700000007</v>
      </c>
      <c r="C131">
        <v>17.392163400000001</v>
      </c>
      <c r="D131">
        <v>78.366950500000002</v>
      </c>
      <c r="E131">
        <v>0.156</v>
      </c>
      <c r="F131">
        <v>9.2100000000000001E-2</v>
      </c>
      <c r="G131">
        <v>0.29170000000000001</v>
      </c>
      <c r="H131">
        <v>4.5</v>
      </c>
      <c r="I131">
        <f t="shared" si="15"/>
        <v>16.2</v>
      </c>
      <c r="J131" t="s">
        <v>1</v>
      </c>
      <c r="K131" s="1">
        <v>0.99575231481481474</v>
      </c>
      <c r="L131">
        <v>0</v>
      </c>
      <c r="M131">
        <v>1</v>
      </c>
      <c r="N131">
        <v>1</v>
      </c>
      <c r="O131">
        <v>0</v>
      </c>
      <c r="P131">
        <v>0</v>
      </c>
      <c r="Q131">
        <f t="shared" ref="Q131" si="16">SUM(L131:P131)</f>
        <v>2</v>
      </c>
      <c r="R131">
        <f>LOOKUP(EXCEL_235356_data!L131,Sheet1!$D$3:$D$7,Sheet1!$E$3:$E$7)</f>
        <v>0</v>
      </c>
      <c r="S131">
        <f>LOOKUP(EXCEL_235356_data!M131,Sheet1!$D$3:$D$7,Sheet1!$E$3:$E$7)</f>
        <v>0.8</v>
      </c>
      <c r="T131">
        <f>LOOKUP(EXCEL_235356_data!N131,Sheet1!$D$3:$D$7,Sheet1!$E$3:$E$7)</f>
        <v>0.8</v>
      </c>
      <c r="U131">
        <f>LOOKUP(EXCEL_235356_data!O131,Sheet1!$D$3:$D$7,Sheet1!$E$3:$E$7)</f>
        <v>0</v>
      </c>
      <c r="V131">
        <f>LOOKUP(EXCEL_235356_data!P131,Sheet1!$D$3:$D$7,Sheet1!$E$3:$E$7)</f>
        <v>0</v>
      </c>
      <c r="W131">
        <f t="shared" ref="W131" si="17">AVERAGE(R131:V131)</f>
        <v>0.32</v>
      </c>
      <c r="X131">
        <f t="shared" ref="X131" si="18">MAX(E131:G131)</f>
        <v>0.29170000000000001</v>
      </c>
      <c r="Y131">
        <f t="shared" ref="Y131" si="19">X131*H131</f>
        <v>1.3126500000000001</v>
      </c>
      <c r="Z131">
        <f t="shared" ref="Z131" si="20">(X131/H131)*100</f>
        <v>6.482222222222223</v>
      </c>
      <c r="AA131" t="str">
        <f t="shared" ref="AA131" si="21">IF(Z131&gt;2,"BUMPY","GOOD")</f>
        <v>BUMPY</v>
      </c>
    </row>
  </sheetData>
  <autoFilter ref="A1:AA131">
    <filterColumn colId="26">
      <filters>
        <filter val="BUMPY"/>
      </filters>
    </filterColumn>
  </autoFilter>
  <conditionalFormatting sqref="I1:I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:J1048576">
    <cfRule type="cellIs" dxfId="5" priority="6" operator="equal">
      <formula>"Good"</formula>
    </cfRule>
    <cfRule type="cellIs" dxfId="4" priority="5" operator="equal">
      <formula>"Bumpy"</formula>
    </cfRule>
    <cfRule type="cellIs" dxfId="3" priority="4" operator="equal">
      <formula>"Worst"</formula>
    </cfRule>
  </conditionalFormatting>
  <conditionalFormatting sqref="X1:X1048576 Y1:Z1">
    <cfRule type="colorScale" priority="3">
      <colorScale>
        <cfvo type="min"/>
        <cfvo type="max"/>
        <color rgb="FFFCFCFF"/>
        <color rgb="FFF8696B"/>
      </colorScale>
    </cfRule>
  </conditionalFormatting>
  <conditionalFormatting sqref="Y1:Y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Z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7"/>
  <sheetViews>
    <sheetView workbookViewId="0">
      <selection activeCell="I7" sqref="I7"/>
    </sheetView>
  </sheetViews>
  <sheetFormatPr defaultRowHeight="15" x14ac:dyDescent="0.25"/>
  <cols>
    <col min="9" max="9" width="20.5703125" customWidth="1"/>
    <col min="10" max="10" width="19.140625" customWidth="1"/>
  </cols>
  <sheetData>
    <row r="3" spans="3:10" x14ac:dyDescent="0.25">
      <c r="D3">
        <v>0</v>
      </c>
      <c r="E3">
        <v>0</v>
      </c>
    </row>
    <row r="4" spans="3:10" x14ac:dyDescent="0.25">
      <c r="C4" t="s">
        <v>12</v>
      </c>
      <c r="D4">
        <v>1</v>
      </c>
      <c r="E4">
        <v>0.8</v>
      </c>
    </row>
    <row r="5" spans="3:10" x14ac:dyDescent="0.25">
      <c r="C5" t="s">
        <v>13</v>
      </c>
      <c r="D5">
        <v>2</v>
      </c>
      <c r="E5">
        <v>1</v>
      </c>
      <c r="I5" t="s">
        <v>16</v>
      </c>
      <c r="J5" t="s">
        <v>17</v>
      </c>
    </row>
    <row r="6" spans="3:10" x14ac:dyDescent="0.25">
      <c r="C6" t="s">
        <v>14</v>
      </c>
      <c r="D6">
        <v>3</v>
      </c>
      <c r="E6">
        <v>1.5</v>
      </c>
      <c r="I6" t="s">
        <v>18</v>
      </c>
      <c r="J6" t="s">
        <v>19</v>
      </c>
    </row>
    <row r="7" spans="3:10" x14ac:dyDescent="0.25">
      <c r="C7" t="s">
        <v>15</v>
      </c>
      <c r="D7">
        <v>4</v>
      </c>
      <c r="E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EXCEL_235356_data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Kiran Kuriakose Kappil</dc:creator>
  <cp:lastModifiedBy>Joseph Kiran Kuriakose Kappil</cp:lastModifiedBy>
  <dcterms:created xsi:type="dcterms:W3CDTF">2015-07-31T18:36:05Z</dcterms:created>
  <dcterms:modified xsi:type="dcterms:W3CDTF">2015-08-01T04:31:28Z</dcterms:modified>
</cp:coreProperties>
</file>