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GIT\Projects\Trips\Test Dump\"/>
    </mc:Choice>
  </mc:AlternateContent>
  <bookViews>
    <workbookView xWindow="0" yWindow="0" windowWidth="28800" windowHeight="12435"/>
  </bookViews>
  <sheets>
    <sheet name="EXCEL_235356_data" sheetId="1" r:id="rId1"/>
    <sheet name="Sheet1" sheetId="2" r:id="rId2"/>
  </sheets>
  <definedNames>
    <definedName name="_xlnm._FilterDatabase" localSheetId="0" hidden="1">EXCEL_235356_data!$A$1:$AA$131</definedName>
  </definedNames>
  <calcPr calcId="0"/>
</workbook>
</file>

<file path=xl/calcChain.xml><?xml version="1.0" encoding="utf-8"?>
<calcChain xmlns="http://schemas.openxmlformats.org/spreadsheetml/2006/main">
  <c r="I132" i="1" l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Q132" i="1"/>
  <c r="R132" i="1"/>
  <c r="W132" i="1" s="1"/>
  <c r="S132" i="1"/>
  <c r="T132" i="1"/>
  <c r="U132" i="1"/>
  <c r="V132" i="1"/>
  <c r="X132" i="1"/>
  <c r="Y132" i="1" s="1"/>
  <c r="Q133" i="1"/>
  <c r="R133" i="1"/>
  <c r="W133" i="1" s="1"/>
  <c r="S133" i="1"/>
  <c r="T133" i="1"/>
  <c r="U133" i="1"/>
  <c r="V133" i="1"/>
  <c r="X133" i="1"/>
  <c r="Y133" i="1" s="1"/>
  <c r="Q134" i="1"/>
  <c r="R134" i="1"/>
  <c r="W134" i="1" s="1"/>
  <c r="S134" i="1"/>
  <c r="T134" i="1"/>
  <c r="U134" i="1"/>
  <c r="V134" i="1"/>
  <c r="X134" i="1"/>
  <c r="Y134" i="1" s="1"/>
  <c r="Z134" i="1"/>
  <c r="AA134" i="1" s="1"/>
  <c r="Q135" i="1"/>
  <c r="R135" i="1"/>
  <c r="S135" i="1"/>
  <c r="T135" i="1"/>
  <c r="U135" i="1"/>
  <c r="V135" i="1"/>
  <c r="W135" i="1"/>
  <c r="X135" i="1"/>
  <c r="Y135" i="1"/>
  <c r="Z135" i="1"/>
  <c r="AA135" i="1" s="1"/>
  <c r="Q136" i="1"/>
  <c r="R136" i="1"/>
  <c r="S136" i="1"/>
  <c r="T136" i="1"/>
  <c r="W136" i="1" s="1"/>
  <c r="U136" i="1"/>
  <c r="V136" i="1"/>
  <c r="X136" i="1"/>
  <c r="Y136" i="1"/>
  <c r="Z136" i="1"/>
  <c r="AA136" i="1" s="1"/>
  <c r="Q137" i="1"/>
  <c r="R137" i="1"/>
  <c r="S137" i="1"/>
  <c r="T137" i="1"/>
  <c r="W137" i="1" s="1"/>
  <c r="U137" i="1"/>
  <c r="V137" i="1"/>
  <c r="X137" i="1"/>
  <c r="Z137" i="1" s="1"/>
  <c r="AA137" i="1" s="1"/>
  <c r="Y137" i="1"/>
  <c r="Q138" i="1"/>
  <c r="R138" i="1"/>
  <c r="W138" i="1" s="1"/>
  <c r="S138" i="1"/>
  <c r="T138" i="1"/>
  <c r="U138" i="1"/>
  <c r="V138" i="1"/>
  <c r="X138" i="1"/>
  <c r="Z138" i="1" s="1"/>
  <c r="AA138" i="1" s="1"/>
  <c r="Y138" i="1"/>
  <c r="Q139" i="1"/>
  <c r="R139" i="1"/>
  <c r="W139" i="1" s="1"/>
  <c r="S139" i="1"/>
  <c r="T139" i="1"/>
  <c r="U139" i="1"/>
  <c r="V139" i="1"/>
  <c r="X139" i="1"/>
  <c r="Y139" i="1"/>
  <c r="Z139" i="1"/>
  <c r="AA139" i="1"/>
  <c r="Q140" i="1"/>
  <c r="R140" i="1"/>
  <c r="S140" i="1"/>
  <c r="W140" i="1" s="1"/>
  <c r="T140" i="1"/>
  <c r="U140" i="1"/>
  <c r="V140" i="1"/>
  <c r="X140" i="1"/>
  <c r="Y140" i="1" s="1"/>
  <c r="Q141" i="1"/>
  <c r="R141" i="1"/>
  <c r="W141" i="1" s="1"/>
  <c r="S141" i="1"/>
  <c r="T141" i="1"/>
  <c r="U141" i="1"/>
  <c r="V141" i="1"/>
  <c r="X141" i="1"/>
  <c r="Y141" i="1" s="1"/>
  <c r="Q142" i="1"/>
  <c r="R142" i="1"/>
  <c r="W142" i="1" s="1"/>
  <c r="S142" i="1"/>
  <c r="T142" i="1"/>
  <c r="U142" i="1"/>
  <c r="V142" i="1"/>
  <c r="X142" i="1"/>
  <c r="Y142" i="1" s="1"/>
  <c r="Z142" i="1"/>
  <c r="AA142" i="1" s="1"/>
  <c r="Q143" i="1"/>
  <c r="R143" i="1"/>
  <c r="S143" i="1"/>
  <c r="T143" i="1"/>
  <c r="U143" i="1"/>
  <c r="V143" i="1"/>
  <c r="W143" i="1"/>
  <c r="X143" i="1"/>
  <c r="Y143" i="1"/>
  <c r="Z143" i="1"/>
  <c r="AA143" i="1" s="1"/>
  <c r="Q144" i="1"/>
  <c r="R144" i="1"/>
  <c r="S144" i="1"/>
  <c r="T144" i="1"/>
  <c r="W144" i="1" s="1"/>
  <c r="U144" i="1"/>
  <c r="V144" i="1"/>
  <c r="X144" i="1"/>
  <c r="Y144" i="1"/>
  <c r="Z144" i="1"/>
  <c r="AA144" i="1" s="1"/>
  <c r="Q145" i="1"/>
  <c r="R145" i="1"/>
  <c r="S145" i="1"/>
  <c r="T145" i="1"/>
  <c r="W145" i="1" s="1"/>
  <c r="U145" i="1"/>
  <c r="V145" i="1"/>
  <c r="X145" i="1"/>
  <c r="Z145" i="1" s="1"/>
  <c r="AA145" i="1" s="1"/>
  <c r="Y145" i="1"/>
  <c r="Q146" i="1"/>
  <c r="R146" i="1"/>
  <c r="W146" i="1" s="1"/>
  <c r="S146" i="1"/>
  <c r="T146" i="1"/>
  <c r="U146" i="1"/>
  <c r="V146" i="1"/>
  <c r="X146" i="1"/>
  <c r="Z146" i="1" s="1"/>
  <c r="AA146" i="1" s="1"/>
  <c r="Y146" i="1"/>
  <c r="Q147" i="1"/>
  <c r="R147" i="1"/>
  <c r="W147" i="1" s="1"/>
  <c r="S147" i="1"/>
  <c r="T147" i="1"/>
  <c r="U147" i="1"/>
  <c r="V147" i="1"/>
  <c r="X147" i="1"/>
  <c r="Y147" i="1" s="1"/>
  <c r="Z147" i="1"/>
  <c r="AA147" i="1"/>
  <c r="Q148" i="1"/>
  <c r="R148" i="1"/>
  <c r="S148" i="1"/>
  <c r="T148" i="1"/>
  <c r="U148" i="1"/>
  <c r="V148" i="1"/>
  <c r="W148" i="1"/>
  <c r="X148" i="1"/>
  <c r="Y148" i="1" s="1"/>
  <c r="Q149" i="1"/>
  <c r="R149" i="1"/>
  <c r="W149" i="1" s="1"/>
  <c r="S149" i="1"/>
  <c r="T149" i="1"/>
  <c r="U149" i="1"/>
  <c r="V149" i="1"/>
  <c r="X149" i="1"/>
  <c r="Y149" i="1" s="1"/>
  <c r="Z149" i="1"/>
  <c r="AA149" i="1" s="1"/>
  <c r="Q150" i="1"/>
  <c r="R150" i="1"/>
  <c r="W150" i="1" s="1"/>
  <c r="S150" i="1"/>
  <c r="T150" i="1"/>
  <c r="U150" i="1"/>
  <c r="V150" i="1"/>
  <c r="X150" i="1"/>
  <c r="Y150" i="1"/>
  <c r="Z150" i="1"/>
  <c r="AA150" i="1" s="1"/>
  <c r="Q151" i="1"/>
  <c r="R151" i="1"/>
  <c r="S151" i="1"/>
  <c r="T151" i="1"/>
  <c r="U151" i="1"/>
  <c r="V151" i="1"/>
  <c r="W151" i="1"/>
  <c r="X151" i="1"/>
  <c r="Y151" i="1"/>
  <c r="Z151" i="1"/>
  <c r="AA151" i="1" s="1"/>
  <c r="Q152" i="1"/>
  <c r="R152" i="1"/>
  <c r="S152" i="1"/>
  <c r="W152" i="1" s="1"/>
  <c r="T152" i="1"/>
  <c r="U152" i="1"/>
  <c r="V152" i="1"/>
  <c r="X152" i="1"/>
  <c r="Y152" i="1"/>
  <c r="Z152" i="1"/>
  <c r="AA152" i="1"/>
  <c r="Q153" i="1"/>
  <c r="R153" i="1"/>
  <c r="S153" i="1"/>
  <c r="T153" i="1"/>
  <c r="W153" i="1" s="1"/>
  <c r="U153" i="1"/>
  <c r="V153" i="1"/>
  <c r="X153" i="1"/>
  <c r="Z153" i="1" s="1"/>
  <c r="AA153" i="1" s="1"/>
  <c r="Y153" i="1"/>
  <c r="Q154" i="1"/>
  <c r="R154" i="1"/>
  <c r="W154" i="1" s="1"/>
  <c r="S154" i="1"/>
  <c r="T154" i="1"/>
  <c r="U154" i="1"/>
  <c r="V154" i="1"/>
  <c r="X154" i="1"/>
  <c r="Z154" i="1" s="1"/>
  <c r="AA154" i="1" s="1"/>
  <c r="Y154" i="1"/>
  <c r="Q155" i="1"/>
  <c r="R155" i="1"/>
  <c r="W155" i="1" s="1"/>
  <c r="S155" i="1"/>
  <c r="T155" i="1"/>
  <c r="U155" i="1"/>
  <c r="V155" i="1"/>
  <c r="X155" i="1"/>
  <c r="Y155" i="1" s="1"/>
  <c r="Z155" i="1"/>
  <c r="AA155" i="1"/>
  <c r="Q156" i="1"/>
  <c r="R156" i="1"/>
  <c r="S156" i="1"/>
  <c r="T156" i="1"/>
  <c r="U156" i="1"/>
  <c r="V156" i="1"/>
  <c r="W156" i="1"/>
  <c r="X156" i="1"/>
  <c r="Y156" i="1" s="1"/>
  <c r="Q157" i="1"/>
  <c r="R157" i="1"/>
  <c r="W157" i="1" s="1"/>
  <c r="S157" i="1"/>
  <c r="T157" i="1"/>
  <c r="U157" i="1"/>
  <c r="V157" i="1"/>
  <c r="X157" i="1"/>
  <c r="Y157" i="1" s="1"/>
  <c r="Z157" i="1"/>
  <c r="AA157" i="1" s="1"/>
  <c r="Q158" i="1"/>
  <c r="R158" i="1"/>
  <c r="W158" i="1" s="1"/>
  <c r="S158" i="1"/>
  <c r="T158" i="1"/>
  <c r="U158" i="1"/>
  <c r="V158" i="1"/>
  <c r="X158" i="1"/>
  <c r="Y158" i="1"/>
  <c r="Z158" i="1"/>
  <c r="AA158" i="1" s="1"/>
  <c r="Q159" i="1"/>
  <c r="R159" i="1"/>
  <c r="S159" i="1"/>
  <c r="T159" i="1"/>
  <c r="U159" i="1"/>
  <c r="V159" i="1"/>
  <c r="W159" i="1"/>
  <c r="X159" i="1"/>
  <c r="Y159" i="1"/>
  <c r="Z159" i="1"/>
  <c r="AA159" i="1" s="1"/>
  <c r="Q160" i="1"/>
  <c r="R160" i="1"/>
  <c r="S160" i="1"/>
  <c r="W160" i="1" s="1"/>
  <c r="T160" i="1"/>
  <c r="U160" i="1"/>
  <c r="V160" i="1"/>
  <c r="X160" i="1"/>
  <c r="Y160" i="1"/>
  <c r="Z160" i="1"/>
  <c r="AA160" i="1"/>
  <c r="Q161" i="1"/>
  <c r="R161" i="1"/>
  <c r="S161" i="1"/>
  <c r="T161" i="1"/>
  <c r="W161" i="1" s="1"/>
  <c r="U161" i="1"/>
  <c r="V161" i="1"/>
  <c r="X161" i="1"/>
  <c r="Z161" i="1" s="1"/>
  <c r="AA161" i="1" s="1"/>
  <c r="Y161" i="1"/>
  <c r="Q162" i="1"/>
  <c r="R162" i="1"/>
  <c r="W162" i="1" s="1"/>
  <c r="S162" i="1"/>
  <c r="T162" i="1"/>
  <c r="U162" i="1"/>
  <c r="V162" i="1"/>
  <c r="X162" i="1"/>
  <c r="Z162" i="1" s="1"/>
  <c r="AA162" i="1" s="1"/>
  <c r="Y162" i="1"/>
  <c r="Q163" i="1"/>
  <c r="R163" i="1"/>
  <c r="W163" i="1" s="1"/>
  <c r="S163" i="1"/>
  <c r="T163" i="1"/>
  <c r="U163" i="1"/>
  <c r="V163" i="1"/>
  <c r="X163" i="1"/>
  <c r="Y163" i="1" s="1"/>
  <c r="Z163" i="1"/>
  <c r="AA163" i="1"/>
  <c r="Q164" i="1"/>
  <c r="R164" i="1"/>
  <c r="S164" i="1"/>
  <c r="T164" i="1"/>
  <c r="U164" i="1"/>
  <c r="V164" i="1"/>
  <c r="W164" i="1"/>
  <c r="X164" i="1"/>
  <c r="Y164" i="1" s="1"/>
  <c r="Q165" i="1"/>
  <c r="R165" i="1"/>
  <c r="W165" i="1" s="1"/>
  <c r="S165" i="1"/>
  <c r="T165" i="1"/>
  <c r="U165" i="1"/>
  <c r="V165" i="1"/>
  <c r="X165" i="1"/>
  <c r="Y165" i="1" s="1"/>
  <c r="Z165" i="1"/>
  <c r="AA165" i="1" s="1"/>
  <c r="Q166" i="1"/>
  <c r="R166" i="1"/>
  <c r="W166" i="1" s="1"/>
  <c r="S166" i="1"/>
  <c r="T166" i="1"/>
  <c r="U166" i="1"/>
  <c r="V166" i="1"/>
  <c r="X166" i="1"/>
  <c r="Y166" i="1"/>
  <c r="Z166" i="1"/>
  <c r="AA166" i="1" s="1"/>
  <c r="Q167" i="1"/>
  <c r="R167" i="1"/>
  <c r="S167" i="1"/>
  <c r="T167" i="1"/>
  <c r="U167" i="1"/>
  <c r="V167" i="1"/>
  <c r="W167" i="1"/>
  <c r="X167" i="1"/>
  <c r="Y167" i="1" s="1"/>
  <c r="Z167" i="1"/>
  <c r="AA167" i="1" s="1"/>
  <c r="Q168" i="1"/>
  <c r="R168" i="1"/>
  <c r="S168" i="1"/>
  <c r="W168" i="1" s="1"/>
  <c r="T168" i="1"/>
  <c r="U168" i="1"/>
  <c r="V168" i="1"/>
  <c r="X168" i="1"/>
  <c r="Y168" i="1"/>
  <c r="Z168" i="1"/>
  <c r="AA168" i="1"/>
  <c r="Q169" i="1"/>
  <c r="R169" i="1"/>
  <c r="S169" i="1"/>
  <c r="T169" i="1"/>
  <c r="W169" i="1" s="1"/>
  <c r="U169" i="1"/>
  <c r="V169" i="1"/>
  <c r="X169" i="1"/>
  <c r="Z169" i="1" s="1"/>
  <c r="AA169" i="1" s="1"/>
  <c r="Y169" i="1"/>
  <c r="Q170" i="1"/>
  <c r="R170" i="1"/>
  <c r="W170" i="1" s="1"/>
  <c r="S170" i="1"/>
  <c r="T170" i="1"/>
  <c r="U170" i="1"/>
  <c r="V170" i="1"/>
  <c r="X170" i="1"/>
  <c r="Y170" i="1"/>
  <c r="Z170" i="1"/>
  <c r="AA170" i="1"/>
  <c r="Q171" i="1"/>
  <c r="R171" i="1"/>
  <c r="W171" i="1" s="1"/>
  <c r="S171" i="1"/>
  <c r="T171" i="1"/>
  <c r="U171" i="1"/>
  <c r="V171" i="1"/>
  <c r="X171" i="1"/>
  <c r="Y171" i="1" s="1"/>
  <c r="Z171" i="1"/>
  <c r="AA171" i="1"/>
  <c r="Q172" i="1"/>
  <c r="R172" i="1"/>
  <c r="S172" i="1"/>
  <c r="T172" i="1"/>
  <c r="U172" i="1"/>
  <c r="V172" i="1"/>
  <c r="W172" i="1"/>
  <c r="X172" i="1"/>
  <c r="Y172" i="1" s="1"/>
  <c r="Q173" i="1"/>
  <c r="R173" i="1"/>
  <c r="W173" i="1" s="1"/>
  <c r="S173" i="1"/>
  <c r="T173" i="1"/>
  <c r="U173" i="1"/>
  <c r="V173" i="1"/>
  <c r="X173" i="1"/>
  <c r="Y173" i="1" s="1"/>
  <c r="Z173" i="1"/>
  <c r="AA173" i="1" s="1"/>
  <c r="Q174" i="1"/>
  <c r="R174" i="1"/>
  <c r="W174" i="1" s="1"/>
  <c r="S174" i="1"/>
  <c r="T174" i="1"/>
  <c r="U174" i="1"/>
  <c r="V174" i="1"/>
  <c r="X174" i="1"/>
  <c r="Y174" i="1"/>
  <c r="Z174" i="1"/>
  <c r="AA174" i="1" s="1"/>
  <c r="Q175" i="1"/>
  <c r="R175" i="1"/>
  <c r="S175" i="1"/>
  <c r="T175" i="1"/>
  <c r="U175" i="1"/>
  <c r="V175" i="1"/>
  <c r="W175" i="1"/>
  <c r="X175" i="1"/>
  <c r="Y175" i="1"/>
  <c r="Z175" i="1"/>
  <c r="AA175" i="1" s="1"/>
  <c r="Q176" i="1"/>
  <c r="R176" i="1"/>
  <c r="S176" i="1"/>
  <c r="W176" i="1" s="1"/>
  <c r="T176" i="1"/>
  <c r="U176" i="1"/>
  <c r="V176" i="1"/>
  <c r="X176" i="1"/>
  <c r="Z176" i="1" s="1"/>
  <c r="AA176" i="1" s="1"/>
  <c r="Y176" i="1"/>
  <c r="Q177" i="1"/>
  <c r="R177" i="1"/>
  <c r="W177" i="1" s="1"/>
  <c r="S177" i="1"/>
  <c r="T177" i="1"/>
  <c r="U177" i="1"/>
  <c r="V177" i="1"/>
  <c r="X177" i="1"/>
  <c r="Z177" i="1" s="1"/>
  <c r="AA177" i="1" s="1"/>
  <c r="Y177" i="1"/>
  <c r="Q178" i="1"/>
  <c r="R178" i="1"/>
  <c r="W178" i="1" s="1"/>
  <c r="S178" i="1"/>
  <c r="T178" i="1"/>
  <c r="U178" i="1"/>
  <c r="V178" i="1"/>
  <c r="X178" i="1"/>
  <c r="Y178" i="1"/>
  <c r="Z178" i="1"/>
  <c r="AA178" i="1"/>
  <c r="Q179" i="1"/>
  <c r="R179" i="1"/>
  <c r="W179" i="1" s="1"/>
  <c r="S179" i="1"/>
  <c r="T179" i="1"/>
  <c r="U179" i="1"/>
  <c r="V179" i="1"/>
  <c r="X179" i="1"/>
  <c r="Y179" i="1" s="1"/>
  <c r="Z179" i="1"/>
  <c r="AA179" i="1"/>
  <c r="Q180" i="1"/>
  <c r="R180" i="1"/>
  <c r="S180" i="1"/>
  <c r="T180" i="1"/>
  <c r="U180" i="1"/>
  <c r="V180" i="1"/>
  <c r="W180" i="1"/>
  <c r="X180" i="1"/>
  <c r="Y180" i="1" s="1"/>
  <c r="Q181" i="1"/>
  <c r="R181" i="1"/>
  <c r="W181" i="1" s="1"/>
  <c r="S181" i="1"/>
  <c r="T181" i="1"/>
  <c r="U181" i="1"/>
  <c r="V181" i="1"/>
  <c r="X181" i="1"/>
  <c r="Y181" i="1" s="1"/>
  <c r="Z181" i="1"/>
  <c r="AA181" i="1" s="1"/>
  <c r="Q182" i="1"/>
  <c r="R182" i="1"/>
  <c r="W182" i="1" s="1"/>
  <c r="S182" i="1"/>
  <c r="T182" i="1"/>
  <c r="U182" i="1"/>
  <c r="V182" i="1"/>
  <c r="X182" i="1"/>
  <c r="Y182" i="1"/>
  <c r="Z182" i="1"/>
  <c r="AA182" i="1" s="1"/>
  <c r="Q183" i="1"/>
  <c r="R183" i="1"/>
  <c r="S183" i="1"/>
  <c r="T183" i="1"/>
  <c r="U183" i="1"/>
  <c r="V183" i="1"/>
  <c r="W183" i="1"/>
  <c r="X183" i="1"/>
  <c r="Y183" i="1" s="1"/>
  <c r="Z183" i="1"/>
  <c r="AA183" i="1" s="1"/>
  <c r="Q184" i="1"/>
  <c r="R184" i="1"/>
  <c r="S184" i="1"/>
  <c r="W184" i="1" s="1"/>
  <c r="T184" i="1"/>
  <c r="U184" i="1"/>
  <c r="V184" i="1"/>
  <c r="X184" i="1"/>
  <c r="Z184" i="1" s="1"/>
  <c r="AA184" i="1" s="1"/>
  <c r="Y184" i="1"/>
  <c r="Q185" i="1"/>
  <c r="R185" i="1"/>
  <c r="W185" i="1" s="1"/>
  <c r="S185" i="1"/>
  <c r="T185" i="1"/>
  <c r="U185" i="1"/>
  <c r="V185" i="1"/>
  <c r="X185" i="1"/>
  <c r="Z185" i="1" s="1"/>
  <c r="AA185" i="1" s="1"/>
  <c r="Y185" i="1"/>
  <c r="Q186" i="1"/>
  <c r="R186" i="1"/>
  <c r="W186" i="1" s="1"/>
  <c r="S186" i="1"/>
  <c r="T186" i="1"/>
  <c r="U186" i="1"/>
  <c r="V186" i="1"/>
  <c r="X186" i="1"/>
  <c r="Y186" i="1"/>
  <c r="Z186" i="1"/>
  <c r="AA186" i="1"/>
  <c r="Q187" i="1"/>
  <c r="R187" i="1"/>
  <c r="W187" i="1" s="1"/>
  <c r="S187" i="1"/>
  <c r="T187" i="1"/>
  <c r="U187" i="1"/>
  <c r="V187" i="1"/>
  <c r="X187" i="1"/>
  <c r="Y187" i="1" s="1"/>
  <c r="Z187" i="1"/>
  <c r="AA187" i="1"/>
  <c r="Q188" i="1"/>
  <c r="R188" i="1"/>
  <c r="S188" i="1"/>
  <c r="T188" i="1"/>
  <c r="U188" i="1"/>
  <c r="V188" i="1"/>
  <c r="W188" i="1"/>
  <c r="X188" i="1"/>
  <c r="Y188" i="1" s="1"/>
  <c r="Q189" i="1"/>
  <c r="R189" i="1"/>
  <c r="W189" i="1" s="1"/>
  <c r="S189" i="1"/>
  <c r="T189" i="1"/>
  <c r="U189" i="1"/>
  <c r="V189" i="1"/>
  <c r="X189" i="1"/>
  <c r="Y189" i="1"/>
  <c r="Z189" i="1"/>
  <c r="AA189" i="1" s="1"/>
  <c r="Q190" i="1"/>
  <c r="R190" i="1"/>
  <c r="W190" i="1" s="1"/>
  <c r="S190" i="1"/>
  <c r="T190" i="1"/>
  <c r="U190" i="1"/>
  <c r="V190" i="1"/>
  <c r="X190" i="1"/>
  <c r="Y190" i="1"/>
  <c r="Z190" i="1"/>
  <c r="AA190" i="1" s="1"/>
  <c r="Q191" i="1"/>
  <c r="R191" i="1"/>
  <c r="S191" i="1"/>
  <c r="T191" i="1"/>
  <c r="U191" i="1"/>
  <c r="V191" i="1"/>
  <c r="W191" i="1"/>
  <c r="X191" i="1"/>
  <c r="Y191" i="1" s="1"/>
  <c r="Z191" i="1"/>
  <c r="AA191" i="1" s="1"/>
  <c r="Q192" i="1"/>
  <c r="R192" i="1"/>
  <c r="S192" i="1"/>
  <c r="W192" i="1" s="1"/>
  <c r="T192" i="1"/>
  <c r="U192" i="1"/>
  <c r="V192" i="1"/>
  <c r="X192" i="1"/>
  <c r="Z192" i="1" s="1"/>
  <c r="AA192" i="1" s="1"/>
  <c r="Y192" i="1"/>
  <c r="Q193" i="1"/>
  <c r="R193" i="1"/>
  <c r="W193" i="1" s="1"/>
  <c r="S193" i="1"/>
  <c r="T193" i="1"/>
  <c r="U193" i="1"/>
  <c r="V193" i="1"/>
  <c r="X193" i="1"/>
  <c r="Z193" i="1" s="1"/>
  <c r="AA193" i="1" s="1"/>
  <c r="Y193" i="1"/>
  <c r="Q194" i="1"/>
  <c r="R194" i="1"/>
  <c r="W194" i="1" s="1"/>
  <c r="S194" i="1"/>
  <c r="T194" i="1"/>
  <c r="U194" i="1"/>
  <c r="V194" i="1"/>
  <c r="X194" i="1"/>
  <c r="Y194" i="1"/>
  <c r="Z194" i="1"/>
  <c r="AA194" i="1"/>
  <c r="Q195" i="1"/>
  <c r="R195" i="1"/>
  <c r="W195" i="1" s="1"/>
  <c r="S195" i="1"/>
  <c r="T195" i="1"/>
  <c r="U195" i="1"/>
  <c r="V195" i="1"/>
  <c r="X195" i="1"/>
  <c r="Y195" i="1" s="1"/>
  <c r="Q196" i="1"/>
  <c r="R196" i="1"/>
  <c r="S196" i="1"/>
  <c r="T196" i="1"/>
  <c r="U196" i="1"/>
  <c r="W196" i="1" s="1"/>
  <c r="V196" i="1"/>
  <c r="X196" i="1"/>
  <c r="Y196" i="1" s="1"/>
  <c r="Q197" i="1"/>
  <c r="R197" i="1"/>
  <c r="W197" i="1" s="1"/>
  <c r="S197" i="1"/>
  <c r="T197" i="1"/>
  <c r="U197" i="1"/>
  <c r="V197" i="1"/>
  <c r="X197" i="1"/>
  <c r="Y197" i="1" s="1"/>
  <c r="Z197" i="1"/>
  <c r="AA197" i="1" s="1"/>
  <c r="Q198" i="1"/>
  <c r="R198" i="1"/>
  <c r="W198" i="1" s="1"/>
  <c r="S198" i="1"/>
  <c r="T198" i="1"/>
  <c r="U198" i="1"/>
  <c r="V198" i="1"/>
  <c r="X198" i="1"/>
  <c r="Y198" i="1"/>
  <c r="Z198" i="1"/>
  <c r="AA198" i="1" s="1"/>
  <c r="Q199" i="1"/>
  <c r="R199" i="1"/>
  <c r="S199" i="1"/>
  <c r="T199" i="1"/>
  <c r="U199" i="1"/>
  <c r="V199" i="1"/>
  <c r="W199" i="1"/>
  <c r="X199" i="1"/>
  <c r="Y199" i="1" s="1"/>
  <c r="Z199" i="1"/>
  <c r="AA199" i="1" s="1"/>
  <c r="Q200" i="1"/>
  <c r="R200" i="1"/>
  <c r="S200" i="1"/>
  <c r="W200" i="1" s="1"/>
  <c r="T200" i="1"/>
  <c r="U200" i="1"/>
  <c r="V200" i="1"/>
  <c r="X200" i="1"/>
  <c r="Z200" i="1" s="1"/>
  <c r="AA200" i="1" s="1"/>
  <c r="Y200" i="1"/>
  <c r="Q201" i="1"/>
  <c r="R201" i="1"/>
  <c r="W201" i="1" s="1"/>
  <c r="S201" i="1"/>
  <c r="T201" i="1"/>
  <c r="U201" i="1"/>
  <c r="V201" i="1"/>
  <c r="X201" i="1"/>
  <c r="Z201" i="1" s="1"/>
  <c r="AA201" i="1" s="1"/>
  <c r="Y201" i="1"/>
  <c r="Q202" i="1"/>
  <c r="R202" i="1"/>
  <c r="W202" i="1" s="1"/>
  <c r="S202" i="1"/>
  <c r="T202" i="1"/>
  <c r="U202" i="1"/>
  <c r="V202" i="1"/>
  <c r="X202" i="1"/>
  <c r="Y202" i="1"/>
  <c r="Z202" i="1"/>
  <c r="AA202" i="1"/>
  <c r="Q203" i="1"/>
  <c r="R203" i="1"/>
  <c r="W203" i="1" s="1"/>
  <c r="S203" i="1"/>
  <c r="T203" i="1"/>
  <c r="U203" i="1"/>
  <c r="V203" i="1"/>
  <c r="X203" i="1"/>
  <c r="Y203" i="1" s="1"/>
  <c r="Z203" i="1"/>
  <c r="AA203" i="1"/>
  <c r="Q204" i="1"/>
  <c r="R204" i="1"/>
  <c r="S204" i="1"/>
  <c r="T204" i="1"/>
  <c r="U204" i="1"/>
  <c r="V204" i="1"/>
  <c r="W204" i="1"/>
  <c r="X204" i="1"/>
  <c r="Y204" i="1" s="1"/>
  <c r="Q205" i="1"/>
  <c r="R205" i="1"/>
  <c r="W205" i="1" s="1"/>
  <c r="S205" i="1"/>
  <c r="T205" i="1"/>
  <c r="U205" i="1"/>
  <c r="V205" i="1"/>
  <c r="X205" i="1"/>
  <c r="Y205" i="1" s="1"/>
  <c r="Z205" i="1"/>
  <c r="AA205" i="1" s="1"/>
  <c r="Q206" i="1"/>
  <c r="R206" i="1"/>
  <c r="W206" i="1" s="1"/>
  <c r="S206" i="1"/>
  <c r="T206" i="1"/>
  <c r="U206" i="1"/>
  <c r="V206" i="1"/>
  <c r="X206" i="1"/>
  <c r="Y206" i="1"/>
  <c r="Z206" i="1"/>
  <c r="AA206" i="1" s="1"/>
  <c r="Q207" i="1"/>
  <c r="R207" i="1"/>
  <c r="S207" i="1"/>
  <c r="T207" i="1"/>
  <c r="U207" i="1"/>
  <c r="V207" i="1"/>
  <c r="W207" i="1"/>
  <c r="X207" i="1"/>
  <c r="Y207" i="1"/>
  <c r="Z207" i="1"/>
  <c r="AA207" i="1" s="1"/>
  <c r="Q208" i="1"/>
  <c r="R208" i="1"/>
  <c r="S208" i="1"/>
  <c r="W208" i="1" s="1"/>
  <c r="T208" i="1"/>
  <c r="U208" i="1"/>
  <c r="V208" i="1"/>
  <c r="X208" i="1"/>
  <c r="Z208" i="1" s="1"/>
  <c r="AA208" i="1" s="1"/>
  <c r="Y208" i="1"/>
  <c r="Q209" i="1"/>
  <c r="R209" i="1"/>
  <c r="W209" i="1" s="1"/>
  <c r="S209" i="1"/>
  <c r="T209" i="1"/>
  <c r="U209" i="1"/>
  <c r="V209" i="1"/>
  <c r="X209" i="1"/>
  <c r="Z209" i="1" s="1"/>
  <c r="AA209" i="1" s="1"/>
  <c r="Y209" i="1"/>
  <c r="Q210" i="1"/>
  <c r="R210" i="1"/>
  <c r="W210" i="1" s="1"/>
  <c r="S210" i="1"/>
  <c r="T210" i="1"/>
  <c r="U210" i="1"/>
  <c r="V210" i="1"/>
  <c r="X210" i="1"/>
  <c r="Y210" i="1"/>
  <c r="Z210" i="1"/>
  <c r="AA210" i="1"/>
  <c r="Q211" i="1"/>
  <c r="R211" i="1"/>
  <c r="W211" i="1" s="1"/>
  <c r="S211" i="1"/>
  <c r="T211" i="1"/>
  <c r="U211" i="1"/>
  <c r="V211" i="1"/>
  <c r="X211" i="1"/>
  <c r="Y211" i="1" s="1"/>
  <c r="Z211" i="1"/>
  <c r="AA211" i="1"/>
  <c r="Q212" i="1"/>
  <c r="R212" i="1"/>
  <c r="S212" i="1"/>
  <c r="T212" i="1"/>
  <c r="U212" i="1"/>
  <c r="V212" i="1"/>
  <c r="W212" i="1"/>
  <c r="X212" i="1"/>
  <c r="Y212" i="1" s="1"/>
  <c r="Q213" i="1"/>
  <c r="R213" i="1"/>
  <c r="W213" i="1" s="1"/>
  <c r="S213" i="1"/>
  <c r="T213" i="1"/>
  <c r="U213" i="1"/>
  <c r="V213" i="1"/>
  <c r="X213" i="1"/>
  <c r="Y213" i="1" s="1"/>
  <c r="Z213" i="1"/>
  <c r="AA213" i="1" s="1"/>
  <c r="Q214" i="1"/>
  <c r="R214" i="1"/>
  <c r="W214" i="1" s="1"/>
  <c r="S214" i="1"/>
  <c r="T214" i="1"/>
  <c r="U214" i="1"/>
  <c r="V214" i="1"/>
  <c r="X214" i="1"/>
  <c r="Y214" i="1"/>
  <c r="Z214" i="1"/>
  <c r="AA214" i="1" s="1"/>
  <c r="Q215" i="1"/>
  <c r="R215" i="1"/>
  <c r="S215" i="1"/>
  <c r="T215" i="1"/>
  <c r="U215" i="1"/>
  <c r="V215" i="1"/>
  <c r="W215" i="1"/>
  <c r="X215" i="1"/>
  <c r="Y215" i="1"/>
  <c r="Z215" i="1"/>
  <c r="AA215" i="1" s="1"/>
  <c r="Q216" i="1"/>
  <c r="R216" i="1"/>
  <c r="S216" i="1"/>
  <c r="W216" i="1" s="1"/>
  <c r="T216" i="1"/>
  <c r="U216" i="1"/>
  <c r="V216" i="1"/>
  <c r="X216" i="1"/>
  <c r="Z216" i="1" s="1"/>
  <c r="AA216" i="1" s="1"/>
  <c r="Y216" i="1"/>
  <c r="Q217" i="1"/>
  <c r="R217" i="1"/>
  <c r="W217" i="1" s="1"/>
  <c r="S217" i="1"/>
  <c r="T217" i="1"/>
  <c r="U217" i="1"/>
  <c r="V217" i="1"/>
  <c r="X217" i="1"/>
  <c r="Z217" i="1" s="1"/>
  <c r="AA217" i="1" s="1"/>
  <c r="Y217" i="1"/>
  <c r="Q218" i="1"/>
  <c r="R218" i="1"/>
  <c r="W218" i="1" s="1"/>
  <c r="S218" i="1"/>
  <c r="T218" i="1"/>
  <c r="U218" i="1"/>
  <c r="V218" i="1"/>
  <c r="X218" i="1"/>
  <c r="Y218" i="1"/>
  <c r="Z218" i="1"/>
  <c r="AA218" i="1"/>
  <c r="Q219" i="1"/>
  <c r="R219" i="1"/>
  <c r="W219" i="1" s="1"/>
  <c r="S219" i="1"/>
  <c r="T219" i="1"/>
  <c r="U219" i="1"/>
  <c r="V219" i="1"/>
  <c r="X219" i="1"/>
  <c r="Y219" i="1" s="1"/>
  <c r="Z219" i="1"/>
  <c r="AA219" i="1"/>
  <c r="Q220" i="1"/>
  <c r="R220" i="1"/>
  <c r="S220" i="1"/>
  <c r="T220" i="1"/>
  <c r="U220" i="1"/>
  <c r="V220" i="1"/>
  <c r="W220" i="1"/>
  <c r="X220" i="1"/>
  <c r="Y220" i="1" s="1"/>
  <c r="Q221" i="1"/>
  <c r="R221" i="1"/>
  <c r="W221" i="1" s="1"/>
  <c r="S221" i="1"/>
  <c r="T221" i="1"/>
  <c r="U221" i="1"/>
  <c r="V221" i="1"/>
  <c r="X221" i="1"/>
  <c r="Y221" i="1" s="1"/>
  <c r="Z221" i="1"/>
  <c r="AA221" i="1" s="1"/>
  <c r="Q222" i="1"/>
  <c r="R222" i="1"/>
  <c r="W222" i="1" s="1"/>
  <c r="S222" i="1"/>
  <c r="T222" i="1"/>
  <c r="U222" i="1"/>
  <c r="V222" i="1"/>
  <c r="X222" i="1"/>
  <c r="Y222" i="1"/>
  <c r="Z222" i="1"/>
  <c r="AA222" i="1" s="1"/>
  <c r="Q223" i="1"/>
  <c r="R223" i="1"/>
  <c r="S223" i="1"/>
  <c r="T223" i="1"/>
  <c r="U223" i="1"/>
  <c r="V223" i="1"/>
  <c r="W223" i="1"/>
  <c r="X223" i="1"/>
  <c r="Y223" i="1"/>
  <c r="Z223" i="1"/>
  <c r="AA223" i="1" s="1"/>
  <c r="Q224" i="1"/>
  <c r="R224" i="1"/>
  <c r="S224" i="1"/>
  <c r="W224" i="1" s="1"/>
  <c r="T224" i="1"/>
  <c r="U224" i="1"/>
  <c r="V224" i="1"/>
  <c r="X224" i="1"/>
  <c r="Y224" i="1"/>
  <c r="Z224" i="1"/>
  <c r="AA224" i="1"/>
  <c r="Q225" i="1"/>
  <c r="R225" i="1"/>
  <c r="W225" i="1" s="1"/>
  <c r="S225" i="1"/>
  <c r="T225" i="1"/>
  <c r="U225" i="1"/>
  <c r="V225" i="1"/>
  <c r="X225" i="1"/>
  <c r="Z225" i="1" s="1"/>
  <c r="AA225" i="1" s="1"/>
  <c r="Y225" i="1"/>
  <c r="Q226" i="1"/>
  <c r="R226" i="1"/>
  <c r="W226" i="1" s="1"/>
  <c r="S226" i="1"/>
  <c r="T226" i="1"/>
  <c r="U226" i="1"/>
  <c r="V226" i="1"/>
  <c r="X226" i="1"/>
  <c r="Y226" i="1"/>
  <c r="Z226" i="1"/>
  <c r="AA226" i="1"/>
  <c r="Q227" i="1"/>
  <c r="R227" i="1"/>
  <c r="W227" i="1" s="1"/>
  <c r="S227" i="1"/>
  <c r="T227" i="1"/>
  <c r="U227" i="1"/>
  <c r="V227" i="1"/>
  <c r="X227" i="1"/>
  <c r="Y227" i="1" s="1"/>
  <c r="Z227" i="1"/>
  <c r="AA227" i="1"/>
  <c r="Q228" i="1"/>
  <c r="R228" i="1"/>
  <c r="S228" i="1"/>
  <c r="T228" i="1"/>
  <c r="U228" i="1"/>
  <c r="V228" i="1"/>
  <c r="W228" i="1"/>
  <c r="X228" i="1"/>
  <c r="Y228" i="1" s="1"/>
  <c r="Q229" i="1"/>
  <c r="R229" i="1"/>
  <c r="W229" i="1" s="1"/>
  <c r="S229" i="1"/>
  <c r="T229" i="1"/>
  <c r="U229" i="1"/>
  <c r="V229" i="1"/>
  <c r="X229" i="1"/>
  <c r="Y229" i="1" s="1"/>
  <c r="Z229" i="1"/>
  <c r="AA229" i="1" s="1"/>
  <c r="Q230" i="1"/>
  <c r="R230" i="1"/>
  <c r="W230" i="1" s="1"/>
  <c r="S230" i="1"/>
  <c r="T230" i="1"/>
  <c r="U230" i="1"/>
  <c r="V230" i="1"/>
  <c r="X230" i="1"/>
  <c r="Y230" i="1"/>
  <c r="Z230" i="1"/>
  <c r="AA230" i="1" s="1"/>
  <c r="Q231" i="1"/>
  <c r="R231" i="1"/>
  <c r="S231" i="1"/>
  <c r="T231" i="1"/>
  <c r="U231" i="1"/>
  <c r="V231" i="1"/>
  <c r="W231" i="1"/>
  <c r="X231" i="1"/>
  <c r="Y231" i="1"/>
  <c r="Z231" i="1"/>
  <c r="AA231" i="1" s="1"/>
  <c r="Q232" i="1"/>
  <c r="R232" i="1"/>
  <c r="S232" i="1"/>
  <c r="W232" i="1" s="1"/>
  <c r="T232" i="1"/>
  <c r="U232" i="1"/>
  <c r="V232" i="1"/>
  <c r="X232" i="1"/>
  <c r="Y232" i="1"/>
  <c r="Z232" i="1"/>
  <c r="AA232" i="1"/>
  <c r="Q233" i="1"/>
  <c r="R233" i="1"/>
  <c r="W233" i="1" s="1"/>
  <c r="S233" i="1"/>
  <c r="T233" i="1"/>
  <c r="U233" i="1"/>
  <c r="V233" i="1"/>
  <c r="X233" i="1"/>
  <c r="Z233" i="1" s="1"/>
  <c r="AA233" i="1" s="1"/>
  <c r="Y233" i="1"/>
  <c r="Q234" i="1"/>
  <c r="R234" i="1"/>
  <c r="W234" i="1" s="1"/>
  <c r="S234" i="1"/>
  <c r="T234" i="1"/>
  <c r="U234" i="1"/>
  <c r="V234" i="1"/>
  <c r="X234" i="1"/>
  <c r="Z234" i="1" s="1"/>
  <c r="AA234" i="1" s="1"/>
  <c r="Y234" i="1"/>
  <c r="Q2" i="1"/>
  <c r="R2" i="1"/>
  <c r="S2" i="1"/>
  <c r="T2" i="1"/>
  <c r="U2" i="1"/>
  <c r="V2" i="1"/>
  <c r="X2" i="1"/>
  <c r="Y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X3" i="1"/>
  <c r="Z3" i="1" s="1"/>
  <c r="AA3" i="1" s="1"/>
  <c r="X4" i="1"/>
  <c r="Z4" i="1" s="1"/>
  <c r="AA4" i="1" s="1"/>
  <c r="X5" i="1"/>
  <c r="Z5" i="1" s="1"/>
  <c r="AA5" i="1" s="1"/>
  <c r="X6" i="1"/>
  <c r="Z6" i="1" s="1"/>
  <c r="AA6" i="1" s="1"/>
  <c r="X7" i="1"/>
  <c r="Z7" i="1" s="1"/>
  <c r="AA7" i="1" s="1"/>
  <c r="X8" i="1"/>
  <c r="Z8" i="1" s="1"/>
  <c r="AA8" i="1" s="1"/>
  <c r="X9" i="1"/>
  <c r="Y9" i="1" s="1"/>
  <c r="X10" i="1"/>
  <c r="Y10" i="1" s="1"/>
  <c r="X11" i="1"/>
  <c r="Z11" i="1" s="1"/>
  <c r="AA11" i="1" s="1"/>
  <c r="X12" i="1"/>
  <c r="Z12" i="1" s="1"/>
  <c r="AA12" i="1" s="1"/>
  <c r="X13" i="1"/>
  <c r="Z13" i="1" s="1"/>
  <c r="AA13" i="1" s="1"/>
  <c r="X14" i="1"/>
  <c r="Z14" i="1" s="1"/>
  <c r="AA14" i="1" s="1"/>
  <c r="X15" i="1"/>
  <c r="Z15" i="1" s="1"/>
  <c r="AA15" i="1" s="1"/>
  <c r="X16" i="1"/>
  <c r="Z16" i="1" s="1"/>
  <c r="AA16" i="1" s="1"/>
  <c r="X17" i="1"/>
  <c r="Y17" i="1" s="1"/>
  <c r="X18" i="1"/>
  <c r="Y18" i="1" s="1"/>
  <c r="X19" i="1"/>
  <c r="Z19" i="1" s="1"/>
  <c r="AA19" i="1" s="1"/>
  <c r="X20" i="1"/>
  <c r="Z20" i="1" s="1"/>
  <c r="AA20" i="1" s="1"/>
  <c r="X21" i="1"/>
  <c r="Z21" i="1" s="1"/>
  <c r="AA21" i="1" s="1"/>
  <c r="X22" i="1"/>
  <c r="Y22" i="1" s="1"/>
  <c r="X23" i="1"/>
  <c r="Y23" i="1" s="1"/>
  <c r="X24" i="1"/>
  <c r="Z24" i="1" s="1"/>
  <c r="AA24" i="1" s="1"/>
  <c r="X25" i="1"/>
  <c r="Y25" i="1" s="1"/>
  <c r="X26" i="1"/>
  <c r="Y26" i="1" s="1"/>
  <c r="X27" i="1"/>
  <c r="Z27" i="1" s="1"/>
  <c r="AA27" i="1" s="1"/>
  <c r="X28" i="1"/>
  <c r="Z28" i="1" s="1"/>
  <c r="AA28" i="1" s="1"/>
  <c r="X29" i="1"/>
  <c r="Z29" i="1" s="1"/>
  <c r="AA29" i="1" s="1"/>
  <c r="X30" i="1"/>
  <c r="Z30" i="1" s="1"/>
  <c r="AA30" i="1" s="1"/>
  <c r="X31" i="1"/>
  <c r="Z31" i="1" s="1"/>
  <c r="AA31" i="1" s="1"/>
  <c r="X32" i="1"/>
  <c r="Z32" i="1" s="1"/>
  <c r="AA32" i="1" s="1"/>
  <c r="X33" i="1"/>
  <c r="Y33" i="1" s="1"/>
  <c r="X34" i="1"/>
  <c r="Y34" i="1" s="1"/>
  <c r="X35" i="1"/>
  <c r="Z35" i="1" s="1"/>
  <c r="AA35" i="1" s="1"/>
  <c r="X36" i="1"/>
  <c r="Z36" i="1" s="1"/>
  <c r="AA36" i="1" s="1"/>
  <c r="X37" i="1"/>
  <c r="Z37" i="1" s="1"/>
  <c r="AA37" i="1" s="1"/>
  <c r="X38" i="1"/>
  <c r="Y38" i="1" s="1"/>
  <c r="X39" i="1"/>
  <c r="Z39" i="1" s="1"/>
  <c r="AA39" i="1" s="1"/>
  <c r="X40" i="1"/>
  <c r="Z40" i="1" s="1"/>
  <c r="AA40" i="1" s="1"/>
  <c r="X41" i="1"/>
  <c r="Y41" i="1" s="1"/>
  <c r="X42" i="1"/>
  <c r="Y42" i="1" s="1"/>
  <c r="X43" i="1"/>
  <c r="Z43" i="1" s="1"/>
  <c r="AA43" i="1" s="1"/>
  <c r="X44" i="1"/>
  <c r="Z44" i="1" s="1"/>
  <c r="AA44" i="1" s="1"/>
  <c r="X45" i="1"/>
  <c r="Z45" i="1" s="1"/>
  <c r="AA45" i="1" s="1"/>
  <c r="X46" i="1"/>
  <c r="Y46" i="1" s="1"/>
  <c r="X47" i="1"/>
  <c r="Z47" i="1" s="1"/>
  <c r="AA47" i="1" s="1"/>
  <c r="X48" i="1"/>
  <c r="Z48" i="1" s="1"/>
  <c r="AA48" i="1" s="1"/>
  <c r="X49" i="1"/>
  <c r="Y49" i="1" s="1"/>
  <c r="X50" i="1"/>
  <c r="Y50" i="1" s="1"/>
  <c r="X51" i="1"/>
  <c r="Z51" i="1" s="1"/>
  <c r="AA51" i="1" s="1"/>
  <c r="X52" i="1"/>
  <c r="Z52" i="1" s="1"/>
  <c r="AA52" i="1" s="1"/>
  <c r="X53" i="1"/>
  <c r="Z53" i="1" s="1"/>
  <c r="AA53" i="1" s="1"/>
  <c r="X54" i="1"/>
  <c r="Y54" i="1" s="1"/>
  <c r="X55" i="1"/>
  <c r="Y55" i="1" s="1"/>
  <c r="X56" i="1"/>
  <c r="Z56" i="1" s="1"/>
  <c r="AA56" i="1" s="1"/>
  <c r="X57" i="1"/>
  <c r="Y57" i="1" s="1"/>
  <c r="X58" i="1"/>
  <c r="Y58" i="1" s="1"/>
  <c r="X59" i="1"/>
  <c r="Z59" i="1" s="1"/>
  <c r="AA59" i="1" s="1"/>
  <c r="X60" i="1"/>
  <c r="Z60" i="1" s="1"/>
  <c r="AA60" i="1" s="1"/>
  <c r="X61" i="1"/>
  <c r="Z61" i="1" s="1"/>
  <c r="AA61" i="1" s="1"/>
  <c r="X62" i="1"/>
  <c r="Y62" i="1" s="1"/>
  <c r="X63" i="1"/>
  <c r="Y63" i="1" s="1"/>
  <c r="X64" i="1"/>
  <c r="Z64" i="1" s="1"/>
  <c r="AA64" i="1" s="1"/>
  <c r="X65" i="1"/>
  <c r="Y65" i="1" s="1"/>
  <c r="X66" i="1"/>
  <c r="Y66" i="1" s="1"/>
  <c r="X67" i="1"/>
  <c r="Z67" i="1" s="1"/>
  <c r="AA67" i="1" s="1"/>
  <c r="X68" i="1"/>
  <c r="Z68" i="1" s="1"/>
  <c r="AA68" i="1" s="1"/>
  <c r="X69" i="1"/>
  <c r="Z69" i="1" s="1"/>
  <c r="AA69" i="1" s="1"/>
  <c r="X70" i="1"/>
  <c r="Y70" i="1" s="1"/>
  <c r="X71" i="1"/>
  <c r="Y71" i="1" s="1"/>
  <c r="X72" i="1"/>
  <c r="Z72" i="1" s="1"/>
  <c r="AA72" i="1" s="1"/>
  <c r="X73" i="1"/>
  <c r="Y73" i="1" s="1"/>
  <c r="X74" i="1"/>
  <c r="Y74" i="1" s="1"/>
  <c r="X75" i="1"/>
  <c r="Z75" i="1" s="1"/>
  <c r="AA75" i="1" s="1"/>
  <c r="X76" i="1"/>
  <c r="Z76" i="1" s="1"/>
  <c r="AA76" i="1" s="1"/>
  <c r="X77" i="1"/>
  <c r="Z77" i="1" s="1"/>
  <c r="AA77" i="1" s="1"/>
  <c r="X78" i="1"/>
  <c r="Y78" i="1" s="1"/>
  <c r="X79" i="1"/>
  <c r="Y79" i="1" s="1"/>
  <c r="X80" i="1"/>
  <c r="Z80" i="1" s="1"/>
  <c r="AA80" i="1" s="1"/>
  <c r="X81" i="1"/>
  <c r="Y81" i="1" s="1"/>
  <c r="X82" i="1"/>
  <c r="Y82" i="1" s="1"/>
  <c r="X83" i="1"/>
  <c r="Z83" i="1" s="1"/>
  <c r="AA83" i="1" s="1"/>
  <c r="X84" i="1"/>
  <c r="Z84" i="1" s="1"/>
  <c r="AA84" i="1" s="1"/>
  <c r="X85" i="1"/>
  <c r="Z85" i="1" s="1"/>
  <c r="AA85" i="1" s="1"/>
  <c r="X86" i="1"/>
  <c r="Y86" i="1" s="1"/>
  <c r="X87" i="1"/>
  <c r="Y87" i="1" s="1"/>
  <c r="X88" i="1"/>
  <c r="Z88" i="1" s="1"/>
  <c r="AA88" i="1" s="1"/>
  <c r="X89" i="1"/>
  <c r="Y89" i="1" s="1"/>
  <c r="X90" i="1"/>
  <c r="Y90" i="1" s="1"/>
  <c r="X91" i="1"/>
  <c r="Z91" i="1" s="1"/>
  <c r="AA91" i="1" s="1"/>
  <c r="X92" i="1"/>
  <c r="Z92" i="1" s="1"/>
  <c r="AA92" i="1" s="1"/>
  <c r="X93" i="1"/>
  <c r="Z93" i="1" s="1"/>
  <c r="AA93" i="1" s="1"/>
  <c r="X94" i="1"/>
  <c r="Y94" i="1" s="1"/>
  <c r="X95" i="1"/>
  <c r="Y95" i="1" s="1"/>
  <c r="X96" i="1"/>
  <c r="Z96" i="1" s="1"/>
  <c r="AA96" i="1" s="1"/>
  <c r="X97" i="1"/>
  <c r="Y97" i="1" s="1"/>
  <c r="X98" i="1"/>
  <c r="Y98" i="1" s="1"/>
  <c r="X99" i="1"/>
  <c r="Z99" i="1" s="1"/>
  <c r="AA99" i="1" s="1"/>
  <c r="X100" i="1"/>
  <c r="Z100" i="1" s="1"/>
  <c r="AA100" i="1" s="1"/>
  <c r="X101" i="1"/>
  <c r="Z101" i="1" s="1"/>
  <c r="AA101" i="1" s="1"/>
  <c r="X102" i="1"/>
  <c r="Y102" i="1" s="1"/>
  <c r="X103" i="1"/>
  <c r="Y103" i="1" s="1"/>
  <c r="X104" i="1"/>
  <c r="Z104" i="1" s="1"/>
  <c r="AA104" i="1" s="1"/>
  <c r="X105" i="1"/>
  <c r="Y105" i="1" s="1"/>
  <c r="X106" i="1"/>
  <c r="Y106" i="1" s="1"/>
  <c r="X107" i="1"/>
  <c r="Z107" i="1" s="1"/>
  <c r="AA107" i="1" s="1"/>
  <c r="X108" i="1"/>
  <c r="Z108" i="1" s="1"/>
  <c r="AA108" i="1" s="1"/>
  <c r="X109" i="1"/>
  <c r="Z109" i="1" s="1"/>
  <c r="AA109" i="1" s="1"/>
  <c r="X110" i="1"/>
  <c r="Y110" i="1" s="1"/>
  <c r="X111" i="1"/>
  <c r="Y111" i="1" s="1"/>
  <c r="X112" i="1"/>
  <c r="Z112" i="1" s="1"/>
  <c r="AA112" i="1" s="1"/>
  <c r="X113" i="1"/>
  <c r="Y113" i="1" s="1"/>
  <c r="X114" i="1"/>
  <c r="Y114" i="1" s="1"/>
  <c r="X115" i="1"/>
  <c r="Z115" i="1" s="1"/>
  <c r="AA115" i="1" s="1"/>
  <c r="X116" i="1"/>
  <c r="Z116" i="1" s="1"/>
  <c r="AA116" i="1" s="1"/>
  <c r="X117" i="1"/>
  <c r="Z117" i="1" s="1"/>
  <c r="AA117" i="1" s="1"/>
  <c r="X118" i="1"/>
  <c r="Y118" i="1" s="1"/>
  <c r="X119" i="1"/>
  <c r="Y119" i="1" s="1"/>
  <c r="X120" i="1"/>
  <c r="Z120" i="1" s="1"/>
  <c r="AA120" i="1" s="1"/>
  <c r="X121" i="1"/>
  <c r="Y121" i="1" s="1"/>
  <c r="X122" i="1"/>
  <c r="Y122" i="1" s="1"/>
  <c r="X123" i="1"/>
  <c r="Z123" i="1" s="1"/>
  <c r="AA123" i="1" s="1"/>
  <c r="X124" i="1"/>
  <c r="Z124" i="1" s="1"/>
  <c r="AA124" i="1" s="1"/>
  <c r="X125" i="1"/>
  <c r="Z125" i="1" s="1"/>
  <c r="AA125" i="1" s="1"/>
  <c r="X126" i="1"/>
  <c r="Y126" i="1" s="1"/>
  <c r="X127" i="1"/>
  <c r="Y127" i="1" s="1"/>
  <c r="X128" i="1"/>
  <c r="Z128" i="1" s="1"/>
  <c r="AA128" i="1" s="1"/>
  <c r="X129" i="1"/>
  <c r="Y129" i="1" s="1"/>
  <c r="X130" i="1"/>
  <c r="Y130" i="1" s="1"/>
  <c r="X131" i="1"/>
  <c r="Z131" i="1" s="1"/>
  <c r="AA131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R124" i="1"/>
  <c r="S124" i="1"/>
  <c r="T124" i="1"/>
  <c r="U124" i="1"/>
  <c r="V124" i="1"/>
  <c r="R125" i="1"/>
  <c r="S125" i="1"/>
  <c r="T125" i="1"/>
  <c r="U125" i="1"/>
  <c r="V125" i="1"/>
  <c r="R126" i="1"/>
  <c r="S126" i="1"/>
  <c r="T126" i="1"/>
  <c r="U126" i="1"/>
  <c r="V126" i="1"/>
  <c r="R127" i="1"/>
  <c r="S127" i="1"/>
  <c r="T127" i="1"/>
  <c r="U127" i="1"/>
  <c r="V127" i="1"/>
  <c r="R128" i="1"/>
  <c r="S128" i="1"/>
  <c r="T128" i="1"/>
  <c r="U128" i="1"/>
  <c r="V128" i="1"/>
  <c r="R129" i="1"/>
  <c r="S129" i="1"/>
  <c r="T129" i="1"/>
  <c r="U129" i="1"/>
  <c r="V129" i="1"/>
  <c r="R130" i="1"/>
  <c r="S130" i="1"/>
  <c r="T130" i="1"/>
  <c r="U130" i="1"/>
  <c r="V130" i="1"/>
  <c r="R131" i="1"/>
  <c r="S131" i="1"/>
  <c r="T131" i="1"/>
  <c r="U131" i="1"/>
  <c r="V131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V34" i="1"/>
  <c r="U34" i="1"/>
  <c r="T34" i="1"/>
  <c r="S34" i="1"/>
  <c r="R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Z195" i="1" l="1"/>
  <c r="AA195" i="1" s="1"/>
  <c r="Z141" i="1"/>
  <c r="AA141" i="1" s="1"/>
  <c r="Z133" i="1"/>
  <c r="AA133" i="1" s="1"/>
  <c r="Z228" i="1"/>
  <c r="AA228" i="1" s="1"/>
  <c r="Z220" i="1"/>
  <c r="AA220" i="1" s="1"/>
  <c r="Z212" i="1"/>
  <c r="AA212" i="1" s="1"/>
  <c r="Z204" i="1"/>
  <c r="AA204" i="1" s="1"/>
  <c r="Z196" i="1"/>
  <c r="AA196" i="1" s="1"/>
  <c r="Z188" i="1"/>
  <c r="AA188" i="1" s="1"/>
  <c r="Z180" i="1"/>
  <c r="AA180" i="1" s="1"/>
  <c r="Z172" i="1"/>
  <c r="AA172" i="1" s="1"/>
  <c r="Z164" i="1"/>
  <c r="AA164" i="1" s="1"/>
  <c r="Z156" i="1"/>
  <c r="AA156" i="1" s="1"/>
  <c r="Z148" i="1"/>
  <c r="AA148" i="1" s="1"/>
  <c r="Z140" i="1"/>
  <c r="AA140" i="1" s="1"/>
  <c r="Z132" i="1"/>
  <c r="AA132" i="1" s="1"/>
  <c r="W2" i="1"/>
  <c r="Z2" i="1"/>
  <c r="AA2" i="1" s="1"/>
  <c r="Y47" i="1"/>
  <c r="Z87" i="1"/>
  <c r="AA87" i="1" s="1"/>
  <c r="Y69" i="1"/>
  <c r="Z119" i="1"/>
  <c r="AA119" i="1" s="1"/>
  <c r="Y68" i="1"/>
  <c r="Z118" i="1"/>
  <c r="AA118" i="1" s="1"/>
  <c r="Y45" i="1"/>
  <c r="Z86" i="1"/>
  <c r="AA86" i="1" s="1"/>
  <c r="Y29" i="1"/>
  <c r="Z55" i="1"/>
  <c r="AA55" i="1" s="1"/>
  <c r="Y28" i="1"/>
  <c r="Z54" i="1"/>
  <c r="AA54" i="1" s="1"/>
  <c r="Y125" i="1"/>
  <c r="Y13" i="1"/>
  <c r="Z23" i="1"/>
  <c r="AA23" i="1" s="1"/>
  <c r="Y117" i="1"/>
  <c r="Y12" i="1"/>
  <c r="Z22" i="1"/>
  <c r="AA22" i="1" s="1"/>
  <c r="Y77" i="1"/>
  <c r="Y53" i="1"/>
  <c r="Y31" i="1"/>
  <c r="Y15" i="1"/>
  <c r="Z127" i="1"/>
  <c r="AA127" i="1" s="1"/>
  <c r="Z95" i="1"/>
  <c r="AA95" i="1" s="1"/>
  <c r="Z63" i="1"/>
  <c r="AA63" i="1" s="1"/>
  <c r="Y76" i="1"/>
  <c r="Y52" i="1"/>
  <c r="Y30" i="1"/>
  <c r="Y14" i="1"/>
  <c r="Z126" i="1"/>
  <c r="AA126" i="1" s="1"/>
  <c r="Z94" i="1"/>
  <c r="AA94" i="1" s="1"/>
  <c r="Z62" i="1"/>
  <c r="AA62" i="1" s="1"/>
  <c r="Y109" i="1"/>
  <c r="Y44" i="1"/>
  <c r="Y7" i="1"/>
  <c r="Z111" i="1"/>
  <c r="AA111" i="1" s="1"/>
  <c r="Z79" i="1"/>
  <c r="AA79" i="1" s="1"/>
  <c r="Y101" i="1"/>
  <c r="Y61" i="1"/>
  <c r="Y39" i="1"/>
  <c r="Y6" i="1"/>
  <c r="Z110" i="1"/>
  <c r="AA110" i="1" s="1"/>
  <c r="Z78" i="1"/>
  <c r="AA78" i="1" s="1"/>
  <c r="Z46" i="1"/>
  <c r="AA46" i="1" s="1"/>
  <c r="Y93" i="1"/>
  <c r="Y60" i="1"/>
  <c r="Y37" i="1"/>
  <c r="Y21" i="1"/>
  <c r="Y5" i="1"/>
  <c r="Z103" i="1"/>
  <c r="AA103" i="1" s="1"/>
  <c r="Z71" i="1"/>
  <c r="AA71" i="1" s="1"/>
  <c r="Y85" i="1"/>
  <c r="Y36" i="1"/>
  <c r="Y20" i="1"/>
  <c r="Y4" i="1"/>
  <c r="Z102" i="1"/>
  <c r="AA102" i="1" s="1"/>
  <c r="Z70" i="1"/>
  <c r="AA70" i="1" s="1"/>
  <c r="Z38" i="1"/>
  <c r="AA38" i="1" s="1"/>
  <c r="Y128" i="1"/>
  <c r="Y120" i="1"/>
  <c r="Y112" i="1"/>
  <c r="Y104" i="1"/>
  <c r="Y96" i="1"/>
  <c r="Y88" i="1"/>
  <c r="Y80" i="1"/>
  <c r="Y72" i="1"/>
  <c r="Y64" i="1"/>
  <c r="Y56" i="1"/>
  <c r="Y48" i="1"/>
  <c r="Y40" i="1"/>
  <c r="Y32" i="1"/>
  <c r="Y24" i="1"/>
  <c r="Y16" i="1"/>
  <c r="Y8" i="1"/>
  <c r="Z130" i="1"/>
  <c r="AA130" i="1" s="1"/>
  <c r="Z122" i="1"/>
  <c r="AA122" i="1" s="1"/>
  <c r="Z114" i="1"/>
  <c r="AA114" i="1" s="1"/>
  <c r="Z106" i="1"/>
  <c r="AA106" i="1" s="1"/>
  <c r="Z98" i="1"/>
  <c r="AA98" i="1" s="1"/>
  <c r="Z90" i="1"/>
  <c r="AA90" i="1" s="1"/>
  <c r="Z82" i="1"/>
  <c r="AA82" i="1" s="1"/>
  <c r="Z74" i="1"/>
  <c r="AA74" i="1" s="1"/>
  <c r="Z66" i="1"/>
  <c r="AA66" i="1" s="1"/>
  <c r="Z58" i="1"/>
  <c r="AA58" i="1" s="1"/>
  <c r="Z50" i="1"/>
  <c r="AA50" i="1" s="1"/>
  <c r="Z42" i="1"/>
  <c r="AA42" i="1" s="1"/>
  <c r="Z34" i="1"/>
  <c r="AA34" i="1" s="1"/>
  <c r="Z26" i="1"/>
  <c r="AA26" i="1" s="1"/>
  <c r="Z18" i="1"/>
  <c r="AA18" i="1" s="1"/>
  <c r="Z10" i="1"/>
  <c r="AA10" i="1" s="1"/>
  <c r="Z129" i="1"/>
  <c r="AA129" i="1" s="1"/>
  <c r="Z121" i="1"/>
  <c r="AA121" i="1" s="1"/>
  <c r="Z113" i="1"/>
  <c r="AA113" i="1" s="1"/>
  <c r="Z105" i="1"/>
  <c r="AA105" i="1" s="1"/>
  <c r="Z97" i="1"/>
  <c r="AA97" i="1" s="1"/>
  <c r="Z89" i="1"/>
  <c r="AA89" i="1" s="1"/>
  <c r="Z81" i="1"/>
  <c r="AA81" i="1" s="1"/>
  <c r="Z73" i="1"/>
  <c r="AA73" i="1" s="1"/>
  <c r="Z65" i="1"/>
  <c r="AA65" i="1" s="1"/>
  <c r="Z57" i="1"/>
  <c r="AA57" i="1" s="1"/>
  <c r="Z49" i="1"/>
  <c r="AA49" i="1" s="1"/>
  <c r="Z41" i="1"/>
  <c r="AA41" i="1" s="1"/>
  <c r="Z33" i="1"/>
  <c r="AA33" i="1" s="1"/>
  <c r="Z25" i="1"/>
  <c r="AA25" i="1" s="1"/>
  <c r="Z17" i="1"/>
  <c r="AA17" i="1" s="1"/>
  <c r="Z9" i="1"/>
  <c r="AA9" i="1" s="1"/>
  <c r="Y124" i="1"/>
  <c r="Y116" i="1"/>
  <c r="Y108" i="1"/>
  <c r="Y100" i="1"/>
  <c r="Y92" i="1"/>
  <c r="Y84" i="1"/>
  <c r="Y131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  <c r="W84" i="1"/>
  <c r="W29" i="1"/>
  <c r="W100" i="1"/>
  <c r="W89" i="1"/>
  <c r="W73" i="1"/>
  <c r="W52" i="1"/>
  <c r="W121" i="1"/>
  <c r="W68" i="1"/>
  <c r="W18" i="1"/>
  <c r="W128" i="1"/>
  <c r="W112" i="1"/>
  <c r="W96" i="1"/>
  <c r="W80" i="1"/>
  <c r="W64" i="1"/>
  <c r="W48" i="1"/>
  <c r="W116" i="1"/>
  <c r="W105" i="1"/>
  <c r="W57" i="1"/>
  <c r="W36" i="1"/>
  <c r="W9" i="1"/>
  <c r="W131" i="1"/>
  <c r="W115" i="1"/>
  <c r="W99" i="1"/>
  <c r="W86" i="1"/>
  <c r="W83" i="1"/>
  <c r="W70" i="1"/>
  <c r="W67" i="1"/>
  <c r="W59" i="1"/>
  <c r="W35" i="1"/>
  <c r="W21" i="1"/>
  <c r="W13" i="1"/>
  <c r="W5" i="1"/>
  <c r="W124" i="1"/>
  <c r="W119" i="1"/>
  <c r="W108" i="1"/>
  <c r="W103" i="1"/>
  <c r="W92" i="1"/>
  <c r="W87" i="1"/>
  <c r="W76" i="1"/>
  <c r="W71" i="1"/>
  <c r="W60" i="1"/>
  <c r="W55" i="1"/>
  <c r="W44" i="1"/>
  <c r="W127" i="1"/>
  <c r="W120" i="1"/>
  <c r="W111" i="1"/>
  <c r="W104" i="1"/>
  <c r="W95" i="1"/>
  <c r="W88" i="1"/>
  <c r="W79" i="1"/>
  <c r="W72" i="1"/>
  <c r="W63" i="1"/>
  <c r="W47" i="1"/>
  <c r="W39" i="1"/>
  <c r="W123" i="1"/>
  <c r="W107" i="1"/>
  <c r="W91" i="1"/>
  <c r="W75" i="1"/>
  <c r="W43" i="1"/>
  <c r="W33" i="1"/>
  <c r="W25" i="1"/>
  <c r="W56" i="1"/>
  <c r="W54" i="1"/>
  <c r="W51" i="1"/>
  <c r="W30" i="1"/>
  <c r="W27" i="1"/>
  <c r="W24" i="1"/>
  <c r="W17" i="1"/>
  <c r="W10" i="1"/>
  <c r="W7" i="1"/>
  <c r="W4" i="1"/>
  <c r="W118" i="1"/>
  <c r="W102" i="1"/>
  <c r="W45" i="1"/>
  <c r="W109" i="1"/>
  <c r="W93" i="1"/>
  <c r="W77" i="1"/>
  <c r="W22" i="1"/>
  <c r="W19" i="1"/>
  <c r="W122" i="1"/>
  <c r="W106" i="1"/>
  <c r="W90" i="1"/>
  <c r="W49" i="1"/>
  <c r="W40" i="1"/>
  <c r="W37" i="1"/>
  <c r="W16" i="1"/>
  <c r="W125" i="1"/>
  <c r="W31" i="1"/>
  <c r="W28" i="1"/>
  <c r="W14" i="1"/>
  <c r="W11" i="1"/>
  <c r="W8" i="1"/>
  <c r="W129" i="1"/>
  <c r="W113" i="1"/>
  <c r="W97" i="1"/>
  <c r="W81" i="1"/>
  <c r="W78" i="1"/>
  <c r="W65" i="1"/>
  <c r="W62" i="1"/>
  <c r="W46" i="1"/>
  <c r="W38" i="1"/>
  <c r="W61" i="1"/>
  <c r="W126" i="1"/>
  <c r="W110" i="1"/>
  <c r="W94" i="1"/>
  <c r="W53" i="1"/>
  <c r="W74" i="1"/>
  <c r="W26" i="1"/>
  <c r="W23" i="1"/>
  <c r="W20" i="1"/>
  <c r="W6" i="1"/>
  <c r="W3" i="1"/>
  <c r="W117" i="1"/>
  <c r="W101" i="1"/>
  <c r="W85" i="1"/>
  <c r="W82" i="1"/>
  <c r="W69" i="1"/>
  <c r="W66" i="1"/>
  <c r="W50" i="1"/>
  <c r="W41" i="1"/>
  <c r="W58" i="1"/>
  <c r="W32" i="1"/>
  <c r="W15" i="1"/>
  <c r="W12" i="1"/>
  <c r="W130" i="1"/>
  <c r="W114" i="1"/>
  <c r="W98" i="1"/>
  <c r="W42" i="1"/>
  <c r="W34" i="1"/>
</calcChain>
</file>

<file path=xl/sharedStrings.xml><?xml version="1.0" encoding="utf-8"?>
<sst xmlns="http://schemas.openxmlformats.org/spreadsheetml/2006/main" count="228" uniqueCount="23">
  <si>
    <t>Good</t>
  </si>
  <si>
    <t>Bumpy</t>
  </si>
  <si>
    <t>Worst</t>
  </si>
  <si>
    <t>SlightyBumpy</t>
  </si>
  <si>
    <t>I1</t>
  </si>
  <si>
    <t>I2</t>
  </si>
  <si>
    <t>I3</t>
  </si>
  <si>
    <t>I4</t>
  </si>
  <si>
    <t>I5</t>
  </si>
  <si>
    <t>Final</t>
  </si>
  <si>
    <t>Speed</t>
  </si>
  <si>
    <t>Sum</t>
  </si>
  <si>
    <t>SB</t>
  </si>
  <si>
    <t>B</t>
  </si>
  <si>
    <t>W</t>
  </si>
  <si>
    <t>NC</t>
  </si>
  <si>
    <t>Danger</t>
  </si>
  <si>
    <t>High Speed Blocker</t>
  </si>
  <si>
    <t>Irregular road</t>
  </si>
  <si>
    <t>High Speed irregular road</t>
  </si>
  <si>
    <t>Max</t>
  </si>
  <si>
    <t>Direct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</si>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</sst>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tabSelected="1" topLeftCell="F107" workbookViewId="0">
      <selection activeCell="K132" sqref="K132"/>
    </sheetView>
  </sheetViews>
  <sheetFormatPr defaultRowHeight="15" x14ac:dyDescent="0.25"/>
  <cols>
    <col min="10" max="10" width="14.140625" customWidth="1"/>
  </cols>
  <sheetData>
    <row r="1" spans="1:27" x14ac:dyDescent="0.25">
      <c r="H1" t="s">
        <v>10</v>
      </c>
      <c r="I1" t="s">
        <v>10</v>
      </c>
      <c r="J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11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11</v>
      </c>
      <c r="X1" t="s">
        <v>20</v>
      </c>
      <c r="Y1" t="s">
        <v>21</v>
      </c>
      <c r="Z1" t="s">
        <v>22</v>
      </c>
    </row>
    <row r="2" spans="1:27" x14ac:dyDescent="0.25">
      <c r="A2">
        <v>17.400021200000001</v>
      </c>
      <c r="B2">
        <v>78.383582899999993</v>
      </c>
      <c r="C2">
        <v>17.400054799999999</v>
      </c>
      <c r="D2">
        <v>78.383255700000007</v>
      </c>
      <c r="E2">
        <v>0.16969999999999999</v>
      </c>
      <c r="F2">
        <v>0.12670000000000001</v>
      </c>
      <c r="G2">
        <v>0.15049999999999999</v>
      </c>
      <c r="H2">
        <v>5.5</v>
      </c>
      <c r="I2">
        <f t="shared" ref="I2:I6" si="0">H2*3.6</f>
        <v>19.8</v>
      </c>
      <c r="J2" t="s">
        <v>0</v>
      </c>
      <c r="K2" s="1">
        <v>9.2314814814814808E-2</v>
      </c>
      <c r="L2">
        <v>0</v>
      </c>
      <c r="M2">
        <v>0</v>
      </c>
      <c r="N2">
        <v>0</v>
      </c>
      <c r="O2">
        <v>0</v>
      </c>
      <c r="P2">
        <v>0</v>
      </c>
      <c r="Q2">
        <f>SUM(L2:P2)</f>
        <v>0</v>
      </c>
      <c r="R2">
        <f>LOOKUP(EXCEL_235356_data!L2,Sheet1!$D$3:$D$7,Sheet1!$E$3:$E$7)</f>
        <v>0</v>
      </c>
      <c r="S2">
        <f>LOOKUP(EXCEL_235356_data!M2,Sheet1!$D$3:$D$7,Sheet1!$E$3:$E$7)</f>
        <v>0</v>
      </c>
      <c r="T2">
        <f>LOOKUP(EXCEL_235356_data!N2,Sheet1!$D$3:$D$7,Sheet1!$E$3:$E$7)</f>
        <v>0</v>
      </c>
      <c r="U2">
        <f>LOOKUP(EXCEL_235356_data!O2,Sheet1!$D$3:$D$7,Sheet1!$E$3:$E$7)</f>
        <v>0</v>
      </c>
      <c r="V2">
        <f>LOOKUP(EXCEL_235356_data!P2,Sheet1!$D$3:$D$7,Sheet1!$E$3:$E$7)</f>
        <v>0</v>
      </c>
      <c r="W2">
        <f t="shared" ref="W2:W33" si="1">AVERAGE(R2:V2)</f>
        <v>0</v>
      </c>
      <c r="X2">
        <f>MAX(E2:G2)</f>
        <v>0.16969999999999999</v>
      </c>
      <c r="Y2">
        <f>X2*H2</f>
        <v>0.9333499999999999</v>
      </c>
      <c r="Z2">
        <f>(X2/H2)*100</f>
        <v>3.0854545454545454</v>
      </c>
      <c r="AA2" t="str">
        <f>IF(Z2&gt;2,"BUMPY","GOOD")</f>
        <v>BUMPY</v>
      </c>
    </row>
    <row r="3" spans="1:27" x14ac:dyDescent="0.25">
      <c r="A3">
        <v>17.400054799999999</v>
      </c>
      <c r="B3">
        <v>78.383255700000007</v>
      </c>
      <c r="C3">
        <v>17.400105799999999</v>
      </c>
      <c r="D3">
        <v>78.382989800000004</v>
      </c>
      <c r="E3">
        <v>0.1203</v>
      </c>
      <c r="F3">
        <v>0.1216</v>
      </c>
      <c r="G3">
        <v>7.3099999999999998E-2</v>
      </c>
      <c r="H3">
        <v>7.75</v>
      </c>
      <c r="I3">
        <f t="shared" si="0"/>
        <v>27.900000000000002</v>
      </c>
      <c r="J3" t="s">
        <v>0</v>
      </c>
      <c r="K3" s="1">
        <v>9.2372685185185197E-2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2">SUM(L3:P3)</f>
        <v>0</v>
      </c>
      <c r="R3">
        <f>LOOKUP(EXCEL_235356_data!L3,Sheet1!$D$3:$D$7,Sheet1!$E$3:$E$7)</f>
        <v>0</v>
      </c>
      <c r="S3">
        <f>LOOKUP(EXCEL_235356_data!M3,Sheet1!$D$3:$D$7,Sheet1!$E$3:$E$7)</f>
        <v>0</v>
      </c>
      <c r="T3">
        <f>LOOKUP(EXCEL_235356_data!N3,Sheet1!$D$3:$D$7,Sheet1!$E$3:$E$7)</f>
        <v>0</v>
      </c>
      <c r="U3">
        <f>LOOKUP(EXCEL_235356_data!O3,Sheet1!$D$3:$D$7,Sheet1!$E$3:$E$7)</f>
        <v>0</v>
      </c>
      <c r="V3">
        <f>LOOKUP(EXCEL_235356_data!P3,Sheet1!$D$3:$D$7,Sheet1!$E$3:$E$7)</f>
        <v>0</v>
      </c>
      <c r="W3">
        <f t="shared" si="1"/>
        <v>0</v>
      </c>
      <c r="X3">
        <f t="shared" ref="X3:X66" si="3">MAX(E3:G3)</f>
        <v>0.1216</v>
      </c>
      <c r="Y3">
        <f t="shared" ref="Y3:Y66" si="4">X3*H3</f>
        <v>0.94240000000000002</v>
      </c>
      <c r="Z3">
        <f t="shared" ref="Z3:Z66" si="5">(X3/H3)*100</f>
        <v>1.569032258064516</v>
      </c>
      <c r="AA3" t="str">
        <f t="shared" ref="AA3:AA66" si="6">IF(Z3&gt;2,"BUMPY","GOOD")</f>
        <v>GOOD</v>
      </c>
    </row>
    <row r="4" spans="1:27" x14ac:dyDescent="0.25">
      <c r="A4">
        <v>17.4001187</v>
      </c>
      <c r="B4">
        <v>78.382908799999996</v>
      </c>
      <c r="C4">
        <v>17.400155000000002</v>
      </c>
      <c r="D4">
        <v>78.382533300000006</v>
      </c>
      <c r="E4">
        <v>0.25219999999999998</v>
      </c>
      <c r="F4">
        <v>0.34320000000000001</v>
      </c>
      <c r="G4">
        <v>0.52059999999999995</v>
      </c>
      <c r="H4">
        <v>7.5</v>
      </c>
      <c r="I4">
        <f t="shared" si="0"/>
        <v>27</v>
      </c>
      <c r="J4" t="s">
        <v>1</v>
      </c>
      <c r="K4" s="1">
        <v>9.2430555555555557E-2</v>
      </c>
      <c r="L4">
        <v>1</v>
      </c>
      <c r="M4">
        <v>0</v>
      </c>
      <c r="N4">
        <v>0</v>
      </c>
      <c r="O4">
        <v>0</v>
      </c>
      <c r="P4">
        <v>2</v>
      </c>
      <c r="Q4">
        <f t="shared" si="2"/>
        <v>3</v>
      </c>
      <c r="R4">
        <f>LOOKUP(EXCEL_235356_data!L4,Sheet1!$D$3:$D$7,Sheet1!$E$3:$E$7)</f>
        <v>0.8</v>
      </c>
      <c r="S4">
        <f>LOOKUP(EXCEL_235356_data!M4,Sheet1!$D$3:$D$7,Sheet1!$E$3:$E$7)</f>
        <v>0</v>
      </c>
      <c r="T4">
        <f>LOOKUP(EXCEL_235356_data!N4,Sheet1!$D$3:$D$7,Sheet1!$E$3:$E$7)</f>
        <v>0</v>
      </c>
      <c r="U4">
        <f>LOOKUP(EXCEL_235356_data!O4,Sheet1!$D$3:$D$7,Sheet1!$E$3:$E$7)</f>
        <v>0</v>
      </c>
      <c r="V4">
        <f>LOOKUP(EXCEL_235356_data!P4,Sheet1!$D$3:$D$7,Sheet1!$E$3:$E$7)</f>
        <v>1</v>
      </c>
      <c r="W4">
        <f t="shared" si="1"/>
        <v>0.36</v>
      </c>
      <c r="X4">
        <f t="shared" si="3"/>
        <v>0.52059999999999995</v>
      </c>
      <c r="Y4">
        <f t="shared" si="4"/>
        <v>3.9044999999999996</v>
      </c>
      <c r="Z4">
        <f t="shared" si="5"/>
        <v>6.9413333333333327</v>
      </c>
      <c r="AA4" t="str">
        <f t="shared" si="6"/>
        <v>BUMPY</v>
      </c>
    </row>
    <row r="5" spans="1:27" x14ac:dyDescent="0.25">
      <c r="A5">
        <v>17.400155000000002</v>
      </c>
      <c r="B5">
        <v>78.382533300000006</v>
      </c>
      <c r="C5">
        <v>17.400215800000002</v>
      </c>
      <c r="D5">
        <v>78.382275100000001</v>
      </c>
      <c r="E5">
        <v>0.13070000000000001</v>
      </c>
      <c r="F5">
        <v>0.18229999999999999</v>
      </c>
      <c r="G5">
        <v>9.4700000000000006E-2</v>
      </c>
      <c r="H5">
        <v>9</v>
      </c>
      <c r="I5">
        <f t="shared" si="0"/>
        <v>32.4</v>
      </c>
      <c r="J5" t="s">
        <v>1</v>
      </c>
      <c r="K5" s="1">
        <v>9.2488425925925932E-2</v>
      </c>
      <c r="L5">
        <v>1</v>
      </c>
      <c r="M5">
        <v>0</v>
      </c>
      <c r="N5">
        <v>1</v>
      </c>
      <c r="O5">
        <v>0</v>
      </c>
      <c r="P5">
        <v>0</v>
      </c>
      <c r="Q5">
        <f t="shared" si="2"/>
        <v>2</v>
      </c>
      <c r="R5">
        <f>LOOKUP(EXCEL_235356_data!L5,Sheet1!$D$3:$D$7,Sheet1!$E$3:$E$7)</f>
        <v>0.8</v>
      </c>
      <c r="S5">
        <f>LOOKUP(EXCEL_235356_data!M5,Sheet1!$D$3:$D$7,Sheet1!$E$3:$E$7)</f>
        <v>0</v>
      </c>
      <c r="T5">
        <f>LOOKUP(EXCEL_235356_data!N5,Sheet1!$D$3:$D$7,Sheet1!$E$3:$E$7)</f>
        <v>0.8</v>
      </c>
      <c r="U5">
        <f>LOOKUP(EXCEL_235356_data!O5,Sheet1!$D$3:$D$7,Sheet1!$E$3:$E$7)</f>
        <v>0</v>
      </c>
      <c r="V5">
        <f>LOOKUP(EXCEL_235356_data!P5,Sheet1!$D$3:$D$7,Sheet1!$E$3:$E$7)</f>
        <v>0</v>
      </c>
      <c r="W5">
        <f t="shared" si="1"/>
        <v>0.32</v>
      </c>
      <c r="X5">
        <f t="shared" si="3"/>
        <v>0.18229999999999999</v>
      </c>
      <c r="Y5">
        <f t="shared" si="4"/>
        <v>1.6406999999999998</v>
      </c>
      <c r="Z5">
        <f t="shared" si="5"/>
        <v>2.0255555555555556</v>
      </c>
      <c r="AA5" t="str">
        <f t="shared" si="6"/>
        <v>BUMPY</v>
      </c>
    </row>
    <row r="6" spans="1:27" x14ac:dyDescent="0.25">
      <c r="A6">
        <v>17.400219400000001</v>
      </c>
      <c r="B6">
        <v>78.382167600000002</v>
      </c>
      <c r="C6">
        <v>17.400294200000001</v>
      </c>
      <c r="D6">
        <v>78.381751699999995</v>
      </c>
      <c r="E6">
        <v>0.23799999999999999</v>
      </c>
      <c r="F6">
        <v>0.13980000000000001</v>
      </c>
      <c r="G6">
        <v>0.13489999999999999</v>
      </c>
      <c r="H6">
        <v>10.5</v>
      </c>
      <c r="I6">
        <f t="shared" si="0"/>
        <v>37.800000000000004</v>
      </c>
      <c r="J6" t="s">
        <v>1</v>
      </c>
      <c r="K6" s="1">
        <v>9.2546296296296293E-2</v>
      </c>
      <c r="L6">
        <v>0</v>
      </c>
      <c r="M6">
        <v>0</v>
      </c>
      <c r="N6">
        <v>0</v>
      </c>
      <c r="O6">
        <v>1</v>
      </c>
      <c r="P6">
        <v>1</v>
      </c>
      <c r="Q6">
        <f t="shared" si="2"/>
        <v>2</v>
      </c>
      <c r="R6">
        <f>LOOKUP(EXCEL_235356_data!L6,Sheet1!$D$3:$D$7,Sheet1!$E$3:$E$7)</f>
        <v>0</v>
      </c>
      <c r="S6">
        <f>LOOKUP(EXCEL_235356_data!M6,Sheet1!$D$3:$D$7,Sheet1!$E$3:$E$7)</f>
        <v>0</v>
      </c>
      <c r="T6">
        <f>LOOKUP(EXCEL_235356_data!N6,Sheet1!$D$3:$D$7,Sheet1!$E$3:$E$7)</f>
        <v>0</v>
      </c>
      <c r="U6">
        <f>LOOKUP(EXCEL_235356_data!O6,Sheet1!$D$3:$D$7,Sheet1!$E$3:$E$7)</f>
        <v>0.8</v>
      </c>
      <c r="V6">
        <f>LOOKUP(EXCEL_235356_data!P6,Sheet1!$D$3:$D$7,Sheet1!$E$3:$E$7)</f>
        <v>0.8</v>
      </c>
      <c r="W6">
        <f t="shared" si="1"/>
        <v>0.32</v>
      </c>
      <c r="X6">
        <f t="shared" si="3"/>
        <v>0.23799999999999999</v>
      </c>
      <c r="Y6">
        <f t="shared" si="4"/>
        <v>2.4989999999999997</v>
      </c>
      <c r="Z6">
        <f t="shared" si="5"/>
        <v>2.2666666666666666</v>
      </c>
      <c r="AA6" t="str">
        <f t="shared" si="6"/>
        <v>BUMPY</v>
      </c>
    </row>
    <row r="7" spans="1:27" x14ac:dyDescent="0.25">
      <c r="A7">
        <v>17.400304599999998</v>
      </c>
      <c r="B7">
        <v>78.381646500000002</v>
      </c>
      <c r="C7">
        <v>17.4003175</v>
      </c>
      <c r="D7">
        <v>78.381329199999996</v>
      </c>
      <c r="E7">
        <v>9.4E-2</v>
      </c>
      <c r="F7">
        <v>0.1197</v>
      </c>
      <c r="G7">
        <v>9.2999999999999999E-2</v>
      </c>
      <c r="H7">
        <v>8</v>
      </c>
      <c r="I7">
        <f>H7*3.6</f>
        <v>28.8</v>
      </c>
      <c r="J7" t="s">
        <v>2</v>
      </c>
      <c r="K7" s="1">
        <v>9.2604166666666668E-2</v>
      </c>
      <c r="L7">
        <v>1</v>
      </c>
      <c r="M7">
        <v>1</v>
      </c>
      <c r="N7">
        <v>1</v>
      </c>
      <c r="O7">
        <v>1</v>
      </c>
      <c r="P7">
        <v>0</v>
      </c>
      <c r="Q7">
        <f t="shared" si="2"/>
        <v>4</v>
      </c>
      <c r="R7">
        <f>LOOKUP(EXCEL_235356_data!L7,Sheet1!$D$3:$D$7,Sheet1!$E$3:$E$7)</f>
        <v>0.8</v>
      </c>
      <c r="S7">
        <f>LOOKUP(EXCEL_235356_data!M7,Sheet1!$D$3:$D$7,Sheet1!$E$3:$E$7)</f>
        <v>0.8</v>
      </c>
      <c r="T7">
        <f>LOOKUP(EXCEL_235356_data!N7,Sheet1!$D$3:$D$7,Sheet1!$E$3:$E$7)</f>
        <v>0.8</v>
      </c>
      <c r="U7">
        <f>LOOKUP(EXCEL_235356_data!O7,Sheet1!$D$3:$D$7,Sheet1!$E$3:$E$7)</f>
        <v>0.8</v>
      </c>
      <c r="V7">
        <f>LOOKUP(EXCEL_235356_data!P7,Sheet1!$D$3:$D$7,Sheet1!$E$3:$E$7)</f>
        <v>0</v>
      </c>
      <c r="W7">
        <f t="shared" si="1"/>
        <v>0.64</v>
      </c>
      <c r="X7">
        <f t="shared" si="3"/>
        <v>0.1197</v>
      </c>
      <c r="Y7">
        <f t="shared" si="4"/>
        <v>0.95760000000000001</v>
      </c>
      <c r="Z7">
        <f t="shared" si="5"/>
        <v>1.4962500000000001</v>
      </c>
      <c r="AA7" t="str">
        <f t="shared" si="6"/>
        <v>GOOD</v>
      </c>
    </row>
    <row r="8" spans="1:27" x14ac:dyDescent="0.25">
      <c r="A8">
        <v>17.4002892</v>
      </c>
      <c r="B8">
        <v>78.3812444</v>
      </c>
      <c r="C8">
        <v>17.4003686</v>
      </c>
      <c r="D8">
        <v>78.380879699999994</v>
      </c>
      <c r="E8">
        <v>3.5999999999999997E-2</v>
      </c>
      <c r="F8">
        <v>8.9899999999999994E-2</v>
      </c>
      <c r="G8">
        <v>0.1181</v>
      </c>
      <c r="H8">
        <v>8</v>
      </c>
      <c r="I8">
        <f t="shared" ref="I8:I71" si="7">H8*3.6</f>
        <v>28.8</v>
      </c>
      <c r="J8" t="s">
        <v>1</v>
      </c>
      <c r="K8" s="1">
        <v>9.2662037037037029E-2</v>
      </c>
      <c r="L8">
        <v>0</v>
      </c>
      <c r="M8">
        <v>0</v>
      </c>
      <c r="N8">
        <v>1</v>
      </c>
      <c r="O8">
        <v>1</v>
      </c>
      <c r="P8">
        <v>0</v>
      </c>
      <c r="Q8">
        <f t="shared" si="2"/>
        <v>2</v>
      </c>
      <c r="R8">
        <f>LOOKUP(EXCEL_235356_data!L8,Sheet1!$D$3:$D$7,Sheet1!$E$3:$E$7)</f>
        <v>0</v>
      </c>
      <c r="S8">
        <f>LOOKUP(EXCEL_235356_data!M8,Sheet1!$D$3:$D$7,Sheet1!$E$3:$E$7)</f>
        <v>0</v>
      </c>
      <c r="T8">
        <f>LOOKUP(EXCEL_235356_data!N8,Sheet1!$D$3:$D$7,Sheet1!$E$3:$E$7)</f>
        <v>0.8</v>
      </c>
      <c r="U8">
        <f>LOOKUP(EXCEL_235356_data!O8,Sheet1!$D$3:$D$7,Sheet1!$E$3:$E$7)</f>
        <v>0.8</v>
      </c>
      <c r="V8">
        <f>LOOKUP(EXCEL_235356_data!P8,Sheet1!$D$3:$D$7,Sheet1!$E$3:$E$7)</f>
        <v>0</v>
      </c>
      <c r="W8">
        <f t="shared" si="1"/>
        <v>0.32</v>
      </c>
      <c r="X8">
        <f t="shared" si="3"/>
        <v>0.1181</v>
      </c>
      <c r="Y8">
        <f t="shared" si="4"/>
        <v>0.94479999999999997</v>
      </c>
      <c r="Z8">
        <f t="shared" si="5"/>
        <v>1.4762500000000001</v>
      </c>
      <c r="AA8" t="str">
        <f t="shared" si="6"/>
        <v>GOOD</v>
      </c>
    </row>
    <row r="9" spans="1:27" x14ac:dyDescent="0.25">
      <c r="A9">
        <v>17.4003686</v>
      </c>
      <c r="B9">
        <v>78.380879699999994</v>
      </c>
      <c r="C9">
        <v>17.400434099999998</v>
      </c>
      <c r="D9">
        <v>78.380471600000007</v>
      </c>
      <c r="E9">
        <v>5.4699999999999999E-2</v>
      </c>
      <c r="F9">
        <v>0.75139999999999996</v>
      </c>
      <c r="G9">
        <v>0.20250000000000001</v>
      </c>
      <c r="H9">
        <v>8.5</v>
      </c>
      <c r="I9">
        <f t="shared" si="7"/>
        <v>30.6</v>
      </c>
      <c r="J9" t="s">
        <v>2</v>
      </c>
      <c r="K9" s="1">
        <v>9.2719907407407418E-2</v>
      </c>
      <c r="L9">
        <v>0</v>
      </c>
      <c r="M9">
        <v>1</v>
      </c>
      <c r="N9">
        <v>0</v>
      </c>
      <c r="O9">
        <v>1</v>
      </c>
      <c r="P9">
        <v>3</v>
      </c>
      <c r="Q9">
        <f t="shared" si="2"/>
        <v>5</v>
      </c>
      <c r="R9">
        <f>LOOKUP(EXCEL_235356_data!L9,Sheet1!$D$3:$D$7,Sheet1!$E$3:$E$7)</f>
        <v>0</v>
      </c>
      <c r="S9">
        <f>LOOKUP(EXCEL_235356_data!M9,Sheet1!$D$3:$D$7,Sheet1!$E$3:$E$7)</f>
        <v>0.8</v>
      </c>
      <c r="T9">
        <f>LOOKUP(EXCEL_235356_data!N9,Sheet1!$D$3:$D$7,Sheet1!$E$3:$E$7)</f>
        <v>0</v>
      </c>
      <c r="U9">
        <f>LOOKUP(EXCEL_235356_data!O9,Sheet1!$D$3:$D$7,Sheet1!$E$3:$E$7)</f>
        <v>0.8</v>
      </c>
      <c r="V9">
        <f>LOOKUP(EXCEL_235356_data!P9,Sheet1!$D$3:$D$7,Sheet1!$E$3:$E$7)</f>
        <v>1.5</v>
      </c>
      <c r="W9">
        <f t="shared" si="1"/>
        <v>0.62</v>
      </c>
      <c r="X9">
        <f t="shared" si="3"/>
        <v>0.75139999999999996</v>
      </c>
      <c r="Y9">
        <f t="shared" si="4"/>
        <v>6.3868999999999998</v>
      </c>
      <c r="Z9">
        <f t="shared" si="5"/>
        <v>8.84</v>
      </c>
      <c r="AA9" t="str">
        <f t="shared" si="6"/>
        <v>BUMPY</v>
      </c>
    </row>
    <row r="10" spans="1:27" x14ac:dyDescent="0.25">
      <c r="A10">
        <v>17.400434099999998</v>
      </c>
      <c r="B10">
        <v>78.380471600000007</v>
      </c>
      <c r="C10">
        <v>17.4004446</v>
      </c>
      <c r="D10">
        <v>78.380122999999998</v>
      </c>
      <c r="E10">
        <v>0.20230000000000001</v>
      </c>
      <c r="F10">
        <v>1.1503000000000001</v>
      </c>
      <c r="G10">
        <v>1.2492000000000001</v>
      </c>
      <c r="H10">
        <v>7.25</v>
      </c>
      <c r="I10">
        <f t="shared" si="7"/>
        <v>26.1</v>
      </c>
      <c r="J10" t="s">
        <v>2</v>
      </c>
      <c r="K10" s="1">
        <v>9.2777777777777778E-2</v>
      </c>
      <c r="L10">
        <v>1</v>
      </c>
      <c r="M10">
        <v>1</v>
      </c>
      <c r="N10">
        <v>3</v>
      </c>
      <c r="O10">
        <v>0</v>
      </c>
      <c r="P10">
        <v>0</v>
      </c>
      <c r="Q10">
        <f t="shared" si="2"/>
        <v>5</v>
      </c>
      <c r="R10">
        <f>LOOKUP(EXCEL_235356_data!L10,Sheet1!$D$3:$D$7,Sheet1!$E$3:$E$7)</f>
        <v>0.8</v>
      </c>
      <c r="S10">
        <f>LOOKUP(EXCEL_235356_data!M10,Sheet1!$D$3:$D$7,Sheet1!$E$3:$E$7)</f>
        <v>0.8</v>
      </c>
      <c r="T10">
        <f>LOOKUP(EXCEL_235356_data!N10,Sheet1!$D$3:$D$7,Sheet1!$E$3:$E$7)</f>
        <v>1.5</v>
      </c>
      <c r="U10">
        <f>LOOKUP(EXCEL_235356_data!O10,Sheet1!$D$3:$D$7,Sheet1!$E$3:$E$7)</f>
        <v>0</v>
      </c>
      <c r="V10">
        <f>LOOKUP(EXCEL_235356_data!P10,Sheet1!$D$3:$D$7,Sheet1!$E$3:$E$7)</f>
        <v>0</v>
      </c>
      <c r="W10">
        <f t="shared" si="1"/>
        <v>0.62</v>
      </c>
      <c r="X10">
        <f t="shared" si="3"/>
        <v>1.2492000000000001</v>
      </c>
      <c r="Y10">
        <f t="shared" si="4"/>
        <v>9.0567000000000011</v>
      </c>
      <c r="Z10">
        <f t="shared" si="5"/>
        <v>17.230344827586208</v>
      </c>
      <c r="AA10" t="str">
        <f t="shared" si="6"/>
        <v>BUMPY</v>
      </c>
    </row>
    <row r="11" spans="1:27" x14ac:dyDescent="0.25">
      <c r="A11">
        <v>17.4004446</v>
      </c>
      <c r="B11">
        <v>78.380122999999998</v>
      </c>
      <c r="C11">
        <v>17.400517600000001</v>
      </c>
      <c r="D11">
        <v>78.379736300000005</v>
      </c>
      <c r="E11">
        <v>6.6199999999999995E-2</v>
      </c>
      <c r="F11">
        <v>5.5500000000000001E-2</v>
      </c>
      <c r="G11">
        <v>0.04</v>
      </c>
      <c r="H11">
        <v>7</v>
      </c>
      <c r="I11">
        <f t="shared" si="7"/>
        <v>25.2</v>
      </c>
      <c r="J11" t="s">
        <v>2</v>
      </c>
      <c r="K11" s="1">
        <v>9.2835648148148153E-2</v>
      </c>
      <c r="L11">
        <v>0</v>
      </c>
      <c r="M11">
        <v>1</v>
      </c>
      <c r="N11">
        <v>1</v>
      </c>
      <c r="O11">
        <v>0</v>
      </c>
      <c r="P11">
        <v>1</v>
      </c>
      <c r="Q11">
        <f t="shared" si="2"/>
        <v>3</v>
      </c>
      <c r="R11">
        <f>LOOKUP(EXCEL_235356_data!L11,Sheet1!$D$3:$D$7,Sheet1!$E$3:$E$7)</f>
        <v>0</v>
      </c>
      <c r="S11">
        <f>LOOKUP(EXCEL_235356_data!M11,Sheet1!$D$3:$D$7,Sheet1!$E$3:$E$7)</f>
        <v>0.8</v>
      </c>
      <c r="T11">
        <f>LOOKUP(EXCEL_235356_data!N11,Sheet1!$D$3:$D$7,Sheet1!$E$3:$E$7)</f>
        <v>0.8</v>
      </c>
      <c r="U11">
        <f>LOOKUP(EXCEL_235356_data!O11,Sheet1!$D$3:$D$7,Sheet1!$E$3:$E$7)</f>
        <v>0</v>
      </c>
      <c r="V11">
        <f>LOOKUP(EXCEL_235356_data!P11,Sheet1!$D$3:$D$7,Sheet1!$E$3:$E$7)</f>
        <v>0.8</v>
      </c>
      <c r="W11">
        <f t="shared" si="1"/>
        <v>0.48000000000000009</v>
      </c>
      <c r="X11">
        <f t="shared" si="3"/>
        <v>6.6199999999999995E-2</v>
      </c>
      <c r="Y11">
        <f t="shared" si="4"/>
        <v>0.46339999999999998</v>
      </c>
      <c r="Z11">
        <f t="shared" si="5"/>
        <v>0.94571428571428562</v>
      </c>
      <c r="AA11" t="str">
        <f t="shared" si="6"/>
        <v>GOOD</v>
      </c>
    </row>
    <row r="12" spans="1:27" x14ac:dyDescent="0.25">
      <c r="A12">
        <v>17.400517600000001</v>
      </c>
      <c r="B12">
        <v>78.379736300000005</v>
      </c>
      <c r="C12">
        <v>17.4005519</v>
      </c>
      <c r="D12">
        <v>78.379383899999993</v>
      </c>
      <c r="E12">
        <v>0.32929999999999998</v>
      </c>
      <c r="F12">
        <v>0.45340000000000003</v>
      </c>
      <c r="G12">
        <v>0.32419999999999999</v>
      </c>
      <c r="H12">
        <v>7.5</v>
      </c>
      <c r="I12">
        <f t="shared" si="7"/>
        <v>27</v>
      </c>
      <c r="J12" t="s">
        <v>2</v>
      </c>
      <c r="K12" s="1">
        <v>9.2893518518518514E-2</v>
      </c>
      <c r="L12">
        <v>2</v>
      </c>
      <c r="M12">
        <v>1</v>
      </c>
      <c r="N12">
        <v>0</v>
      </c>
      <c r="O12">
        <v>1</v>
      </c>
      <c r="P12">
        <v>0</v>
      </c>
      <c r="Q12">
        <f t="shared" si="2"/>
        <v>4</v>
      </c>
      <c r="R12">
        <f>LOOKUP(EXCEL_235356_data!L12,Sheet1!$D$3:$D$7,Sheet1!$E$3:$E$7)</f>
        <v>1</v>
      </c>
      <c r="S12">
        <f>LOOKUP(EXCEL_235356_data!M12,Sheet1!$D$3:$D$7,Sheet1!$E$3:$E$7)</f>
        <v>0.8</v>
      </c>
      <c r="T12">
        <f>LOOKUP(EXCEL_235356_data!N12,Sheet1!$D$3:$D$7,Sheet1!$E$3:$E$7)</f>
        <v>0</v>
      </c>
      <c r="U12">
        <f>LOOKUP(EXCEL_235356_data!O12,Sheet1!$D$3:$D$7,Sheet1!$E$3:$E$7)</f>
        <v>0.8</v>
      </c>
      <c r="V12">
        <f>LOOKUP(EXCEL_235356_data!P12,Sheet1!$D$3:$D$7,Sheet1!$E$3:$E$7)</f>
        <v>0</v>
      </c>
      <c r="W12">
        <f t="shared" si="1"/>
        <v>0.52</v>
      </c>
      <c r="X12">
        <f t="shared" si="3"/>
        <v>0.45340000000000003</v>
      </c>
      <c r="Y12">
        <f t="shared" si="4"/>
        <v>3.4005000000000001</v>
      </c>
      <c r="Z12">
        <f t="shared" si="5"/>
        <v>6.0453333333333337</v>
      </c>
      <c r="AA12" t="str">
        <f t="shared" si="6"/>
        <v>BUMPY</v>
      </c>
    </row>
    <row r="13" spans="1:27" x14ac:dyDescent="0.25">
      <c r="A13">
        <v>17.4005519</v>
      </c>
      <c r="B13">
        <v>78.379383899999993</v>
      </c>
      <c r="C13">
        <v>17.400567299999999</v>
      </c>
      <c r="D13">
        <v>78.378957400000004</v>
      </c>
      <c r="E13">
        <v>0.1804</v>
      </c>
      <c r="F13">
        <v>0.109</v>
      </c>
      <c r="G13">
        <v>0.14580000000000001</v>
      </c>
      <c r="H13">
        <v>8.25</v>
      </c>
      <c r="I13">
        <f t="shared" si="7"/>
        <v>29.7</v>
      </c>
      <c r="J13" t="s">
        <v>2</v>
      </c>
      <c r="K13" s="1">
        <v>9.2951388888888889E-2</v>
      </c>
      <c r="L13">
        <v>0</v>
      </c>
      <c r="M13">
        <v>1</v>
      </c>
      <c r="N13">
        <v>1</v>
      </c>
      <c r="O13">
        <v>1</v>
      </c>
      <c r="P13">
        <v>1</v>
      </c>
      <c r="Q13">
        <f t="shared" si="2"/>
        <v>4</v>
      </c>
      <c r="R13">
        <f>LOOKUP(EXCEL_235356_data!L13,Sheet1!$D$3:$D$7,Sheet1!$E$3:$E$7)</f>
        <v>0</v>
      </c>
      <c r="S13">
        <f>LOOKUP(EXCEL_235356_data!M13,Sheet1!$D$3:$D$7,Sheet1!$E$3:$E$7)</f>
        <v>0.8</v>
      </c>
      <c r="T13">
        <f>LOOKUP(EXCEL_235356_data!N13,Sheet1!$D$3:$D$7,Sheet1!$E$3:$E$7)</f>
        <v>0.8</v>
      </c>
      <c r="U13">
        <f>LOOKUP(EXCEL_235356_data!O13,Sheet1!$D$3:$D$7,Sheet1!$E$3:$E$7)</f>
        <v>0.8</v>
      </c>
      <c r="V13">
        <f>LOOKUP(EXCEL_235356_data!P13,Sheet1!$D$3:$D$7,Sheet1!$E$3:$E$7)</f>
        <v>0.8</v>
      </c>
      <c r="W13">
        <f t="shared" si="1"/>
        <v>0.64</v>
      </c>
      <c r="X13">
        <f t="shared" si="3"/>
        <v>0.1804</v>
      </c>
      <c r="Y13">
        <f t="shared" si="4"/>
        <v>1.4883</v>
      </c>
      <c r="Z13">
        <f t="shared" si="5"/>
        <v>2.1866666666666665</v>
      </c>
      <c r="AA13" t="str">
        <f t="shared" si="6"/>
        <v>BUMPY</v>
      </c>
    </row>
    <row r="14" spans="1:27" x14ac:dyDescent="0.25">
      <c r="A14">
        <v>17.400567299999999</v>
      </c>
      <c r="B14">
        <v>78.378957400000004</v>
      </c>
      <c r="C14">
        <v>17.4006562</v>
      </c>
      <c r="D14">
        <v>78.378596599999995</v>
      </c>
      <c r="E14">
        <v>0.19450000000000001</v>
      </c>
      <c r="F14">
        <v>0.19620000000000001</v>
      </c>
      <c r="G14">
        <v>0.14630000000000001</v>
      </c>
      <c r="H14">
        <v>8</v>
      </c>
      <c r="I14">
        <f t="shared" si="7"/>
        <v>28.8</v>
      </c>
      <c r="J14" t="s">
        <v>2</v>
      </c>
      <c r="K14" s="1">
        <v>9.300925925925925E-2</v>
      </c>
      <c r="L14">
        <v>1</v>
      </c>
      <c r="M14">
        <v>1</v>
      </c>
      <c r="N14">
        <v>0</v>
      </c>
      <c r="O14">
        <v>1</v>
      </c>
      <c r="P14">
        <v>0</v>
      </c>
      <c r="Q14">
        <f t="shared" si="2"/>
        <v>3</v>
      </c>
      <c r="R14">
        <f>LOOKUP(EXCEL_235356_data!L14,Sheet1!$D$3:$D$7,Sheet1!$E$3:$E$7)</f>
        <v>0.8</v>
      </c>
      <c r="S14">
        <f>LOOKUP(EXCEL_235356_data!M14,Sheet1!$D$3:$D$7,Sheet1!$E$3:$E$7)</f>
        <v>0.8</v>
      </c>
      <c r="T14">
        <f>LOOKUP(EXCEL_235356_data!N14,Sheet1!$D$3:$D$7,Sheet1!$E$3:$E$7)</f>
        <v>0</v>
      </c>
      <c r="U14">
        <f>LOOKUP(EXCEL_235356_data!O14,Sheet1!$D$3:$D$7,Sheet1!$E$3:$E$7)</f>
        <v>0.8</v>
      </c>
      <c r="V14">
        <f>LOOKUP(EXCEL_235356_data!P14,Sheet1!$D$3:$D$7,Sheet1!$E$3:$E$7)</f>
        <v>0</v>
      </c>
      <c r="W14">
        <f t="shared" si="1"/>
        <v>0.48000000000000009</v>
      </c>
      <c r="X14">
        <f t="shared" si="3"/>
        <v>0.19620000000000001</v>
      </c>
      <c r="Y14">
        <f t="shared" si="4"/>
        <v>1.5696000000000001</v>
      </c>
      <c r="Z14">
        <f t="shared" si="5"/>
        <v>2.4525000000000001</v>
      </c>
      <c r="AA14" t="str">
        <f t="shared" si="6"/>
        <v>BUMPY</v>
      </c>
    </row>
    <row r="15" spans="1:27" x14ac:dyDescent="0.25">
      <c r="A15">
        <v>17.4006562</v>
      </c>
      <c r="B15">
        <v>78.378596599999995</v>
      </c>
      <c r="C15">
        <v>17.400658700000001</v>
      </c>
      <c r="D15">
        <v>78.378411900000003</v>
      </c>
      <c r="E15">
        <v>0.25540000000000002</v>
      </c>
      <c r="F15">
        <v>0.18379999999999999</v>
      </c>
      <c r="G15">
        <v>0.44779999999999998</v>
      </c>
      <c r="H15">
        <v>3.25</v>
      </c>
      <c r="I15">
        <f t="shared" si="7"/>
        <v>11.700000000000001</v>
      </c>
      <c r="J15" t="s">
        <v>2</v>
      </c>
      <c r="K15" s="1">
        <v>9.3067129629629639E-2</v>
      </c>
      <c r="L15">
        <v>2</v>
      </c>
      <c r="M15">
        <v>2</v>
      </c>
      <c r="N15">
        <v>2</v>
      </c>
      <c r="O15">
        <v>0</v>
      </c>
      <c r="P15">
        <v>0</v>
      </c>
      <c r="Q15">
        <f t="shared" si="2"/>
        <v>6</v>
      </c>
      <c r="R15">
        <f>LOOKUP(EXCEL_235356_data!L15,Sheet1!$D$3:$D$7,Sheet1!$E$3:$E$7)</f>
        <v>1</v>
      </c>
      <c r="S15">
        <f>LOOKUP(EXCEL_235356_data!M15,Sheet1!$D$3:$D$7,Sheet1!$E$3:$E$7)</f>
        <v>1</v>
      </c>
      <c r="T15">
        <f>LOOKUP(EXCEL_235356_data!N15,Sheet1!$D$3:$D$7,Sheet1!$E$3:$E$7)</f>
        <v>1</v>
      </c>
      <c r="U15">
        <f>LOOKUP(EXCEL_235356_data!O15,Sheet1!$D$3:$D$7,Sheet1!$E$3:$E$7)</f>
        <v>0</v>
      </c>
      <c r="V15">
        <f>LOOKUP(EXCEL_235356_data!P15,Sheet1!$D$3:$D$7,Sheet1!$E$3:$E$7)</f>
        <v>0</v>
      </c>
      <c r="W15">
        <f t="shared" si="1"/>
        <v>0.6</v>
      </c>
      <c r="X15">
        <f t="shared" si="3"/>
        <v>0.44779999999999998</v>
      </c>
      <c r="Y15">
        <f t="shared" si="4"/>
        <v>1.4553499999999999</v>
      </c>
      <c r="Z15">
        <f t="shared" si="5"/>
        <v>13.778461538461537</v>
      </c>
      <c r="AA15" t="str">
        <f t="shared" si="6"/>
        <v>BUMPY</v>
      </c>
    </row>
    <row r="16" spans="1:27" x14ac:dyDescent="0.25">
      <c r="A16">
        <v>17.400658700000001</v>
      </c>
      <c r="B16">
        <v>78.378411900000003</v>
      </c>
      <c r="C16">
        <v>17.400477500000001</v>
      </c>
      <c r="D16">
        <v>78.378320000000002</v>
      </c>
      <c r="E16">
        <v>0.17560000000000001</v>
      </c>
      <c r="F16">
        <v>0.26019999999999999</v>
      </c>
      <c r="G16">
        <v>0.2021</v>
      </c>
      <c r="H16">
        <v>6.5</v>
      </c>
      <c r="I16">
        <f t="shared" si="7"/>
        <v>23.400000000000002</v>
      </c>
      <c r="J16" t="s">
        <v>1</v>
      </c>
      <c r="K16" s="1">
        <v>9.3124999999999999E-2</v>
      </c>
      <c r="L16">
        <v>2</v>
      </c>
      <c r="M16">
        <v>2</v>
      </c>
      <c r="N16">
        <v>0</v>
      </c>
      <c r="O16">
        <v>0</v>
      </c>
      <c r="P16">
        <v>0</v>
      </c>
      <c r="Q16">
        <f t="shared" si="2"/>
        <v>4</v>
      </c>
      <c r="R16">
        <f>LOOKUP(EXCEL_235356_data!L16,Sheet1!$D$3:$D$7,Sheet1!$E$3:$E$7)</f>
        <v>1</v>
      </c>
      <c r="S16">
        <f>LOOKUP(EXCEL_235356_data!M16,Sheet1!$D$3:$D$7,Sheet1!$E$3:$E$7)</f>
        <v>1</v>
      </c>
      <c r="T16">
        <f>LOOKUP(EXCEL_235356_data!N16,Sheet1!$D$3:$D$7,Sheet1!$E$3:$E$7)</f>
        <v>0</v>
      </c>
      <c r="U16">
        <f>LOOKUP(EXCEL_235356_data!O16,Sheet1!$D$3:$D$7,Sheet1!$E$3:$E$7)</f>
        <v>0</v>
      </c>
      <c r="V16">
        <f>LOOKUP(EXCEL_235356_data!P16,Sheet1!$D$3:$D$7,Sheet1!$E$3:$E$7)</f>
        <v>0</v>
      </c>
      <c r="W16">
        <f t="shared" si="1"/>
        <v>0.4</v>
      </c>
      <c r="X16">
        <f t="shared" si="3"/>
        <v>0.26019999999999999</v>
      </c>
      <c r="Y16">
        <f t="shared" si="4"/>
        <v>1.6913</v>
      </c>
      <c r="Z16">
        <f t="shared" si="5"/>
        <v>4.0030769230769234</v>
      </c>
      <c r="AA16" t="str">
        <f t="shared" si="6"/>
        <v>BUMPY</v>
      </c>
    </row>
    <row r="17" spans="1:27" x14ac:dyDescent="0.25">
      <c r="A17">
        <v>17.400477500000001</v>
      </c>
      <c r="B17">
        <v>78.378320000000002</v>
      </c>
      <c r="C17">
        <v>17.400080599999999</v>
      </c>
      <c r="D17">
        <v>78.378280099999998</v>
      </c>
      <c r="E17">
        <v>0.10879999999999999</v>
      </c>
      <c r="F17">
        <v>0.10249999999999999</v>
      </c>
      <c r="G17">
        <v>0.15959999999999999</v>
      </c>
      <c r="H17">
        <v>8.25</v>
      </c>
      <c r="I17">
        <f t="shared" si="7"/>
        <v>29.7</v>
      </c>
      <c r="J17" t="s">
        <v>1</v>
      </c>
      <c r="K17" s="1">
        <v>9.3182870370370374E-2</v>
      </c>
      <c r="L17">
        <v>1</v>
      </c>
      <c r="M17">
        <v>0</v>
      </c>
      <c r="N17">
        <v>0</v>
      </c>
      <c r="O17">
        <v>0</v>
      </c>
      <c r="P17">
        <v>1</v>
      </c>
      <c r="Q17">
        <f t="shared" si="2"/>
        <v>2</v>
      </c>
      <c r="R17">
        <f>LOOKUP(EXCEL_235356_data!L17,Sheet1!$D$3:$D$7,Sheet1!$E$3:$E$7)</f>
        <v>0.8</v>
      </c>
      <c r="S17">
        <f>LOOKUP(EXCEL_235356_data!M17,Sheet1!$D$3:$D$7,Sheet1!$E$3:$E$7)</f>
        <v>0</v>
      </c>
      <c r="T17">
        <f>LOOKUP(EXCEL_235356_data!N17,Sheet1!$D$3:$D$7,Sheet1!$E$3:$E$7)</f>
        <v>0</v>
      </c>
      <c r="U17">
        <f>LOOKUP(EXCEL_235356_data!O17,Sheet1!$D$3:$D$7,Sheet1!$E$3:$E$7)</f>
        <v>0</v>
      </c>
      <c r="V17">
        <f>LOOKUP(EXCEL_235356_data!P17,Sheet1!$D$3:$D$7,Sheet1!$E$3:$E$7)</f>
        <v>0.8</v>
      </c>
      <c r="W17">
        <f t="shared" si="1"/>
        <v>0.32</v>
      </c>
      <c r="X17">
        <f t="shared" si="3"/>
        <v>0.15959999999999999</v>
      </c>
      <c r="Y17">
        <f t="shared" si="4"/>
        <v>1.3167</v>
      </c>
      <c r="Z17">
        <f t="shared" si="5"/>
        <v>1.9345454545454543</v>
      </c>
      <c r="AA17" t="str">
        <f t="shared" si="6"/>
        <v>GOOD</v>
      </c>
    </row>
    <row r="18" spans="1:27" x14ac:dyDescent="0.25">
      <c r="A18">
        <v>17.400080599999999</v>
      </c>
      <c r="B18">
        <v>78.378280099999998</v>
      </c>
      <c r="C18">
        <v>17.399732499999999</v>
      </c>
      <c r="D18">
        <v>78.378225200000003</v>
      </c>
      <c r="E18">
        <v>0.31659999999999999</v>
      </c>
      <c r="F18">
        <v>0.22600000000000001</v>
      </c>
      <c r="G18">
        <v>0.40029999999999999</v>
      </c>
      <c r="H18">
        <v>8</v>
      </c>
      <c r="I18">
        <f t="shared" si="7"/>
        <v>28.8</v>
      </c>
      <c r="J18" t="s">
        <v>2</v>
      </c>
      <c r="K18" s="1">
        <v>9.3240740740740735E-2</v>
      </c>
      <c r="L18">
        <v>1</v>
      </c>
      <c r="M18">
        <v>2</v>
      </c>
      <c r="N18">
        <v>0</v>
      </c>
      <c r="O18">
        <v>2</v>
      </c>
      <c r="P18">
        <v>1</v>
      </c>
      <c r="Q18">
        <f t="shared" si="2"/>
        <v>6</v>
      </c>
      <c r="R18">
        <f>LOOKUP(EXCEL_235356_data!L18,Sheet1!$D$3:$D$7,Sheet1!$E$3:$E$7)</f>
        <v>0.8</v>
      </c>
      <c r="S18">
        <f>LOOKUP(EXCEL_235356_data!M18,Sheet1!$D$3:$D$7,Sheet1!$E$3:$E$7)</f>
        <v>1</v>
      </c>
      <c r="T18">
        <f>LOOKUP(EXCEL_235356_data!N18,Sheet1!$D$3:$D$7,Sheet1!$E$3:$E$7)</f>
        <v>0</v>
      </c>
      <c r="U18">
        <f>LOOKUP(EXCEL_235356_data!O18,Sheet1!$D$3:$D$7,Sheet1!$E$3:$E$7)</f>
        <v>1</v>
      </c>
      <c r="V18">
        <f>LOOKUP(EXCEL_235356_data!P18,Sheet1!$D$3:$D$7,Sheet1!$E$3:$E$7)</f>
        <v>0.8</v>
      </c>
      <c r="W18">
        <f t="shared" si="1"/>
        <v>0.72</v>
      </c>
      <c r="X18">
        <f t="shared" si="3"/>
        <v>0.40029999999999999</v>
      </c>
      <c r="Y18">
        <f t="shared" si="4"/>
        <v>3.2023999999999999</v>
      </c>
      <c r="Z18">
        <f t="shared" si="5"/>
        <v>5.0037500000000001</v>
      </c>
      <c r="AA18" t="str">
        <f t="shared" si="6"/>
        <v>BUMPY</v>
      </c>
    </row>
    <row r="19" spans="1:27" x14ac:dyDescent="0.25">
      <c r="A19">
        <v>17.399732499999999</v>
      </c>
      <c r="B19">
        <v>78.378225200000003</v>
      </c>
      <c r="C19">
        <v>17.399431499999999</v>
      </c>
      <c r="D19">
        <v>78.378197299999997</v>
      </c>
      <c r="E19">
        <v>0.1051</v>
      </c>
      <c r="F19">
        <v>0.1012</v>
      </c>
      <c r="G19">
        <v>0.2276</v>
      </c>
      <c r="H19">
        <v>5.75</v>
      </c>
      <c r="I19">
        <f t="shared" si="7"/>
        <v>20.7</v>
      </c>
      <c r="J19" t="s">
        <v>2</v>
      </c>
      <c r="K19" s="1">
        <v>9.329861111111111E-2</v>
      </c>
      <c r="L19">
        <v>0</v>
      </c>
      <c r="M19">
        <v>1</v>
      </c>
      <c r="N19">
        <v>1</v>
      </c>
      <c r="O19">
        <v>2</v>
      </c>
      <c r="P19">
        <v>1</v>
      </c>
      <c r="Q19">
        <f t="shared" si="2"/>
        <v>5</v>
      </c>
      <c r="R19">
        <f>LOOKUP(EXCEL_235356_data!L19,Sheet1!$D$3:$D$7,Sheet1!$E$3:$E$7)</f>
        <v>0</v>
      </c>
      <c r="S19">
        <f>LOOKUP(EXCEL_235356_data!M19,Sheet1!$D$3:$D$7,Sheet1!$E$3:$E$7)</f>
        <v>0.8</v>
      </c>
      <c r="T19">
        <f>LOOKUP(EXCEL_235356_data!N19,Sheet1!$D$3:$D$7,Sheet1!$E$3:$E$7)</f>
        <v>0.8</v>
      </c>
      <c r="U19">
        <f>LOOKUP(EXCEL_235356_data!O19,Sheet1!$D$3:$D$7,Sheet1!$E$3:$E$7)</f>
        <v>1</v>
      </c>
      <c r="V19">
        <f>LOOKUP(EXCEL_235356_data!P19,Sheet1!$D$3:$D$7,Sheet1!$E$3:$E$7)</f>
        <v>0.8</v>
      </c>
      <c r="W19">
        <f t="shared" si="1"/>
        <v>0.68</v>
      </c>
      <c r="X19">
        <f t="shared" si="3"/>
        <v>0.2276</v>
      </c>
      <c r="Y19">
        <f t="shared" si="4"/>
        <v>1.3087</v>
      </c>
      <c r="Z19">
        <f t="shared" si="5"/>
        <v>3.9582608695652173</v>
      </c>
      <c r="AA19" t="str">
        <f t="shared" si="6"/>
        <v>BUMPY</v>
      </c>
    </row>
    <row r="20" spans="1:27" x14ac:dyDescent="0.25">
      <c r="A20">
        <v>17.399431499999999</v>
      </c>
      <c r="B20">
        <v>78.378197299999997</v>
      </c>
      <c r="C20">
        <v>17.399223200000002</v>
      </c>
      <c r="D20">
        <v>78.378169900000003</v>
      </c>
      <c r="E20">
        <v>0.35630000000000001</v>
      </c>
      <c r="F20">
        <v>0.30149999999999999</v>
      </c>
      <c r="G20">
        <v>0.50549999999999995</v>
      </c>
      <c r="H20">
        <v>4</v>
      </c>
      <c r="I20">
        <f t="shared" si="7"/>
        <v>14.4</v>
      </c>
      <c r="J20" t="s">
        <v>1</v>
      </c>
      <c r="K20" s="1">
        <v>9.3356481481481471E-2</v>
      </c>
      <c r="L20">
        <v>0</v>
      </c>
      <c r="M20">
        <v>0</v>
      </c>
      <c r="N20">
        <v>2</v>
      </c>
      <c r="O20">
        <v>2</v>
      </c>
      <c r="P20">
        <v>0</v>
      </c>
      <c r="Q20">
        <f t="shared" si="2"/>
        <v>4</v>
      </c>
      <c r="R20">
        <f>LOOKUP(EXCEL_235356_data!L20,Sheet1!$D$3:$D$7,Sheet1!$E$3:$E$7)</f>
        <v>0</v>
      </c>
      <c r="S20">
        <f>LOOKUP(EXCEL_235356_data!M20,Sheet1!$D$3:$D$7,Sheet1!$E$3:$E$7)</f>
        <v>0</v>
      </c>
      <c r="T20">
        <f>LOOKUP(EXCEL_235356_data!N20,Sheet1!$D$3:$D$7,Sheet1!$E$3:$E$7)</f>
        <v>1</v>
      </c>
      <c r="U20">
        <f>LOOKUP(EXCEL_235356_data!O20,Sheet1!$D$3:$D$7,Sheet1!$E$3:$E$7)</f>
        <v>1</v>
      </c>
      <c r="V20">
        <f>LOOKUP(EXCEL_235356_data!P20,Sheet1!$D$3:$D$7,Sheet1!$E$3:$E$7)</f>
        <v>0</v>
      </c>
      <c r="W20">
        <f t="shared" si="1"/>
        <v>0.4</v>
      </c>
      <c r="X20">
        <f t="shared" si="3"/>
        <v>0.50549999999999995</v>
      </c>
      <c r="Y20">
        <f t="shared" si="4"/>
        <v>2.0219999999999998</v>
      </c>
      <c r="Z20">
        <f t="shared" si="5"/>
        <v>12.637499999999999</v>
      </c>
      <c r="AA20" t="str">
        <f t="shared" si="6"/>
        <v>BUMPY</v>
      </c>
    </row>
    <row r="21" spans="1:27" x14ac:dyDescent="0.25">
      <c r="A21">
        <v>17.399223200000002</v>
      </c>
      <c r="B21">
        <v>78.378169900000003</v>
      </c>
      <c r="C21">
        <v>17.398882700000001</v>
      </c>
      <c r="D21">
        <v>78.378110100000001</v>
      </c>
      <c r="E21">
        <v>0.27389999999999998</v>
      </c>
      <c r="F21">
        <v>0.36220000000000002</v>
      </c>
      <c r="G21">
        <v>0.47920000000000001</v>
      </c>
      <c r="H21">
        <v>8</v>
      </c>
      <c r="I21">
        <f t="shared" si="7"/>
        <v>28.8</v>
      </c>
      <c r="J21" t="s">
        <v>2</v>
      </c>
      <c r="K21" s="1">
        <v>9.341435185185186E-2</v>
      </c>
      <c r="L21">
        <v>0</v>
      </c>
      <c r="M21">
        <v>0</v>
      </c>
      <c r="N21">
        <v>0</v>
      </c>
      <c r="O21">
        <v>2</v>
      </c>
      <c r="P21">
        <v>2</v>
      </c>
      <c r="Q21">
        <f t="shared" si="2"/>
        <v>4</v>
      </c>
      <c r="R21">
        <f>LOOKUP(EXCEL_235356_data!L21,Sheet1!$D$3:$D$7,Sheet1!$E$3:$E$7)</f>
        <v>0</v>
      </c>
      <c r="S21">
        <f>LOOKUP(EXCEL_235356_data!M21,Sheet1!$D$3:$D$7,Sheet1!$E$3:$E$7)</f>
        <v>0</v>
      </c>
      <c r="T21">
        <f>LOOKUP(EXCEL_235356_data!N21,Sheet1!$D$3:$D$7,Sheet1!$E$3:$E$7)</f>
        <v>0</v>
      </c>
      <c r="U21">
        <f>LOOKUP(EXCEL_235356_data!O21,Sheet1!$D$3:$D$7,Sheet1!$E$3:$E$7)</f>
        <v>1</v>
      </c>
      <c r="V21">
        <f>LOOKUP(EXCEL_235356_data!P21,Sheet1!$D$3:$D$7,Sheet1!$E$3:$E$7)</f>
        <v>1</v>
      </c>
      <c r="W21">
        <f t="shared" si="1"/>
        <v>0.4</v>
      </c>
      <c r="X21">
        <f t="shared" si="3"/>
        <v>0.47920000000000001</v>
      </c>
      <c r="Y21">
        <f t="shared" si="4"/>
        <v>3.8336000000000001</v>
      </c>
      <c r="Z21">
        <f t="shared" si="5"/>
        <v>5.99</v>
      </c>
      <c r="AA21" t="str">
        <f t="shared" si="6"/>
        <v>BUMPY</v>
      </c>
    </row>
    <row r="22" spans="1:27" x14ac:dyDescent="0.25">
      <c r="A22">
        <v>17.398882700000001</v>
      </c>
      <c r="B22">
        <v>78.378110100000001</v>
      </c>
      <c r="C22">
        <v>17.398532899999999</v>
      </c>
      <c r="D22">
        <v>78.378042600000001</v>
      </c>
      <c r="E22">
        <v>0.2223</v>
      </c>
      <c r="F22">
        <v>0.89459999999999995</v>
      </c>
      <c r="G22">
        <v>0.6139</v>
      </c>
      <c r="H22">
        <v>6.5</v>
      </c>
      <c r="I22">
        <f t="shared" si="7"/>
        <v>23.400000000000002</v>
      </c>
      <c r="J22" t="s">
        <v>1</v>
      </c>
      <c r="K22" s="1">
        <v>9.347222222222222E-2</v>
      </c>
      <c r="L22">
        <v>2</v>
      </c>
      <c r="M22">
        <v>3</v>
      </c>
      <c r="N22">
        <v>0</v>
      </c>
      <c r="O22">
        <v>0</v>
      </c>
      <c r="P22">
        <v>0</v>
      </c>
      <c r="Q22">
        <f t="shared" si="2"/>
        <v>5</v>
      </c>
      <c r="R22">
        <f>LOOKUP(EXCEL_235356_data!L22,Sheet1!$D$3:$D$7,Sheet1!$E$3:$E$7)</f>
        <v>1</v>
      </c>
      <c r="S22">
        <f>LOOKUP(EXCEL_235356_data!M22,Sheet1!$D$3:$D$7,Sheet1!$E$3:$E$7)</f>
        <v>1.5</v>
      </c>
      <c r="T22">
        <f>LOOKUP(EXCEL_235356_data!N22,Sheet1!$D$3:$D$7,Sheet1!$E$3:$E$7)</f>
        <v>0</v>
      </c>
      <c r="U22">
        <f>LOOKUP(EXCEL_235356_data!O22,Sheet1!$D$3:$D$7,Sheet1!$E$3:$E$7)</f>
        <v>0</v>
      </c>
      <c r="V22">
        <f>LOOKUP(EXCEL_235356_data!P22,Sheet1!$D$3:$D$7,Sheet1!$E$3:$E$7)</f>
        <v>0</v>
      </c>
      <c r="W22">
        <f t="shared" si="1"/>
        <v>0.5</v>
      </c>
      <c r="X22">
        <f t="shared" si="3"/>
        <v>0.89459999999999995</v>
      </c>
      <c r="Y22">
        <f t="shared" si="4"/>
        <v>5.8148999999999997</v>
      </c>
      <c r="Z22">
        <f t="shared" si="5"/>
        <v>13.763076923076923</v>
      </c>
      <c r="AA22" t="str">
        <f t="shared" si="6"/>
        <v>BUMPY</v>
      </c>
    </row>
    <row r="23" spans="1:27" x14ac:dyDescent="0.25">
      <c r="A23">
        <v>17.398532899999999</v>
      </c>
      <c r="B23">
        <v>78.378042600000001</v>
      </c>
      <c r="C23">
        <v>17.3982457</v>
      </c>
      <c r="D23">
        <v>78.377981899999995</v>
      </c>
      <c r="E23">
        <v>0.1132</v>
      </c>
      <c r="F23">
        <v>7.1900000000000006E-2</v>
      </c>
      <c r="G23">
        <v>0.26840000000000003</v>
      </c>
      <c r="H23">
        <v>7.75</v>
      </c>
      <c r="I23">
        <f t="shared" si="7"/>
        <v>27.900000000000002</v>
      </c>
      <c r="J23" t="s">
        <v>1</v>
      </c>
      <c r="K23" s="1">
        <v>9.3530092592592595E-2</v>
      </c>
      <c r="L23">
        <v>2</v>
      </c>
      <c r="M23">
        <v>0</v>
      </c>
      <c r="N23">
        <v>0</v>
      </c>
      <c r="O23">
        <v>0</v>
      </c>
      <c r="P23">
        <v>1</v>
      </c>
      <c r="Q23">
        <f t="shared" si="2"/>
        <v>3</v>
      </c>
      <c r="R23">
        <f>LOOKUP(EXCEL_235356_data!L23,Sheet1!$D$3:$D$7,Sheet1!$E$3:$E$7)</f>
        <v>1</v>
      </c>
      <c r="S23">
        <f>LOOKUP(EXCEL_235356_data!M23,Sheet1!$D$3:$D$7,Sheet1!$E$3:$E$7)</f>
        <v>0</v>
      </c>
      <c r="T23">
        <f>LOOKUP(EXCEL_235356_data!N23,Sheet1!$D$3:$D$7,Sheet1!$E$3:$E$7)</f>
        <v>0</v>
      </c>
      <c r="U23">
        <f>LOOKUP(EXCEL_235356_data!O23,Sheet1!$D$3:$D$7,Sheet1!$E$3:$E$7)</f>
        <v>0</v>
      </c>
      <c r="V23">
        <f>LOOKUP(EXCEL_235356_data!P23,Sheet1!$D$3:$D$7,Sheet1!$E$3:$E$7)</f>
        <v>0.8</v>
      </c>
      <c r="W23">
        <f t="shared" si="1"/>
        <v>0.36</v>
      </c>
      <c r="X23">
        <f t="shared" si="3"/>
        <v>0.26840000000000003</v>
      </c>
      <c r="Y23">
        <f t="shared" si="4"/>
        <v>2.0801000000000003</v>
      </c>
      <c r="Z23">
        <f t="shared" si="5"/>
        <v>3.4632258064516135</v>
      </c>
      <c r="AA23" t="str">
        <f t="shared" si="6"/>
        <v>BUMPY</v>
      </c>
    </row>
    <row r="24" spans="1:27" x14ac:dyDescent="0.25">
      <c r="A24">
        <v>17.3982457</v>
      </c>
      <c r="B24">
        <v>78.377981899999995</v>
      </c>
      <c r="C24">
        <v>17.397904</v>
      </c>
      <c r="D24">
        <v>78.377910700000001</v>
      </c>
      <c r="E24">
        <v>0.23519999999999999</v>
      </c>
      <c r="F24">
        <v>1.0498000000000001</v>
      </c>
      <c r="G24">
        <v>0.25580000000000003</v>
      </c>
      <c r="H24">
        <v>8.25</v>
      </c>
      <c r="I24">
        <f t="shared" si="7"/>
        <v>29.7</v>
      </c>
      <c r="J24" t="s">
        <v>2</v>
      </c>
      <c r="K24" s="1">
        <v>9.3587962962962956E-2</v>
      </c>
      <c r="L24">
        <v>1</v>
      </c>
      <c r="M24">
        <v>2</v>
      </c>
      <c r="N24">
        <v>1</v>
      </c>
      <c r="O24">
        <v>2</v>
      </c>
      <c r="P24">
        <v>3</v>
      </c>
      <c r="Q24">
        <f t="shared" si="2"/>
        <v>9</v>
      </c>
      <c r="R24">
        <f>LOOKUP(EXCEL_235356_data!L24,Sheet1!$D$3:$D$7,Sheet1!$E$3:$E$7)</f>
        <v>0.8</v>
      </c>
      <c r="S24">
        <f>LOOKUP(EXCEL_235356_data!M24,Sheet1!$D$3:$D$7,Sheet1!$E$3:$E$7)</f>
        <v>1</v>
      </c>
      <c r="T24">
        <f>LOOKUP(EXCEL_235356_data!N24,Sheet1!$D$3:$D$7,Sheet1!$E$3:$E$7)</f>
        <v>0.8</v>
      </c>
      <c r="U24">
        <f>LOOKUP(EXCEL_235356_data!O24,Sheet1!$D$3:$D$7,Sheet1!$E$3:$E$7)</f>
        <v>1</v>
      </c>
      <c r="V24">
        <f>LOOKUP(EXCEL_235356_data!P24,Sheet1!$D$3:$D$7,Sheet1!$E$3:$E$7)</f>
        <v>1.5</v>
      </c>
      <c r="W24">
        <f t="shared" si="1"/>
        <v>1.02</v>
      </c>
      <c r="X24">
        <f t="shared" si="3"/>
        <v>1.0498000000000001</v>
      </c>
      <c r="Y24">
        <f t="shared" si="4"/>
        <v>8.6608499999999999</v>
      </c>
      <c r="Z24">
        <f t="shared" si="5"/>
        <v>12.724848484848486</v>
      </c>
      <c r="AA24" t="str">
        <f t="shared" si="6"/>
        <v>BUMPY</v>
      </c>
    </row>
    <row r="25" spans="1:27" x14ac:dyDescent="0.25">
      <c r="A25">
        <v>17.397904</v>
      </c>
      <c r="B25">
        <v>78.377910700000001</v>
      </c>
      <c r="C25">
        <v>17.397606700000001</v>
      </c>
      <c r="D25">
        <v>78.377801199999993</v>
      </c>
      <c r="E25">
        <v>0.37659999999999999</v>
      </c>
      <c r="F25">
        <v>0.21729999999999999</v>
      </c>
      <c r="G25">
        <v>0.25519999999999998</v>
      </c>
      <c r="H25">
        <v>5.5</v>
      </c>
      <c r="I25">
        <f t="shared" si="7"/>
        <v>19.8</v>
      </c>
      <c r="J25" t="s">
        <v>2</v>
      </c>
      <c r="K25" s="1">
        <v>9.3645833333333331E-2</v>
      </c>
      <c r="L25">
        <v>2</v>
      </c>
      <c r="M25">
        <v>1</v>
      </c>
      <c r="N25">
        <v>1</v>
      </c>
      <c r="O25">
        <v>0</v>
      </c>
      <c r="P25">
        <v>2</v>
      </c>
      <c r="Q25">
        <f t="shared" si="2"/>
        <v>6</v>
      </c>
      <c r="R25">
        <f>LOOKUP(EXCEL_235356_data!L25,Sheet1!$D$3:$D$7,Sheet1!$E$3:$E$7)</f>
        <v>1</v>
      </c>
      <c r="S25">
        <f>LOOKUP(EXCEL_235356_data!M25,Sheet1!$D$3:$D$7,Sheet1!$E$3:$E$7)</f>
        <v>0.8</v>
      </c>
      <c r="T25">
        <f>LOOKUP(EXCEL_235356_data!N25,Sheet1!$D$3:$D$7,Sheet1!$E$3:$E$7)</f>
        <v>0.8</v>
      </c>
      <c r="U25">
        <f>LOOKUP(EXCEL_235356_data!O25,Sheet1!$D$3:$D$7,Sheet1!$E$3:$E$7)</f>
        <v>0</v>
      </c>
      <c r="V25">
        <f>LOOKUP(EXCEL_235356_data!P25,Sheet1!$D$3:$D$7,Sheet1!$E$3:$E$7)</f>
        <v>1</v>
      </c>
      <c r="W25">
        <f t="shared" si="1"/>
        <v>0.72</v>
      </c>
      <c r="X25">
        <f t="shared" si="3"/>
        <v>0.37659999999999999</v>
      </c>
      <c r="Y25">
        <f t="shared" si="4"/>
        <v>2.0712999999999999</v>
      </c>
      <c r="Z25">
        <f t="shared" si="5"/>
        <v>6.8472727272727267</v>
      </c>
      <c r="AA25" t="str">
        <f t="shared" si="6"/>
        <v>BUMPY</v>
      </c>
    </row>
    <row r="26" spans="1:27" x14ac:dyDescent="0.25">
      <c r="A26">
        <v>17.397606700000001</v>
      </c>
      <c r="B26">
        <v>78.377801199999993</v>
      </c>
      <c r="C26">
        <v>17.397380399999999</v>
      </c>
      <c r="D26">
        <v>78.377761699999994</v>
      </c>
      <c r="E26">
        <v>0.1201</v>
      </c>
      <c r="F26">
        <v>0.1842</v>
      </c>
      <c r="G26">
        <v>0.23300000000000001</v>
      </c>
      <c r="H26">
        <v>6.25</v>
      </c>
      <c r="I26">
        <f t="shared" si="7"/>
        <v>22.5</v>
      </c>
      <c r="J26" t="s">
        <v>1</v>
      </c>
      <c r="K26" s="1">
        <v>9.3703703703703692E-2</v>
      </c>
      <c r="L26">
        <v>0</v>
      </c>
      <c r="M26">
        <v>0</v>
      </c>
      <c r="N26">
        <v>0</v>
      </c>
      <c r="O26">
        <v>1</v>
      </c>
      <c r="P26">
        <v>2</v>
      </c>
      <c r="Q26">
        <f t="shared" si="2"/>
        <v>3</v>
      </c>
      <c r="R26">
        <f>LOOKUP(EXCEL_235356_data!L26,Sheet1!$D$3:$D$7,Sheet1!$E$3:$E$7)</f>
        <v>0</v>
      </c>
      <c r="S26">
        <f>LOOKUP(EXCEL_235356_data!M26,Sheet1!$D$3:$D$7,Sheet1!$E$3:$E$7)</f>
        <v>0</v>
      </c>
      <c r="T26">
        <f>LOOKUP(EXCEL_235356_data!N26,Sheet1!$D$3:$D$7,Sheet1!$E$3:$E$7)</f>
        <v>0</v>
      </c>
      <c r="U26">
        <f>LOOKUP(EXCEL_235356_data!O26,Sheet1!$D$3:$D$7,Sheet1!$E$3:$E$7)</f>
        <v>0.8</v>
      </c>
      <c r="V26">
        <f>LOOKUP(EXCEL_235356_data!P26,Sheet1!$D$3:$D$7,Sheet1!$E$3:$E$7)</f>
        <v>1</v>
      </c>
      <c r="W26">
        <f t="shared" si="1"/>
        <v>0.36</v>
      </c>
      <c r="X26">
        <f t="shared" si="3"/>
        <v>0.23300000000000001</v>
      </c>
      <c r="Y26">
        <f t="shared" si="4"/>
        <v>1.45625</v>
      </c>
      <c r="Z26">
        <f t="shared" si="5"/>
        <v>3.7280000000000002</v>
      </c>
      <c r="AA26" t="str">
        <f t="shared" si="6"/>
        <v>BUMPY</v>
      </c>
    </row>
    <row r="27" spans="1:27" x14ac:dyDescent="0.25">
      <c r="A27">
        <v>17.397380399999999</v>
      </c>
      <c r="B27">
        <v>78.377761699999994</v>
      </c>
      <c r="C27">
        <v>17.397057400000001</v>
      </c>
      <c r="D27">
        <v>78.377707700000002</v>
      </c>
      <c r="E27">
        <v>9.2700000000000005E-2</v>
      </c>
      <c r="F27">
        <v>9.69E-2</v>
      </c>
      <c r="G27">
        <v>0.26469999999999999</v>
      </c>
      <c r="H27">
        <v>8</v>
      </c>
      <c r="I27">
        <f t="shared" si="7"/>
        <v>28.8</v>
      </c>
      <c r="J27" t="s">
        <v>2</v>
      </c>
      <c r="K27" s="1">
        <v>9.3761574074074081E-2</v>
      </c>
      <c r="L27">
        <v>1</v>
      </c>
      <c r="M27">
        <v>2</v>
      </c>
      <c r="N27">
        <v>2</v>
      </c>
      <c r="O27">
        <v>0</v>
      </c>
      <c r="P27">
        <v>1</v>
      </c>
      <c r="Q27">
        <f t="shared" si="2"/>
        <v>6</v>
      </c>
      <c r="R27">
        <f>LOOKUP(EXCEL_235356_data!L27,Sheet1!$D$3:$D$7,Sheet1!$E$3:$E$7)</f>
        <v>0.8</v>
      </c>
      <c r="S27">
        <f>LOOKUP(EXCEL_235356_data!M27,Sheet1!$D$3:$D$7,Sheet1!$E$3:$E$7)</f>
        <v>1</v>
      </c>
      <c r="T27">
        <f>LOOKUP(EXCEL_235356_data!N27,Sheet1!$D$3:$D$7,Sheet1!$E$3:$E$7)</f>
        <v>1</v>
      </c>
      <c r="U27">
        <f>LOOKUP(EXCEL_235356_data!O27,Sheet1!$D$3:$D$7,Sheet1!$E$3:$E$7)</f>
        <v>0</v>
      </c>
      <c r="V27">
        <f>LOOKUP(EXCEL_235356_data!P27,Sheet1!$D$3:$D$7,Sheet1!$E$3:$E$7)</f>
        <v>0.8</v>
      </c>
      <c r="W27">
        <f t="shared" si="1"/>
        <v>0.72</v>
      </c>
      <c r="X27">
        <f t="shared" si="3"/>
        <v>0.26469999999999999</v>
      </c>
      <c r="Y27">
        <f t="shared" si="4"/>
        <v>2.1175999999999999</v>
      </c>
      <c r="Z27">
        <f t="shared" si="5"/>
        <v>3.3087499999999999</v>
      </c>
      <c r="AA27" t="str">
        <f t="shared" si="6"/>
        <v>BUMPY</v>
      </c>
    </row>
    <row r="28" spans="1:27" x14ac:dyDescent="0.25">
      <c r="A28">
        <v>17.397057400000001</v>
      </c>
      <c r="B28">
        <v>78.377707700000002</v>
      </c>
      <c r="C28">
        <v>17.396753</v>
      </c>
      <c r="D28">
        <v>78.377582000000004</v>
      </c>
      <c r="E28">
        <v>0.19980000000000001</v>
      </c>
      <c r="F28">
        <v>0.1145</v>
      </c>
      <c r="G28">
        <v>0.20469999999999999</v>
      </c>
      <c r="H28">
        <v>6.25</v>
      </c>
      <c r="I28">
        <f t="shared" si="7"/>
        <v>22.5</v>
      </c>
      <c r="J28" t="s">
        <v>1</v>
      </c>
      <c r="K28" s="1">
        <v>9.3819444444444441E-2</v>
      </c>
      <c r="L28">
        <v>2</v>
      </c>
      <c r="M28">
        <v>0</v>
      </c>
      <c r="N28">
        <v>0</v>
      </c>
      <c r="O28">
        <v>0</v>
      </c>
      <c r="P28">
        <v>1</v>
      </c>
      <c r="Q28">
        <f t="shared" si="2"/>
        <v>3</v>
      </c>
      <c r="R28">
        <f>LOOKUP(EXCEL_235356_data!L28,Sheet1!$D$3:$D$7,Sheet1!$E$3:$E$7)</f>
        <v>1</v>
      </c>
      <c r="S28">
        <f>LOOKUP(EXCEL_235356_data!M28,Sheet1!$D$3:$D$7,Sheet1!$E$3:$E$7)</f>
        <v>0</v>
      </c>
      <c r="T28">
        <f>LOOKUP(EXCEL_235356_data!N28,Sheet1!$D$3:$D$7,Sheet1!$E$3:$E$7)</f>
        <v>0</v>
      </c>
      <c r="U28">
        <f>LOOKUP(EXCEL_235356_data!O28,Sheet1!$D$3:$D$7,Sheet1!$E$3:$E$7)</f>
        <v>0</v>
      </c>
      <c r="V28">
        <f>LOOKUP(EXCEL_235356_data!P28,Sheet1!$D$3:$D$7,Sheet1!$E$3:$E$7)</f>
        <v>0.8</v>
      </c>
      <c r="W28">
        <f t="shared" si="1"/>
        <v>0.36</v>
      </c>
      <c r="X28">
        <f t="shared" si="3"/>
        <v>0.20469999999999999</v>
      </c>
      <c r="Y28">
        <f t="shared" si="4"/>
        <v>1.2793749999999999</v>
      </c>
      <c r="Z28">
        <f t="shared" si="5"/>
        <v>3.2751999999999994</v>
      </c>
      <c r="AA28" t="str">
        <f t="shared" si="6"/>
        <v>BUMPY</v>
      </c>
    </row>
    <row r="29" spans="1:27" x14ac:dyDescent="0.25">
      <c r="A29">
        <v>17.396753</v>
      </c>
      <c r="B29">
        <v>78.377582000000004</v>
      </c>
      <c r="C29">
        <v>17.396492500000001</v>
      </c>
      <c r="D29">
        <v>78.377529899999999</v>
      </c>
      <c r="E29">
        <v>0.152</v>
      </c>
      <c r="F29">
        <v>0.2258</v>
      </c>
      <c r="G29">
        <v>0.10730000000000001</v>
      </c>
      <c r="H29">
        <v>4.75</v>
      </c>
      <c r="I29">
        <f t="shared" si="7"/>
        <v>17.100000000000001</v>
      </c>
      <c r="J29" t="s">
        <v>2</v>
      </c>
      <c r="K29" s="1">
        <v>9.3877314814814816E-2</v>
      </c>
      <c r="L29">
        <v>0</v>
      </c>
      <c r="M29">
        <v>0</v>
      </c>
      <c r="N29">
        <v>1</v>
      </c>
      <c r="O29">
        <v>1</v>
      </c>
      <c r="P29">
        <v>1</v>
      </c>
      <c r="Q29">
        <f t="shared" si="2"/>
        <v>3</v>
      </c>
      <c r="R29">
        <f>LOOKUP(EXCEL_235356_data!L29,Sheet1!$D$3:$D$7,Sheet1!$E$3:$E$7)</f>
        <v>0</v>
      </c>
      <c r="S29">
        <f>LOOKUP(EXCEL_235356_data!M29,Sheet1!$D$3:$D$7,Sheet1!$E$3:$E$7)</f>
        <v>0</v>
      </c>
      <c r="T29">
        <f>LOOKUP(EXCEL_235356_data!N29,Sheet1!$D$3:$D$7,Sheet1!$E$3:$E$7)</f>
        <v>0.8</v>
      </c>
      <c r="U29">
        <f>LOOKUP(EXCEL_235356_data!O29,Sheet1!$D$3:$D$7,Sheet1!$E$3:$E$7)</f>
        <v>0.8</v>
      </c>
      <c r="V29">
        <f>LOOKUP(EXCEL_235356_data!P29,Sheet1!$D$3:$D$7,Sheet1!$E$3:$E$7)</f>
        <v>0.8</v>
      </c>
      <c r="W29">
        <f t="shared" si="1"/>
        <v>0.48000000000000009</v>
      </c>
      <c r="X29">
        <f t="shared" si="3"/>
        <v>0.2258</v>
      </c>
      <c r="Y29">
        <f t="shared" si="4"/>
        <v>1.0725500000000001</v>
      </c>
      <c r="Z29">
        <f t="shared" si="5"/>
        <v>4.7536842105263153</v>
      </c>
      <c r="AA29" t="str">
        <f t="shared" si="6"/>
        <v>BUMPY</v>
      </c>
    </row>
    <row r="30" spans="1:27" x14ac:dyDescent="0.25">
      <c r="A30">
        <v>17.396492500000001</v>
      </c>
      <c r="B30">
        <v>78.377529899999999</v>
      </c>
      <c r="C30">
        <v>17.3961687</v>
      </c>
      <c r="D30">
        <v>78.377447500000002</v>
      </c>
      <c r="E30">
        <v>0.15049999999999999</v>
      </c>
      <c r="F30">
        <v>0.2137</v>
      </c>
      <c r="G30">
        <v>0.40129999999999999</v>
      </c>
      <c r="H30">
        <v>7.25</v>
      </c>
      <c r="I30">
        <f t="shared" si="7"/>
        <v>26.1</v>
      </c>
      <c r="J30" t="s">
        <v>2</v>
      </c>
      <c r="K30" s="1">
        <v>9.3935185185185177E-2</v>
      </c>
      <c r="L30">
        <v>2</v>
      </c>
      <c r="M30">
        <v>2</v>
      </c>
      <c r="N30">
        <v>1</v>
      </c>
      <c r="O30">
        <v>1</v>
      </c>
      <c r="P30">
        <v>3</v>
      </c>
      <c r="Q30">
        <f t="shared" si="2"/>
        <v>9</v>
      </c>
      <c r="R30">
        <f>LOOKUP(EXCEL_235356_data!L30,Sheet1!$D$3:$D$7,Sheet1!$E$3:$E$7)</f>
        <v>1</v>
      </c>
      <c r="S30">
        <f>LOOKUP(EXCEL_235356_data!M30,Sheet1!$D$3:$D$7,Sheet1!$E$3:$E$7)</f>
        <v>1</v>
      </c>
      <c r="T30">
        <f>LOOKUP(EXCEL_235356_data!N30,Sheet1!$D$3:$D$7,Sheet1!$E$3:$E$7)</f>
        <v>0.8</v>
      </c>
      <c r="U30">
        <f>LOOKUP(EXCEL_235356_data!O30,Sheet1!$D$3:$D$7,Sheet1!$E$3:$E$7)</f>
        <v>0.8</v>
      </c>
      <c r="V30">
        <f>LOOKUP(EXCEL_235356_data!P30,Sheet1!$D$3:$D$7,Sheet1!$E$3:$E$7)</f>
        <v>1.5</v>
      </c>
      <c r="W30">
        <f t="shared" si="1"/>
        <v>1.02</v>
      </c>
      <c r="X30">
        <f t="shared" si="3"/>
        <v>0.40129999999999999</v>
      </c>
      <c r="Y30">
        <f t="shared" si="4"/>
        <v>2.9094249999999997</v>
      </c>
      <c r="Z30">
        <f t="shared" si="5"/>
        <v>5.5351724137931031</v>
      </c>
      <c r="AA30" t="str">
        <f t="shared" si="6"/>
        <v>BUMPY</v>
      </c>
    </row>
    <row r="31" spans="1:27" x14ac:dyDescent="0.25">
      <c r="A31">
        <v>17.3961687</v>
      </c>
      <c r="B31">
        <v>78.377447500000002</v>
      </c>
      <c r="C31">
        <v>17.395927799999999</v>
      </c>
      <c r="D31">
        <v>78.377303600000005</v>
      </c>
      <c r="E31">
        <v>0.24879999999999999</v>
      </c>
      <c r="F31">
        <v>0.36009999999999998</v>
      </c>
      <c r="G31">
        <v>0.245</v>
      </c>
      <c r="H31">
        <v>6.5</v>
      </c>
      <c r="I31">
        <f t="shared" si="7"/>
        <v>23.400000000000002</v>
      </c>
      <c r="J31" t="s">
        <v>2</v>
      </c>
      <c r="K31" s="1">
        <v>9.3993055555555552E-2</v>
      </c>
      <c r="L31">
        <v>1</v>
      </c>
      <c r="M31">
        <v>2</v>
      </c>
      <c r="N31">
        <v>1</v>
      </c>
      <c r="O31">
        <v>0</v>
      </c>
      <c r="P31">
        <v>2</v>
      </c>
      <c r="Q31">
        <f t="shared" si="2"/>
        <v>6</v>
      </c>
      <c r="R31">
        <f>LOOKUP(EXCEL_235356_data!L31,Sheet1!$D$3:$D$7,Sheet1!$E$3:$E$7)</f>
        <v>0.8</v>
      </c>
      <c r="S31">
        <f>LOOKUP(EXCEL_235356_data!M31,Sheet1!$D$3:$D$7,Sheet1!$E$3:$E$7)</f>
        <v>1</v>
      </c>
      <c r="T31">
        <f>LOOKUP(EXCEL_235356_data!N31,Sheet1!$D$3:$D$7,Sheet1!$E$3:$E$7)</f>
        <v>0.8</v>
      </c>
      <c r="U31">
        <f>LOOKUP(EXCEL_235356_data!O31,Sheet1!$D$3:$D$7,Sheet1!$E$3:$E$7)</f>
        <v>0</v>
      </c>
      <c r="V31">
        <f>LOOKUP(EXCEL_235356_data!P31,Sheet1!$D$3:$D$7,Sheet1!$E$3:$E$7)</f>
        <v>1</v>
      </c>
      <c r="W31">
        <f t="shared" si="1"/>
        <v>0.72</v>
      </c>
      <c r="X31">
        <f t="shared" si="3"/>
        <v>0.36009999999999998</v>
      </c>
      <c r="Y31">
        <f t="shared" si="4"/>
        <v>2.3406499999999997</v>
      </c>
      <c r="Z31">
        <f t="shared" si="5"/>
        <v>5.54</v>
      </c>
      <c r="AA31" t="str">
        <f t="shared" si="6"/>
        <v>BUMPY</v>
      </c>
    </row>
    <row r="32" spans="1:27" x14ac:dyDescent="0.25">
      <c r="A32">
        <v>17.395927799999999</v>
      </c>
      <c r="B32">
        <v>78.377303600000005</v>
      </c>
      <c r="C32">
        <v>17.395599199999999</v>
      </c>
      <c r="D32">
        <v>78.377208400000001</v>
      </c>
      <c r="E32">
        <v>0.16639999999999999</v>
      </c>
      <c r="F32">
        <v>0.27160000000000001</v>
      </c>
      <c r="G32">
        <v>0.40079999999999999</v>
      </c>
      <c r="H32">
        <v>6.75</v>
      </c>
      <c r="I32">
        <f t="shared" si="7"/>
        <v>24.3</v>
      </c>
      <c r="J32" t="s">
        <v>0</v>
      </c>
      <c r="K32" s="1">
        <v>9.4050925925925941E-2</v>
      </c>
      <c r="L32">
        <v>0</v>
      </c>
      <c r="M32">
        <v>2</v>
      </c>
      <c r="N32">
        <v>0</v>
      </c>
      <c r="O32">
        <v>0</v>
      </c>
      <c r="P32">
        <v>0</v>
      </c>
      <c r="Q32">
        <f t="shared" si="2"/>
        <v>2</v>
      </c>
      <c r="R32">
        <f>LOOKUP(EXCEL_235356_data!L32,Sheet1!$D$3:$D$7,Sheet1!$E$3:$E$7)</f>
        <v>0</v>
      </c>
      <c r="S32">
        <f>LOOKUP(EXCEL_235356_data!M32,Sheet1!$D$3:$D$7,Sheet1!$E$3:$E$7)</f>
        <v>1</v>
      </c>
      <c r="T32">
        <f>LOOKUP(EXCEL_235356_data!N32,Sheet1!$D$3:$D$7,Sheet1!$E$3:$E$7)</f>
        <v>0</v>
      </c>
      <c r="U32">
        <f>LOOKUP(EXCEL_235356_data!O32,Sheet1!$D$3:$D$7,Sheet1!$E$3:$E$7)</f>
        <v>0</v>
      </c>
      <c r="V32">
        <f>LOOKUP(EXCEL_235356_data!P32,Sheet1!$D$3:$D$7,Sheet1!$E$3:$E$7)</f>
        <v>0</v>
      </c>
      <c r="W32">
        <f t="shared" si="1"/>
        <v>0.2</v>
      </c>
      <c r="X32">
        <f t="shared" si="3"/>
        <v>0.40079999999999999</v>
      </c>
      <c r="Y32">
        <f t="shared" si="4"/>
        <v>2.7054</v>
      </c>
      <c r="Z32">
        <f t="shared" si="5"/>
        <v>5.9377777777777778</v>
      </c>
      <c r="AA32" t="str">
        <f t="shared" si="6"/>
        <v>BUMPY</v>
      </c>
    </row>
    <row r="33" spans="1:27" x14ac:dyDescent="0.25">
      <c r="A33">
        <v>17.395599199999999</v>
      </c>
      <c r="B33">
        <v>78.377208400000001</v>
      </c>
      <c r="C33">
        <v>17.395379699999999</v>
      </c>
      <c r="D33">
        <v>78.377176399999996</v>
      </c>
      <c r="E33">
        <v>0.31259999999999999</v>
      </c>
      <c r="F33">
        <v>0.29559999999999997</v>
      </c>
      <c r="G33">
        <v>0.75900000000000001</v>
      </c>
      <c r="H33">
        <v>4.5</v>
      </c>
      <c r="I33">
        <f t="shared" si="7"/>
        <v>16.2</v>
      </c>
      <c r="J33" t="s">
        <v>2</v>
      </c>
      <c r="K33" s="1">
        <v>9.4108796296296301E-2</v>
      </c>
      <c r="L33">
        <v>2</v>
      </c>
      <c r="M33">
        <v>3</v>
      </c>
      <c r="N33">
        <v>0</v>
      </c>
      <c r="O33">
        <v>0</v>
      </c>
      <c r="P33">
        <v>2</v>
      </c>
      <c r="Q33">
        <f t="shared" si="2"/>
        <v>7</v>
      </c>
      <c r="R33">
        <f>LOOKUP(EXCEL_235356_data!L33,Sheet1!$D$3:$D$7,Sheet1!$E$3:$E$7)</f>
        <v>1</v>
      </c>
      <c r="S33">
        <f>LOOKUP(EXCEL_235356_data!M33,Sheet1!$D$3:$D$7,Sheet1!$E$3:$E$7)</f>
        <v>1.5</v>
      </c>
      <c r="T33">
        <f>LOOKUP(EXCEL_235356_data!N33,Sheet1!$D$3:$D$7,Sheet1!$E$3:$E$7)</f>
        <v>0</v>
      </c>
      <c r="U33">
        <f>LOOKUP(EXCEL_235356_data!O33,Sheet1!$D$3:$D$7,Sheet1!$E$3:$E$7)</f>
        <v>0</v>
      </c>
      <c r="V33">
        <f>LOOKUP(EXCEL_235356_data!P33,Sheet1!$D$3:$D$7,Sheet1!$E$3:$E$7)</f>
        <v>1</v>
      </c>
      <c r="W33">
        <f t="shared" si="1"/>
        <v>0.7</v>
      </c>
      <c r="X33">
        <f t="shared" si="3"/>
        <v>0.75900000000000001</v>
      </c>
      <c r="Y33">
        <f t="shared" si="4"/>
        <v>3.4155000000000002</v>
      </c>
      <c r="Z33">
        <f t="shared" si="5"/>
        <v>16.866666666666667</v>
      </c>
      <c r="AA33" t="str">
        <f t="shared" si="6"/>
        <v>BUMPY</v>
      </c>
    </row>
    <row r="34" spans="1:27" x14ac:dyDescent="0.25">
      <c r="A34">
        <v>17.395379699999999</v>
      </c>
      <c r="B34">
        <v>78.377176399999996</v>
      </c>
      <c r="C34">
        <v>17.395126999999999</v>
      </c>
      <c r="D34">
        <v>78.377188000000004</v>
      </c>
      <c r="E34">
        <v>0.2041</v>
      </c>
      <c r="F34">
        <v>0.35360000000000003</v>
      </c>
      <c r="G34">
        <v>0.3533</v>
      </c>
      <c r="H34">
        <v>5.25</v>
      </c>
      <c r="I34">
        <f t="shared" si="7"/>
        <v>18.900000000000002</v>
      </c>
      <c r="J34" t="s">
        <v>2</v>
      </c>
      <c r="K34" s="1">
        <v>9.4166666666666662E-2</v>
      </c>
      <c r="L34">
        <v>2</v>
      </c>
      <c r="M34">
        <v>2</v>
      </c>
      <c r="N34">
        <v>1</v>
      </c>
      <c r="O34">
        <v>0</v>
      </c>
      <c r="P34">
        <v>0</v>
      </c>
      <c r="Q34">
        <f t="shared" si="2"/>
        <v>5</v>
      </c>
      <c r="R34">
        <f>LOOKUP(EXCEL_235356_data!L34,Sheet1!$D$3:$D$7,Sheet1!$E$3:$E$7)</f>
        <v>1</v>
      </c>
      <c r="S34">
        <f>LOOKUP(EXCEL_235356_data!M34,Sheet1!$D$3:$D$7,Sheet1!$E$3:$E$7)</f>
        <v>1</v>
      </c>
      <c r="T34">
        <f>LOOKUP(EXCEL_235356_data!N34,Sheet1!$D$3:$D$7,Sheet1!$E$3:$E$7)</f>
        <v>0.8</v>
      </c>
      <c r="U34">
        <f>LOOKUP(EXCEL_235356_data!O34,Sheet1!$D$3:$D$7,Sheet1!$E$3:$E$7)</f>
        <v>0</v>
      </c>
      <c r="V34">
        <f>LOOKUP(EXCEL_235356_data!P34,Sheet1!$D$3:$D$7,Sheet1!$E$3:$E$7)</f>
        <v>0</v>
      </c>
      <c r="W34">
        <f t="shared" ref="W34:W66" si="8">AVERAGE(R34:V34)</f>
        <v>0.55999999999999994</v>
      </c>
      <c r="X34">
        <f t="shared" si="3"/>
        <v>0.35360000000000003</v>
      </c>
      <c r="Y34">
        <f t="shared" si="4"/>
        <v>1.8564000000000001</v>
      </c>
      <c r="Z34">
        <f t="shared" si="5"/>
        <v>6.7352380952380955</v>
      </c>
      <c r="AA34" t="str">
        <f t="shared" si="6"/>
        <v>BUMPY</v>
      </c>
    </row>
    <row r="35" spans="1:27" x14ac:dyDescent="0.25">
      <c r="A35">
        <v>17.395126999999999</v>
      </c>
      <c r="B35">
        <v>78.377188000000004</v>
      </c>
      <c r="C35">
        <v>17.394914700000001</v>
      </c>
      <c r="D35">
        <v>78.377152100000004</v>
      </c>
      <c r="E35">
        <v>7.0400000000000004E-2</v>
      </c>
      <c r="F35">
        <v>0.122</v>
      </c>
      <c r="G35">
        <v>0.13519999999999999</v>
      </c>
      <c r="H35">
        <v>6.5</v>
      </c>
      <c r="I35">
        <f t="shared" si="7"/>
        <v>23.400000000000002</v>
      </c>
      <c r="J35" t="s">
        <v>2</v>
      </c>
      <c r="K35" s="1">
        <v>9.4224537037037037E-2</v>
      </c>
      <c r="L35">
        <v>0</v>
      </c>
      <c r="M35">
        <v>0</v>
      </c>
      <c r="N35">
        <v>1</v>
      </c>
      <c r="O35">
        <v>1</v>
      </c>
      <c r="P35">
        <v>1</v>
      </c>
      <c r="Q35">
        <f t="shared" si="2"/>
        <v>3</v>
      </c>
      <c r="R35">
        <f>LOOKUP(EXCEL_235356_data!L35,Sheet1!$D$3:$D$7,Sheet1!$E$3:$E$7)</f>
        <v>0</v>
      </c>
      <c r="S35">
        <f>LOOKUP(EXCEL_235356_data!M35,Sheet1!$D$3:$D$7,Sheet1!$E$3:$E$7)</f>
        <v>0</v>
      </c>
      <c r="T35">
        <f>LOOKUP(EXCEL_235356_data!N35,Sheet1!$D$3:$D$7,Sheet1!$E$3:$E$7)</f>
        <v>0.8</v>
      </c>
      <c r="U35">
        <f>LOOKUP(EXCEL_235356_data!O35,Sheet1!$D$3:$D$7,Sheet1!$E$3:$E$7)</f>
        <v>0.8</v>
      </c>
      <c r="V35">
        <f>LOOKUP(EXCEL_235356_data!P35,Sheet1!$D$3:$D$7,Sheet1!$E$3:$E$7)</f>
        <v>0.8</v>
      </c>
      <c r="W35">
        <f t="shared" si="8"/>
        <v>0.48000000000000009</v>
      </c>
      <c r="X35">
        <f t="shared" si="3"/>
        <v>0.13519999999999999</v>
      </c>
      <c r="Y35">
        <f t="shared" si="4"/>
        <v>0.87879999999999991</v>
      </c>
      <c r="Z35">
        <f t="shared" si="5"/>
        <v>2.08</v>
      </c>
      <c r="AA35" t="str">
        <f t="shared" si="6"/>
        <v>BUMPY</v>
      </c>
    </row>
    <row r="36" spans="1:27" x14ac:dyDescent="0.25">
      <c r="A36">
        <v>17.394914700000001</v>
      </c>
      <c r="B36">
        <v>78.377152100000004</v>
      </c>
      <c r="C36">
        <v>17.394648400000001</v>
      </c>
      <c r="D36">
        <v>78.377077999999997</v>
      </c>
      <c r="E36">
        <v>8.8499999999999995E-2</v>
      </c>
      <c r="F36">
        <v>0.1</v>
      </c>
      <c r="G36">
        <v>0.22559999999999999</v>
      </c>
      <c r="H36">
        <v>5.75</v>
      </c>
      <c r="I36">
        <f t="shared" si="7"/>
        <v>20.7</v>
      </c>
      <c r="J36" t="s">
        <v>2</v>
      </c>
      <c r="K36" s="1">
        <v>9.4282407407407412E-2</v>
      </c>
      <c r="L36">
        <v>1</v>
      </c>
      <c r="M36">
        <v>1</v>
      </c>
      <c r="N36">
        <v>0</v>
      </c>
      <c r="O36">
        <v>2</v>
      </c>
      <c r="P36">
        <v>1</v>
      </c>
      <c r="Q36">
        <f t="shared" si="2"/>
        <v>5</v>
      </c>
      <c r="R36">
        <f>LOOKUP(EXCEL_235356_data!L36,Sheet1!$D$3:$D$7,Sheet1!$E$3:$E$7)</f>
        <v>0.8</v>
      </c>
      <c r="S36">
        <f>LOOKUP(EXCEL_235356_data!M36,Sheet1!$D$3:$D$7,Sheet1!$E$3:$E$7)</f>
        <v>0.8</v>
      </c>
      <c r="T36">
        <f>LOOKUP(EXCEL_235356_data!N36,Sheet1!$D$3:$D$7,Sheet1!$E$3:$E$7)</f>
        <v>0</v>
      </c>
      <c r="U36">
        <f>LOOKUP(EXCEL_235356_data!O36,Sheet1!$D$3:$D$7,Sheet1!$E$3:$E$7)</f>
        <v>1</v>
      </c>
      <c r="V36">
        <f>LOOKUP(EXCEL_235356_data!P36,Sheet1!$D$3:$D$7,Sheet1!$E$3:$E$7)</f>
        <v>0.8</v>
      </c>
      <c r="W36">
        <f t="shared" si="8"/>
        <v>0.68</v>
      </c>
      <c r="X36">
        <f t="shared" si="3"/>
        <v>0.22559999999999999</v>
      </c>
      <c r="Y36">
        <f t="shared" si="4"/>
        <v>1.2971999999999999</v>
      </c>
      <c r="Z36">
        <f t="shared" si="5"/>
        <v>3.9234782608695653</v>
      </c>
      <c r="AA36" t="str">
        <f t="shared" si="6"/>
        <v>BUMPY</v>
      </c>
    </row>
    <row r="37" spans="1:27" x14ac:dyDescent="0.25">
      <c r="A37">
        <v>17.394648400000001</v>
      </c>
      <c r="B37">
        <v>78.377077999999997</v>
      </c>
      <c r="C37">
        <v>17.394349299999998</v>
      </c>
      <c r="D37">
        <v>78.376946000000004</v>
      </c>
      <c r="E37">
        <v>8.1500000000000003E-2</v>
      </c>
      <c r="F37">
        <v>0.2112</v>
      </c>
      <c r="G37">
        <v>0.13170000000000001</v>
      </c>
      <c r="H37">
        <v>6.5</v>
      </c>
      <c r="I37">
        <f t="shared" si="7"/>
        <v>23.400000000000002</v>
      </c>
      <c r="J37" t="s">
        <v>1</v>
      </c>
      <c r="K37" s="1">
        <v>9.4340277777777773E-2</v>
      </c>
      <c r="L37">
        <v>0</v>
      </c>
      <c r="M37">
        <v>0</v>
      </c>
      <c r="N37">
        <v>1</v>
      </c>
      <c r="O37">
        <v>0</v>
      </c>
      <c r="P37">
        <v>1</v>
      </c>
      <c r="Q37">
        <f t="shared" si="2"/>
        <v>2</v>
      </c>
      <c r="R37">
        <f>LOOKUP(EXCEL_235356_data!L37,Sheet1!$D$3:$D$7,Sheet1!$E$3:$E$7)</f>
        <v>0</v>
      </c>
      <c r="S37">
        <f>LOOKUP(EXCEL_235356_data!M37,Sheet1!$D$3:$D$7,Sheet1!$E$3:$E$7)</f>
        <v>0</v>
      </c>
      <c r="T37">
        <f>LOOKUP(EXCEL_235356_data!N37,Sheet1!$D$3:$D$7,Sheet1!$E$3:$E$7)</f>
        <v>0.8</v>
      </c>
      <c r="U37">
        <f>LOOKUP(EXCEL_235356_data!O37,Sheet1!$D$3:$D$7,Sheet1!$E$3:$E$7)</f>
        <v>0</v>
      </c>
      <c r="V37">
        <f>LOOKUP(EXCEL_235356_data!P37,Sheet1!$D$3:$D$7,Sheet1!$E$3:$E$7)</f>
        <v>0.8</v>
      </c>
      <c r="W37">
        <f t="shared" si="8"/>
        <v>0.32</v>
      </c>
      <c r="X37">
        <f t="shared" si="3"/>
        <v>0.2112</v>
      </c>
      <c r="Y37">
        <f t="shared" si="4"/>
        <v>1.3728</v>
      </c>
      <c r="Z37">
        <f t="shared" si="5"/>
        <v>3.2492307692307696</v>
      </c>
      <c r="AA37" t="str">
        <f t="shared" si="6"/>
        <v>BUMPY</v>
      </c>
    </row>
    <row r="38" spans="1:27" x14ac:dyDescent="0.25">
      <c r="A38">
        <v>17.394349299999998</v>
      </c>
      <c r="B38">
        <v>78.376946000000004</v>
      </c>
      <c r="C38">
        <v>17.394095799999999</v>
      </c>
      <c r="D38">
        <v>78.376837399999999</v>
      </c>
      <c r="E38">
        <v>0.1265</v>
      </c>
      <c r="F38">
        <v>9.5100000000000004E-2</v>
      </c>
      <c r="G38">
        <v>6.2700000000000006E-2</v>
      </c>
      <c r="H38">
        <v>7</v>
      </c>
      <c r="I38">
        <f t="shared" si="7"/>
        <v>25.2</v>
      </c>
      <c r="J38" t="s">
        <v>1</v>
      </c>
      <c r="K38" s="1">
        <v>9.4398148148148134E-2</v>
      </c>
      <c r="L38">
        <v>0</v>
      </c>
      <c r="M38">
        <v>1</v>
      </c>
      <c r="N38">
        <v>0</v>
      </c>
      <c r="O38">
        <v>1</v>
      </c>
      <c r="P38">
        <v>0</v>
      </c>
      <c r="Q38">
        <f t="shared" si="2"/>
        <v>2</v>
      </c>
      <c r="R38">
        <f>LOOKUP(EXCEL_235356_data!L38,Sheet1!$D$3:$D$7,Sheet1!$E$3:$E$7)</f>
        <v>0</v>
      </c>
      <c r="S38">
        <f>LOOKUP(EXCEL_235356_data!M38,Sheet1!$D$3:$D$7,Sheet1!$E$3:$E$7)</f>
        <v>0.8</v>
      </c>
      <c r="T38">
        <f>LOOKUP(EXCEL_235356_data!N38,Sheet1!$D$3:$D$7,Sheet1!$E$3:$E$7)</f>
        <v>0</v>
      </c>
      <c r="U38">
        <f>LOOKUP(EXCEL_235356_data!O38,Sheet1!$D$3:$D$7,Sheet1!$E$3:$E$7)</f>
        <v>0.8</v>
      </c>
      <c r="V38">
        <f>LOOKUP(EXCEL_235356_data!P38,Sheet1!$D$3:$D$7,Sheet1!$E$3:$E$7)</f>
        <v>0</v>
      </c>
      <c r="W38">
        <f t="shared" si="8"/>
        <v>0.32</v>
      </c>
      <c r="X38">
        <f t="shared" si="3"/>
        <v>0.1265</v>
      </c>
      <c r="Y38">
        <f t="shared" si="4"/>
        <v>0.88549999999999995</v>
      </c>
      <c r="Z38">
        <f t="shared" si="5"/>
        <v>1.8071428571428572</v>
      </c>
      <c r="AA38" t="str">
        <f t="shared" si="6"/>
        <v>GOOD</v>
      </c>
    </row>
    <row r="39" spans="1:27" x14ac:dyDescent="0.25">
      <c r="A39">
        <v>17.394095799999999</v>
      </c>
      <c r="B39">
        <v>78.376837399999999</v>
      </c>
      <c r="C39">
        <v>17.3938357</v>
      </c>
      <c r="D39">
        <v>78.376738000000003</v>
      </c>
      <c r="E39">
        <v>8.5699999999999998E-2</v>
      </c>
      <c r="F39">
        <v>0.13450000000000001</v>
      </c>
      <c r="G39">
        <v>0.1416</v>
      </c>
      <c r="H39">
        <v>6</v>
      </c>
      <c r="I39">
        <f t="shared" si="7"/>
        <v>21.6</v>
      </c>
      <c r="J39" t="s">
        <v>0</v>
      </c>
      <c r="K39" s="1">
        <v>9.4456018518518522E-2</v>
      </c>
      <c r="L39">
        <v>0</v>
      </c>
      <c r="M39">
        <v>0</v>
      </c>
      <c r="N39">
        <v>0</v>
      </c>
      <c r="O39">
        <v>0</v>
      </c>
      <c r="P39">
        <v>1</v>
      </c>
      <c r="Q39">
        <f t="shared" si="2"/>
        <v>1</v>
      </c>
      <c r="R39">
        <f>LOOKUP(EXCEL_235356_data!L39,Sheet1!$D$3:$D$7,Sheet1!$E$3:$E$7)</f>
        <v>0</v>
      </c>
      <c r="S39">
        <f>LOOKUP(EXCEL_235356_data!M39,Sheet1!$D$3:$D$7,Sheet1!$E$3:$E$7)</f>
        <v>0</v>
      </c>
      <c r="T39">
        <f>LOOKUP(EXCEL_235356_data!N39,Sheet1!$D$3:$D$7,Sheet1!$E$3:$E$7)</f>
        <v>0</v>
      </c>
      <c r="U39">
        <f>LOOKUP(EXCEL_235356_data!O39,Sheet1!$D$3:$D$7,Sheet1!$E$3:$E$7)</f>
        <v>0</v>
      </c>
      <c r="V39">
        <f>LOOKUP(EXCEL_235356_data!P39,Sheet1!$D$3:$D$7,Sheet1!$E$3:$E$7)</f>
        <v>0.8</v>
      </c>
      <c r="W39">
        <f t="shared" si="8"/>
        <v>0.16</v>
      </c>
      <c r="X39">
        <f t="shared" si="3"/>
        <v>0.1416</v>
      </c>
      <c r="Y39">
        <f t="shared" si="4"/>
        <v>0.84960000000000002</v>
      </c>
      <c r="Z39">
        <f t="shared" si="5"/>
        <v>2.36</v>
      </c>
      <c r="AA39" t="str">
        <f t="shared" si="6"/>
        <v>BUMPY</v>
      </c>
    </row>
    <row r="40" spans="1:27" x14ac:dyDescent="0.25">
      <c r="A40">
        <v>17.3938357</v>
      </c>
      <c r="B40">
        <v>78.376738000000003</v>
      </c>
      <c r="C40">
        <v>17.393581300000001</v>
      </c>
      <c r="D40">
        <v>78.376631099999997</v>
      </c>
      <c r="E40">
        <v>7.7100000000000002E-2</v>
      </c>
      <c r="F40">
        <v>1.0911</v>
      </c>
      <c r="G40">
        <v>0.47789999999999999</v>
      </c>
      <c r="H40">
        <v>5.75</v>
      </c>
      <c r="I40">
        <f t="shared" si="7"/>
        <v>20.7</v>
      </c>
      <c r="J40" t="s">
        <v>1</v>
      </c>
      <c r="K40" s="1">
        <v>9.4513888888888897E-2</v>
      </c>
      <c r="L40">
        <v>0</v>
      </c>
      <c r="M40">
        <v>1</v>
      </c>
      <c r="N40">
        <v>3</v>
      </c>
      <c r="O40">
        <v>0</v>
      </c>
      <c r="P40">
        <v>0</v>
      </c>
      <c r="Q40">
        <f t="shared" si="2"/>
        <v>4</v>
      </c>
      <c r="R40">
        <f>LOOKUP(EXCEL_235356_data!L40,Sheet1!$D$3:$D$7,Sheet1!$E$3:$E$7)</f>
        <v>0</v>
      </c>
      <c r="S40">
        <f>LOOKUP(EXCEL_235356_data!M40,Sheet1!$D$3:$D$7,Sheet1!$E$3:$E$7)</f>
        <v>0.8</v>
      </c>
      <c r="T40">
        <f>LOOKUP(EXCEL_235356_data!N40,Sheet1!$D$3:$D$7,Sheet1!$E$3:$E$7)</f>
        <v>1.5</v>
      </c>
      <c r="U40">
        <f>LOOKUP(EXCEL_235356_data!O40,Sheet1!$D$3:$D$7,Sheet1!$E$3:$E$7)</f>
        <v>0</v>
      </c>
      <c r="V40">
        <f>LOOKUP(EXCEL_235356_data!P40,Sheet1!$D$3:$D$7,Sheet1!$E$3:$E$7)</f>
        <v>0</v>
      </c>
      <c r="W40">
        <f t="shared" si="8"/>
        <v>0.45999999999999996</v>
      </c>
      <c r="X40">
        <f t="shared" si="3"/>
        <v>1.0911</v>
      </c>
      <c r="Y40">
        <f t="shared" si="4"/>
        <v>6.2738249999999995</v>
      </c>
      <c r="Z40">
        <f t="shared" si="5"/>
        <v>18.975652173913044</v>
      </c>
      <c r="AA40" t="str">
        <f t="shared" si="6"/>
        <v>BUMPY</v>
      </c>
    </row>
    <row r="41" spans="1:27" x14ac:dyDescent="0.25">
      <c r="A41">
        <v>17.393581300000001</v>
      </c>
      <c r="B41">
        <v>78.376631099999997</v>
      </c>
      <c r="C41">
        <v>17.393417899999999</v>
      </c>
      <c r="D41">
        <v>78.376568599999999</v>
      </c>
      <c r="E41">
        <v>0.12820000000000001</v>
      </c>
      <c r="F41">
        <v>0.42530000000000001</v>
      </c>
      <c r="G41">
        <v>0.1547</v>
      </c>
      <c r="H41">
        <v>3.5</v>
      </c>
      <c r="I41">
        <f t="shared" si="7"/>
        <v>12.6</v>
      </c>
      <c r="J41" t="s">
        <v>1</v>
      </c>
      <c r="K41" s="1">
        <v>9.4571759259259258E-2</v>
      </c>
      <c r="L41">
        <v>2</v>
      </c>
      <c r="M41">
        <v>1</v>
      </c>
      <c r="N41">
        <v>0</v>
      </c>
      <c r="O41">
        <v>0</v>
      </c>
      <c r="P41">
        <v>0</v>
      </c>
      <c r="Q41">
        <f t="shared" si="2"/>
        <v>3</v>
      </c>
      <c r="R41">
        <f>LOOKUP(EXCEL_235356_data!L41,Sheet1!$D$3:$D$7,Sheet1!$E$3:$E$7)</f>
        <v>1</v>
      </c>
      <c r="S41">
        <f>LOOKUP(EXCEL_235356_data!M41,Sheet1!$D$3:$D$7,Sheet1!$E$3:$E$7)</f>
        <v>0.8</v>
      </c>
      <c r="T41">
        <f>LOOKUP(EXCEL_235356_data!N41,Sheet1!$D$3:$D$7,Sheet1!$E$3:$E$7)</f>
        <v>0</v>
      </c>
      <c r="U41">
        <f>LOOKUP(EXCEL_235356_data!O41,Sheet1!$D$3:$D$7,Sheet1!$E$3:$E$7)</f>
        <v>0</v>
      </c>
      <c r="V41">
        <f>LOOKUP(EXCEL_235356_data!P41,Sheet1!$D$3:$D$7,Sheet1!$E$3:$E$7)</f>
        <v>0</v>
      </c>
      <c r="W41">
        <f t="shared" si="8"/>
        <v>0.36</v>
      </c>
      <c r="X41">
        <f t="shared" si="3"/>
        <v>0.42530000000000001</v>
      </c>
      <c r="Y41">
        <f t="shared" si="4"/>
        <v>1.48855</v>
      </c>
      <c r="Z41">
        <f t="shared" si="5"/>
        <v>12.151428571428571</v>
      </c>
      <c r="AA41" t="str">
        <f t="shared" si="6"/>
        <v>BUMPY</v>
      </c>
    </row>
    <row r="42" spans="1:27" x14ac:dyDescent="0.25">
      <c r="A42">
        <v>17.393417899999999</v>
      </c>
      <c r="B42">
        <v>78.376568599999999</v>
      </c>
      <c r="C42">
        <v>17.393469199999998</v>
      </c>
      <c r="D42">
        <v>78.3764398</v>
      </c>
      <c r="E42">
        <v>2.3900000000000001E-2</v>
      </c>
      <c r="F42">
        <v>0.122</v>
      </c>
      <c r="G42">
        <v>4.9700000000000001E-2</v>
      </c>
      <c r="H42">
        <v>5.25</v>
      </c>
      <c r="I42">
        <f t="shared" si="7"/>
        <v>18.900000000000002</v>
      </c>
      <c r="J42" t="s">
        <v>0</v>
      </c>
      <c r="K42" s="1">
        <v>9.4629629629629619E-2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2"/>
        <v>0</v>
      </c>
      <c r="R42">
        <f>LOOKUP(EXCEL_235356_data!L42,Sheet1!$D$3:$D$7,Sheet1!$E$3:$E$7)</f>
        <v>0</v>
      </c>
      <c r="S42">
        <f>LOOKUP(EXCEL_235356_data!M42,Sheet1!$D$3:$D$7,Sheet1!$E$3:$E$7)</f>
        <v>0</v>
      </c>
      <c r="T42">
        <f>LOOKUP(EXCEL_235356_data!N42,Sheet1!$D$3:$D$7,Sheet1!$E$3:$E$7)</f>
        <v>0</v>
      </c>
      <c r="U42">
        <f>LOOKUP(EXCEL_235356_data!O42,Sheet1!$D$3:$D$7,Sheet1!$E$3:$E$7)</f>
        <v>0</v>
      </c>
      <c r="V42">
        <f>LOOKUP(EXCEL_235356_data!P42,Sheet1!$D$3:$D$7,Sheet1!$E$3:$E$7)</f>
        <v>0</v>
      </c>
      <c r="W42">
        <f t="shared" si="8"/>
        <v>0</v>
      </c>
      <c r="X42">
        <f t="shared" si="3"/>
        <v>0.122</v>
      </c>
      <c r="Y42">
        <f t="shared" si="4"/>
        <v>0.64049999999999996</v>
      </c>
      <c r="Z42">
        <f t="shared" si="5"/>
        <v>2.323809523809524</v>
      </c>
      <c r="AA42" t="str">
        <f t="shared" si="6"/>
        <v>BUMPY</v>
      </c>
    </row>
    <row r="43" spans="1:27" x14ac:dyDescent="0.25">
      <c r="A43">
        <v>17.393469199999998</v>
      </c>
      <c r="B43">
        <v>78.3764398</v>
      </c>
      <c r="C43">
        <v>17.3936171</v>
      </c>
      <c r="D43">
        <v>78.376120900000004</v>
      </c>
      <c r="E43">
        <v>5.0599999999999999E-2</v>
      </c>
      <c r="F43">
        <v>7.1800000000000003E-2</v>
      </c>
      <c r="G43">
        <v>0.16900000000000001</v>
      </c>
      <c r="H43">
        <v>7.75</v>
      </c>
      <c r="I43">
        <f t="shared" si="7"/>
        <v>27.900000000000002</v>
      </c>
      <c r="J43" t="s">
        <v>1</v>
      </c>
      <c r="K43" s="1">
        <v>9.4687499999999994E-2</v>
      </c>
      <c r="L43">
        <v>0</v>
      </c>
      <c r="M43">
        <v>0</v>
      </c>
      <c r="N43">
        <v>1</v>
      </c>
      <c r="O43">
        <v>0</v>
      </c>
      <c r="P43">
        <v>1</v>
      </c>
      <c r="Q43">
        <f t="shared" si="2"/>
        <v>2</v>
      </c>
      <c r="R43">
        <f>LOOKUP(EXCEL_235356_data!L43,Sheet1!$D$3:$D$7,Sheet1!$E$3:$E$7)</f>
        <v>0</v>
      </c>
      <c r="S43">
        <f>LOOKUP(EXCEL_235356_data!M43,Sheet1!$D$3:$D$7,Sheet1!$E$3:$E$7)</f>
        <v>0</v>
      </c>
      <c r="T43">
        <f>LOOKUP(EXCEL_235356_data!N43,Sheet1!$D$3:$D$7,Sheet1!$E$3:$E$7)</f>
        <v>0.8</v>
      </c>
      <c r="U43">
        <f>LOOKUP(EXCEL_235356_data!O43,Sheet1!$D$3:$D$7,Sheet1!$E$3:$E$7)</f>
        <v>0</v>
      </c>
      <c r="V43">
        <f>LOOKUP(EXCEL_235356_data!P43,Sheet1!$D$3:$D$7,Sheet1!$E$3:$E$7)</f>
        <v>0.8</v>
      </c>
      <c r="W43">
        <f t="shared" si="8"/>
        <v>0.32</v>
      </c>
      <c r="X43">
        <f t="shared" si="3"/>
        <v>0.16900000000000001</v>
      </c>
      <c r="Y43">
        <f t="shared" si="4"/>
        <v>1.3097500000000002</v>
      </c>
      <c r="Z43">
        <f t="shared" si="5"/>
        <v>2.1806451612903226</v>
      </c>
      <c r="AA43" t="str">
        <f t="shared" si="6"/>
        <v>BUMPY</v>
      </c>
    </row>
    <row r="44" spans="1:27" x14ac:dyDescent="0.25">
      <c r="A44">
        <v>17.3936171</v>
      </c>
      <c r="B44">
        <v>78.376120900000004</v>
      </c>
      <c r="C44">
        <v>17.3937998</v>
      </c>
      <c r="D44">
        <v>78.375776299999998</v>
      </c>
      <c r="E44">
        <v>0.2918</v>
      </c>
      <c r="F44">
        <v>0.58779999999999999</v>
      </c>
      <c r="G44">
        <v>0.17349999999999999</v>
      </c>
      <c r="H44">
        <v>8.25</v>
      </c>
      <c r="I44">
        <f t="shared" si="7"/>
        <v>29.7</v>
      </c>
      <c r="J44" t="s">
        <v>2</v>
      </c>
      <c r="K44" s="1">
        <v>9.4745370370370383E-2</v>
      </c>
      <c r="L44">
        <v>1</v>
      </c>
      <c r="M44">
        <v>1</v>
      </c>
      <c r="N44">
        <v>0</v>
      </c>
      <c r="O44">
        <v>1</v>
      </c>
      <c r="P44">
        <v>2</v>
      </c>
      <c r="Q44">
        <f t="shared" si="2"/>
        <v>5</v>
      </c>
      <c r="R44">
        <f>LOOKUP(EXCEL_235356_data!L44,Sheet1!$D$3:$D$7,Sheet1!$E$3:$E$7)</f>
        <v>0.8</v>
      </c>
      <c r="S44">
        <f>LOOKUP(EXCEL_235356_data!M44,Sheet1!$D$3:$D$7,Sheet1!$E$3:$E$7)</f>
        <v>0.8</v>
      </c>
      <c r="T44">
        <f>LOOKUP(EXCEL_235356_data!N44,Sheet1!$D$3:$D$7,Sheet1!$E$3:$E$7)</f>
        <v>0</v>
      </c>
      <c r="U44">
        <f>LOOKUP(EXCEL_235356_data!O44,Sheet1!$D$3:$D$7,Sheet1!$E$3:$E$7)</f>
        <v>0.8</v>
      </c>
      <c r="V44">
        <f>LOOKUP(EXCEL_235356_data!P44,Sheet1!$D$3:$D$7,Sheet1!$E$3:$E$7)</f>
        <v>1</v>
      </c>
      <c r="W44">
        <f t="shared" si="8"/>
        <v>0.68</v>
      </c>
      <c r="X44">
        <f t="shared" si="3"/>
        <v>0.58779999999999999</v>
      </c>
      <c r="Y44">
        <f t="shared" si="4"/>
        <v>4.8493500000000003</v>
      </c>
      <c r="Z44">
        <f t="shared" si="5"/>
        <v>7.124848484848485</v>
      </c>
      <c r="AA44" t="str">
        <f t="shared" si="6"/>
        <v>BUMPY</v>
      </c>
    </row>
    <row r="45" spans="1:27" x14ac:dyDescent="0.25">
      <c r="A45">
        <v>17.3937998</v>
      </c>
      <c r="B45">
        <v>78.375776299999998</v>
      </c>
      <c r="C45">
        <v>17.393967499999999</v>
      </c>
      <c r="D45">
        <v>78.375498899999997</v>
      </c>
      <c r="E45">
        <v>0.33960000000000001</v>
      </c>
      <c r="F45">
        <v>0.16159999999999999</v>
      </c>
      <c r="G45">
        <v>0.46160000000000001</v>
      </c>
      <c r="H45">
        <v>7.25</v>
      </c>
      <c r="I45">
        <f t="shared" si="7"/>
        <v>26.1</v>
      </c>
      <c r="J45" t="s">
        <v>2</v>
      </c>
      <c r="K45" s="1">
        <v>9.4803240740740743E-2</v>
      </c>
      <c r="L45">
        <v>0</v>
      </c>
      <c r="M45">
        <v>2</v>
      </c>
      <c r="N45">
        <v>2</v>
      </c>
      <c r="O45">
        <v>2</v>
      </c>
      <c r="P45">
        <v>1</v>
      </c>
      <c r="Q45">
        <f t="shared" si="2"/>
        <v>7</v>
      </c>
      <c r="R45">
        <f>LOOKUP(EXCEL_235356_data!L45,Sheet1!$D$3:$D$7,Sheet1!$E$3:$E$7)</f>
        <v>0</v>
      </c>
      <c r="S45">
        <f>LOOKUP(EXCEL_235356_data!M45,Sheet1!$D$3:$D$7,Sheet1!$E$3:$E$7)</f>
        <v>1</v>
      </c>
      <c r="T45">
        <f>LOOKUP(EXCEL_235356_data!N45,Sheet1!$D$3:$D$7,Sheet1!$E$3:$E$7)</f>
        <v>1</v>
      </c>
      <c r="U45">
        <f>LOOKUP(EXCEL_235356_data!O45,Sheet1!$D$3:$D$7,Sheet1!$E$3:$E$7)</f>
        <v>1</v>
      </c>
      <c r="V45">
        <f>LOOKUP(EXCEL_235356_data!P45,Sheet1!$D$3:$D$7,Sheet1!$E$3:$E$7)</f>
        <v>0.8</v>
      </c>
      <c r="W45">
        <f t="shared" si="8"/>
        <v>0.76</v>
      </c>
      <c r="X45">
        <f t="shared" si="3"/>
        <v>0.46160000000000001</v>
      </c>
      <c r="Y45">
        <f t="shared" si="4"/>
        <v>3.3466</v>
      </c>
      <c r="Z45">
        <f t="shared" si="5"/>
        <v>6.366896551724138</v>
      </c>
      <c r="AA45" t="str">
        <f t="shared" si="6"/>
        <v>BUMPY</v>
      </c>
    </row>
    <row r="46" spans="1:27" x14ac:dyDescent="0.25">
      <c r="A46">
        <v>17.393967499999999</v>
      </c>
      <c r="B46">
        <v>78.375498899999997</v>
      </c>
      <c r="C46">
        <v>17.394142299999999</v>
      </c>
      <c r="D46">
        <v>78.375241399999993</v>
      </c>
      <c r="E46">
        <v>0.20219999999999999</v>
      </c>
      <c r="F46">
        <v>0.96550000000000002</v>
      </c>
      <c r="G46">
        <v>0.52339999999999998</v>
      </c>
      <c r="H46">
        <v>6</v>
      </c>
      <c r="I46">
        <f t="shared" si="7"/>
        <v>21.6</v>
      </c>
      <c r="J46" t="s">
        <v>2</v>
      </c>
      <c r="K46" s="1">
        <v>9.4861111111111118E-2</v>
      </c>
      <c r="L46">
        <v>1</v>
      </c>
      <c r="M46">
        <v>2</v>
      </c>
      <c r="N46">
        <v>2</v>
      </c>
      <c r="O46">
        <v>3</v>
      </c>
      <c r="P46">
        <v>2</v>
      </c>
      <c r="Q46">
        <f t="shared" si="2"/>
        <v>10</v>
      </c>
      <c r="R46">
        <f>LOOKUP(EXCEL_235356_data!L46,Sheet1!$D$3:$D$7,Sheet1!$E$3:$E$7)</f>
        <v>0.8</v>
      </c>
      <c r="S46">
        <f>LOOKUP(EXCEL_235356_data!M46,Sheet1!$D$3:$D$7,Sheet1!$E$3:$E$7)</f>
        <v>1</v>
      </c>
      <c r="T46">
        <f>LOOKUP(EXCEL_235356_data!N46,Sheet1!$D$3:$D$7,Sheet1!$E$3:$E$7)</f>
        <v>1</v>
      </c>
      <c r="U46">
        <f>LOOKUP(EXCEL_235356_data!O46,Sheet1!$D$3:$D$7,Sheet1!$E$3:$E$7)</f>
        <v>1.5</v>
      </c>
      <c r="V46">
        <f>LOOKUP(EXCEL_235356_data!P46,Sheet1!$D$3:$D$7,Sheet1!$E$3:$E$7)</f>
        <v>1</v>
      </c>
      <c r="W46">
        <f t="shared" si="8"/>
        <v>1.06</v>
      </c>
      <c r="X46">
        <f t="shared" si="3"/>
        <v>0.96550000000000002</v>
      </c>
      <c r="Y46">
        <f t="shared" si="4"/>
        <v>5.7930000000000001</v>
      </c>
      <c r="Z46">
        <f t="shared" si="5"/>
        <v>16.091666666666669</v>
      </c>
      <c r="AA46" t="str">
        <f t="shared" si="6"/>
        <v>BUMPY</v>
      </c>
    </row>
    <row r="47" spans="1:27" x14ac:dyDescent="0.25">
      <c r="A47">
        <v>17.394142299999999</v>
      </c>
      <c r="B47">
        <v>78.375241399999993</v>
      </c>
      <c r="C47">
        <v>17.394282</v>
      </c>
      <c r="D47">
        <v>78.374994599999994</v>
      </c>
      <c r="E47">
        <v>0.17560000000000001</v>
      </c>
      <c r="F47">
        <v>0.25469999999999998</v>
      </c>
      <c r="G47">
        <v>0.17519999999999999</v>
      </c>
      <c r="H47">
        <v>6.5</v>
      </c>
      <c r="I47">
        <f t="shared" si="7"/>
        <v>23.400000000000002</v>
      </c>
      <c r="J47" t="s">
        <v>2</v>
      </c>
      <c r="K47" s="1">
        <v>9.4918981481481479E-2</v>
      </c>
      <c r="L47">
        <v>2</v>
      </c>
      <c r="M47">
        <v>2</v>
      </c>
      <c r="N47">
        <v>2</v>
      </c>
      <c r="O47">
        <v>1</v>
      </c>
      <c r="P47">
        <v>2</v>
      </c>
      <c r="Q47">
        <f t="shared" si="2"/>
        <v>9</v>
      </c>
      <c r="R47">
        <f>LOOKUP(EXCEL_235356_data!L47,Sheet1!$D$3:$D$7,Sheet1!$E$3:$E$7)</f>
        <v>1</v>
      </c>
      <c r="S47">
        <f>LOOKUP(EXCEL_235356_data!M47,Sheet1!$D$3:$D$7,Sheet1!$E$3:$E$7)</f>
        <v>1</v>
      </c>
      <c r="T47">
        <f>LOOKUP(EXCEL_235356_data!N47,Sheet1!$D$3:$D$7,Sheet1!$E$3:$E$7)</f>
        <v>1</v>
      </c>
      <c r="U47">
        <f>LOOKUP(EXCEL_235356_data!O47,Sheet1!$D$3:$D$7,Sheet1!$E$3:$E$7)</f>
        <v>0.8</v>
      </c>
      <c r="V47">
        <f>LOOKUP(EXCEL_235356_data!P47,Sheet1!$D$3:$D$7,Sheet1!$E$3:$E$7)</f>
        <v>1</v>
      </c>
      <c r="W47">
        <f t="shared" si="8"/>
        <v>0.96</v>
      </c>
      <c r="X47">
        <f t="shared" si="3"/>
        <v>0.25469999999999998</v>
      </c>
      <c r="Y47">
        <f t="shared" si="4"/>
        <v>1.6555499999999999</v>
      </c>
      <c r="Z47">
        <f t="shared" si="5"/>
        <v>3.9184615384615382</v>
      </c>
      <c r="AA47" t="str">
        <f t="shared" si="6"/>
        <v>BUMPY</v>
      </c>
    </row>
    <row r="48" spans="1:27" x14ac:dyDescent="0.25">
      <c r="A48">
        <v>17.394282</v>
      </c>
      <c r="B48">
        <v>78.374994599999994</v>
      </c>
      <c r="C48">
        <v>17.394445699999999</v>
      </c>
      <c r="D48">
        <v>78.374733000000006</v>
      </c>
      <c r="E48">
        <v>0.15959999999999999</v>
      </c>
      <c r="F48">
        <v>0.22500000000000001</v>
      </c>
      <c r="G48">
        <v>0.2316</v>
      </c>
      <c r="H48">
        <v>6.5</v>
      </c>
      <c r="I48">
        <f t="shared" si="7"/>
        <v>23.400000000000002</v>
      </c>
      <c r="J48" t="s">
        <v>2</v>
      </c>
      <c r="K48" s="1">
        <v>9.4976851851851854E-2</v>
      </c>
      <c r="L48">
        <v>2</v>
      </c>
      <c r="M48">
        <v>2</v>
      </c>
      <c r="N48">
        <v>2</v>
      </c>
      <c r="O48">
        <v>2</v>
      </c>
      <c r="P48">
        <v>2</v>
      </c>
      <c r="Q48">
        <f t="shared" si="2"/>
        <v>10</v>
      </c>
      <c r="R48">
        <f>LOOKUP(EXCEL_235356_data!L48,Sheet1!$D$3:$D$7,Sheet1!$E$3:$E$7)</f>
        <v>1</v>
      </c>
      <c r="S48">
        <f>LOOKUP(EXCEL_235356_data!M48,Sheet1!$D$3:$D$7,Sheet1!$E$3:$E$7)</f>
        <v>1</v>
      </c>
      <c r="T48">
        <f>LOOKUP(EXCEL_235356_data!N48,Sheet1!$D$3:$D$7,Sheet1!$E$3:$E$7)</f>
        <v>1</v>
      </c>
      <c r="U48">
        <f>LOOKUP(EXCEL_235356_data!O48,Sheet1!$D$3:$D$7,Sheet1!$E$3:$E$7)</f>
        <v>1</v>
      </c>
      <c r="V48">
        <f>LOOKUP(EXCEL_235356_data!P48,Sheet1!$D$3:$D$7,Sheet1!$E$3:$E$7)</f>
        <v>1</v>
      </c>
      <c r="W48">
        <f t="shared" si="8"/>
        <v>1</v>
      </c>
      <c r="X48">
        <f t="shared" si="3"/>
        <v>0.2316</v>
      </c>
      <c r="Y48">
        <f t="shared" si="4"/>
        <v>1.5054000000000001</v>
      </c>
      <c r="Z48">
        <f t="shared" si="5"/>
        <v>3.563076923076923</v>
      </c>
      <c r="AA48" t="str">
        <f t="shared" si="6"/>
        <v>BUMPY</v>
      </c>
    </row>
    <row r="49" spans="1:27" x14ac:dyDescent="0.25">
      <c r="A49">
        <v>17.394445699999999</v>
      </c>
      <c r="B49">
        <v>78.374733000000006</v>
      </c>
      <c r="C49">
        <v>17.394599800000002</v>
      </c>
      <c r="D49">
        <v>78.374485800000002</v>
      </c>
      <c r="E49">
        <v>0.37290000000000001</v>
      </c>
      <c r="F49">
        <v>1.0275000000000001</v>
      </c>
      <c r="G49">
        <v>0.62909999999999999</v>
      </c>
      <c r="H49">
        <v>5</v>
      </c>
      <c r="I49">
        <f t="shared" si="7"/>
        <v>18</v>
      </c>
      <c r="J49" t="s">
        <v>2</v>
      </c>
      <c r="K49" s="1">
        <v>9.5034722222222215E-2</v>
      </c>
      <c r="L49">
        <v>3</v>
      </c>
      <c r="M49">
        <v>3</v>
      </c>
      <c r="N49">
        <v>3</v>
      </c>
      <c r="O49">
        <v>1</v>
      </c>
      <c r="P49">
        <v>2</v>
      </c>
      <c r="Q49">
        <f t="shared" si="2"/>
        <v>12</v>
      </c>
      <c r="R49">
        <f>LOOKUP(EXCEL_235356_data!L49,Sheet1!$D$3:$D$7,Sheet1!$E$3:$E$7)</f>
        <v>1.5</v>
      </c>
      <c r="S49">
        <f>LOOKUP(EXCEL_235356_data!M49,Sheet1!$D$3:$D$7,Sheet1!$E$3:$E$7)</f>
        <v>1.5</v>
      </c>
      <c r="T49">
        <f>LOOKUP(EXCEL_235356_data!N49,Sheet1!$D$3:$D$7,Sheet1!$E$3:$E$7)</f>
        <v>1.5</v>
      </c>
      <c r="U49">
        <f>LOOKUP(EXCEL_235356_data!O49,Sheet1!$D$3:$D$7,Sheet1!$E$3:$E$7)</f>
        <v>0.8</v>
      </c>
      <c r="V49">
        <f>LOOKUP(EXCEL_235356_data!P49,Sheet1!$D$3:$D$7,Sheet1!$E$3:$E$7)</f>
        <v>1</v>
      </c>
      <c r="W49">
        <f t="shared" si="8"/>
        <v>1.26</v>
      </c>
      <c r="X49">
        <f t="shared" si="3"/>
        <v>1.0275000000000001</v>
      </c>
      <c r="Y49">
        <f t="shared" si="4"/>
        <v>5.1375000000000002</v>
      </c>
      <c r="Z49">
        <f t="shared" si="5"/>
        <v>20.55</v>
      </c>
      <c r="AA49" t="str">
        <f t="shared" si="6"/>
        <v>BUMPY</v>
      </c>
    </row>
    <row r="50" spans="1:27" x14ac:dyDescent="0.25">
      <c r="A50">
        <v>17.394599800000002</v>
      </c>
      <c r="B50">
        <v>78.374485800000002</v>
      </c>
      <c r="C50">
        <v>17.394698099999999</v>
      </c>
      <c r="D50">
        <v>78.374242699999996</v>
      </c>
      <c r="E50">
        <v>0.24829999999999999</v>
      </c>
      <c r="F50">
        <v>0.4073</v>
      </c>
      <c r="G50">
        <v>0.24340000000000001</v>
      </c>
      <c r="H50">
        <v>5.75</v>
      </c>
      <c r="I50">
        <f t="shared" si="7"/>
        <v>20.7</v>
      </c>
      <c r="J50" t="s">
        <v>2</v>
      </c>
      <c r="K50" s="1">
        <v>9.5092592592592604E-2</v>
      </c>
      <c r="L50">
        <v>2</v>
      </c>
      <c r="M50">
        <v>2</v>
      </c>
      <c r="N50">
        <v>2</v>
      </c>
      <c r="O50">
        <v>2</v>
      </c>
      <c r="P50">
        <v>1</v>
      </c>
      <c r="Q50">
        <f t="shared" si="2"/>
        <v>9</v>
      </c>
      <c r="R50">
        <f>LOOKUP(EXCEL_235356_data!L50,Sheet1!$D$3:$D$7,Sheet1!$E$3:$E$7)</f>
        <v>1</v>
      </c>
      <c r="S50">
        <f>LOOKUP(EXCEL_235356_data!M50,Sheet1!$D$3:$D$7,Sheet1!$E$3:$E$7)</f>
        <v>1</v>
      </c>
      <c r="T50">
        <f>LOOKUP(EXCEL_235356_data!N50,Sheet1!$D$3:$D$7,Sheet1!$E$3:$E$7)</f>
        <v>1</v>
      </c>
      <c r="U50">
        <f>LOOKUP(EXCEL_235356_data!O50,Sheet1!$D$3:$D$7,Sheet1!$E$3:$E$7)</f>
        <v>1</v>
      </c>
      <c r="V50">
        <f>LOOKUP(EXCEL_235356_data!P50,Sheet1!$D$3:$D$7,Sheet1!$E$3:$E$7)</f>
        <v>0.8</v>
      </c>
      <c r="W50">
        <f t="shared" si="8"/>
        <v>0.96</v>
      </c>
      <c r="X50">
        <f t="shared" si="3"/>
        <v>0.4073</v>
      </c>
      <c r="Y50">
        <f t="shared" si="4"/>
        <v>2.3419750000000001</v>
      </c>
      <c r="Z50">
        <f t="shared" si="5"/>
        <v>7.0834782608695646</v>
      </c>
      <c r="AA50" t="str">
        <f t="shared" si="6"/>
        <v>BUMPY</v>
      </c>
    </row>
    <row r="51" spans="1:27" x14ac:dyDescent="0.25">
      <c r="A51">
        <v>17.394698099999999</v>
      </c>
      <c r="B51">
        <v>78.374242699999996</v>
      </c>
      <c r="C51">
        <v>17.394818399999998</v>
      </c>
      <c r="D51">
        <v>78.374052300000002</v>
      </c>
      <c r="E51">
        <v>0.1031</v>
      </c>
      <c r="F51">
        <v>0.2036</v>
      </c>
      <c r="G51">
        <v>0.2271</v>
      </c>
      <c r="H51">
        <v>3.5</v>
      </c>
      <c r="I51">
        <f t="shared" si="7"/>
        <v>12.6</v>
      </c>
      <c r="J51" t="s">
        <v>2</v>
      </c>
      <c r="K51" s="1">
        <v>9.5150462962962964E-2</v>
      </c>
      <c r="L51">
        <v>1</v>
      </c>
      <c r="M51">
        <v>2</v>
      </c>
      <c r="N51">
        <v>2</v>
      </c>
      <c r="O51">
        <v>2</v>
      </c>
      <c r="P51">
        <v>1</v>
      </c>
      <c r="Q51">
        <f t="shared" si="2"/>
        <v>8</v>
      </c>
      <c r="R51">
        <f>LOOKUP(EXCEL_235356_data!L51,Sheet1!$D$3:$D$7,Sheet1!$E$3:$E$7)</f>
        <v>0.8</v>
      </c>
      <c r="S51">
        <f>LOOKUP(EXCEL_235356_data!M51,Sheet1!$D$3:$D$7,Sheet1!$E$3:$E$7)</f>
        <v>1</v>
      </c>
      <c r="T51">
        <f>LOOKUP(EXCEL_235356_data!N51,Sheet1!$D$3:$D$7,Sheet1!$E$3:$E$7)</f>
        <v>1</v>
      </c>
      <c r="U51">
        <f>LOOKUP(EXCEL_235356_data!O51,Sheet1!$D$3:$D$7,Sheet1!$E$3:$E$7)</f>
        <v>1</v>
      </c>
      <c r="V51">
        <f>LOOKUP(EXCEL_235356_data!P51,Sheet1!$D$3:$D$7,Sheet1!$E$3:$E$7)</f>
        <v>0.8</v>
      </c>
      <c r="W51">
        <f t="shared" si="8"/>
        <v>0.91999999999999993</v>
      </c>
      <c r="X51">
        <f t="shared" si="3"/>
        <v>0.2271</v>
      </c>
      <c r="Y51">
        <f t="shared" si="4"/>
        <v>0.79484999999999995</v>
      </c>
      <c r="Z51">
        <f t="shared" si="5"/>
        <v>6.4885714285714284</v>
      </c>
      <c r="AA51" t="str">
        <f t="shared" si="6"/>
        <v>BUMPY</v>
      </c>
    </row>
    <row r="52" spans="1:27" x14ac:dyDescent="0.25">
      <c r="A52">
        <v>17.394818399999998</v>
      </c>
      <c r="B52">
        <v>78.374052300000002</v>
      </c>
      <c r="C52">
        <v>17.394850099999999</v>
      </c>
      <c r="D52">
        <v>78.373893800000005</v>
      </c>
      <c r="E52">
        <v>0.23669999999999999</v>
      </c>
      <c r="F52">
        <v>0.40610000000000002</v>
      </c>
      <c r="G52">
        <v>0.44209999999999999</v>
      </c>
      <c r="H52">
        <v>4.25</v>
      </c>
      <c r="I52">
        <f t="shared" si="7"/>
        <v>15.3</v>
      </c>
      <c r="J52" t="s">
        <v>2</v>
      </c>
      <c r="K52" s="1">
        <v>9.5208333333333339E-2</v>
      </c>
      <c r="L52">
        <v>0</v>
      </c>
      <c r="M52">
        <v>0</v>
      </c>
      <c r="N52">
        <v>2</v>
      </c>
      <c r="O52">
        <v>2</v>
      </c>
      <c r="P52">
        <v>1</v>
      </c>
      <c r="Q52">
        <f t="shared" si="2"/>
        <v>5</v>
      </c>
      <c r="R52">
        <f>LOOKUP(EXCEL_235356_data!L52,Sheet1!$D$3:$D$7,Sheet1!$E$3:$E$7)</f>
        <v>0</v>
      </c>
      <c r="S52">
        <f>LOOKUP(EXCEL_235356_data!M52,Sheet1!$D$3:$D$7,Sheet1!$E$3:$E$7)</f>
        <v>0</v>
      </c>
      <c r="T52">
        <f>LOOKUP(EXCEL_235356_data!N52,Sheet1!$D$3:$D$7,Sheet1!$E$3:$E$7)</f>
        <v>1</v>
      </c>
      <c r="U52">
        <f>LOOKUP(EXCEL_235356_data!O52,Sheet1!$D$3:$D$7,Sheet1!$E$3:$E$7)</f>
        <v>1</v>
      </c>
      <c r="V52">
        <f>LOOKUP(EXCEL_235356_data!P52,Sheet1!$D$3:$D$7,Sheet1!$E$3:$E$7)</f>
        <v>0.8</v>
      </c>
      <c r="W52">
        <f t="shared" si="8"/>
        <v>0.55999999999999994</v>
      </c>
      <c r="X52">
        <f t="shared" si="3"/>
        <v>0.44209999999999999</v>
      </c>
      <c r="Y52">
        <f t="shared" si="4"/>
        <v>1.878925</v>
      </c>
      <c r="Z52">
        <f t="shared" si="5"/>
        <v>10.402352941176471</v>
      </c>
      <c r="AA52" t="str">
        <f t="shared" si="6"/>
        <v>BUMPY</v>
      </c>
    </row>
    <row r="53" spans="1:27" x14ac:dyDescent="0.25">
      <c r="A53">
        <v>17.394850099999999</v>
      </c>
      <c r="B53">
        <v>78.373893800000005</v>
      </c>
      <c r="C53">
        <v>17.394983499999999</v>
      </c>
      <c r="D53">
        <v>78.373645800000006</v>
      </c>
      <c r="E53">
        <v>0.2419</v>
      </c>
      <c r="F53">
        <v>0.33900000000000002</v>
      </c>
      <c r="G53">
        <v>0.3301</v>
      </c>
      <c r="H53">
        <v>6.75</v>
      </c>
      <c r="I53">
        <f t="shared" si="7"/>
        <v>24.3</v>
      </c>
      <c r="J53" t="s">
        <v>2</v>
      </c>
      <c r="K53" s="1">
        <v>9.52662037037037E-2</v>
      </c>
      <c r="L53">
        <v>1</v>
      </c>
      <c r="M53">
        <v>1</v>
      </c>
      <c r="N53">
        <v>2</v>
      </c>
      <c r="O53">
        <v>2</v>
      </c>
      <c r="P53">
        <v>0</v>
      </c>
      <c r="Q53">
        <f t="shared" si="2"/>
        <v>6</v>
      </c>
      <c r="R53">
        <f>LOOKUP(EXCEL_235356_data!L53,Sheet1!$D$3:$D$7,Sheet1!$E$3:$E$7)</f>
        <v>0.8</v>
      </c>
      <c r="S53">
        <f>LOOKUP(EXCEL_235356_data!M53,Sheet1!$D$3:$D$7,Sheet1!$E$3:$E$7)</f>
        <v>0.8</v>
      </c>
      <c r="T53">
        <f>LOOKUP(EXCEL_235356_data!N53,Sheet1!$D$3:$D$7,Sheet1!$E$3:$E$7)</f>
        <v>1</v>
      </c>
      <c r="U53">
        <f>LOOKUP(EXCEL_235356_data!O53,Sheet1!$D$3:$D$7,Sheet1!$E$3:$E$7)</f>
        <v>1</v>
      </c>
      <c r="V53">
        <f>LOOKUP(EXCEL_235356_data!P53,Sheet1!$D$3:$D$7,Sheet1!$E$3:$E$7)</f>
        <v>0</v>
      </c>
      <c r="W53">
        <f t="shared" si="8"/>
        <v>0.72</v>
      </c>
      <c r="X53">
        <f t="shared" si="3"/>
        <v>0.33900000000000002</v>
      </c>
      <c r="Y53">
        <f t="shared" si="4"/>
        <v>2.2882500000000001</v>
      </c>
      <c r="Z53">
        <f t="shared" si="5"/>
        <v>5.0222222222222221</v>
      </c>
      <c r="AA53" t="str">
        <f t="shared" si="6"/>
        <v>BUMPY</v>
      </c>
    </row>
    <row r="54" spans="1:27" x14ac:dyDescent="0.25">
      <c r="A54">
        <v>17.394983499999999</v>
      </c>
      <c r="B54">
        <v>78.373645800000006</v>
      </c>
      <c r="C54">
        <v>17.395138299999999</v>
      </c>
      <c r="D54">
        <v>78.373365800000002</v>
      </c>
      <c r="E54">
        <v>0.1638</v>
      </c>
      <c r="F54">
        <v>0.29720000000000002</v>
      </c>
      <c r="G54">
        <v>0.35859999999999997</v>
      </c>
      <c r="H54">
        <v>7.25</v>
      </c>
      <c r="I54">
        <f t="shared" si="7"/>
        <v>26.1</v>
      </c>
      <c r="J54" t="s">
        <v>2</v>
      </c>
      <c r="K54" s="1">
        <v>9.5324074074074075E-2</v>
      </c>
      <c r="L54">
        <v>2</v>
      </c>
      <c r="M54">
        <v>2</v>
      </c>
      <c r="N54">
        <v>3</v>
      </c>
      <c r="O54">
        <v>2</v>
      </c>
      <c r="P54">
        <v>2</v>
      </c>
      <c r="Q54">
        <f t="shared" si="2"/>
        <v>11</v>
      </c>
      <c r="R54">
        <f>LOOKUP(EXCEL_235356_data!L54,Sheet1!$D$3:$D$7,Sheet1!$E$3:$E$7)</f>
        <v>1</v>
      </c>
      <c r="S54">
        <f>LOOKUP(EXCEL_235356_data!M54,Sheet1!$D$3:$D$7,Sheet1!$E$3:$E$7)</f>
        <v>1</v>
      </c>
      <c r="T54">
        <f>LOOKUP(EXCEL_235356_data!N54,Sheet1!$D$3:$D$7,Sheet1!$E$3:$E$7)</f>
        <v>1.5</v>
      </c>
      <c r="U54">
        <f>LOOKUP(EXCEL_235356_data!O54,Sheet1!$D$3:$D$7,Sheet1!$E$3:$E$7)</f>
        <v>1</v>
      </c>
      <c r="V54">
        <f>LOOKUP(EXCEL_235356_data!P54,Sheet1!$D$3:$D$7,Sheet1!$E$3:$E$7)</f>
        <v>1</v>
      </c>
      <c r="W54">
        <f t="shared" si="8"/>
        <v>1.1000000000000001</v>
      </c>
      <c r="X54">
        <f t="shared" si="3"/>
        <v>0.35859999999999997</v>
      </c>
      <c r="Y54">
        <f t="shared" si="4"/>
        <v>2.59985</v>
      </c>
      <c r="Z54">
        <f t="shared" si="5"/>
        <v>4.9462068965517236</v>
      </c>
      <c r="AA54" t="str">
        <f t="shared" si="6"/>
        <v>BUMPY</v>
      </c>
    </row>
    <row r="55" spans="1:27" x14ac:dyDescent="0.25">
      <c r="A55">
        <v>17.395138299999999</v>
      </c>
      <c r="B55">
        <v>78.373365800000002</v>
      </c>
      <c r="C55">
        <v>17.395290500000002</v>
      </c>
      <c r="D55">
        <v>78.373071300000007</v>
      </c>
      <c r="E55">
        <v>0.15240000000000001</v>
      </c>
      <c r="F55">
        <v>0.38669999999999999</v>
      </c>
      <c r="G55">
        <v>0.32140000000000002</v>
      </c>
      <c r="H55">
        <v>6.75</v>
      </c>
      <c r="I55">
        <f t="shared" si="7"/>
        <v>24.3</v>
      </c>
      <c r="J55" t="s">
        <v>2</v>
      </c>
      <c r="K55" s="1">
        <v>9.5381944444444436E-2</v>
      </c>
      <c r="L55">
        <v>2</v>
      </c>
      <c r="M55">
        <v>0</v>
      </c>
      <c r="N55">
        <v>2</v>
      </c>
      <c r="O55">
        <v>2</v>
      </c>
      <c r="P55">
        <v>2</v>
      </c>
      <c r="Q55">
        <f t="shared" si="2"/>
        <v>8</v>
      </c>
      <c r="R55">
        <f>LOOKUP(EXCEL_235356_data!L55,Sheet1!$D$3:$D$7,Sheet1!$E$3:$E$7)</f>
        <v>1</v>
      </c>
      <c r="S55">
        <f>LOOKUP(EXCEL_235356_data!M55,Sheet1!$D$3:$D$7,Sheet1!$E$3:$E$7)</f>
        <v>0</v>
      </c>
      <c r="T55">
        <f>LOOKUP(EXCEL_235356_data!N55,Sheet1!$D$3:$D$7,Sheet1!$E$3:$E$7)</f>
        <v>1</v>
      </c>
      <c r="U55">
        <f>LOOKUP(EXCEL_235356_data!O55,Sheet1!$D$3:$D$7,Sheet1!$E$3:$E$7)</f>
        <v>1</v>
      </c>
      <c r="V55">
        <f>LOOKUP(EXCEL_235356_data!P55,Sheet1!$D$3:$D$7,Sheet1!$E$3:$E$7)</f>
        <v>1</v>
      </c>
      <c r="W55">
        <f t="shared" si="8"/>
        <v>0.8</v>
      </c>
      <c r="X55">
        <f t="shared" si="3"/>
        <v>0.38669999999999999</v>
      </c>
      <c r="Y55">
        <f t="shared" si="4"/>
        <v>2.6102249999999998</v>
      </c>
      <c r="Z55">
        <f t="shared" si="5"/>
        <v>5.7288888888888891</v>
      </c>
      <c r="AA55" t="str">
        <f t="shared" si="6"/>
        <v>BUMPY</v>
      </c>
    </row>
    <row r="56" spans="1:27" x14ac:dyDescent="0.25">
      <c r="A56">
        <v>17.395290500000002</v>
      </c>
      <c r="B56">
        <v>78.373071300000007</v>
      </c>
      <c r="C56">
        <v>17.395406099999999</v>
      </c>
      <c r="D56">
        <v>78.372773699999996</v>
      </c>
      <c r="E56">
        <v>0.18240000000000001</v>
      </c>
      <c r="F56">
        <v>0.2152</v>
      </c>
      <c r="G56">
        <v>0.157</v>
      </c>
      <c r="H56">
        <v>6.75</v>
      </c>
      <c r="I56">
        <f t="shared" si="7"/>
        <v>24.3</v>
      </c>
      <c r="J56" t="s">
        <v>2</v>
      </c>
      <c r="K56" s="1">
        <v>9.5439814814814825E-2</v>
      </c>
      <c r="L56">
        <v>1</v>
      </c>
      <c r="M56">
        <v>1</v>
      </c>
      <c r="N56">
        <v>2</v>
      </c>
      <c r="O56">
        <v>1</v>
      </c>
      <c r="P56">
        <v>1</v>
      </c>
      <c r="Q56">
        <f t="shared" si="2"/>
        <v>6</v>
      </c>
      <c r="R56">
        <f>LOOKUP(EXCEL_235356_data!L56,Sheet1!$D$3:$D$7,Sheet1!$E$3:$E$7)</f>
        <v>0.8</v>
      </c>
      <c r="S56">
        <f>LOOKUP(EXCEL_235356_data!M56,Sheet1!$D$3:$D$7,Sheet1!$E$3:$E$7)</f>
        <v>0.8</v>
      </c>
      <c r="T56">
        <f>LOOKUP(EXCEL_235356_data!N56,Sheet1!$D$3:$D$7,Sheet1!$E$3:$E$7)</f>
        <v>1</v>
      </c>
      <c r="U56">
        <f>LOOKUP(EXCEL_235356_data!O56,Sheet1!$D$3:$D$7,Sheet1!$E$3:$E$7)</f>
        <v>0.8</v>
      </c>
      <c r="V56">
        <f>LOOKUP(EXCEL_235356_data!P56,Sheet1!$D$3:$D$7,Sheet1!$E$3:$E$7)</f>
        <v>0.8</v>
      </c>
      <c r="W56">
        <f t="shared" si="8"/>
        <v>0.84000000000000008</v>
      </c>
      <c r="X56">
        <f t="shared" si="3"/>
        <v>0.2152</v>
      </c>
      <c r="Y56">
        <f t="shared" si="4"/>
        <v>1.4526000000000001</v>
      </c>
      <c r="Z56">
        <f t="shared" si="5"/>
        <v>3.1881481481481484</v>
      </c>
      <c r="AA56" t="str">
        <f t="shared" si="6"/>
        <v>BUMPY</v>
      </c>
    </row>
    <row r="57" spans="1:27" x14ac:dyDescent="0.25">
      <c r="A57">
        <v>17.395406099999999</v>
      </c>
      <c r="B57">
        <v>78.372773699999996</v>
      </c>
      <c r="C57">
        <v>17.395550700000001</v>
      </c>
      <c r="D57">
        <v>78.372468299999994</v>
      </c>
      <c r="E57">
        <v>0.1477</v>
      </c>
      <c r="F57">
        <v>0.20749999999999999</v>
      </c>
      <c r="G57">
        <v>0.2611</v>
      </c>
      <c r="H57">
        <v>7.5</v>
      </c>
      <c r="I57">
        <f t="shared" si="7"/>
        <v>27</v>
      </c>
      <c r="J57" t="s">
        <v>2</v>
      </c>
      <c r="K57" s="1">
        <v>9.5497685185185185E-2</v>
      </c>
      <c r="L57">
        <v>1</v>
      </c>
      <c r="M57">
        <v>1</v>
      </c>
      <c r="N57">
        <v>2</v>
      </c>
      <c r="O57">
        <v>1</v>
      </c>
      <c r="P57">
        <v>2</v>
      </c>
      <c r="Q57">
        <f t="shared" si="2"/>
        <v>7</v>
      </c>
      <c r="R57">
        <f>LOOKUP(EXCEL_235356_data!L57,Sheet1!$D$3:$D$7,Sheet1!$E$3:$E$7)</f>
        <v>0.8</v>
      </c>
      <c r="S57">
        <f>LOOKUP(EXCEL_235356_data!M57,Sheet1!$D$3:$D$7,Sheet1!$E$3:$E$7)</f>
        <v>0.8</v>
      </c>
      <c r="T57">
        <f>LOOKUP(EXCEL_235356_data!N57,Sheet1!$D$3:$D$7,Sheet1!$E$3:$E$7)</f>
        <v>1</v>
      </c>
      <c r="U57">
        <f>LOOKUP(EXCEL_235356_data!O57,Sheet1!$D$3:$D$7,Sheet1!$E$3:$E$7)</f>
        <v>0.8</v>
      </c>
      <c r="V57">
        <f>LOOKUP(EXCEL_235356_data!P57,Sheet1!$D$3:$D$7,Sheet1!$E$3:$E$7)</f>
        <v>1</v>
      </c>
      <c r="W57">
        <f t="shared" si="8"/>
        <v>0.88000000000000012</v>
      </c>
      <c r="X57">
        <f t="shared" si="3"/>
        <v>0.2611</v>
      </c>
      <c r="Y57">
        <f t="shared" si="4"/>
        <v>1.95825</v>
      </c>
      <c r="Z57">
        <f t="shared" si="5"/>
        <v>3.4813333333333336</v>
      </c>
      <c r="AA57" t="str">
        <f t="shared" si="6"/>
        <v>BUMPY</v>
      </c>
    </row>
    <row r="58" spans="1:27" x14ac:dyDescent="0.25">
      <c r="A58">
        <v>17.395550700000001</v>
      </c>
      <c r="B58">
        <v>78.372468299999994</v>
      </c>
      <c r="C58">
        <v>17.395686900000001</v>
      </c>
      <c r="D58">
        <v>78.372172000000006</v>
      </c>
      <c r="E58">
        <v>0.16969999999999999</v>
      </c>
      <c r="F58">
        <v>0.17780000000000001</v>
      </c>
      <c r="G58">
        <v>0.45300000000000001</v>
      </c>
      <c r="H58">
        <v>7</v>
      </c>
      <c r="I58">
        <f t="shared" si="7"/>
        <v>25.2</v>
      </c>
      <c r="J58" t="s">
        <v>2</v>
      </c>
      <c r="K58" s="1">
        <v>9.555555555555556E-2</v>
      </c>
      <c r="L58">
        <v>3</v>
      </c>
      <c r="M58">
        <v>2</v>
      </c>
      <c r="N58">
        <v>1</v>
      </c>
      <c r="O58">
        <v>2</v>
      </c>
      <c r="P58">
        <v>2</v>
      </c>
      <c r="Q58">
        <f t="shared" si="2"/>
        <v>10</v>
      </c>
      <c r="R58">
        <f>LOOKUP(EXCEL_235356_data!L58,Sheet1!$D$3:$D$7,Sheet1!$E$3:$E$7)</f>
        <v>1.5</v>
      </c>
      <c r="S58">
        <f>LOOKUP(EXCEL_235356_data!M58,Sheet1!$D$3:$D$7,Sheet1!$E$3:$E$7)</f>
        <v>1</v>
      </c>
      <c r="T58">
        <f>LOOKUP(EXCEL_235356_data!N58,Sheet1!$D$3:$D$7,Sheet1!$E$3:$E$7)</f>
        <v>0.8</v>
      </c>
      <c r="U58">
        <f>LOOKUP(EXCEL_235356_data!O58,Sheet1!$D$3:$D$7,Sheet1!$E$3:$E$7)</f>
        <v>1</v>
      </c>
      <c r="V58">
        <f>LOOKUP(EXCEL_235356_data!P58,Sheet1!$D$3:$D$7,Sheet1!$E$3:$E$7)</f>
        <v>1</v>
      </c>
      <c r="W58">
        <f t="shared" si="8"/>
        <v>1.06</v>
      </c>
      <c r="X58">
        <f t="shared" si="3"/>
        <v>0.45300000000000001</v>
      </c>
      <c r="Y58">
        <f t="shared" si="4"/>
        <v>3.1710000000000003</v>
      </c>
      <c r="Z58">
        <f t="shared" si="5"/>
        <v>6.4714285714285706</v>
      </c>
      <c r="AA58" t="str">
        <f t="shared" si="6"/>
        <v>BUMPY</v>
      </c>
    </row>
    <row r="59" spans="1:27" x14ac:dyDescent="0.25">
      <c r="A59">
        <v>17.395686900000001</v>
      </c>
      <c r="B59">
        <v>78.372172000000006</v>
      </c>
      <c r="C59">
        <v>17.395835000000002</v>
      </c>
      <c r="D59">
        <v>78.371865299999996</v>
      </c>
      <c r="E59">
        <v>0.19550000000000001</v>
      </c>
      <c r="F59">
        <v>0.20680000000000001</v>
      </c>
      <c r="G59">
        <v>0.11650000000000001</v>
      </c>
      <c r="H59">
        <v>7.5</v>
      </c>
      <c r="I59">
        <f t="shared" si="7"/>
        <v>27</v>
      </c>
      <c r="J59" t="s">
        <v>2</v>
      </c>
      <c r="K59" s="1">
        <v>9.5613425925925921E-2</v>
      </c>
      <c r="L59">
        <v>1</v>
      </c>
      <c r="M59">
        <v>2</v>
      </c>
      <c r="N59">
        <v>2</v>
      </c>
      <c r="O59">
        <v>1</v>
      </c>
      <c r="P59">
        <v>1</v>
      </c>
      <c r="Q59">
        <f t="shared" si="2"/>
        <v>7</v>
      </c>
      <c r="R59">
        <f>LOOKUP(EXCEL_235356_data!L59,Sheet1!$D$3:$D$7,Sheet1!$E$3:$E$7)</f>
        <v>0.8</v>
      </c>
      <c r="S59">
        <f>LOOKUP(EXCEL_235356_data!M59,Sheet1!$D$3:$D$7,Sheet1!$E$3:$E$7)</f>
        <v>1</v>
      </c>
      <c r="T59">
        <f>LOOKUP(EXCEL_235356_data!N59,Sheet1!$D$3:$D$7,Sheet1!$E$3:$E$7)</f>
        <v>1</v>
      </c>
      <c r="U59">
        <f>LOOKUP(EXCEL_235356_data!O59,Sheet1!$D$3:$D$7,Sheet1!$E$3:$E$7)</f>
        <v>0.8</v>
      </c>
      <c r="V59">
        <f>LOOKUP(EXCEL_235356_data!P59,Sheet1!$D$3:$D$7,Sheet1!$E$3:$E$7)</f>
        <v>0.8</v>
      </c>
      <c r="W59">
        <f t="shared" si="8"/>
        <v>0.87999999999999989</v>
      </c>
      <c r="X59">
        <f t="shared" si="3"/>
        <v>0.20680000000000001</v>
      </c>
      <c r="Y59">
        <f t="shared" si="4"/>
        <v>1.5510000000000002</v>
      </c>
      <c r="Z59">
        <f t="shared" si="5"/>
        <v>2.7573333333333334</v>
      </c>
      <c r="AA59" t="str">
        <f t="shared" si="6"/>
        <v>BUMPY</v>
      </c>
    </row>
    <row r="60" spans="1:27" x14ac:dyDescent="0.25">
      <c r="A60">
        <v>17.395835000000002</v>
      </c>
      <c r="B60">
        <v>78.371865299999996</v>
      </c>
      <c r="C60">
        <v>17.395958100000001</v>
      </c>
      <c r="D60">
        <v>78.3715653</v>
      </c>
      <c r="E60">
        <v>0.1308</v>
      </c>
      <c r="F60">
        <v>0.1933</v>
      </c>
      <c r="G60">
        <v>0.22170000000000001</v>
      </c>
      <c r="H60">
        <v>7</v>
      </c>
      <c r="I60">
        <f t="shared" si="7"/>
        <v>25.2</v>
      </c>
      <c r="J60" t="s">
        <v>2</v>
      </c>
      <c r="K60" s="1">
        <v>9.5671296296296296E-2</v>
      </c>
      <c r="L60">
        <v>1</v>
      </c>
      <c r="M60">
        <v>2</v>
      </c>
      <c r="N60">
        <v>1</v>
      </c>
      <c r="O60">
        <v>2</v>
      </c>
      <c r="P60">
        <v>2</v>
      </c>
      <c r="Q60">
        <f t="shared" si="2"/>
        <v>8</v>
      </c>
      <c r="R60">
        <f>LOOKUP(EXCEL_235356_data!L60,Sheet1!$D$3:$D$7,Sheet1!$E$3:$E$7)</f>
        <v>0.8</v>
      </c>
      <c r="S60">
        <f>LOOKUP(EXCEL_235356_data!M60,Sheet1!$D$3:$D$7,Sheet1!$E$3:$E$7)</f>
        <v>1</v>
      </c>
      <c r="T60">
        <f>LOOKUP(EXCEL_235356_data!N60,Sheet1!$D$3:$D$7,Sheet1!$E$3:$E$7)</f>
        <v>0.8</v>
      </c>
      <c r="U60">
        <f>LOOKUP(EXCEL_235356_data!O60,Sheet1!$D$3:$D$7,Sheet1!$E$3:$E$7)</f>
        <v>1</v>
      </c>
      <c r="V60">
        <f>LOOKUP(EXCEL_235356_data!P60,Sheet1!$D$3:$D$7,Sheet1!$E$3:$E$7)</f>
        <v>1</v>
      </c>
      <c r="W60">
        <f t="shared" si="8"/>
        <v>0.91999999999999993</v>
      </c>
      <c r="X60">
        <f t="shared" si="3"/>
        <v>0.22170000000000001</v>
      </c>
      <c r="Y60">
        <f t="shared" si="4"/>
        <v>1.5519000000000001</v>
      </c>
      <c r="Z60">
        <f t="shared" si="5"/>
        <v>3.1671428571428573</v>
      </c>
      <c r="AA60" t="str">
        <f t="shared" si="6"/>
        <v>BUMPY</v>
      </c>
    </row>
    <row r="61" spans="1:27" x14ac:dyDescent="0.25">
      <c r="A61">
        <v>17.395958100000001</v>
      </c>
      <c r="B61">
        <v>78.3715653</v>
      </c>
      <c r="C61">
        <v>17.3960443</v>
      </c>
      <c r="D61">
        <v>78.371275400000002</v>
      </c>
      <c r="E61">
        <v>0.1711</v>
      </c>
      <c r="F61">
        <v>0.20469999999999999</v>
      </c>
      <c r="G61">
        <v>0.36630000000000001</v>
      </c>
      <c r="H61">
        <v>6.5</v>
      </c>
      <c r="I61">
        <f t="shared" si="7"/>
        <v>23.400000000000002</v>
      </c>
      <c r="J61" t="s">
        <v>2</v>
      </c>
      <c r="K61" s="1">
        <v>9.5729166666666657E-2</v>
      </c>
      <c r="L61">
        <v>0</v>
      </c>
      <c r="M61">
        <v>1</v>
      </c>
      <c r="N61">
        <v>2</v>
      </c>
      <c r="O61">
        <v>1</v>
      </c>
      <c r="P61">
        <v>1</v>
      </c>
      <c r="Q61">
        <f t="shared" si="2"/>
        <v>5</v>
      </c>
      <c r="R61">
        <f>LOOKUP(EXCEL_235356_data!L61,Sheet1!$D$3:$D$7,Sheet1!$E$3:$E$7)</f>
        <v>0</v>
      </c>
      <c r="S61">
        <f>LOOKUP(EXCEL_235356_data!M61,Sheet1!$D$3:$D$7,Sheet1!$E$3:$E$7)</f>
        <v>0.8</v>
      </c>
      <c r="T61">
        <f>LOOKUP(EXCEL_235356_data!N61,Sheet1!$D$3:$D$7,Sheet1!$E$3:$E$7)</f>
        <v>1</v>
      </c>
      <c r="U61">
        <f>LOOKUP(EXCEL_235356_data!O61,Sheet1!$D$3:$D$7,Sheet1!$E$3:$E$7)</f>
        <v>0.8</v>
      </c>
      <c r="V61">
        <f>LOOKUP(EXCEL_235356_data!P61,Sheet1!$D$3:$D$7,Sheet1!$E$3:$E$7)</f>
        <v>0.8</v>
      </c>
      <c r="W61">
        <f t="shared" si="8"/>
        <v>0.68</v>
      </c>
      <c r="X61">
        <f t="shared" si="3"/>
        <v>0.36630000000000001</v>
      </c>
      <c r="Y61">
        <f t="shared" si="4"/>
        <v>2.3809499999999999</v>
      </c>
      <c r="Z61">
        <f t="shared" si="5"/>
        <v>5.6353846153846154</v>
      </c>
      <c r="AA61" t="str">
        <f t="shared" si="6"/>
        <v>BUMPY</v>
      </c>
    </row>
    <row r="62" spans="1:27" x14ac:dyDescent="0.25">
      <c r="A62">
        <v>17.3960443</v>
      </c>
      <c r="B62">
        <v>78.371275400000002</v>
      </c>
      <c r="C62">
        <v>17.3961471</v>
      </c>
      <c r="D62">
        <v>78.370971100000006</v>
      </c>
      <c r="E62">
        <v>0.20480000000000001</v>
      </c>
      <c r="F62">
        <v>0.1978</v>
      </c>
      <c r="G62">
        <v>0.2137</v>
      </c>
      <c r="H62">
        <v>7</v>
      </c>
      <c r="I62">
        <f t="shared" si="7"/>
        <v>25.2</v>
      </c>
      <c r="J62" t="s">
        <v>2</v>
      </c>
      <c r="K62" s="1">
        <v>9.5787037037037046E-2</v>
      </c>
      <c r="L62">
        <v>0</v>
      </c>
      <c r="M62">
        <v>0</v>
      </c>
      <c r="N62">
        <v>1</v>
      </c>
      <c r="O62">
        <v>2</v>
      </c>
      <c r="P62">
        <v>1</v>
      </c>
      <c r="Q62">
        <f t="shared" si="2"/>
        <v>4</v>
      </c>
      <c r="R62">
        <f>LOOKUP(EXCEL_235356_data!L62,Sheet1!$D$3:$D$7,Sheet1!$E$3:$E$7)</f>
        <v>0</v>
      </c>
      <c r="S62">
        <f>LOOKUP(EXCEL_235356_data!M62,Sheet1!$D$3:$D$7,Sheet1!$E$3:$E$7)</f>
        <v>0</v>
      </c>
      <c r="T62">
        <f>LOOKUP(EXCEL_235356_data!N62,Sheet1!$D$3:$D$7,Sheet1!$E$3:$E$7)</f>
        <v>0.8</v>
      </c>
      <c r="U62">
        <f>LOOKUP(EXCEL_235356_data!O62,Sheet1!$D$3:$D$7,Sheet1!$E$3:$E$7)</f>
        <v>1</v>
      </c>
      <c r="V62">
        <f>LOOKUP(EXCEL_235356_data!P62,Sheet1!$D$3:$D$7,Sheet1!$E$3:$E$7)</f>
        <v>0.8</v>
      </c>
      <c r="W62">
        <f t="shared" si="8"/>
        <v>0.52</v>
      </c>
      <c r="X62">
        <f t="shared" si="3"/>
        <v>0.2137</v>
      </c>
      <c r="Y62">
        <f t="shared" si="4"/>
        <v>1.4959</v>
      </c>
      <c r="Z62">
        <f t="shared" si="5"/>
        <v>3.0528571428571429</v>
      </c>
      <c r="AA62" t="str">
        <f t="shared" si="6"/>
        <v>BUMPY</v>
      </c>
    </row>
    <row r="63" spans="1:27" x14ac:dyDescent="0.25">
      <c r="A63">
        <v>17.3961471</v>
      </c>
      <c r="B63">
        <v>78.370971100000006</v>
      </c>
      <c r="C63">
        <v>17.396251500000002</v>
      </c>
      <c r="D63">
        <v>78.370648000000003</v>
      </c>
      <c r="E63">
        <v>0.1961</v>
      </c>
      <c r="F63">
        <v>0.1565</v>
      </c>
      <c r="G63">
        <v>0.3271</v>
      </c>
      <c r="H63">
        <v>6.5</v>
      </c>
      <c r="I63">
        <f t="shared" si="7"/>
        <v>23.400000000000002</v>
      </c>
      <c r="J63" t="s">
        <v>2</v>
      </c>
      <c r="K63" s="1">
        <v>9.5844907407407406E-2</v>
      </c>
      <c r="L63">
        <v>2</v>
      </c>
      <c r="M63">
        <v>2</v>
      </c>
      <c r="N63">
        <v>2</v>
      </c>
      <c r="O63">
        <v>2</v>
      </c>
      <c r="P63">
        <v>2</v>
      </c>
      <c r="Q63">
        <f t="shared" si="2"/>
        <v>10</v>
      </c>
      <c r="R63">
        <f>LOOKUP(EXCEL_235356_data!L63,Sheet1!$D$3:$D$7,Sheet1!$E$3:$E$7)</f>
        <v>1</v>
      </c>
      <c r="S63">
        <f>LOOKUP(EXCEL_235356_data!M63,Sheet1!$D$3:$D$7,Sheet1!$E$3:$E$7)</f>
        <v>1</v>
      </c>
      <c r="T63">
        <f>LOOKUP(EXCEL_235356_data!N63,Sheet1!$D$3:$D$7,Sheet1!$E$3:$E$7)</f>
        <v>1</v>
      </c>
      <c r="U63">
        <f>LOOKUP(EXCEL_235356_data!O63,Sheet1!$D$3:$D$7,Sheet1!$E$3:$E$7)</f>
        <v>1</v>
      </c>
      <c r="V63">
        <f>LOOKUP(EXCEL_235356_data!P63,Sheet1!$D$3:$D$7,Sheet1!$E$3:$E$7)</f>
        <v>1</v>
      </c>
      <c r="W63">
        <f t="shared" si="8"/>
        <v>1</v>
      </c>
      <c r="X63">
        <f t="shared" si="3"/>
        <v>0.3271</v>
      </c>
      <c r="Y63">
        <f t="shared" si="4"/>
        <v>2.12615</v>
      </c>
      <c r="Z63">
        <f t="shared" si="5"/>
        <v>5.0323076923076924</v>
      </c>
      <c r="AA63" t="str">
        <f t="shared" si="6"/>
        <v>BUMPY</v>
      </c>
    </row>
    <row r="64" spans="1:27" x14ac:dyDescent="0.25">
      <c r="A64">
        <v>17.396251500000002</v>
      </c>
      <c r="B64">
        <v>78.370648000000003</v>
      </c>
      <c r="C64">
        <v>17.396348199999998</v>
      </c>
      <c r="D64">
        <v>78.370324400000001</v>
      </c>
      <c r="E64">
        <v>5.04E-2</v>
      </c>
      <c r="F64">
        <v>0.38329999999999997</v>
      </c>
      <c r="G64">
        <v>0.222</v>
      </c>
      <c r="H64">
        <v>7.75</v>
      </c>
      <c r="I64">
        <f t="shared" si="7"/>
        <v>27.900000000000002</v>
      </c>
      <c r="J64" t="s">
        <v>2</v>
      </c>
      <c r="K64" s="1">
        <v>9.5902777777777781E-2</v>
      </c>
      <c r="L64">
        <v>2</v>
      </c>
      <c r="M64">
        <v>2</v>
      </c>
      <c r="N64">
        <v>2</v>
      </c>
      <c r="O64">
        <v>1</v>
      </c>
      <c r="P64">
        <v>2</v>
      </c>
      <c r="Q64">
        <f t="shared" si="2"/>
        <v>9</v>
      </c>
      <c r="R64">
        <f>LOOKUP(EXCEL_235356_data!L64,Sheet1!$D$3:$D$7,Sheet1!$E$3:$E$7)</f>
        <v>1</v>
      </c>
      <c r="S64">
        <f>LOOKUP(EXCEL_235356_data!M64,Sheet1!$D$3:$D$7,Sheet1!$E$3:$E$7)</f>
        <v>1</v>
      </c>
      <c r="T64">
        <f>LOOKUP(EXCEL_235356_data!N64,Sheet1!$D$3:$D$7,Sheet1!$E$3:$E$7)</f>
        <v>1</v>
      </c>
      <c r="U64">
        <f>LOOKUP(EXCEL_235356_data!O64,Sheet1!$D$3:$D$7,Sheet1!$E$3:$E$7)</f>
        <v>0.8</v>
      </c>
      <c r="V64">
        <f>LOOKUP(EXCEL_235356_data!P64,Sheet1!$D$3:$D$7,Sheet1!$E$3:$E$7)</f>
        <v>1</v>
      </c>
      <c r="W64">
        <f t="shared" si="8"/>
        <v>0.96</v>
      </c>
      <c r="X64">
        <f t="shared" si="3"/>
        <v>0.38329999999999997</v>
      </c>
      <c r="Y64">
        <f t="shared" si="4"/>
        <v>2.9705749999999997</v>
      </c>
      <c r="Z64">
        <f t="shared" si="5"/>
        <v>4.9458064516129028</v>
      </c>
      <c r="AA64" t="str">
        <f t="shared" si="6"/>
        <v>BUMPY</v>
      </c>
    </row>
    <row r="65" spans="1:27" x14ac:dyDescent="0.25">
      <c r="A65">
        <v>17.396348199999998</v>
      </c>
      <c r="B65">
        <v>78.370324400000001</v>
      </c>
      <c r="C65">
        <v>17.396464300000002</v>
      </c>
      <c r="D65">
        <v>78.369981800000005</v>
      </c>
      <c r="E65">
        <v>0.15390000000000001</v>
      </c>
      <c r="F65">
        <v>0.23269999999999999</v>
      </c>
      <c r="G65">
        <v>0.41909999999999997</v>
      </c>
      <c r="H65">
        <v>7.5</v>
      </c>
      <c r="I65">
        <f t="shared" si="7"/>
        <v>27</v>
      </c>
      <c r="J65" t="s">
        <v>2</v>
      </c>
      <c r="K65" s="1">
        <v>9.5960648148148142E-2</v>
      </c>
      <c r="L65">
        <v>2</v>
      </c>
      <c r="M65">
        <v>1</v>
      </c>
      <c r="N65">
        <v>1</v>
      </c>
      <c r="O65">
        <v>0</v>
      </c>
      <c r="P65">
        <v>0</v>
      </c>
      <c r="Q65">
        <f t="shared" si="2"/>
        <v>4</v>
      </c>
      <c r="R65">
        <f>LOOKUP(EXCEL_235356_data!L65,Sheet1!$D$3:$D$7,Sheet1!$E$3:$E$7)</f>
        <v>1</v>
      </c>
      <c r="S65">
        <f>LOOKUP(EXCEL_235356_data!M65,Sheet1!$D$3:$D$7,Sheet1!$E$3:$E$7)</f>
        <v>0.8</v>
      </c>
      <c r="T65">
        <f>LOOKUP(EXCEL_235356_data!N65,Sheet1!$D$3:$D$7,Sheet1!$E$3:$E$7)</f>
        <v>0.8</v>
      </c>
      <c r="U65">
        <f>LOOKUP(EXCEL_235356_data!O65,Sheet1!$D$3:$D$7,Sheet1!$E$3:$E$7)</f>
        <v>0</v>
      </c>
      <c r="V65">
        <f>LOOKUP(EXCEL_235356_data!P65,Sheet1!$D$3:$D$7,Sheet1!$E$3:$E$7)</f>
        <v>0</v>
      </c>
      <c r="W65">
        <f t="shared" si="8"/>
        <v>0.52</v>
      </c>
      <c r="X65">
        <f t="shared" si="3"/>
        <v>0.41909999999999997</v>
      </c>
      <c r="Y65">
        <f t="shared" si="4"/>
        <v>3.1432499999999997</v>
      </c>
      <c r="Z65">
        <f t="shared" si="5"/>
        <v>5.5880000000000001</v>
      </c>
      <c r="AA65" t="str">
        <f t="shared" si="6"/>
        <v>BUMPY</v>
      </c>
    </row>
    <row r="66" spans="1:27" x14ac:dyDescent="0.25">
      <c r="A66">
        <v>17.396464300000002</v>
      </c>
      <c r="B66">
        <v>78.369981800000005</v>
      </c>
      <c r="C66">
        <v>17.396550699999999</v>
      </c>
      <c r="D66">
        <v>78.369692400000005</v>
      </c>
      <c r="E66">
        <v>0.19089999999999999</v>
      </c>
      <c r="F66">
        <v>0.1095</v>
      </c>
      <c r="G66">
        <v>0.26069999999999999</v>
      </c>
      <c r="H66">
        <v>5.5</v>
      </c>
      <c r="I66">
        <f t="shared" si="7"/>
        <v>19.8</v>
      </c>
      <c r="J66" t="s">
        <v>1</v>
      </c>
      <c r="K66" s="1">
        <v>9.6018518518518517E-2</v>
      </c>
      <c r="L66">
        <v>0</v>
      </c>
      <c r="M66">
        <v>0</v>
      </c>
      <c r="N66">
        <v>0</v>
      </c>
      <c r="O66">
        <v>1</v>
      </c>
      <c r="P66">
        <v>2</v>
      </c>
      <c r="Q66">
        <f t="shared" si="2"/>
        <v>3</v>
      </c>
      <c r="R66">
        <f>LOOKUP(EXCEL_235356_data!L66,Sheet1!$D$3:$D$7,Sheet1!$E$3:$E$7)</f>
        <v>0</v>
      </c>
      <c r="S66">
        <f>LOOKUP(EXCEL_235356_data!M66,Sheet1!$D$3:$D$7,Sheet1!$E$3:$E$7)</f>
        <v>0</v>
      </c>
      <c r="T66">
        <f>LOOKUP(EXCEL_235356_data!N66,Sheet1!$D$3:$D$7,Sheet1!$E$3:$E$7)</f>
        <v>0</v>
      </c>
      <c r="U66">
        <f>LOOKUP(EXCEL_235356_data!O66,Sheet1!$D$3:$D$7,Sheet1!$E$3:$E$7)</f>
        <v>0.8</v>
      </c>
      <c r="V66">
        <f>LOOKUP(EXCEL_235356_data!P66,Sheet1!$D$3:$D$7,Sheet1!$E$3:$E$7)</f>
        <v>1</v>
      </c>
      <c r="W66">
        <f t="shared" si="8"/>
        <v>0.36</v>
      </c>
      <c r="X66">
        <f t="shared" si="3"/>
        <v>0.26069999999999999</v>
      </c>
      <c r="Y66">
        <f t="shared" si="4"/>
        <v>1.4338499999999998</v>
      </c>
      <c r="Z66">
        <f t="shared" si="5"/>
        <v>4.74</v>
      </c>
      <c r="AA66" t="str">
        <f t="shared" si="6"/>
        <v>BUMPY</v>
      </c>
    </row>
    <row r="67" spans="1:27" x14ac:dyDescent="0.25">
      <c r="A67">
        <v>17.396550699999999</v>
      </c>
      <c r="B67">
        <v>78.369692400000005</v>
      </c>
      <c r="C67">
        <v>17.396410700000001</v>
      </c>
      <c r="D67">
        <v>78.369531199999997</v>
      </c>
      <c r="E67">
        <v>0.182</v>
      </c>
      <c r="F67">
        <v>0.26869999999999999</v>
      </c>
      <c r="G67">
        <v>0.33960000000000001</v>
      </c>
      <c r="H67">
        <v>6.25</v>
      </c>
      <c r="I67">
        <f t="shared" si="7"/>
        <v>22.5</v>
      </c>
      <c r="J67" t="s">
        <v>2</v>
      </c>
      <c r="K67" s="1">
        <v>9.6076388888888878E-2</v>
      </c>
      <c r="L67">
        <v>2</v>
      </c>
      <c r="M67">
        <v>2</v>
      </c>
      <c r="N67">
        <v>1</v>
      </c>
      <c r="O67">
        <v>0</v>
      </c>
      <c r="P67">
        <v>0</v>
      </c>
      <c r="Q67">
        <f t="shared" ref="Q67:Q130" si="9">SUM(L67:P67)</f>
        <v>5</v>
      </c>
      <c r="R67">
        <f>LOOKUP(EXCEL_235356_data!L67,Sheet1!$D$3:$D$7,Sheet1!$E$3:$E$7)</f>
        <v>1</v>
      </c>
      <c r="S67">
        <f>LOOKUP(EXCEL_235356_data!M67,Sheet1!$D$3:$D$7,Sheet1!$E$3:$E$7)</f>
        <v>1</v>
      </c>
      <c r="T67">
        <f>LOOKUP(EXCEL_235356_data!N67,Sheet1!$D$3:$D$7,Sheet1!$E$3:$E$7)</f>
        <v>0.8</v>
      </c>
      <c r="U67">
        <f>LOOKUP(EXCEL_235356_data!O67,Sheet1!$D$3:$D$7,Sheet1!$E$3:$E$7)</f>
        <v>0</v>
      </c>
      <c r="V67">
        <f>LOOKUP(EXCEL_235356_data!P67,Sheet1!$D$3:$D$7,Sheet1!$E$3:$E$7)</f>
        <v>0</v>
      </c>
      <c r="W67">
        <f t="shared" ref="W67:W130" si="10">AVERAGE(R67:V67)</f>
        <v>0.55999999999999994</v>
      </c>
      <c r="X67">
        <f t="shared" ref="X67:X130" si="11">MAX(E67:G67)</f>
        <v>0.33960000000000001</v>
      </c>
      <c r="Y67">
        <f t="shared" ref="Y67:Y130" si="12">X67*H67</f>
        <v>2.1225000000000001</v>
      </c>
      <c r="Z67">
        <f t="shared" ref="Z67:Z130" si="13">(X67/H67)*100</f>
        <v>5.4336000000000002</v>
      </c>
      <c r="AA67" t="str">
        <f t="shared" ref="AA67:AA130" si="14">IF(Z67&gt;2,"BUMPY","GOOD")</f>
        <v>BUMPY</v>
      </c>
    </row>
    <row r="68" spans="1:27" x14ac:dyDescent="0.25">
      <c r="A68">
        <v>17.396410700000001</v>
      </c>
      <c r="B68">
        <v>78.369531199999997</v>
      </c>
      <c r="C68">
        <v>17.3960066</v>
      </c>
      <c r="D68">
        <v>78.369392099999999</v>
      </c>
      <c r="E68">
        <v>6.4799999999999996E-2</v>
      </c>
      <c r="F68">
        <v>6.1499999999999999E-2</v>
      </c>
      <c r="G68">
        <v>6.1199999999999997E-2</v>
      </c>
      <c r="H68">
        <v>10.75</v>
      </c>
      <c r="I68">
        <f t="shared" si="7"/>
        <v>38.700000000000003</v>
      </c>
      <c r="J68" t="s">
        <v>0</v>
      </c>
      <c r="K68" s="1">
        <v>9.6134259259259267E-2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9"/>
        <v>0</v>
      </c>
      <c r="R68">
        <f>LOOKUP(EXCEL_235356_data!L68,Sheet1!$D$3:$D$7,Sheet1!$E$3:$E$7)</f>
        <v>0</v>
      </c>
      <c r="S68">
        <f>LOOKUP(EXCEL_235356_data!M68,Sheet1!$D$3:$D$7,Sheet1!$E$3:$E$7)</f>
        <v>0</v>
      </c>
      <c r="T68">
        <f>LOOKUP(EXCEL_235356_data!N68,Sheet1!$D$3:$D$7,Sheet1!$E$3:$E$7)</f>
        <v>0</v>
      </c>
      <c r="U68">
        <f>LOOKUP(EXCEL_235356_data!O68,Sheet1!$D$3:$D$7,Sheet1!$E$3:$E$7)</f>
        <v>0</v>
      </c>
      <c r="V68">
        <f>LOOKUP(EXCEL_235356_data!P68,Sheet1!$D$3:$D$7,Sheet1!$E$3:$E$7)</f>
        <v>0</v>
      </c>
      <c r="W68">
        <f t="shared" si="10"/>
        <v>0</v>
      </c>
      <c r="X68">
        <f t="shared" si="11"/>
        <v>6.4799999999999996E-2</v>
      </c>
      <c r="Y68">
        <f t="shared" si="12"/>
        <v>0.6966</v>
      </c>
      <c r="Z68">
        <f t="shared" si="13"/>
        <v>0.60279069767441862</v>
      </c>
      <c r="AA68" t="str">
        <f t="shared" si="14"/>
        <v>GOOD</v>
      </c>
    </row>
    <row r="69" spans="1:27" x14ac:dyDescent="0.25">
      <c r="A69">
        <v>17.3960066</v>
      </c>
      <c r="B69">
        <v>78.369392099999999</v>
      </c>
      <c r="C69">
        <v>17.395513099999999</v>
      </c>
      <c r="D69">
        <v>78.369215100000005</v>
      </c>
      <c r="E69">
        <v>3.1199999999999999E-2</v>
      </c>
      <c r="F69">
        <v>3.3000000000000002E-2</v>
      </c>
      <c r="G69">
        <v>7.3999999999999996E-2</v>
      </c>
      <c r="H69">
        <v>11.5</v>
      </c>
      <c r="I69">
        <f t="shared" si="7"/>
        <v>41.4</v>
      </c>
      <c r="J69" t="s">
        <v>0</v>
      </c>
      <c r="K69" s="1">
        <v>9.6192129629629627E-2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9"/>
        <v>0</v>
      </c>
      <c r="R69">
        <f>LOOKUP(EXCEL_235356_data!L69,Sheet1!$D$3:$D$7,Sheet1!$E$3:$E$7)</f>
        <v>0</v>
      </c>
      <c r="S69">
        <f>LOOKUP(EXCEL_235356_data!M69,Sheet1!$D$3:$D$7,Sheet1!$E$3:$E$7)</f>
        <v>0</v>
      </c>
      <c r="T69">
        <f>LOOKUP(EXCEL_235356_data!N69,Sheet1!$D$3:$D$7,Sheet1!$E$3:$E$7)</f>
        <v>0</v>
      </c>
      <c r="U69">
        <f>LOOKUP(EXCEL_235356_data!O69,Sheet1!$D$3:$D$7,Sheet1!$E$3:$E$7)</f>
        <v>0</v>
      </c>
      <c r="V69">
        <f>LOOKUP(EXCEL_235356_data!P69,Sheet1!$D$3:$D$7,Sheet1!$E$3:$E$7)</f>
        <v>0</v>
      </c>
      <c r="W69">
        <f t="shared" si="10"/>
        <v>0</v>
      </c>
      <c r="X69">
        <f t="shared" si="11"/>
        <v>7.3999999999999996E-2</v>
      </c>
      <c r="Y69">
        <f t="shared" si="12"/>
        <v>0.85099999999999998</v>
      </c>
      <c r="Z69">
        <f t="shared" si="13"/>
        <v>0.64347826086956517</v>
      </c>
      <c r="AA69" t="str">
        <f t="shared" si="14"/>
        <v>GOOD</v>
      </c>
    </row>
    <row r="70" spans="1:27" x14ac:dyDescent="0.25">
      <c r="A70">
        <v>17.395513099999999</v>
      </c>
      <c r="B70">
        <v>78.369215100000005</v>
      </c>
      <c r="C70">
        <v>17.395033300000001</v>
      </c>
      <c r="D70">
        <v>78.369043899999994</v>
      </c>
      <c r="E70">
        <v>0.10589999999999999</v>
      </c>
      <c r="F70">
        <v>5.1799999999999999E-2</v>
      </c>
      <c r="G70">
        <v>8.0299999999999996E-2</v>
      </c>
      <c r="H70">
        <v>11.75</v>
      </c>
      <c r="I70">
        <f t="shared" si="7"/>
        <v>42.300000000000004</v>
      </c>
      <c r="J70" t="s">
        <v>0</v>
      </c>
      <c r="K70" s="1">
        <v>9.6250000000000002E-2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9"/>
        <v>0</v>
      </c>
      <c r="R70">
        <f>LOOKUP(EXCEL_235356_data!L70,Sheet1!$D$3:$D$7,Sheet1!$E$3:$E$7)</f>
        <v>0</v>
      </c>
      <c r="S70">
        <f>LOOKUP(EXCEL_235356_data!M70,Sheet1!$D$3:$D$7,Sheet1!$E$3:$E$7)</f>
        <v>0</v>
      </c>
      <c r="T70">
        <f>LOOKUP(EXCEL_235356_data!N70,Sheet1!$D$3:$D$7,Sheet1!$E$3:$E$7)</f>
        <v>0</v>
      </c>
      <c r="U70">
        <f>LOOKUP(EXCEL_235356_data!O70,Sheet1!$D$3:$D$7,Sheet1!$E$3:$E$7)</f>
        <v>0</v>
      </c>
      <c r="V70">
        <f>LOOKUP(EXCEL_235356_data!P70,Sheet1!$D$3:$D$7,Sheet1!$E$3:$E$7)</f>
        <v>0</v>
      </c>
      <c r="W70">
        <f t="shared" si="10"/>
        <v>0</v>
      </c>
      <c r="X70">
        <f t="shared" si="11"/>
        <v>0.10589999999999999</v>
      </c>
      <c r="Y70">
        <f t="shared" si="12"/>
        <v>1.2443249999999999</v>
      </c>
      <c r="Z70">
        <f t="shared" si="13"/>
        <v>0.90127659574468089</v>
      </c>
      <c r="AA70" t="str">
        <f t="shared" si="14"/>
        <v>GOOD</v>
      </c>
    </row>
    <row r="71" spans="1:27" x14ac:dyDescent="0.25">
      <c r="A71">
        <v>17.395033300000001</v>
      </c>
      <c r="B71">
        <v>78.369043899999994</v>
      </c>
      <c r="C71">
        <v>17.3945273</v>
      </c>
      <c r="D71">
        <v>78.368887000000001</v>
      </c>
      <c r="E71">
        <v>7.9699999999999993E-2</v>
      </c>
      <c r="F71">
        <v>5.21E-2</v>
      </c>
      <c r="G71">
        <v>9.6600000000000005E-2</v>
      </c>
      <c r="H71">
        <v>11.5</v>
      </c>
      <c r="I71">
        <f t="shared" si="7"/>
        <v>41.4</v>
      </c>
      <c r="J71" t="s">
        <v>0</v>
      </c>
      <c r="K71" s="1">
        <v>9.6307870370370363E-2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9"/>
        <v>0</v>
      </c>
      <c r="R71">
        <f>LOOKUP(EXCEL_235356_data!L71,Sheet1!$D$3:$D$7,Sheet1!$E$3:$E$7)</f>
        <v>0</v>
      </c>
      <c r="S71">
        <f>LOOKUP(EXCEL_235356_data!M71,Sheet1!$D$3:$D$7,Sheet1!$E$3:$E$7)</f>
        <v>0</v>
      </c>
      <c r="T71">
        <f>LOOKUP(EXCEL_235356_data!N71,Sheet1!$D$3:$D$7,Sheet1!$E$3:$E$7)</f>
        <v>0</v>
      </c>
      <c r="U71">
        <f>LOOKUP(EXCEL_235356_data!O71,Sheet1!$D$3:$D$7,Sheet1!$E$3:$E$7)</f>
        <v>0</v>
      </c>
      <c r="V71">
        <f>LOOKUP(EXCEL_235356_data!P71,Sheet1!$D$3:$D$7,Sheet1!$E$3:$E$7)</f>
        <v>0</v>
      </c>
      <c r="W71">
        <f t="shared" si="10"/>
        <v>0</v>
      </c>
      <c r="X71">
        <f t="shared" si="11"/>
        <v>9.6600000000000005E-2</v>
      </c>
      <c r="Y71">
        <f t="shared" si="12"/>
        <v>1.1109</v>
      </c>
      <c r="Z71">
        <f t="shared" si="13"/>
        <v>0.84000000000000008</v>
      </c>
      <c r="AA71" t="str">
        <f t="shared" si="14"/>
        <v>GOOD</v>
      </c>
    </row>
    <row r="72" spans="1:27" x14ac:dyDescent="0.25">
      <c r="A72">
        <v>17.3945273</v>
      </c>
      <c r="B72">
        <v>78.368887000000001</v>
      </c>
      <c r="C72">
        <v>17.394073899999999</v>
      </c>
      <c r="D72">
        <v>78.368706599999996</v>
      </c>
      <c r="E72">
        <v>8.77E-2</v>
      </c>
      <c r="F72">
        <v>0.14680000000000001</v>
      </c>
      <c r="G72">
        <v>9.7600000000000006E-2</v>
      </c>
      <c r="H72">
        <v>11</v>
      </c>
      <c r="I72">
        <f t="shared" ref="I72:I135" si="15">H72*3.6</f>
        <v>39.6</v>
      </c>
      <c r="J72" t="s">
        <v>1</v>
      </c>
      <c r="K72" s="1">
        <v>9.6365740740740738E-2</v>
      </c>
      <c r="L72">
        <v>0</v>
      </c>
      <c r="M72">
        <v>1</v>
      </c>
      <c r="N72">
        <v>1</v>
      </c>
      <c r="O72">
        <v>0</v>
      </c>
      <c r="P72">
        <v>0</v>
      </c>
      <c r="Q72">
        <f t="shared" si="9"/>
        <v>2</v>
      </c>
      <c r="R72">
        <f>LOOKUP(EXCEL_235356_data!L72,Sheet1!$D$3:$D$7,Sheet1!$E$3:$E$7)</f>
        <v>0</v>
      </c>
      <c r="S72">
        <f>LOOKUP(EXCEL_235356_data!M72,Sheet1!$D$3:$D$7,Sheet1!$E$3:$E$7)</f>
        <v>0.8</v>
      </c>
      <c r="T72">
        <f>LOOKUP(EXCEL_235356_data!N72,Sheet1!$D$3:$D$7,Sheet1!$E$3:$E$7)</f>
        <v>0.8</v>
      </c>
      <c r="U72">
        <f>LOOKUP(EXCEL_235356_data!O72,Sheet1!$D$3:$D$7,Sheet1!$E$3:$E$7)</f>
        <v>0</v>
      </c>
      <c r="V72">
        <f>LOOKUP(EXCEL_235356_data!P72,Sheet1!$D$3:$D$7,Sheet1!$E$3:$E$7)</f>
        <v>0</v>
      </c>
      <c r="W72">
        <f t="shared" si="10"/>
        <v>0.32</v>
      </c>
      <c r="X72">
        <f t="shared" si="11"/>
        <v>0.14680000000000001</v>
      </c>
      <c r="Y72">
        <f t="shared" si="12"/>
        <v>1.6148000000000002</v>
      </c>
      <c r="Z72">
        <f t="shared" si="13"/>
        <v>1.3345454545454547</v>
      </c>
      <c r="AA72" t="str">
        <f t="shared" si="14"/>
        <v>GOOD</v>
      </c>
    </row>
    <row r="73" spans="1:27" x14ac:dyDescent="0.25">
      <c r="A73">
        <v>17.394073899999999</v>
      </c>
      <c r="B73">
        <v>78.368706599999996</v>
      </c>
      <c r="C73">
        <v>17.393560600000001</v>
      </c>
      <c r="D73">
        <v>78.3686182</v>
      </c>
      <c r="E73">
        <v>8.1100000000000005E-2</v>
      </c>
      <c r="F73">
        <v>5.4699999999999999E-2</v>
      </c>
      <c r="G73">
        <v>9.0800000000000006E-2</v>
      </c>
      <c r="H73">
        <v>11.75</v>
      </c>
      <c r="I73">
        <f t="shared" si="15"/>
        <v>42.300000000000004</v>
      </c>
      <c r="J73" t="s">
        <v>0</v>
      </c>
      <c r="K73" s="1">
        <v>9.6423611111111127E-2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9"/>
        <v>0</v>
      </c>
      <c r="R73">
        <f>LOOKUP(EXCEL_235356_data!L73,Sheet1!$D$3:$D$7,Sheet1!$E$3:$E$7)</f>
        <v>0</v>
      </c>
      <c r="S73">
        <f>LOOKUP(EXCEL_235356_data!M73,Sheet1!$D$3:$D$7,Sheet1!$E$3:$E$7)</f>
        <v>0</v>
      </c>
      <c r="T73">
        <f>LOOKUP(EXCEL_235356_data!N73,Sheet1!$D$3:$D$7,Sheet1!$E$3:$E$7)</f>
        <v>0</v>
      </c>
      <c r="U73">
        <f>LOOKUP(EXCEL_235356_data!O73,Sheet1!$D$3:$D$7,Sheet1!$E$3:$E$7)</f>
        <v>0</v>
      </c>
      <c r="V73">
        <f>LOOKUP(EXCEL_235356_data!P73,Sheet1!$D$3:$D$7,Sheet1!$E$3:$E$7)</f>
        <v>0</v>
      </c>
      <c r="W73">
        <f t="shared" si="10"/>
        <v>0</v>
      </c>
      <c r="X73">
        <f t="shared" si="11"/>
        <v>9.0800000000000006E-2</v>
      </c>
      <c r="Y73">
        <f t="shared" si="12"/>
        <v>1.0669</v>
      </c>
      <c r="Z73">
        <f t="shared" si="13"/>
        <v>0.77276595744680854</v>
      </c>
      <c r="AA73" t="str">
        <f t="shared" si="14"/>
        <v>GOOD</v>
      </c>
    </row>
    <row r="74" spans="1:27" x14ac:dyDescent="0.25">
      <c r="A74">
        <v>17.393560600000001</v>
      </c>
      <c r="B74">
        <v>78.3686182</v>
      </c>
      <c r="C74">
        <v>17.393002599999999</v>
      </c>
      <c r="D74">
        <v>78.368549900000005</v>
      </c>
      <c r="E74">
        <v>6.4500000000000002E-2</v>
      </c>
      <c r="F74">
        <v>5.5399999999999998E-2</v>
      </c>
      <c r="G74">
        <v>0.1115</v>
      </c>
      <c r="H74">
        <v>12.75</v>
      </c>
      <c r="I74">
        <f t="shared" si="15"/>
        <v>45.9</v>
      </c>
      <c r="J74" t="s">
        <v>0</v>
      </c>
      <c r="K74" s="1">
        <v>9.6481481481481488E-2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9"/>
        <v>0</v>
      </c>
      <c r="R74">
        <f>LOOKUP(EXCEL_235356_data!L74,Sheet1!$D$3:$D$7,Sheet1!$E$3:$E$7)</f>
        <v>0</v>
      </c>
      <c r="S74">
        <f>LOOKUP(EXCEL_235356_data!M74,Sheet1!$D$3:$D$7,Sheet1!$E$3:$E$7)</f>
        <v>0</v>
      </c>
      <c r="T74">
        <f>LOOKUP(EXCEL_235356_data!N74,Sheet1!$D$3:$D$7,Sheet1!$E$3:$E$7)</f>
        <v>0</v>
      </c>
      <c r="U74">
        <f>LOOKUP(EXCEL_235356_data!O74,Sheet1!$D$3:$D$7,Sheet1!$E$3:$E$7)</f>
        <v>0</v>
      </c>
      <c r="V74">
        <f>LOOKUP(EXCEL_235356_data!P74,Sheet1!$D$3:$D$7,Sheet1!$E$3:$E$7)</f>
        <v>0</v>
      </c>
      <c r="W74">
        <f t="shared" si="10"/>
        <v>0</v>
      </c>
      <c r="X74">
        <f t="shared" si="11"/>
        <v>0.1115</v>
      </c>
      <c r="Y74">
        <f t="shared" si="12"/>
        <v>1.4216249999999999</v>
      </c>
      <c r="Z74">
        <f t="shared" si="13"/>
        <v>0.87450980392156863</v>
      </c>
      <c r="AA74" t="str">
        <f t="shared" si="14"/>
        <v>GOOD</v>
      </c>
    </row>
    <row r="75" spans="1:27" x14ac:dyDescent="0.25">
      <c r="A75">
        <v>17.393002599999999</v>
      </c>
      <c r="B75">
        <v>78.368549900000005</v>
      </c>
      <c r="C75">
        <v>17.392435500000001</v>
      </c>
      <c r="D75">
        <v>78.368460900000002</v>
      </c>
      <c r="E75">
        <v>0.1081</v>
      </c>
      <c r="F75">
        <v>5.4899999999999997E-2</v>
      </c>
      <c r="G75">
        <v>0.18729999999999999</v>
      </c>
      <c r="H75">
        <v>12.75</v>
      </c>
      <c r="I75">
        <f t="shared" si="15"/>
        <v>45.9</v>
      </c>
      <c r="J75" t="s">
        <v>0</v>
      </c>
      <c r="K75" s="1">
        <v>9.6539351851851848E-2</v>
      </c>
      <c r="L75">
        <v>0</v>
      </c>
      <c r="M75">
        <v>0</v>
      </c>
      <c r="N75">
        <v>1</v>
      </c>
      <c r="O75">
        <v>0</v>
      </c>
      <c r="P75">
        <v>0</v>
      </c>
      <c r="Q75">
        <f t="shared" si="9"/>
        <v>1</v>
      </c>
      <c r="R75">
        <f>LOOKUP(EXCEL_235356_data!L75,Sheet1!$D$3:$D$7,Sheet1!$E$3:$E$7)</f>
        <v>0</v>
      </c>
      <c r="S75">
        <f>LOOKUP(EXCEL_235356_data!M75,Sheet1!$D$3:$D$7,Sheet1!$E$3:$E$7)</f>
        <v>0</v>
      </c>
      <c r="T75">
        <f>LOOKUP(EXCEL_235356_data!N75,Sheet1!$D$3:$D$7,Sheet1!$E$3:$E$7)</f>
        <v>0.8</v>
      </c>
      <c r="U75">
        <f>LOOKUP(EXCEL_235356_data!O75,Sheet1!$D$3:$D$7,Sheet1!$E$3:$E$7)</f>
        <v>0</v>
      </c>
      <c r="V75">
        <f>LOOKUP(EXCEL_235356_data!P75,Sheet1!$D$3:$D$7,Sheet1!$E$3:$E$7)</f>
        <v>0</v>
      </c>
      <c r="W75">
        <f t="shared" si="10"/>
        <v>0.16</v>
      </c>
      <c r="X75">
        <f t="shared" si="11"/>
        <v>0.18729999999999999</v>
      </c>
      <c r="Y75">
        <f t="shared" si="12"/>
        <v>2.3880749999999997</v>
      </c>
      <c r="Z75">
        <f t="shared" si="13"/>
        <v>1.4690196078431372</v>
      </c>
      <c r="AA75" t="str">
        <f t="shared" si="14"/>
        <v>GOOD</v>
      </c>
    </row>
    <row r="76" spans="1:27" x14ac:dyDescent="0.25">
      <c r="A76">
        <v>17.392435500000001</v>
      </c>
      <c r="B76">
        <v>78.368460900000002</v>
      </c>
      <c r="C76">
        <v>17.391882800000001</v>
      </c>
      <c r="D76">
        <v>78.368374399999993</v>
      </c>
      <c r="E76">
        <v>8.8700000000000001E-2</v>
      </c>
      <c r="F76">
        <v>8.2699999999999996E-2</v>
      </c>
      <c r="G76">
        <v>8.2299999999999998E-2</v>
      </c>
      <c r="H76">
        <v>11.75</v>
      </c>
      <c r="I76">
        <f t="shared" si="15"/>
        <v>42.300000000000004</v>
      </c>
      <c r="J76" t="s">
        <v>0</v>
      </c>
      <c r="K76" s="1">
        <v>9.6597222222222223E-2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9"/>
        <v>0</v>
      </c>
      <c r="R76">
        <f>LOOKUP(EXCEL_235356_data!L76,Sheet1!$D$3:$D$7,Sheet1!$E$3:$E$7)</f>
        <v>0</v>
      </c>
      <c r="S76">
        <f>LOOKUP(EXCEL_235356_data!M76,Sheet1!$D$3:$D$7,Sheet1!$E$3:$E$7)</f>
        <v>0</v>
      </c>
      <c r="T76">
        <f>LOOKUP(EXCEL_235356_data!N76,Sheet1!$D$3:$D$7,Sheet1!$E$3:$E$7)</f>
        <v>0</v>
      </c>
      <c r="U76">
        <f>LOOKUP(EXCEL_235356_data!O76,Sheet1!$D$3:$D$7,Sheet1!$E$3:$E$7)</f>
        <v>0</v>
      </c>
      <c r="V76">
        <f>LOOKUP(EXCEL_235356_data!P76,Sheet1!$D$3:$D$7,Sheet1!$E$3:$E$7)</f>
        <v>0</v>
      </c>
      <c r="W76">
        <f t="shared" si="10"/>
        <v>0</v>
      </c>
      <c r="X76">
        <f t="shared" si="11"/>
        <v>8.8700000000000001E-2</v>
      </c>
      <c r="Y76">
        <f t="shared" si="12"/>
        <v>1.042225</v>
      </c>
      <c r="Z76">
        <f t="shared" si="13"/>
        <v>0.75489361702127655</v>
      </c>
      <c r="AA76" t="str">
        <f t="shared" si="14"/>
        <v>GOOD</v>
      </c>
    </row>
    <row r="77" spans="1:27" x14ac:dyDescent="0.25">
      <c r="A77">
        <v>17.391882800000001</v>
      </c>
      <c r="B77">
        <v>78.368374399999993</v>
      </c>
      <c r="C77">
        <v>17.391455799999999</v>
      </c>
      <c r="D77">
        <v>78.368302799999995</v>
      </c>
      <c r="E77">
        <v>6.1499999999999999E-2</v>
      </c>
      <c r="F77">
        <v>3.7199999999999997E-2</v>
      </c>
      <c r="G77">
        <v>7.0999999999999994E-2</v>
      </c>
      <c r="H77">
        <v>8</v>
      </c>
      <c r="I77">
        <f t="shared" si="15"/>
        <v>28.8</v>
      </c>
      <c r="J77" t="s">
        <v>0</v>
      </c>
      <c r="K77" s="1">
        <v>9.6655092592592598E-2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9"/>
        <v>0</v>
      </c>
      <c r="R77">
        <f>LOOKUP(EXCEL_235356_data!L77,Sheet1!$D$3:$D$7,Sheet1!$E$3:$E$7)</f>
        <v>0</v>
      </c>
      <c r="S77">
        <f>LOOKUP(EXCEL_235356_data!M77,Sheet1!$D$3:$D$7,Sheet1!$E$3:$E$7)</f>
        <v>0</v>
      </c>
      <c r="T77">
        <f>LOOKUP(EXCEL_235356_data!N77,Sheet1!$D$3:$D$7,Sheet1!$E$3:$E$7)</f>
        <v>0</v>
      </c>
      <c r="U77">
        <f>LOOKUP(EXCEL_235356_data!O77,Sheet1!$D$3:$D$7,Sheet1!$E$3:$E$7)</f>
        <v>0</v>
      </c>
      <c r="V77">
        <f>LOOKUP(EXCEL_235356_data!P77,Sheet1!$D$3:$D$7,Sheet1!$E$3:$E$7)</f>
        <v>0</v>
      </c>
      <c r="W77">
        <f t="shared" si="10"/>
        <v>0</v>
      </c>
      <c r="X77">
        <f t="shared" si="11"/>
        <v>7.0999999999999994E-2</v>
      </c>
      <c r="Y77">
        <f t="shared" si="12"/>
        <v>0.56799999999999995</v>
      </c>
      <c r="Z77">
        <f t="shared" si="13"/>
        <v>0.88749999999999996</v>
      </c>
      <c r="AA77" t="str">
        <f t="shared" si="14"/>
        <v>GOOD</v>
      </c>
    </row>
    <row r="78" spans="1:27" x14ac:dyDescent="0.25">
      <c r="A78">
        <v>17.391455799999999</v>
      </c>
      <c r="B78">
        <v>78.368302799999995</v>
      </c>
      <c r="C78">
        <v>17.3912564</v>
      </c>
      <c r="D78">
        <v>78.368289700000005</v>
      </c>
      <c r="E78">
        <v>0.22289999999999999</v>
      </c>
      <c r="F78">
        <v>0.1042</v>
      </c>
      <c r="G78">
        <v>0.36549999999999999</v>
      </c>
      <c r="H78">
        <v>1.75</v>
      </c>
      <c r="I78">
        <f t="shared" si="15"/>
        <v>6.3</v>
      </c>
      <c r="J78" t="s">
        <v>1</v>
      </c>
      <c r="K78" s="1">
        <v>9.6712962962962959E-2</v>
      </c>
      <c r="L78">
        <v>0</v>
      </c>
      <c r="M78">
        <v>0</v>
      </c>
      <c r="N78">
        <v>2</v>
      </c>
      <c r="O78">
        <v>2</v>
      </c>
      <c r="P78">
        <v>0</v>
      </c>
      <c r="Q78">
        <f t="shared" si="9"/>
        <v>4</v>
      </c>
      <c r="R78">
        <f>LOOKUP(EXCEL_235356_data!L78,Sheet1!$D$3:$D$7,Sheet1!$E$3:$E$7)</f>
        <v>0</v>
      </c>
      <c r="S78">
        <f>LOOKUP(EXCEL_235356_data!M78,Sheet1!$D$3:$D$7,Sheet1!$E$3:$E$7)</f>
        <v>0</v>
      </c>
      <c r="T78">
        <f>LOOKUP(EXCEL_235356_data!N78,Sheet1!$D$3:$D$7,Sheet1!$E$3:$E$7)</f>
        <v>1</v>
      </c>
      <c r="U78">
        <f>LOOKUP(EXCEL_235356_data!O78,Sheet1!$D$3:$D$7,Sheet1!$E$3:$E$7)</f>
        <v>1</v>
      </c>
      <c r="V78">
        <f>LOOKUP(EXCEL_235356_data!P78,Sheet1!$D$3:$D$7,Sheet1!$E$3:$E$7)</f>
        <v>0</v>
      </c>
      <c r="W78">
        <f t="shared" si="10"/>
        <v>0.4</v>
      </c>
      <c r="X78">
        <f t="shared" si="11"/>
        <v>0.36549999999999999</v>
      </c>
      <c r="Y78">
        <f t="shared" si="12"/>
        <v>0.639625</v>
      </c>
      <c r="Z78">
        <f t="shared" si="13"/>
        <v>20.885714285714286</v>
      </c>
      <c r="AA78" t="str">
        <f t="shared" si="14"/>
        <v>BUMPY</v>
      </c>
    </row>
    <row r="79" spans="1:27" x14ac:dyDescent="0.25">
      <c r="A79">
        <v>17.3912564</v>
      </c>
      <c r="B79">
        <v>78.368289700000005</v>
      </c>
      <c r="C79">
        <v>17.391188</v>
      </c>
      <c r="D79">
        <v>78.368212</v>
      </c>
      <c r="E79">
        <v>2.8400000000000002E-2</v>
      </c>
      <c r="F79">
        <v>5.0999999999999997E-2</v>
      </c>
      <c r="G79">
        <v>9.4600000000000004E-2</v>
      </c>
      <c r="H79">
        <v>2.75</v>
      </c>
      <c r="I79">
        <f t="shared" si="15"/>
        <v>9.9</v>
      </c>
      <c r="J79" t="s">
        <v>0</v>
      </c>
      <c r="K79" s="1">
        <v>9.677083333333332E-2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9"/>
        <v>0</v>
      </c>
      <c r="R79">
        <f>LOOKUP(EXCEL_235356_data!L79,Sheet1!$D$3:$D$7,Sheet1!$E$3:$E$7)</f>
        <v>0</v>
      </c>
      <c r="S79">
        <f>LOOKUP(EXCEL_235356_data!M79,Sheet1!$D$3:$D$7,Sheet1!$E$3:$E$7)</f>
        <v>0</v>
      </c>
      <c r="T79">
        <f>LOOKUP(EXCEL_235356_data!N79,Sheet1!$D$3:$D$7,Sheet1!$E$3:$E$7)</f>
        <v>0</v>
      </c>
      <c r="U79">
        <f>LOOKUP(EXCEL_235356_data!O79,Sheet1!$D$3:$D$7,Sheet1!$E$3:$E$7)</f>
        <v>0</v>
      </c>
      <c r="V79">
        <f>LOOKUP(EXCEL_235356_data!P79,Sheet1!$D$3:$D$7,Sheet1!$E$3:$E$7)</f>
        <v>0</v>
      </c>
      <c r="W79">
        <f t="shared" si="10"/>
        <v>0</v>
      </c>
      <c r="X79">
        <f t="shared" si="11"/>
        <v>9.4600000000000004E-2</v>
      </c>
      <c r="Y79">
        <f t="shared" si="12"/>
        <v>0.26014999999999999</v>
      </c>
      <c r="Z79">
        <f t="shared" si="13"/>
        <v>3.44</v>
      </c>
      <c r="AA79" t="str">
        <f t="shared" si="14"/>
        <v>BUMPY</v>
      </c>
    </row>
    <row r="80" spans="1:27" x14ac:dyDescent="0.25">
      <c r="A80">
        <v>17.391188</v>
      </c>
      <c r="B80">
        <v>78.368212</v>
      </c>
      <c r="C80">
        <v>17.391275799999999</v>
      </c>
      <c r="D80">
        <v>78.368157800000006</v>
      </c>
      <c r="E80">
        <v>0.22470000000000001</v>
      </c>
      <c r="F80">
        <v>6.59E-2</v>
      </c>
      <c r="G80">
        <v>0.29199999999999998</v>
      </c>
      <c r="H80">
        <v>1.25</v>
      </c>
      <c r="I80">
        <f t="shared" si="15"/>
        <v>4.5</v>
      </c>
      <c r="J80" t="s">
        <v>1</v>
      </c>
      <c r="K80" s="1">
        <v>9.6828703703703708E-2</v>
      </c>
      <c r="L80">
        <v>0</v>
      </c>
      <c r="M80">
        <v>0</v>
      </c>
      <c r="N80">
        <v>1</v>
      </c>
      <c r="O80">
        <v>0</v>
      </c>
      <c r="P80">
        <v>1</v>
      </c>
      <c r="Q80">
        <f t="shared" si="9"/>
        <v>2</v>
      </c>
      <c r="R80">
        <f>LOOKUP(EXCEL_235356_data!L80,Sheet1!$D$3:$D$7,Sheet1!$E$3:$E$7)</f>
        <v>0</v>
      </c>
      <c r="S80">
        <f>LOOKUP(EXCEL_235356_data!M80,Sheet1!$D$3:$D$7,Sheet1!$E$3:$E$7)</f>
        <v>0</v>
      </c>
      <c r="T80">
        <f>LOOKUP(EXCEL_235356_data!N80,Sheet1!$D$3:$D$7,Sheet1!$E$3:$E$7)</f>
        <v>0.8</v>
      </c>
      <c r="U80">
        <f>LOOKUP(EXCEL_235356_data!O80,Sheet1!$D$3:$D$7,Sheet1!$E$3:$E$7)</f>
        <v>0</v>
      </c>
      <c r="V80">
        <f>LOOKUP(EXCEL_235356_data!P80,Sheet1!$D$3:$D$7,Sheet1!$E$3:$E$7)</f>
        <v>0.8</v>
      </c>
      <c r="W80">
        <f t="shared" si="10"/>
        <v>0.32</v>
      </c>
      <c r="X80">
        <f t="shared" si="11"/>
        <v>0.29199999999999998</v>
      </c>
      <c r="Y80">
        <f t="shared" si="12"/>
        <v>0.36499999999999999</v>
      </c>
      <c r="Z80">
        <f t="shared" si="13"/>
        <v>23.359999999999996</v>
      </c>
      <c r="AA80" t="str">
        <f t="shared" si="14"/>
        <v>BUMPY</v>
      </c>
    </row>
    <row r="81" spans="1:27" x14ac:dyDescent="0.25">
      <c r="A81">
        <v>17.391275799999999</v>
      </c>
      <c r="B81">
        <v>78.368157800000006</v>
      </c>
      <c r="C81">
        <v>17.391421600000001</v>
      </c>
      <c r="D81">
        <v>78.368191199999998</v>
      </c>
      <c r="E81">
        <v>9.6500000000000002E-2</v>
      </c>
      <c r="F81">
        <v>5.0099999999999999E-2</v>
      </c>
      <c r="G81">
        <v>0.2011</v>
      </c>
      <c r="H81">
        <v>4.5</v>
      </c>
      <c r="I81">
        <f t="shared" si="15"/>
        <v>16.2</v>
      </c>
      <c r="J81" t="s">
        <v>0</v>
      </c>
      <c r="K81" s="1">
        <v>9.6886574074074083E-2</v>
      </c>
      <c r="L81">
        <v>1</v>
      </c>
      <c r="M81">
        <v>0</v>
      </c>
      <c r="N81">
        <v>0</v>
      </c>
      <c r="O81">
        <v>0</v>
      </c>
      <c r="P81">
        <v>0</v>
      </c>
      <c r="Q81">
        <f t="shared" si="9"/>
        <v>1</v>
      </c>
      <c r="R81">
        <f>LOOKUP(EXCEL_235356_data!L81,Sheet1!$D$3:$D$7,Sheet1!$E$3:$E$7)</f>
        <v>0.8</v>
      </c>
      <c r="S81">
        <f>LOOKUP(EXCEL_235356_data!M81,Sheet1!$D$3:$D$7,Sheet1!$E$3:$E$7)</f>
        <v>0</v>
      </c>
      <c r="T81">
        <f>LOOKUP(EXCEL_235356_data!N81,Sheet1!$D$3:$D$7,Sheet1!$E$3:$E$7)</f>
        <v>0</v>
      </c>
      <c r="U81">
        <f>LOOKUP(EXCEL_235356_data!O81,Sheet1!$D$3:$D$7,Sheet1!$E$3:$E$7)</f>
        <v>0</v>
      </c>
      <c r="V81">
        <f>LOOKUP(EXCEL_235356_data!P81,Sheet1!$D$3:$D$7,Sheet1!$E$3:$E$7)</f>
        <v>0</v>
      </c>
      <c r="W81">
        <f t="shared" si="10"/>
        <v>0.16</v>
      </c>
      <c r="X81">
        <f t="shared" si="11"/>
        <v>0.2011</v>
      </c>
      <c r="Y81">
        <f t="shared" si="12"/>
        <v>0.90495000000000003</v>
      </c>
      <c r="Z81">
        <f t="shared" si="13"/>
        <v>4.4688888888888894</v>
      </c>
      <c r="AA81" t="str">
        <f t="shared" si="14"/>
        <v>BUMPY</v>
      </c>
    </row>
    <row r="82" spans="1:27" x14ac:dyDescent="0.25">
      <c r="A82">
        <v>17.391421600000001</v>
      </c>
      <c r="B82">
        <v>78.368191199999998</v>
      </c>
      <c r="C82">
        <v>17.391683799999999</v>
      </c>
      <c r="D82">
        <v>78.368219300000007</v>
      </c>
      <c r="E82">
        <v>5.3900000000000003E-2</v>
      </c>
      <c r="F82">
        <v>3.7199999999999997E-2</v>
      </c>
      <c r="G82">
        <v>3.56E-2</v>
      </c>
      <c r="H82">
        <v>7</v>
      </c>
      <c r="I82">
        <f t="shared" si="15"/>
        <v>25.2</v>
      </c>
      <c r="J82" t="s">
        <v>0</v>
      </c>
      <c r="K82" s="1">
        <v>9.707175925925926E-2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9"/>
        <v>0</v>
      </c>
      <c r="R82">
        <f>LOOKUP(EXCEL_235356_data!L82,Sheet1!$D$3:$D$7,Sheet1!$E$3:$E$7)</f>
        <v>0</v>
      </c>
      <c r="S82">
        <f>LOOKUP(EXCEL_235356_data!M82,Sheet1!$D$3:$D$7,Sheet1!$E$3:$E$7)</f>
        <v>0</v>
      </c>
      <c r="T82">
        <f>LOOKUP(EXCEL_235356_data!N82,Sheet1!$D$3:$D$7,Sheet1!$E$3:$E$7)</f>
        <v>0</v>
      </c>
      <c r="U82">
        <f>LOOKUP(EXCEL_235356_data!O82,Sheet1!$D$3:$D$7,Sheet1!$E$3:$E$7)</f>
        <v>0</v>
      </c>
      <c r="V82">
        <f>LOOKUP(EXCEL_235356_data!P82,Sheet1!$D$3:$D$7,Sheet1!$E$3:$E$7)</f>
        <v>0</v>
      </c>
      <c r="W82">
        <f t="shared" si="10"/>
        <v>0</v>
      </c>
      <c r="X82">
        <f t="shared" si="11"/>
        <v>5.3900000000000003E-2</v>
      </c>
      <c r="Y82">
        <f t="shared" si="12"/>
        <v>0.37730000000000002</v>
      </c>
      <c r="Z82">
        <f t="shared" si="13"/>
        <v>0.77</v>
      </c>
      <c r="AA82" t="str">
        <f t="shared" si="14"/>
        <v>GOOD</v>
      </c>
    </row>
    <row r="83" spans="1:27" x14ac:dyDescent="0.25">
      <c r="A83">
        <v>17.391683799999999</v>
      </c>
      <c r="B83">
        <v>78.368219300000007</v>
      </c>
      <c r="C83">
        <v>17.391932000000001</v>
      </c>
      <c r="D83">
        <v>78.3682017</v>
      </c>
      <c r="E83">
        <v>6.1600000000000002E-2</v>
      </c>
      <c r="F83">
        <v>5.0500000000000003E-2</v>
      </c>
      <c r="G83">
        <v>4.5199999999999997E-2</v>
      </c>
      <c r="H83">
        <v>5</v>
      </c>
      <c r="I83">
        <f t="shared" si="15"/>
        <v>18</v>
      </c>
      <c r="J83" t="s">
        <v>0</v>
      </c>
      <c r="K83" s="1">
        <v>9.7129629629629635E-2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9"/>
        <v>0</v>
      </c>
      <c r="R83">
        <f>LOOKUP(EXCEL_235356_data!L83,Sheet1!$D$3:$D$7,Sheet1!$E$3:$E$7)</f>
        <v>0</v>
      </c>
      <c r="S83">
        <f>LOOKUP(EXCEL_235356_data!M83,Sheet1!$D$3:$D$7,Sheet1!$E$3:$E$7)</f>
        <v>0</v>
      </c>
      <c r="T83">
        <f>LOOKUP(EXCEL_235356_data!N83,Sheet1!$D$3:$D$7,Sheet1!$E$3:$E$7)</f>
        <v>0</v>
      </c>
      <c r="U83">
        <f>LOOKUP(EXCEL_235356_data!O83,Sheet1!$D$3:$D$7,Sheet1!$E$3:$E$7)</f>
        <v>0</v>
      </c>
      <c r="V83">
        <f>LOOKUP(EXCEL_235356_data!P83,Sheet1!$D$3:$D$7,Sheet1!$E$3:$E$7)</f>
        <v>0</v>
      </c>
      <c r="W83">
        <f t="shared" si="10"/>
        <v>0</v>
      </c>
      <c r="X83">
        <f t="shared" si="11"/>
        <v>6.1600000000000002E-2</v>
      </c>
      <c r="Y83">
        <f t="shared" si="12"/>
        <v>0.308</v>
      </c>
      <c r="Z83">
        <f t="shared" si="13"/>
        <v>1.2320000000000002</v>
      </c>
      <c r="AA83" t="str">
        <f t="shared" si="14"/>
        <v>GOOD</v>
      </c>
    </row>
    <row r="84" spans="1:27" x14ac:dyDescent="0.25">
      <c r="A84">
        <v>17.391932000000001</v>
      </c>
      <c r="B84">
        <v>78.3682017</v>
      </c>
      <c r="C84">
        <v>17.392080100000001</v>
      </c>
      <c r="D84">
        <v>78.368114000000006</v>
      </c>
      <c r="E84">
        <v>8.3699999999999997E-2</v>
      </c>
      <c r="F84">
        <v>8.5699999999999998E-2</v>
      </c>
      <c r="G84">
        <v>0.187</v>
      </c>
      <c r="H84">
        <v>5.25</v>
      </c>
      <c r="I84">
        <f t="shared" si="15"/>
        <v>18.900000000000002</v>
      </c>
      <c r="J84" t="s">
        <v>0</v>
      </c>
      <c r="K84" s="1">
        <v>9.7187499999999996E-2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9"/>
        <v>0</v>
      </c>
      <c r="R84">
        <f>LOOKUP(EXCEL_235356_data!L84,Sheet1!$D$3:$D$7,Sheet1!$E$3:$E$7)</f>
        <v>0</v>
      </c>
      <c r="S84">
        <f>LOOKUP(EXCEL_235356_data!M84,Sheet1!$D$3:$D$7,Sheet1!$E$3:$E$7)</f>
        <v>0</v>
      </c>
      <c r="T84">
        <f>LOOKUP(EXCEL_235356_data!N84,Sheet1!$D$3:$D$7,Sheet1!$E$3:$E$7)</f>
        <v>0</v>
      </c>
      <c r="U84">
        <f>LOOKUP(EXCEL_235356_data!O84,Sheet1!$D$3:$D$7,Sheet1!$E$3:$E$7)</f>
        <v>0</v>
      </c>
      <c r="V84">
        <f>LOOKUP(EXCEL_235356_data!P84,Sheet1!$D$3:$D$7,Sheet1!$E$3:$E$7)</f>
        <v>0</v>
      </c>
      <c r="W84">
        <f t="shared" si="10"/>
        <v>0</v>
      </c>
      <c r="X84">
        <f t="shared" si="11"/>
        <v>0.187</v>
      </c>
      <c r="Y84">
        <f t="shared" si="12"/>
        <v>0.98175000000000001</v>
      </c>
      <c r="Z84">
        <f t="shared" si="13"/>
        <v>3.5619047619047621</v>
      </c>
      <c r="AA84" t="str">
        <f t="shared" si="14"/>
        <v>BUMPY</v>
      </c>
    </row>
    <row r="85" spans="1:27" x14ac:dyDescent="0.25">
      <c r="A85">
        <v>17.392080100000001</v>
      </c>
      <c r="B85">
        <v>78.368114000000006</v>
      </c>
      <c r="C85">
        <v>17.392128100000001</v>
      </c>
      <c r="D85">
        <v>78.367746199999999</v>
      </c>
      <c r="E85">
        <v>6.6299999999999998E-2</v>
      </c>
      <c r="F85">
        <v>0.10050000000000001</v>
      </c>
      <c r="G85">
        <v>7.0499999999999993E-2</v>
      </c>
      <c r="H85">
        <v>9</v>
      </c>
      <c r="I85">
        <f t="shared" si="15"/>
        <v>32.4</v>
      </c>
      <c r="J85" t="s">
        <v>0</v>
      </c>
      <c r="K85" s="1">
        <v>9.7245370370370357E-2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9"/>
        <v>0</v>
      </c>
      <c r="R85">
        <f>LOOKUP(EXCEL_235356_data!L85,Sheet1!$D$3:$D$7,Sheet1!$E$3:$E$7)</f>
        <v>0</v>
      </c>
      <c r="S85">
        <f>LOOKUP(EXCEL_235356_data!M85,Sheet1!$D$3:$D$7,Sheet1!$E$3:$E$7)</f>
        <v>0</v>
      </c>
      <c r="T85">
        <f>LOOKUP(EXCEL_235356_data!N85,Sheet1!$D$3:$D$7,Sheet1!$E$3:$E$7)</f>
        <v>0</v>
      </c>
      <c r="U85">
        <f>LOOKUP(EXCEL_235356_data!O85,Sheet1!$D$3:$D$7,Sheet1!$E$3:$E$7)</f>
        <v>0</v>
      </c>
      <c r="V85">
        <f>LOOKUP(EXCEL_235356_data!P85,Sheet1!$D$3:$D$7,Sheet1!$E$3:$E$7)</f>
        <v>0</v>
      </c>
      <c r="W85">
        <f t="shared" si="10"/>
        <v>0</v>
      </c>
      <c r="X85">
        <f t="shared" si="11"/>
        <v>0.10050000000000001</v>
      </c>
      <c r="Y85">
        <f t="shared" si="12"/>
        <v>0.90450000000000008</v>
      </c>
      <c r="Z85">
        <f t="shared" si="13"/>
        <v>1.1166666666666667</v>
      </c>
      <c r="AA85" t="str">
        <f t="shared" si="14"/>
        <v>GOOD</v>
      </c>
    </row>
    <row r="86" spans="1:27" x14ac:dyDescent="0.25">
      <c r="A86">
        <v>17.392128100000001</v>
      </c>
      <c r="B86">
        <v>78.367746199999999</v>
      </c>
      <c r="C86">
        <v>17.3921481</v>
      </c>
      <c r="D86">
        <v>78.367337800000001</v>
      </c>
      <c r="E86">
        <v>8.8800000000000004E-2</v>
      </c>
      <c r="F86">
        <v>6.3E-2</v>
      </c>
      <c r="G86">
        <v>5.4600000000000003E-2</v>
      </c>
      <c r="H86">
        <v>9.5</v>
      </c>
      <c r="I86">
        <f t="shared" si="15"/>
        <v>34.200000000000003</v>
      </c>
      <c r="J86" t="s">
        <v>0</v>
      </c>
      <c r="K86" s="1">
        <v>9.7303240740740746E-2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9"/>
        <v>0</v>
      </c>
      <c r="R86">
        <f>LOOKUP(EXCEL_235356_data!L86,Sheet1!$D$3:$D$7,Sheet1!$E$3:$E$7)</f>
        <v>0</v>
      </c>
      <c r="S86">
        <f>LOOKUP(EXCEL_235356_data!M86,Sheet1!$D$3:$D$7,Sheet1!$E$3:$E$7)</f>
        <v>0</v>
      </c>
      <c r="T86">
        <f>LOOKUP(EXCEL_235356_data!N86,Sheet1!$D$3:$D$7,Sheet1!$E$3:$E$7)</f>
        <v>0</v>
      </c>
      <c r="U86">
        <f>LOOKUP(EXCEL_235356_data!O86,Sheet1!$D$3:$D$7,Sheet1!$E$3:$E$7)</f>
        <v>0</v>
      </c>
      <c r="V86">
        <f>LOOKUP(EXCEL_235356_data!P86,Sheet1!$D$3:$D$7,Sheet1!$E$3:$E$7)</f>
        <v>0</v>
      </c>
      <c r="W86">
        <f t="shared" si="10"/>
        <v>0</v>
      </c>
      <c r="X86">
        <f t="shared" si="11"/>
        <v>8.8800000000000004E-2</v>
      </c>
      <c r="Y86">
        <f t="shared" si="12"/>
        <v>0.84360000000000002</v>
      </c>
      <c r="Z86">
        <f t="shared" si="13"/>
        <v>0.9347368421052632</v>
      </c>
      <c r="AA86" t="str">
        <f t="shared" si="14"/>
        <v>GOOD</v>
      </c>
    </row>
    <row r="87" spans="1:27" x14ac:dyDescent="0.25">
      <c r="A87">
        <v>17.3921481</v>
      </c>
      <c r="B87">
        <v>78.367337800000001</v>
      </c>
      <c r="C87">
        <v>17.3921904</v>
      </c>
      <c r="D87">
        <v>78.366999300000003</v>
      </c>
      <c r="E87">
        <v>0.20960000000000001</v>
      </c>
      <c r="F87">
        <v>0.32100000000000001</v>
      </c>
      <c r="G87">
        <v>0.33810000000000001</v>
      </c>
      <c r="H87">
        <v>6</v>
      </c>
      <c r="I87">
        <f t="shared" si="15"/>
        <v>21.6</v>
      </c>
      <c r="J87" t="s">
        <v>1</v>
      </c>
      <c r="K87" s="1">
        <v>9.736111111111112E-2</v>
      </c>
      <c r="L87">
        <v>0</v>
      </c>
      <c r="M87">
        <v>0</v>
      </c>
      <c r="N87">
        <v>2</v>
      </c>
      <c r="O87">
        <v>1</v>
      </c>
      <c r="P87">
        <v>0</v>
      </c>
      <c r="Q87">
        <f t="shared" si="9"/>
        <v>3</v>
      </c>
      <c r="R87">
        <f>LOOKUP(EXCEL_235356_data!L87,Sheet1!$D$3:$D$7,Sheet1!$E$3:$E$7)</f>
        <v>0</v>
      </c>
      <c r="S87">
        <f>LOOKUP(EXCEL_235356_data!M87,Sheet1!$D$3:$D$7,Sheet1!$E$3:$E$7)</f>
        <v>0</v>
      </c>
      <c r="T87">
        <f>LOOKUP(EXCEL_235356_data!N87,Sheet1!$D$3:$D$7,Sheet1!$E$3:$E$7)</f>
        <v>1</v>
      </c>
      <c r="U87">
        <f>LOOKUP(EXCEL_235356_data!O87,Sheet1!$D$3:$D$7,Sheet1!$E$3:$E$7)</f>
        <v>0.8</v>
      </c>
      <c r="V87">
        <f>LOOKUP(EXCEL_235356_data!P87,Sheet1!$D$3:$D$7,Sheet1!$E$3:$E$7)</f>
        <v>0</v>
      </c>
      <c r="W87">
        <f t="shared" si="10"/>
        <v>0.36</v>
      </c>
      <c r="X87">
        <f t="shared" si="11"/>
        <v>0.33810000000000001</v>
      </c>
      <c r="Y87">
        <f t="shared" si="12"/>
        <v>2.0286</v>
      </c>
      <c r="Z87">
        <f t="shared" si="13"/>
        <v>5.6350000000000007</v>
      </c>
      <c r="AA87" t="str">
        <f t="shared" si="14"/>
        <v>BUMPY</v>
      </c>
    </row>
    <row r="88" spans="1:27" x14ac:dyDescent="0.25">
      <c r="A88">
        <v>17.393462599999999</v>
      </c>
      <c r="B88">
        <v>78.368613600000003</v>
      </c>
      <c r="C88">
        <v>17.392998800000001</v>
      </c>
      <c r="D88">
        <v>78.368565599999997</v>
      </c>
      <c r="E88">
        <v>2.69E-2</v>
      </c>
      <c r="F88">
        <v>5.1400000000000001E-2</v>
      </c>
      <c r="G88">
        <v>5.11E-2</v>
      </c>
      <c r="H88">
        <v>11</v>
      </c>
      <c r="I88">
        <f t="shared" si="15"/>
        <v>39.6</v>
      </c>
      <c r="J88" t="s">
        <v>0</v>
      </c>
      <c r="K88" s="1">
        <v>0.9932523148148148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9"/>
        <v>0</v>
      </c>
      <c r="R88">
        <f>LOOKUP(EXCEL_235356_data!L88,Sheet1!$D$3:$D$7,Sheet1!$E$3:$E$7)</f>
        <v>0</v>
      </c>
      <c r="S88">
        <f>LOOKUP(EXCEL_235356_data!M88,Sheet1!$D$3:$D$7,Sheet1!$E$3:$E$7)</f>
        <v>0</v>
      </c>
      <c r="T88">
        <f>LOOKUP(EXCEL_235356_data!N88,Sheet1!$D$3:$D$7,Sheet1!$E$3:$E$7)</f>
        <v>0</v>
      </c>
      <c r="U88">
        <f>LOOKUP(EXCEL_235356_data!O88,Sheet1!$D$3:$D$7,Sheet1!$E$3:$E$7)</f>
        <v>0</v>
      </c>
      <c r="V88">
        <f>LOOKUP(EXCEL_235356_data!P88,Sheet1!$D$3:$D$7,Sheet1!$E$3:$E$7)</f>
        <v>0</v>
      </c>
      <c r="W88">
        <f t="shared" si="10"/>
        <v>0</v>
      </c>
      <c r="X88">
        <f t="shared" si="11"/>
        <v>5.1400000000000001E-2</v>
      </c>
      <c r="Y88">
        <f t="shared" si="12"/>
        <v>0.56540000000000001</v>
      </c>
      <c r="Z88">
        <f t="shared" si="13"/>
        <v>0.46727272727272728</v>
      </c>
      <c r="AA88" t="str">
        <f t="shared" si="14"/>
        <v>GOOD</v>
      </c>
    </row>
    <row r="89" spans="1:27" x14ac:dyDescent="0.25">
      <c r="A89">
        <v>17.392998800000001</v>
      </c>
      <c r="B89">
        <v>78.368565599999997</v>
      </c>
      <c r="C89">
        <v>17.392501800000002</v>
      </c>
      <c r="D89">
        <v>78.368490600000001</v>
      </c>
      <c r="E89">
        <v>3.3700000000000001E-2</v>
      </c>
      <c r="F89">
        <v>2.5600000000000001E-2</v>
      </c>
      <c r="G89">
        <v>4.9399999999999999E-2</v>
      </c>
      <c r="H89">
        <v>11</v>
      </c>
      <c r="I89">
        <f t="shared" si="15"/>
        <v>39.6</v>
      </c>
      <c r="J89" t="s">
        <v>0</v>
      </c>
      <c r="K89" s="1">
        <v>0.99331018518518521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9"/>
        <v>0</v>
      </c>
      <c r="R89">
        <f>LOOKUP(EXCEL_235356_data!L89,Sheet1!$D$3:$D$7,Sheet1!$E$3:$E$7)</f>
        <v>0</v>
      </c>
      <c r="S89">
        <f>LOOKUP(EXCEL_235356_data!M89,Sheet1!$D$3:$D$7,Sheet1!$E$3:$E$7)</f>
        <v>0</v>
      </c>
      <c r="T89">
        <f>LOOKUP(EXCEL_235356_data!N89,Sheet1!$D$3:$D$7,Sheet1!$E$3:$E$7)</f>
        <v>0</v>
      </c>
      <c r="U89">
        <f>LOOKUP(EXCEL_235356_data!O89,Sheet1!$D$3:$D$7,Sheet1!$E$3:$E$7)</f>
        <v>0</v>
      </c>
      <c r="V89">
        <f>LOOKUP(EXCEL_235356_data!P89,Sheet1!$D$3:$D$7,Sheet1!$E$3:$E$7)</f>
        <v>0</v>
      </c>
      <c r="W89">
        <f t="shared" si="10"/>
        <v>0</v>
      </c>
      <c r="X89">
        <f t="shared" si="11"/>
        <v>4.9399999999999999E-2</v>
      </c>
      <c r="Y89">
        <f t="shared" si="12"/>
        <v>0.54339999999999999</v>
      </c>
      <c r="Z89">
        <f t="shared" si="13"/>
        <v>0.44909090909090904</v>
      </c>
      <c r="AA89" t="str">
        <f t="shared" si="14"/>
        <v>GOOD</v>
      </c>
    </row>
    <row r="90" spans="1:27" x14ac:dyDescent="0.25">
      <c r="A90">
        <v>17.392501800000002</v>
      </c>
      <c r="B90">
        <v>78.368490600000001</v>
      </c>
      <c r="C90">
        <v>17.3920025</v>
      </c>
      <c r="D90">
        <v>78.368416600000003</v>
      </c>
      <c r="E90">
        <v>1.9400000000000001E-2</v>
      </c>
      <c r="F90">
        <v>4.4200000000000003E-2</v>
      </c>
      <c r="G90">
        <v>5.3800000000000001E-2</v>
      </c>
      <c r="H90">
        <v>11</v>
      </c>
      <c r="I90">
        <f t="shared" si="15"/>
        <v>39.6</v>
      </c>
      <c r="J90" t="s">
        <v>0</v>
      </c>
      <c r="K90" s="1">
        <v>0.99336805555555552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9"/>
        <v>0</v>
      </c>
      <c r="R90">
        <f>LOOKUP(EXCEL_235356_data!L90,Sheet1!$D$3:$D$7,Sheet1!$E$3:$E$7)</f>
        <v>0</v>
      </c>
      <c r="S90">
        <f>LOOKUP(EXCEL_235356_data!M90,Sheet1!$D$3:$D$7,Sheet1!$E$3:$E$7)</f>
        <v>0</v>
      </c>
      <c r="T90">
        <f>LOOKUP(EXCEL_235356_data!N90,Sheet1!$D$3:$D$7,Sheet1!$E$3:$E$7)</f>
        <v>0</v>
      </c>
      <c r="U90">
        <f>LOOKUP(EXCEL_235356_data!O90,Sheet1!$D$3:$D$7,Sheet1!$E$3:$E$7)</f>
        <v>0</v>
      </c>
      <c r="V90">
        <f>LOOKUP(EXCEL_235356_data!P90,Sheet1!$D$3:$D$7,Sheet1!$E$3:$E$7)</f>
        <v>0</v>
      </c>
      <c r="W90">
        <f t="shared" si="10"/>
        <v>0</v>
      </c>
      <c r="X90">
        <f t="shared" si="11"/>
        <v>5.3800000000000001E-2</v>
      </c>
      <c r="Y90">
        <f t="shared" si="12"/>
        <v>0.59179999999999999</v>
      </c>
      <c r="Z90">
        <f t="shared" si="13"/>
        <v>0.48909090909090908</v>
      </c>
      <c r="AA90" t="str">
        <f t="shared" si="14"/>
        <v>GOOD</v>
      </c>
    </row>
    <row r="91" spans="1:27" x14ac:dyDescent="0.25">
      <c r="A91">
        <v>17.3920025</v>
      </c>
      <c r="B91">
        <v>78.368416600000003</v>
      </c>
      <c r="C91">
        <v>17.391498500000001</v>
      </c>
      <c r="D91">
        <v>78.368361100000001</v>
      </c>
      <c r="E91">
        <v>2.6100000000000002E-2</v>
      </c>
      <c r="F91">
        <v>5.5599999999999997E-2</v>
      </c>
      <c r="G91">
        <v>9.3200000000000005E-2</v>
      </c>
      <c r="H91">
        <v>10.5</v>
      </c>
      <c r="I91">
        <f t="shared" si="15"/>
        <v>37.800000000000004</v>
      </c>
      <c r="J91" t="s">
        <v>0</v>
      </c>
      <c r="K91" s="1">
        <v>0.99343750000000008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9"/>
        <v>0</v>
      </c>
      <c r="R91">
        <f>LOOKUP(EXCEL_235356_data!L91,Sheet1!$D$3:$D$7,Sheet1!$E$3:$E$7)</f>
        <v>0</v>
      </c>
      <c r="S91">
        <f>LOOKUP(EXCEL_235356_data!M91,Sheet1!$D$3:$D$7,Sheet1!$E$3:$E$7)</f>
        <v>0</v>
      </c>
      <c r="T91">
        <f>LOOKUP(EXCEL_235356_data!N91,Sheet1!$D$3:$D$7,Sheet1!$E$3:$E$7)</f>
        <v>0</v>
      </c>
      <c r="U91">
        <f>LOOKUP(EXCEL_235356_data!O91,Sheet1!$D$3:$D$7,Sheet1!$E$3:$E$7)</f>
        <v>0</v>
      </c>
      <c r="V91">
        <f>LOOKUP(EXCEL_235356_data!P91,Sheet1!$D$3:$D$7,Sheet1!$E$3:$E$7)</f>
        <v>0</v>
      </c>
      <c r="W91">
        <f t="shared" si="10"/>
        <v>0</v>
      </c>
      <c r="X91">
        <f t="shared" si="11"/>
        <v>9.3200000000000005E-2</v>
      </c>
      <c r="Y91">
        <f t="shared" si="12"/>
        <v>0.97860000000000003</v>
      </c>
      <c r="Z91">
        <f t="shared" si="13"/>
        <v>0.88761904761904764</v>
      </c>
      <c r="AA91" t="str">
        <f t="shared" si="14"/>
        <v>GOOD</v>
      </c>
    </row>
    <row r="92" spans="1:27" x14ac:dyDescent="0.25">
      <c r="A92" s="2">
        <v>17.391498500000001</v>
      </c>
      <c r="B92" s="2">
        <v>78.368361100000001</v>
      </c>
      <c r="C92" s="2">
        <v>17.391056899999999</v>
      </c>
      <c r="D92" s="2">
        <v>78.368288100000001</v>
      </c>
      <c r="E92" s="2">
        <v>0.48920000000000002</v>
      </c>
      <c r="F92" s="2">
        <v>0.31019999999999998</v>
      </c>
      <c r="G92" s="2">
        <v>0.62760000000000005</v>
      </c>
      <c r="H92" s="2">
        <v>9.5</v>
      </c>
      <c r="I92">
        <f t="shared" si="15"/>
        <v>34.200000000000003</v>
      </c>
      <c r="J92" t="s">
        <v>2</v>
      </c>
      <c r="K92" s="1">
        <v>0.99349537037037028</v>
      </c>
      <c r="L92">
        <v>2</v>
      </c>
      <c r="M92">
        <v>0</v>
      </c>
      <c r="N92">
        <v>3</v>
      </c>
      <c r="O92">
        <v>1</v>
      </c>
      <c r="P92">
        <v>0</v>
      </c>
      <c r="Q92">
        <f t="shared" si="9"/>
        <v>6</v>
      </c>
      <c r="R92">
        <f>LOOKUP(EXCEL_235356_data!L92,Sheet1!$D$3:$D$7,Sheet1!$E$3:$E$7)</f>
        <v>1</v>
      </c>
      <c r="S92">
        <f>LOOKUP(EXCEL_235356_data!M92,Sheet1!$D$3:$D$7,Sheet1!$E$3:$E$7)</f>
        <v>0</v>
      </c>
      <c r="T92">
        <f>LOOKUP(EXCEL_235356_data!N92,Sheet1!$D$3:$D$7,Sheet1!$E$3:$E$7)</f>
        <v>1.5</v>
      </c>
      <c r="U92">
        <f>LOOKUP(EXCEL_235356_data!O92,Sheet1!$D$3:$D$7,Sheet1!$E$3:$E$7)</f>
        <v>0.8</v>
      </c>
      <c r="V92">
        <f>LOOKUP(EXCEL_235356_data!P92,Sheet1!$D$3:$D$7,Sheet1!$E$3:$E$7)</f>
        <v>0</v>
      </c>
      <c r="W92">
        <f t="shared" si="10"/>
        <v>0.65999999999999992</v>
      </c>
      <c r="X92">
        <f t="shared" si="11"/>
        <v>0.62760000000000005</v>
      </c>
      <c r="Y92">
        <f t="shared" si="12"/>
        <v>5.9622000000000002</v>
      </c>
      <c r="Z92">
        <f t="shared" si="13"/>
        <v>6.606315789473685</v>
      </c>
      <c r="AA92" t="str">
        <f t="shared" si="14"/>
        <v>BUMPY</v>
      </c>
    </row>
    <row r="93" spans="1:27" x14ac:dyDescent="0.25">
      <c r="A93">
        <v>17.391056899999999</v>
      </c>
      <c r="B93">
        <v>78.368288100000001</v>
      </c>
      <c r="C93">
        <v>17.390585600000001</v>
      </c>
      <c r="D93">
        <v>78.3682455</v>
      </c>
      <c r="E93">
        <v>1.9099999999999999E-2</v>
      </c>
      <c r="F93">
        <v>4.6199999999999998E-2</v>
      </c>
      <c r="G93">
        <v>3.3500000000000002E-2</v>
      </c>
      <c r="H93">
        <v>10.75</v>
      </c>
      <c r="I93">
        <f t="shared" si="15"/>
        <v>38.700000000000003</v>
      </c>
      <c r="J93" t="s">
        <v>0</v>
      </c>
      <c r="K93" s="1">
        <v>0.9935532407407407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9"/>
        <v>0</v>
      </c>
      <c r="R93">
        <f>LOOKUP(EXCEL_235356_data!L93,Sheet1!$D$3:$D$7,Sheet1!$E$3:$E$7)</f>
        <v>0</v>
      </c>
      <c r="S93">
        <f>LOOKUP(EXCEL_235356_data!M93,Sheet1!$D$3:$D$7,Sheet1!$E$3:$E$7)</f>
        <v>0</v>
      </c>
      <c r="T93">
        <f>LOOKUP(EXCEL_235356_data!N93,Sheet1!$D$3:$D$7,Sheet1!$E$3:$E$7)</f>
        <v>0</v>
      </c>
      <c r="U93">
        <f>LOOKUP(EXCEL_235356_data!O93,Sheet1!$D$3:$D$7,Sheet1!$E$3:$E$7)</f>
        <v>0</v>
      </c>
      <c r="V93">
        <f>LOOKUP(EXCEL_235356_data!P93,Sheet1!$D$3:$D$7,Sheet1!$E$3:$E$7)</f>
        <v>0</v>
      </c>
      <c r="W93">
        <f t="shared" si="10"/>
        <v>0</v>
      </c>
      <c r="X93">
        <f t="shared" si="11"/>
        <v>4.6199999999999998E-2</v>
      </c>
      <c r="Y93">
        <f t="shared" si="12"/>
        <v>0.49664999999999998</v>
      </c>
      <c r="Z93">
        <f t="shared" si="13"/>
        <v>0.42976744186046512</v>
      </c>
      <c r="AA93" t="str">
        <f t="shared" si="14"/>
        <v>GOOD</v>
      </c>
    </row>
    <row r="94" spans="1:27" x14ac:dyDescent="0.25">
      <c r="A94">
        <v>17.390585600000001</v>
      </c>
      <c r="B94">
        <v>78.3682455</v>
      </c>
      <c r="C94">
        <v>17.390090799999999</v>
      </c>
      <c r="D94">
        <v>78.368161200000003</v>
      </c>
      <c r="E94">
        <v>5.8400000000000001E-2</v>
      </c>
      <c r="F94">
        <v>5.7000000000000002E-2</v>
      </c>
      <c r="G94">
        <v>7.4700000000000003E-2</v>
      </c>
      <c r="H94">
        <v>11.5</v>
      </c>
      <c r="I94">
        <f t="shared" si="15"/>
        <v>41.4</v>
      </c>
      <c r="J94" t="s">
        <v>0</v>
      </c>
      <c r="K94" s="1">
        <v>0.99359953703703707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9"/>
        <v>0</v>
      </c>
      <c r="R94">
        <f>LOOKUP(EXCEL_235356_data!L94,Sheet1!$D$3:$D$7,Sheet1!$E$3:$E$7)</f>
        <v>0</v>
      </c>
      <c r="S94">
        <f>LOOKUP(EXCEL_235356_data!M94,Sheet1!$D$3:$D$7,Sheet1!$E$3:$E$7)</f>
        <v>0</v>
      </c>
      <c r="T94">
        <f>LOOKUP(EXCEL_235356_data!N94,Sheet1!$D$3:$D$7,Sheet1!$E$3:$E$7)</f>
        <v>0</v>
      </c>
      <c r="U94">
        <f>LOOKUP(EXCEL_235356_data!O94,Sheet1!$D$3:$D$7,Sheet1!$E$3:$E$7)</f>
        <v>0</v>
      </c>
      <c r="V94">
        <f>LOOKUP(EXCEL_235356_data!P94,Sheet1!$D$3:$D$7,Sheet1!$E$3:$E$7)</f>
        <v>0</v>
      </c>
      <c r="W94">
        <f t="shared" si="10"/>
        <v>0</v>
      </c>
      <c r="X94">
        <f t="shared" si="11"/>
        <v>7.4700000000000003E-2</v>
      </c>
      <c r="Y94">
        <f t="shared" si="12"/>
        <v>0.85904999999999998</v>
      </c>
      <c r="Z94">
        <f t="shared" si="13"/>
        <v>0.64956521739130435</v>
      </c>
      <c r="AA94" t="str">
        <f t="shared" si="14"/>
        <v>GOOD</v>
      </c>
    </row>
    <row r="95" spans="1:27" x14ac:dyDescent="0.25">
      <c r="A95" s="2">
        <v>17.390090799999999</v>
      </c>
      <c r="B95" s="2">
        <v>78.368161200000003</v>
      </c>
      <c r="C95" s="2">
        <v>17.389557199999999</v>
      </c>
      <c r="D95" s="2">
        <v>78.368080199999994</v>
      </c>
      <c r="E95" s="2">
        <v>6.7199999999999996E-2</v>
      </c>
      <c r="F95" s="2">
        <v>0.18970000000000001</v>
      </c>
      <c r="G95" s="2">
        <v>0.27389999999999998</v>
      </c>
      <c r="H95" s="2">
        <v>12</v>
      </c>
      <c r="I95">
        <f t="shared" si="15"/>
        <v>43.2</v>
      </c>
      <c r="J95" t="s">
        <v>2</v>
      </c>
      <c r="K95" s="1">
        <v>0.99366898148148142</v>
      </c>
      <c r="L95">
        <v>1</v>
      </c>
      <c r="M95">
        <v>1</v>
      </c>
      <c r="N95">
        <v>0</v>
      </c>
      <c r="O95">
        <v>0</v>
      </c>
      <c r="P95">
        <v>1</v>
      </c>
      <c r="Q95">
        <f t="shared" si="9"/>
        <v>3</v>
      </c>
      <c r="R95">
        <f>LOOKUP(EXCEL_235356_data!L95,Sheet1!$D$3:$D$7,Sheet1!$E$3:$E$7)</f>
        <v>0.8</v>
      </c>
      <c r="S95">
        <f>LOOKUP(EXCEL_235356_data!M95,Sheet1!$D$3:$D$7,Sheet1!$E$3:$E$7)</f>
        <v>0.8</v>
      </c>
      <c r="T95">
        <f>LOOKUP(EXCEL_235356_data!N95,Sheet1!$D$3:$D$7,Sheet1!$E$3:$E$7)</f>
        <v>0</v>
      </c>
      <c r="U95">
        <f>LOOKUP(EXCEL_235356_data!O95,Sheet1!$D$3:$D$7,Sheet1!$E$3:$E$7)</f>
        <v>0</v>
      </c>
      <c r="V95">
        <f>LOOKUP(EXCEL_235356_data!P95,Sheet1!$D$3:$D$7,Sheet1!$E$3:$E$7)</f>
        <v>0.8</v>
      </c>
      <c r="W95">
        <f t="shared" si="10"/>
        <v>0.48000000000000009</v>
      </c>
      <c r="X95">
        <f t="shared" si="11"/>
        <v>0.27389999999999998</v>
      </c>
      <c r="Y95">
        <f t="shared" si="12"/>
        <v>3.2867999999999995</v>
      </c>
      <c r="Z95">
        <f t="shared" si="13"/>
        <v>2.2824999999999998</v>
      </c>
      <c r="AA95" t="str">
        <f t="shared" si="14"/>
        <v>BUMPY</v>
      </c>
    </row>
    <row r="96" spans="1:27" x14ac:dyDescent="0.25">
      <c r="A96">
        <v>17.389557199999999</v>
      </c>
      <c r="B96">
        <v>78.368080199999994</v>
      </c>
      <c r="C96">
        <v>17.389023999999999</v>
      </c>
      <c r="D96">
        <v>78.368033800000006</v>
      </c>
      <c r="E96">
        <v>9.9900000000000003E-2</v>
      </c>
      <c r="F96">
        <v>0.1207</v>
      </c>
      <c r="G96">
        <v>0.19120000000000001</v>
      </c>
      <c r="H96">
        <v>12</v>
      </c>
      <c r="I96">
        <f t="shared" si="15"/>
        <v>43.2</v>
      </c>
      <c r="J96" t="s">
        <v>0</v>
      </c>
      <c r="K96" s="1">
        <v>0.99372685185185183</v>
      </c>
      <c r="L96">
        <v>1</v>
      </c>
      <c r="M96">
        <v>0</v>
      </c>
      <c r="N96">
        <v>0</v>
      </c>
      <c r="O96">
        <v>0</v>
      </c>
      <c r="P96">
        <v>0</v>
      </c>
      <c r="Q96">
        <f t="shared" si="9"/>
        <v>1</v>
      </c>
      <c r="R96">
        <f>LOOKUP(EXCEL_235356_data!L96,Sheet1!$D$3:$D$7,Sheet1!$E$3:$E$7)</f>
        <v>0.8</v>
      </c>
      <c r="S96">
        <f>LOOKUP(EXCEL_235356_data!M96,Sheet1!$D$3:$D$7,Sheet1!$E$3:$E$7)</f>
        <v>0</v>
      </c>
      <c r="T96">
        <f>LOOKUP(EXCEL_235356_data!N96,Sheet1!$D$3:$D$7,Sheet1!$E$3:$E$7)</f>
        <v>0</v>
      </c>
      <c r="U96">
        <f>LOOKUP(EXCEL_235356_data!O96,Sheet1!$D$3:$D$7,Sheet1!$E$3:$E$7)</f>
        <v>0</v>
      </c>
      <c r="V96">
        <f>LOOKUP(EXCEL_235356_data!P96,Sheet1!$D$3:$D$7,Sheet1!$E$3:$E$7)</f>
        <v>0</v>
      </c>
      <c r="W96">
        <f t="shared" si="10"/>
        <v>0.16</v>
      </c>
      <c r="X96">
        <f t="shared" si="11"/>
        <v>0.19120000000000001</v>
      </c>
      <c r="Y96">
        <f t="shared" si="12"/>
        <v>2.2944</v>
      </c>
      <c r="Z96">
        <f t="shared" si="13"/>
        <v>1.5933333333333335</v>
      </c>
      <c r="AA96" t="str">
        <f t="shared" si="14"/>
        <v>GOOD</v>
      </c>
    </row>
    <row r="97" spans="1:27" x14ac:dyDescent="0.25">
      <c r="A97">
        <v>17.389023999999999</v>
      </c>
      <c r="B97">
        <v>78.368033800000006</v>
      </c>
      <c r="C97">
        <v>17.3884671</v>
      </c>
      <c r="D97">
        <v>78.367964799999996</v>
      </c>
      <c r="E97">
        <v>6.3399999999999998E-2</v>
      </c>
      <c r="F97">
        <v>2.6599999999999999E-2</v>
      </c>
      <c r="G97">
        <v>3.6700000000000003E-2</v>
      </c>
      <c r="H97">
        <v>12.75</v>
      </c>
      <c r="I97">
        <f t="shared" si="15"/>
        <v>45.9</v>
      </c>
      <c r="J97" t="s">
        <v>0</v>
      </c>
      <c r="K97" s="1">
        <v>0.99378472222222225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9"/>
        <v>0</v>
      </c>
      <c r="R97">
        <f>LOOKUP(EXCEL_235356_data!L97,Sheet1!$D$3:$D$7,Sheet1!$E$3:$E$7)</f>
        <v>0</v>
      </c>
      <c r="S97">
        <f>LOOKUP(EXCEL_235356_data!M97,Sheet1!$D$3:$D$7,Sheet1!$E$3:$E$7)</f>
        <v>0</v>
      </c>
      <c r="T97">
        <f>LOOKUP(EXCEL_235356_data!N97,Sheet1!$D$3:$D$7,Sheet1!$E$3:$E$7)</f>
        <v>0</v>
      </c>
      <c r="U97">
        <f>LOOKUP(EXCEL_235356_data!O97,Sheet1!$D$3:$D$7,Sheet1!$E$3:$E$7)</f>
        <v>0</v>
      </c>
      <c r="V97">
        <f>LOOKUP(EXCEL_235356_data!P97,Sheet1!$D$3:$D$7,Sheet1!$E$3:$E$7)</f>
        <v>0</v>
      </c>
      <c r="W97">
        <f t="shared" si="10"/>
        <v>0</v>
      </c>
      <c r="X97">
        <f t="shared" si="11"/>
        <v>6.3399999999999998E-2</v>
      </c>
      <c r="Y97">
        <f t="shared" si="12"/>
        <v>0.80835000000000001</v>
      </c>
      <c r="Z97">
        <f t="shared" si="13"/>
        <v>0.49725490196078426</v>
      </c>
      <c r="AA97" t="str">
        <f t="shared" si="14"/>
        <v>GOOD</v>
      </c>
    </row>
    <row r="98" spans="1:27" x14ac:dyDescent="0.25">
      <c r="A98">
        <v>17.3884671</v>
      </c>
      <c r="B98">
        <v>78.367964799999996</v>
      </c>
      <c r="C98">
        <v>17.3878995</v>
      </c>
      <c r="D98">
        <v>78.367912799999999</v>
      </c>
      <c r="E98">
        <v>6.2300000000000001E-2</v>
      </c>
      <c r="F98">
        <v>4.24E-2</v>
      </c>
      <c r="G98">
        <v>0.13669999999999999</v>
      </c>
      <c r="H98">
        <v>12.75</v>
      </c>
      <c r="I98">
        <f t="shared" si="15"/>
        <v>45.9</v>
      </c>
      <c r="J98" t="s">
        <v>0</v>
      </c>
      <c r="K98" s="1">
        <v>0.99398148148148147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9"/>
        <v>0</v>
      </c>
      <c r="R98">
        <f>LOOKUP(EXCEL_235356_data!L98,Sheet1!$D$3:$D$7,Sheet1!$E$3:$E$7)</f>
        <v>0</v>
      </c>
      <c r="S98">
        <f>LOOKUP(EXCEL_235356_data!M98,Sheet1!$D$3:$D$7,Sheet1!$E$3:$E$7)</f>
        <v>0</v>
      </c>
      <c r="T98">
        <f>LOOKUP(EXCEL_235356_data!N98,Sheet1!$D$3:$D$7,Sheet1!$E$3:$E$7)</f>
        <v>0</v>
      </c>
      <c r="U98">
        <f>LOOKUP(EXCEL_235356_data!O98,Sheet1!$D$3:$D$7,Sheet1!$E$3:$E$7)</f>
        <v>0</v>
      </c>
      <c r="V98">
        <f>LOOKUP(EXCEL_235356_data!P98,Sheet1!$D$3:$D$7,Sheet1!$E$3:$E$7)</f>
        <v>0</v>
      </c>
      <c r="W98">
        <f t="shared" si="10"/>
        <v>0</v>
      </c>
      <c r="X98">
        <f t="shared" si="11"/>
        <v>0.13669999999999999</v>
      </c>
      <c r="Y98">
        <f t="shared" si="12"/>
        <v>1.7429249999999998</v>
      </c>
      <c r="Z98">
        <f t="shared" si="13"/>
        <v>1.0721568627450979</v>
      </c>
      <c r="AA98" t="str">
        <f t="shared" si="14"/>
        <v>GOOD</v>
      </c>
    </row>
    <row r="99" spans="1:27" x14ac:dyDescent="0.25">
      <c r="A99" s="2">
        <v>17.3878995</v>
      </c>
      <c r="B99" s="2">
        <v>78.367912799999999</v>
      </c>
      <c r="C99" s="2">
        <v>17.387327200000001</v>
      </c>
      <c r="D99" s="2">
        <v>78.367862700000003</v>
      </c>
      <c r="E99" s="2">
        <v>0.4889</v>
      </c>
      <c r="F99" s="2">
        <v>0.75080000000000002</v>
      </c>
      <c r="G99" s="2">
        <v>1.2189000000000001</v>
      </c>
      <c r="H99" s="2">
        <v>12.5</v>
      </c>
      <c r="I99">
        <f t="shared" si="15"/>
        <v>45</v>
      </c>
      <c r="J99" t="s">
        <v>3</v>
      </c>
      <c r="K99" s="1">
        <v>0.99403935185185188</v>
      </c>
      <c r="L99">
        <v>0</v>
      </c>
      <c r="M99">
        <v>0</v>
      </c>
      <c r="N99">
        <v>3</v>
      </c>
      <c r="O99">
        <v>0</v>
      </c>
      <c r="P99">
        <v>0</v>
      </c>
      <c r="Q99">
        <f t="shared" si="9"/>
        <v>3</v>
      </c>
      <c r="R99">
        <f>LOOKUP(EXCEL_235356_data!L99,Sheet1!$D$3:$D$7,Sheet1!$E$3:$E$7)</f>
        <v>0</v>
      </c>
      <c r="S99">
        <f>LOOKUP(EXCEL_235356_data!M99,Sheet1!$D$3:$D$7,Sheet1!$E$3:$E$7)</f>
        <v>0</v>
      </c>
      <c r="T99">
        <f>LOOKUP(EXCEL_235356_data!N99,Sheet1!$D$3:$D$7,Sheet1!$E$3:$E$7)</f>
        <v>1.5</v>
      </c>
      <c r="U99">
        <f>LOOKUP(EXCEL_235356_data!O99,Sheet1!$D$3:$D$7,Sheet1!$E$3:$E$7)</f>
        <v>0</v>
      </c>
      <c r="V99">
        <f>LOOKUP(EXCEL_235356_data!P99,Sheet1!$D$3:$D$7,Sheet1!$E$3:$E$7)</f>
        <v>0</v>
      </c>
      <c r="W99">
        <f t="shared" si="10"/>
        <v>0.3</v>
      </c>
      <c r="X99">
        <f t="shared" si="11"/>
        <v>1.2189000000000001</v>
      </c>
      <c r="Y99">
        <f t="shared" si="12"/>
        <v>15.236250000000002</v>
      </c>
      <c r="Z99">
        <f t="shared" si="13"/>
        <v>9.7512000000000008</v>
      </c>
      <c r="AA99" t="str">
        <f t="shared" si="14"/>
        <v>BUMPY</v>
      </c>
    </row>
    <row r="100" spans="1:27" x14ac:dyDescent="0.25">
      <c r="A100">
        <v>17.387327200000001</v>
      </c>
      <c r="B100">
        <v>78.367862700000003</v>
      </c>
      <c r="C100">
        <v>17.386719200000002</v>
      </c>
      <c r="D100">
        <v>78.367783299999999</v>
      </c>
      <c r="E100">
        <v>9.9099999999999994E-2</v>
      </c>
      <c r="F100">
        <v>5.5599999999999997E-2</v>
      </c>
      <c r="G100">
        <v>0.1333</v>
      </c>
      <c r="H100">
        <v>13.5</v>
      </c>
      <c r="I100">
        <f t="shared" si="15"/>
        <v>48.6</v>
      </c>
      <c r="J100" t="s">
        <v>0</v>
      </c>
      <c r="K100" s="1">
        <v>0.9940972222222223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9"/>
        <v>0</v>
      </c>
      <c r="R100">
        <f>LOOKUP(EXCEL_235356_data!L100,Sheet1!$D$3:$D$7,Sheet1!$E$3:$E$7)</f>
        <v>0</v>
      </c>
      <c r="S100">
        <f>LOOKUP(EXCEL_235356_data!M100,Sheet1!$D$3:$D$7,Sheet1!$E$3:$E$7)</f>
        <v>0</v>
      </c>
      <c r="T100">
        <f>LOOKUP(EXCEL_235356_data!N100,Sheet1!$D$3:$D$7,Sheet1!$E$3:$E$7)</f>
        <v>0</v>
      </c>
      <c r="U100">
        <f>LOOKUP(EXCEL_235356_data!O100,Sheet1!$D$3:$D$7,Sheet1!$E$3:$E$7)</f>
        <v>0</v>
      </c>
      <c r="V100">
        <f>LOOKUP(EXCEL_235356_data!P100,Sheet1!$D$3:$D$7,Sheet1!$E$3:$E$7)</f>
        <v>0</v>
      </c>
      <c r="W100">
        <f t="shared" si="10"/>
        <v>0</v>
      </c>
      <c r="X100">
        <f t="shared" si="11"/>
        <v>0.1333</v>
      </c>
      <c r="Y100">
        <f t="shared" si="12"/>
        <v>1.79955</v>
      </c>
      <c r="Z100">
        <f t="shared" si="13"/>
        <v>0.98740740740740751</v>
      </c>
      <c r="AA100" t="str">
        <f t="shared" si="14"/>
        <v>GOOD</v>
      </c>
    </row>
    <row r="101" spans="1:27" x14ac:dyDescent="0.25">
      <c r="A101">
        <v>17.386719200000002</v>
      </c>
      <c r="B101">
        <v>78.367783299999999</v>
      </c>
      <c r="C101">
        <v>17.386107599999999</v>
      </c>
      <c r="D101">
        <v>78.367768799999993</v>
      </c>
      <c r="E101">
        <v>3.0200000000000001E-2</v>
      </c>
      <c r="F101">
        <v>6.1400000000000003E-2</v>
      </c>
      <c r="G101">
        <v>9.5600000000000004E-2</v>
      </c>
      <c r="H101">
        <v>13.5</v>
      </c>
      <c r="I101">
        <f t="shared" si="15"/>
        <v>48.6</v>
      </c>
      <c r="J101" t="s">
        <v>0</v>
      </c>
      <c r="K101" s="1">
        <v>0.99415509259259249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9"/>
        <v>0</v>
      </c>
      <c r="R101">
        <f>LOOKUP(EXCEL_235356_data!L101,Sheet1!$D$3:$D$7,Sheet1!$E$3:$E$7)</f>
        <v>0</v>
      </c>
      <c r="S101">
        <f>LOOKUP(EXCEL_235356_data!M101,Sheet1!$D$3:$D$7,Sheet1!$E$3:$E$7)</f>
        <v>0</v>
      </c>
      <c r="T101">
        <f>LOOKUP(EXCEL_235356_data!N101,Sheet1!$D$3:$D$7,Sheet1!$E$3:$E$7)</f>
        <v>0</v>
      </c>
      <c r="U101">
        <f>LOOKUP(EXCEL_235356_data!O101,Sheet1!$D$3:$D$7,Sheet1!$E$3:$E$7)</f>
        <v>0</v>
      </c>
      <c r="V101">
        <f>LOOKUP(EXCEL_235356_data!P101,Sheet1!$D$3:$D$7,Sheet1!$E$3:$E$7)</f>
        <v>0</v>
      </c>
      <c r="W101">
        <f t="shared" si="10"/>
        <v>0</v>
      </c>
      <c r="X101">
        <f t="shared" si="11"/>
        <v>9.5600000000000004E-2</v>
      </c>
      <c r="Y101">
        <f t="shared" si="12"/>
        <v>1.2906</v>
      </c>
      <c r="Z101">
        <f t="shared" si="13"/>
        <v>0.70814814814814819</v>
      </c>
      <c r="AA101" t="str">
        <f t="shared" si="14"/>
        <v>GOOD</v>
      </c>
    </row>
    <row r="102" spans="1:27" x14ac:dyDescent="0.25">
      <c r="A102">
        <v>17.386107599999999</v>
      </c>
      <c r="B102">
        <v>78.367768799999993</v>
      </c>
      <c r="C102">
        <v>17.385538100000002</v>
      </c>
      <c r="D102">
        <v>78.367677599999993</v>
      </c>
      <c r="E102">
        <v>5.2400000000000002E-2</v>
      </c>
      <c r="F102">
        <v>3.9E-2</v>
      </c>
      <c r="G102">
        <v>9.69E-2</v>
      </c>
      <c r="H102">
        <v>12.25</v>
      </c>
      <c r="I102">
        <f t="shared" si="15"/>
        <v>44.1</v>
      </c>
      <c r="J102" t="s">
        <v>0</v>
      </c>
      <c r="K102" s="1">
        <v>0.99421296296296291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9"/>
        <v>0</v>
      </c>
      <c r="R102">
        <f>LOOKUP(EXCEL_235356_data!L102,Sheet1!$D$3:$D$7,Sheet1!$E$3:$E$7)</f>
        <v>0</v>
      </c>
      <c r="S102">
        <f>LOOKUP(EXCEL_235356_data!M102,Sheet1!$D$3:$D$7,Sheet1!$E$3:$E$7)</f>
        <v>0</v>
      </c>
      <c r="T102">
        <f>LOOKUP(EXCEL_235356_data!N102,Sheet1!$D$3:$D$7,Sheet1!$E$3:$E$7)</f>
        <v>0</v>
      </c>
      <c r="U102">
        <f>LOOKUP(EXCEL_235356_data!O102,Sheet1!$D$3:$D$7,Sheet1!$E$3:$E$7)</f>
        <v>0</v>
      </c>
      <c r="V102">
        <f>LOOKUP(EXCEL_235356_data!P102,Sheet1!$D$3:$D$7,Sheet1!$E$3:$E$7)</f>
        <v>0</v>
      </c>
      <c r="W102">
        <f t="shared" si="10"/>
        <v>0</v>
      </c>
      <c r="X102">
        <f t="shared" si="11"/>
        <v>9.69E-2</v>
      </c>
      <c r="Y102">
        <f t="shared" si="12"/>
        <v>1.187025</v>
      </c>
      <c r="Z102">
        <f t="shared" si="13"/>
        <v>0.79102040816326524</v>
      </c>
      <c r="AA102" t="str">
        <f t="shared" si="14"/>
        <v>GOOD</v>
      </c>
    </row>
    <row r="103" spans="1:27" x14ac:dyDescent="0.25">
      <c r="A103">
        <v>17.385538100000002</v>
      </c>
      <c r="B103">
        <v>78.367677599999993</v>
      </c>
      <c r="C103">
        <v>17.385094599999999</v>
      </c>
      <c r="D103">
        <v>78.367645199999998</v>
      </c>
      <c r="E103">
        <v>3.1199999999999999E-2</v>
      </c>
      <c r="F103">
        <v>6.3399999999999998E-2</v>
      </c>
      <c r="G103">
        <v>6.4399999999999999E-2</v>
      </c>
      <c r="H103">
        <v>8.5</v>
      </c>
      <c r="I103">
        <f t="shared" si="15"/>
        <v>30.6</v>
      </c>
      <c r="J103" t="s">
        <v>0</v>
      </c>
      <c r="K103" s="1">
        <v>0.99427083333333333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9"/>
        <v>0</v>
      </c>
      <c r="R103">
        <f>LOOKUP(EXCEL_235356_data!L103,Sheet1!$D$3:$D$7,Sheet1!$E$3:$E$7)</f>
        <v>0</v>
      </c>
      <c r="S103">
        <f>LOOKUP(EXCEL_235356_data!M103,Sheet1!$D$3:$D$7,Sheet1!$E$3:$E$7)</f>
        <v>0</v>
      </c>
      <c r="T103">
        <f>LOOKUP(EXCEL_235356_data!N103,Sheet1!$D$3:$D$7,Sheet1!$E$3:$E$7)</f>
        <v>0</v>
      </c>
      <c r="U103">
        <f>LOOKUP(EXCEL_235356_data!O103,Sheet1!$D$3:$D$7,Sheet1!$E$3:$E$7)</f>
        <v>0</v>
      </c>
      <c r="V103">
        <f>LOOKUP(EXCEL_235356_data!P103,Sheet1!$D$3:$D$7,Sheet1!$E$3:$E$7)</f>
        <v>0</v>
      </c>
      <c r="W103">
        <f t="shared" si="10"/>
        <v>0</v>
      </c>
      <c r="X103">
        <f t="shared" si="11"/>
        <v>6.4399999999999999E-2</v>
      </c>
      <c r="Y103">
        <f t="shared" si="12"/>
        <v>0.5474</v>
      </c>
      <c r="Z103">
        <f t="shared" si="13"/>
        <v>0.75764705882352934</v>
      </c>
      <c r="AA103" t="str">
        <f t="shared" si="14"/>
        <v>GOOD</v>
      </c>
    </row>
    <row r="104" spans="1:27" x14ac:dyDescent="0.25">
      <c r="A104">
        <v>17.385094599999999</v>
      </c>
      <c r="B104">
        <v>78.367645199999998</v>
      </c>
      <c r="C104">
        <v>17.3848789</v>
      </c>
      <c r="D104">
        <v>78.3676423</v>
      </c>
      <c r="E104">
        <v>0.4047</v>
      </c>
      <c r="F104">
        <v>0.46989999999999998</v>
      </c>
      <c r="G104">
        <v>0.49359999999999998</v>
      </c>
      <c r="H104">
        <v>3.25</v>
      </c>
      <c r="I104">
        <f t="shared" si="15"/>
        <v>11.700000000000001</v>
      </c>
      <c r="J104" t="s">
        <v>1</v>
      </c>
      <c r="K104" s="1">
        <v>0.99418981481481483</v>
      </c>
      <c r="L104">
        <v>0</v>
      </c>
      <c r="M104">
        <v>0</v>
      </c>
      <c r="N104">
        <v>0</v>
      </c>
      <c r="O104">
        <v>2</v>
      </c>
      <c r="P104">
        <v>1</v>
      </c>
      <c r="Q104">
        <f t="shared" si="9"/>
        <v>3</v>
      </c>
      <c r="R104">
        <f>LOOKUP(EXCEL_235356_data!L104,Sheet1!$D$3:$D$7,Sheet1!$E$3:$E$7)</f>
        <v>0</v>
      </c>
      <c r="S104">
        <f>LOOKUP(EXCEL_235356_data!M104,Sheet1!$D$3:$D$7,Sheet1!$E$3:$E$7)</f>
        <v>0</v>
      </c>
      <c r="T104">
        <f>LOOKUP(EXCEL_235356_data!N104,Sheet1!$D$3:$D$7,Sheet1!$E$3:$E$7)</f>
        <v>0</v>
      </c>
      <c r="U104">
        <f>LOOKUP(EXCEL_235356_data!O104,Sheet1!$D$3:$D$7,Sheet1!$E$3:$E$7)</f>
        <v>1</v>
      </c>
      <c r="V104">
        <f>LOOKUP(EXCEL_235356_data!P104,Sheet1!$D$3:$D$7,Sheet1!$E$3:$E$7)</f>
        <v>0.8</v>
      </c>
      <c r="W104">
        <f t="shared" si="10"/>
        <v>0.36</v>
      </c>
      <c r="X104">
        <f t="shared" si="11"/>
        <v>0.49359999999999998</v>
      </c>
      <c r="Y104">
        <f t="shared" si="12"/>
        <v>1.6041999999999998</v>
      </c>
      <c r="Z104">
        <f t="shared" si="13"/>
        <v>15.187692307692307</v>
      </c>
      <c r="AA104" t="str">
        <f t="shared" si="14"/>
        <v>BUMPY</v>
      </c>
    </row>
    <row r="105" spans="1:27" x14ac:dyDescent="0.25">
      <c r="A105">
        <v>17.3848789</v>
      </c>
      <c r="B105">
        <v>78.3676423</v>
      </c>
      <c r="C105">
        <v>17.3849287</v>
      </c>
      <c r="D105">
        <v>78.367544300000006</v>
      </c>
      <c r="E105">
        <v>0.1157</v>
      </c>
      <c r="F105">
        <v>0.1241</v>
      </c>
      <c r="G105">
        <v>0.13669999999999999</v>
      </c>
      <c r="H105">
        <v>3</v>
      </c>
      <c r="I105">
        <f t="shared" si="15"/>
        <v>10.8</v>
      </c>
      <c r="J105" t="s">
        <v>2</v>
      </c>
      <c r="K105" s="1">
        <v>0.99424768518518514</v>
      </c>
      <c r="L105">
        <v>1</v>
      </c>
      <c r="M105">
        <v>1</v>
      </c>
      <c r="N105">
        <v>1</v>
      </c>
      <c r="O105">
        <v>1</v>
      </c>
      <c r="P105">
        <v>1</v>
      </c>
      <c r="Q105">
        <f t="shared" si="9"/>
        <v>5</v>
      </c>
      <c r="R105">
        <f>LOOKUP(EXCEL_235356_data!L105,Sheet1!$D$3:$D$7,Sheet1!$E$3:$E$7)</f>
        <v>0.8</v>
      </c>
      <c r="S105">
        <f>LOOKUP(EXCEL_235356_data!M105,Sheet1!$D$3:$D$7,Sheet1!$E$3:$E$7)</f>
        <v>0.8</v>
      </c>
      <c r="T105">
        <f>LOOKUP(EXCEL_235356_data!N105,Sheet1!$D$3:$D$7,Sheet1!$E$3:$E$7)</f>
        <v>0.8</v>
      </c>
      <c r="U105">
        <f>LOOKUP(EXCEL_235356_data!O105,Sheet1!$D$3:$D$7,Sheet1!$E$3:$E$7)</f>
        <v>0.8</v>
      </c>
      <c r="V105">
        <f>LOOKUP(EXCEL_235356_data!P105,Sheet1!$D$3:$D$7,Sheet1!$E$3:$E$7)</f>
        <v>0.8</v>
      </c>
      <c r="W105">
        <f t="shared" si="10"/>
        <v>0.8</v>
      </c>
      <c r="X105">
        <f t="shared" si="11"/>
        <v>0.13669999999999999</v>
      </c>
      <c r="Y105">
        <f t="shared" si="12"/>
        <v>0.41009999999999996</v>
      </c>
      <c r="Z105">
        <f t="shared" si="13"/>
        <v>4.5566666666666666</v>
      </c>
      <c r="AA105" t="str">
        <f t="shared" si="14"/>
        <v>BUMPY</v>
      </c>
    </row>
    <row r="106" spans="1:27" x14ac:dyDescent="0.25">
      <c r="A106">
        <v>17.3849287</v>
      </c>
      <c r="B106">
        <v>78.367544300000006</v>
      </c>
      <c r="C106">
        <v>17.385124399999999</v>
      </c>
      <c r="D106">
        <v>78.367557599999998</v>
      </c>
      <c r="E106">
        <v>0.16900000000000001</v>
      </c>
      <c r="F106">
        <v>0.16589999999999999</v>
      </c>
      <c r="G106">
        <v>9.9000000000000005E-2</v>
      </c>
      <c r="H106">
        <v>5.75</v>
      </c>
      <c r="I106">
        <f t="shared" si="15"/>
        <v>20.7</v>
      </c>
      <c r="J106" t="s">
        <v>0</v>
      </c>
      <c r="K106" s="1">
        <v>0.99430555555555555</v>
      </c>
      <c r="L106">
        <v>1</v>
      </c>
      <c r="M106">
        <v>0</v>
      </c>
      <c r="N106">
        <v>0</v>
      </c>
      <c r="O106">
        <v>0</v>
      </c>
      <c r="P106">
        <v>0</v>
      </c>
      <c r="Q106">
        <f t="shared" si="9"/>
        <v>1</v>
      </c>
      <c r="R106">
        <f>LOOKUP(EXCEL_235356_data!L106,Sheet1!$D$3:$D$7,Sheet1!$E$3:$E$7)</f>
        <v>0.8</v>
      </c>
      <c r="S106">
        <f>LOOKUP(EXCEL_235356_data!M106,Sheet1!$D$3:$D$7,Sheet1!$E$3:$E$7)</f>
        <v>0</v>
      </c>
      <c r="T106">
        <f>LOOKUP(EXCEL_235356_data!N106,Sheet1!$D$3:$D$7,Sheet1!$E$3:$E$7)</f>
        <v>0</v>
      </c>
      <c r="U106">
        <f>LOOKUP(EXCEL_235356_data!O106,Sheet1!$D$3:$D$7,Sheet1!$E$3:$E$7)</f>
        <v>0</v>
      </c>
      <c r="V106">
        <f>LOOKUP(EXCEL_235356_data!P106,Sheet1!$D$3:$D$7,Sheet1!$E$3:$E$7)</f>
        <v>0</v>
      </c>
      <c r="W106">
        <f t="shared" si="10"/>
        <v>0.16</v>
      </c>
      <c r="X106">
        <f t="shared" si="11"/>
        <v>0.16900000000000001</v>
      </c>
      <c r="Y106">
        <f t="shared" si="12"/>
        <v>0.97175000000000011</v>
      </c>
      <c r="Z106">
        <f t="shared" si="13"/>
        <v>2.9391304347826086</v>
      </c>
      <c r="AA106" t="str">
        <f t="shared" si="14"/>
        <v>BUMPY</v>
      </c>
    </row>
    <row r="107" spans="1:27" x14ac:dyDescent="0.25">
      <c r="A107">
        <v>17.385124399999999</v>
      </c>
      <c r="B107">
        <v>78.367557599999998</v>
      </c>
      <c r="C107">
        <v>17.385464899999999</v>
      </c>
      <c r="D107">
        <v>78.367611499999995</v>
      </c>
      <c r="E107">
        <v>4.5199999999999997E-2</v>
      </c>
      <c r="F107">
        <v>7.9600000000000004E-2</v>
      </c>
      <c r="G107">
        <v>3.7499999999999999E-2</v>
      </c>
      <c r="H107">
        <v>7.5</v>
      </c>
      <c r="I107">
        <f t="shared" si="15"/>
        <v>27</v>
      </c>
      <c r="J107" t="s">
        <v>0</v>
      </c>
      <c r="K107" s="1">
        <v>0.99436342592592597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9"/>
        <v>0</v>
      </c>
      <c r="R107">
        <f>LOOKUP(EXCEL_235356_data!L107,Sheet1!$D$3:$D$7,Sheet1!$E$3:$E$7)</f>
        <v>0</v>
      </c>
      <c r="S107">
        <f>LOOKUP(EXCEL_235356_data!M107,Sheet1!$D$3:$D$7,Sheet1!$E$3:$E$7)</f>
        <v>0</v>
      </c>
      <c r="T107">
        <f>LOOKUP(EXCEL_235356_data!N107,Sheet1!$D$3:$D$7,Sheet1!$E$3:$E$7)</f>
        <v>0</v>
      </c>
      <c r="U107">
        <f>LOOKUP(EXCEL_235356_data!O107,Sheet1!$D$3:$D$7,Sheet1!$E$3:$E$7)</f>
        <v>0</v>
      </c>
      <c r="V107">
        <f>LOOKUP(EXCEL_235356_data!P107,Sheet1!$D$3:$D$7,Sheet1!$E$3:$E$7)</f>
        <v>0</v>
      </c>
      <c r="W107">
        <f t="shared" si="10"/>
        <v>0</v>
      </c>
      <c r="X107">
        <f t="shared" si="11"/>
        <v>7.9600000000000004E-2</v>
      </c>
      <c r="Y107">
        <f t="shared" si="12"/>
        <v>0.59699999999999998</v>
      </c>
      <c r="Z107">
        <f t="shared" si="13"/>
        <v>1.0613333333333335</v>
      </c>
      <c r="AA107" t="str">
        <f t="shared" si="14"/>
        <v>GOOD</v>
      </c>
    </row>
    <row r="108" spans="1:27" x14ac:dyDescent="0.25">
      <c r="A108">
        <v>17.385464899999999</v>
      </c>
      <c r="B108">
        <v>78.367611499999995</v>
      </c>
      <c r="C108">
        <v>17.385825199999999</v>
      </c>
      <c r="D108">
        <v>78.367616799999993</v>
      </c>
      <c r="E108">
        <v>0.1346</v>
      </c>
      <c r="F108">
        <v>0.18049999999999999</v>
      </c>
      <c r="G108">
        <v>7.2800000000000004E-2</v>
      </c>
      <c r="H108">
        <v>7.75</v>
      </c>
      <c r="I108">
        <f t="shared" si="15"/>
        <v>27.900000000000002</v>
      </c>
      <c r="J108" t="s">
        <v>0</v>
      </c>
      <c r="K108" s="1">
        <v>0.99442129629629628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9"/>
        <v>0</v>
      </c>
      <c r="R108">
        <f>LOOKUP(EXCEL_235356_data!L108,Sheet1!$D$3:$D$7,Sheet1!$E$3:$E$7)</f>
        <v>0</v>
      </c>
      <c r="S108">
        <f>LOOKUP(EXCEL_235356_data!M108,Sheet1!$D$3:$D$7,Sheet1!$E$3:$E$7)</f>
        <v>0</v>
      </c>
      <c r="T108">
        <f>LOOKUP(EXCEL_235356_data!N108,Sheet1!$D$3:$D$7,Sheet1!$E$3:$E$7)</f>
        <v>0</v>
      </c>
      <c r="U108">
        <f>LOOKUP(EXCEL_235356_data!O108,Sheet1!$D$3:$D$7,Sheet1!$E$3:$E$7)</f>
        <v>0</v>
      </c>
      <c r="V108">
        <f>LOOKUP(EXCEL_235356_data!P108,Sheet1!$D$3:$D$7,Sheet1!$E$3:$E$7)</f>
        <v>0</v>
      </c>
      <c r="W108">
        <f t="shared" si="10"/>
        <v>0</v>
      </c>
      <c r="X108">
        <f t="shared" si="11"/>
        <v>0.18049999999999999</v>
      </c>
      <c r="Y108">
        <f t="shared" si="12"/>
        <v>1.3988749999999999</v>
      </c>
      <c r="Z108">
        <f t="shared" si="13"/>
        <v>2.3290322580645157</v>
      </c>
      <c r="AA108" t="str">
        <f t="shared" si="14"/>
        <v>BUMPY</v>
      </c>
    </row>
    <row r="109" spans="1:27" x14ac:dyDescent="0.25">
      <c r="A109">
        <v>17.385825199999999</v>
      </c>
      <c r="B109">
        <v>78.367616799999993</v>
      </c>
      <c r="C109">
        <v>17.386218899999999</v>
      </c>
      <c r="D109">
        <v>78.367654299999998</v>
      </c>
      <c r="E109">
        <v>9.5899999999999999E-2</v>
      </c>
      <c r="F109">
        <v>8.0100000000000005E-2</v>
      </c>
      <c r="G109">
        <v>0.13539999999999999</v>
      </c>
      <c r="H109">
        <v>8.5</v>
      </c>
      <c r="I109">
        <f t="shared" si="15"/>
        <v>30.6</v>
      </c>
      <c r="J109" t="s">
        <v>0</v>
      </c>
      <c r="K109" s="1">
        <v>0.99447916666666669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9"/>
        <v>0</v>
      </c>
      <c r="R109">
        <f>LOOKUP(EXCEL_235356_data!L109,Sheet1!$D$3:$D$7,Sheet1!$E$3:$E$7)</f>
        <v>0</v>
      </c>
      <c r="S109">
        <f>LOOKUP(EXCEL_235356_data!M109,Sheet1!$D$3:$D$7,Sheet1!$E$3:$E$7)</f>
        <v>0</v>
      </c>
      <c r="T109">
        <f>LOOKUP(EXCEL_235356_data!N109,Sheet1!$D$3:$D$7,Sheet1!$E$3:$E$7)</f>
        <v>0</v>
      </c>
      <c r="U109">
        <f>LOOKUP(EXCEL_235356_data!O109,Sheet1!$D$3:$D$7,Sheet1!$E$3:$E$7)</f>
        <v>0</v>
      </c>
      <c r="V109">
        <f>LOOKUP(EXCEL_235356_data!P109,Sheet1!$D$3:$D$7,Sheet1!$E$3:$E$7)</f>
        <v>0</v>
      </c>
      <c r="W109">
        <f t="shared" si="10"/>
        <v>0</v>
      </c>
      <c r="X109">
        <f t="shared" si="11"/>
        <v>0.13539999999999999</v>
      </c>
      <c r="Y109">
        <f t="shared" si="12"/>
        <v>1.1509</v>
      </c>
      <c r="Z109">
        <f t="shared" si="13"/>
        <v>1.5929411764705883</v>
      </c>
      <c r="AA109" t="str">
        <f t="shared" si="14"/>
        <v>GOOD</v>
      </c>
    </row>
    <row r="110" spans="1:27" x14ac:dyDescent="0.25">
      <c r="A110">
        <v>17.386218899999999</v>
      </c>
      <c r="B110">
        <v>78.367654299999998</v>
      </c>
      <c r="C110">
        <v>17.3866108</v>
      </c>
      <c r="D110">
        <v>78.367692099999999</v>
      </c>
      <c r="E110">
        <v>0.1048</v>
      </c>
      <c r="F110">
        <v>2.8799999999999999E-2</v>
      </c>
      <c r="G110">
        <v>0.1008</v>
      </c>
      <c r="H110">
        <v>9.25</v>
      </c>
      <c r="I110">
        <f t="shared" si="15"/>
        <v>33.300000000000004</v>
      </c>
      <c r="J110" t="s">
        <v>0</v>
      </c>
      <c r="K110" s="1">
        <v>0.99453703703703711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9"/>
        <v>0</v>
      </c>
      <c r="R110">
        <f>LOOKUP(EXCEL_235356_data!L110,Sheet1!$D$3:$D$7,Sheet1!$E$3:$E$7)</f>
        <v>0</v>
      </c>
      <c r="S110">
        <f>LOOKUP(EXCEL_235356_data!M110,Sheet1!$D$3:$D$7,Sheet1!$E$3:$E$7)</f>
        <v>0</v>
      </c>
      <c r="T110">
        <f>LOOKUP(EXCEL_235356_data!N110,Sheet1!$D$3:$D$7,Sheet1!$E$3:$E$7)</f>
        <v>0</v>
      </c>
      <c r="U110">
        <f>LOOKUP(EXCEL_235356_data!O110,Sheet1!$D$3:$D$7,Sheet1!$E$3:$E$7)</f>
        <v>0</v>
      </c>
      <c r="V110">
        <f>LOOKUP(EXCEL_235356_data!P110,Sheet1!$D$3:$D$7,Sheet1!$E$3:$E$7)</f>
        <v>0</v>
      </c>
      <c r="W110">
        <f t="shared" si="10"/>
        <v>0</v>
      </c>
      <c r="X110">
        <f t="shared" si="11"/>
        <v>0.1048</v>
      </c>
      <c r="Y110">
        <f t="shared" si="12"/>
        <v>0.96940000000000004</v>
      </c>
      <c r="Z110">
        <f t="shared" si="13"/>
        <v>1.1329729729729729</v>
      </c>
      <c r="AA110" t="str">
        <f t="shared" si="14"/>
        <v>GOOD</v>
      </c>
    </row>
    <row r="111" spans="1:27" x14ac:dyDescent="0.25">
      <c r="A111">
        <v>17.3866108</v>
      </c>
      <c r="B111">
        <v>78.367692099999999</v>
      </c>
      <c r="C111">
        <v>17.387024100000001</v>
      </c>
      <c r="D111">
        <v>78.367719199999996</v>
      </c>
      <c r="E111">
        <v>9.11E-2</v>
      </c>
      <c r="F111">
        <v>0.19539999999999999</v>
      </c>
      <c r="G111">
        <v>0.1288</v>
      </c>
      <c r="H111">
        <v>9.25</v>
      </c>
      <c r="I111">
        <f t="shared" si="15"/>
        <v>33.300000000000004</v>
      </c>
      <c r="J111" t="s">
        <v>0</v>
      </c>
      <c r="K111" s="1">
        <v>0.9945949074074073</v>
      </c>
      <c r="L111">
        <v>0</v>
      </c>
      <c r="M111">
        <v>1</v>
      </c>
      <c r="N111">
        <v>0</v>
      </c>
      <c r="O111">
        <v>0</v>
      </c>
      <c r="P111">
        <v>0</v>
      </c>
      <c r="Q111">
        <f t="shared" si="9"/>
        <v>1</v>
      </c>
      <c r="R111">
        <f>LOOKUP(EXCEL_235356_data!L111,Sheet1!$D$3:$D$7,Sheet1!$E$3:$E$7)</f>
        <v>0</v>
      </c>
      <c r="S111">
        <f>LOOKUP(EXCEL_235356_data!M111,Sheet1!$D$3:$D$7,Sheet1!$E$3:$E$7)</f>
        <v>0.8</v>
      </c>
      <c r="T111">
        <f>LOOKUP(EXCEL_235356_data!N111,Sheet1!$D$3:$D$7,Sheet1!$E$3:$E$7)</f>
        <v>0</v>
      </c>
      <c r="U111">
        <f>LOOKUP(EXCEL_235356_data!O111,Sheet1!$D$3:$D$7,Sheet1!$E$3:$E$7)</f>
        <v>0</v>
      </c>
      <c r="V111">
        <f>LOOKUP(EXCEL_235356_data!P111,Sheet1!$D$3:$D$7,Sheet1!$E$3:$E$7)</f>
        <v>0</v>
      </c>
      <c r="W111">
        <f t="shared" si="10"/>
        <v>0.16</v>
      </c>
      <c r="X111">
        <f t="shared" si="11"/>
        <v>0.19539999999999999</v>
      </c>
      <c r="Y111">
        <f t="shared" si="12"/>
        <v>1.80745</v>
      </c>
      <c r="Z111">
        <f t="shared" si="13"/>
        <v>2.1124324324324326</v>
      </c>
      <c r="AA111" t="str">
        <f t="shared" si="14"/>
        <v>BUMPY</v>
      </c>
    </row>
    <row r="112" spans="1:27" x14ac:dyDescent="0.25">
      <c r="A112">
        <v>17.387024100000001</v>
      </c>
      <c r="B112">
        <v>78.367719199999996</v>
      </c>
      <c r="C112">
        <v>17.387432199999999</v>
      </c>
      <c r="D112">
        <v>78.367766700000004</v>
      </c>
      <c r="E112">
        <v>5.62E-2</v>
      </c>
      <c r="F112">
        <v>6.1699999999999998E-2</v>
      </c>
      <c r="G112">
        <v>0.1133</v>
      </c>
      <c r="H112">
        <v>8.75</v>
      </c>
      <c r="I112">
        <f t="shared" si="15"/>
        <v>31.5</v>
      </c>
      <c r="J112" t="s">
        <v>0</v>
      </c>
      <c r="K112" s="1">
        <v>0.99465277777777772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9"/>
        <v>0</v>
      </c>
      <c r="R112">
        <f>LOOKUP(EXCEL_235356_data!L112,Sheet1!$D$3:$D$7,Sheet1!$E$3:$E$7)</f>
        <v>0</v>
      </c>
      <c r="S112">
        <f>LOOKUP(EXCEL_235356_data!M112,Sheet1!$D$3:$D$7,Sheet1!$E$3:$E$7)</f>
        <v>0</v>
      </c>
      <c r="T112">
        <f>LOOKUP(EXCEL_235356_data!N112,Sheet1!$D$3:$D$7,Sheet1!$E$3:$E$7)</f>
        <v>0</v>
      </c>
      <c r="U112">
        <f>LOOKUP(EXCEL_235356_data!O112,Sheet1!$D$3:$D$7,Sheet1!$E$3:$E$7)</f>
        <v>0</v>
      </c>
      <c r="V112">
        <f>LOOKUP(EXCEL_235356_data!P112,Sheet1!$D$3:$D$7,Sheet1!$E$3:$E$7)</f>
        <v>0</v>
      </c>
      <c r="W112">
        <f t="shared" si="10"/>
        <v>0</v>
      </c>
      <c r="X112">
        <f t="shared" si="11"/>
        <v>0.1133</v>
      </c>
      <c r="Y112">
        <f t="shared" si="12"/>
        <v>0.99137500000000001</v>
      </c>
      <c r="Z112">
        <f t="shared" si="13"/>
        <v>1.2948571428571429</v>
      </c>
      <c r="AA112" t="str">
        <f t="shared" si="14"/>
        <v>GOOD</v>
      </c>
    </row>
    <row r="113" spans="1:27" x14ac:dyDescent="0.25">
      <c r="A113">
        <v>17.387432199999999</v>
      </c>
      <c r="B113">
        <v>78.367766700000004</v>
      </c>
      <c r="C113">
        <v>17.3878381</v>
      </c>
      <c r="D113">
        <v>78.367782000000005</v>
      </c>
      <c r="E113">
        <v>8.9499999999999996E-2</v>
      </c>
      <c r="F113">
        <v>0.18340000000000001</v>
      </c>
      <c r="G113">
        <v>0.35610000000000003</v>
      </c>
      <c r="H113">
        <v>9.25</v>
      </c>
      <c r="I113">
        <f t="shared" si="15"/>
        <v>33.300000000000004</v>
      </c>
      <c r="J113" t="s">
        <v>1</v>
      </c>
      <c r="K113" s="1">
        <v>0.99471064814814814</v>
      </c>
      <c r="L113">
        <v>2</v>
      </c>
      <c r="M113">
        <v>1</v>
      </c>
      <c r="N113">
        <v>0</v>
      </c>
      <c r="O113">
        <v>0</v>
      </c>
      <c r="P113">
        <v>0</v>
      </c>
      <c r="Q113">
        <f t="shared" si="9"/>
        <v>3</v>
      </c>
      <c r="R113">
        <f>LOOKUP(EXCEL_235356_data!L113,Sheet1!$D$3:$D$7,Sheet1!$E$3:$E$7)</f>
        <v>1</v>
      </c>
      <c r="S113">
        <f>LOOKUP(EXCEL_235356_data!M113,Sheet1!$D$3:$D$7,Sheet1!$E$3:$E$7)</f>
        <v>0.8</v>
      </c>
      <c r="T113">
        <f>LOOKUP(EXCEL_235356_data!N113,Sheet1!$D$3:$D$7,Sheet1!$E$3:$E$7)</f>
        <v>0</v>
      </c>
      <c r="U113">
        <f>LOOKUP(EXCEL_235356_data!O113,Sheet1!$D$3:$D$7,Sheet1!$E$3:$E$7)</f>
        <v>0</v>
      </c>
      <c r="V113">
        <f>LOOKUP(EXCEL_235356_data!P113,Sheet1!$D$3:$D$7,Sheet1!$E$3:$E$7)</f>
        <v>0</v>
      </c>
      <c r="W113">
        <f t="shared" si="10"/>
        <v>0.36</v>
      </c>
      <c r="X113">
        <f t="shared" si="11"/>
        <v>0.35610000000000003</v>
      </c>
      <c r="Y113">
        <f t="shared" si="12"/>
        <v>3.2939250000000002</v>
      </c>
      <c r="Z113">
        <f t="shared" si="13"/>
        <v>3.8497297297297299</v>
      </c>
      <c r="AA113" t="str">
        <f t="shared" si="14"/>
        <v>BUMPY</v>
      </c>
    </row>
    <row r="114" spans="1:27" x14ac:dyDescent="0.25">
      <c r="A114">
        <v>17.3878381</v>
      </c>
      <c r="B114">
        <v>78.367782000000005</v>
      </c>
      <c r="C114">
        <v>17.3882744</v>
      </c>
      <c r="D114">
        <v>78.367836299999993</v>
      </c>
      <c r="E114">
        <v>6.7100000000000007E-2</v>
      </c>
      <c r="F114">
        <v>5.0799999999999998E-2</v>
      </c>
      <c r="G114">
        <v>8.2299999999999998E-2</v>
      </c>
      <c r="H114">
        <v>9.75</v>
      </c>
      <c r="I114">
        <f t="shared" si="15"/>
        <v>35.1</v>
      </c>
      <c r="J114" t="s">
        <v>0</v>
      </c>
      <c r="K114" s="1">
        <v>0.99476851851851855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9"/>
        <v>0</v>
      </c>
      <c r="R114">
        <f>LOOKUP(EXCEL_235356_data!L114,Sheet1!$D$3:$D$7,Sheet1!$E$3:$E$7)</f>
        <v>0</v>
      </c>
      <c r="S114">
        <f>LOOKUP(EXCEL_235356_data!M114,Sheet1!$D$3:$D$7,Sheet1!$E$3:$E$7)</f>
        <v>0</v>
      </c>
      <c r="T114">
        <f>LOOKUP(EXCEL_235356_data!N114,Sheet1!$D$3:$D$7,Sheet1!$E$3:$E$7)</f>
        <v>0</v>
      </c>
      <c r="U114">
        <f>LOOKUP(EXCEL_235356_data!O114,Sheet1!$D$3:$D$7,Sheet1!$E$3:$E$7)</f>
        <v>0</v>
      </c>
      <c r="V114">
        <f>LOOKUP(EXCEL_235356_data!P114,Sheet1!$D$3:$D$7,Sheet1!$E$3:$E$7)</f>
        <v>0</v>
      </c>
      <c r="W114">
        <f t="shared" si="10"/>
        <v>0</v>
      </c>
      <c r="X114">
        <f t="shared" si="11"/>
        <v>8.2299999999999998E-2</v>
      </c>
      <c r="Y114">
        <f t="shared" si="12"/>
        <v>0.80242499999999994</v>
      </c>
      <c r="Z114">
        <f t="shared" si="13"/>
        <v>0.84410256410256401</v>
      </c>
      <c r="AA114" t="str">
        <f t="shared" si="14"/>
        <v>GOOD</v>
      </c>
    </row>
    <row r="115" spans="1:27" x14ac:dyDescent="0.25">
      <c r="A115">
        <v>17.3882744</v>
      </c>
      <c r="B115">
        <v>78.367836299999993</v>
      </c>
      <c r="C115">
        <v>17.388712999999999</v>
      </c>
      <c r="D115">
        <v>78.367883199999994</v>
      </c>
      <c r="E115">
        <v>5.67E-2</v>
      </c>
      <c r="F115">
        <v>5.8500000000000003E-2</v>
      </c>
      <c r="G115">
        <v>7.5700000000000003E-2</v>
      </c>
      <c r="H115">
        <v>10</v>
      </c>
      <c r="I115">
        <f t="shared" si="15"/>
        <v>36</v>
      </c>
      <c r="J115" t="s">
        <v>0</v>
      </c>
      <c r="K115" s="1">
        <v>0.99482638888888886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9"/>
        <v>0</v>
      </c>
      <c r="R115">
        <f>LOOKUP(EXCEL_235356_data!L115,Sheet1!$D$3:$D$7,Sheet1!$E$3:$E$7)</f>
        <v>0</v>
      </c>
      <c r="S115">
        <f>LOOKUP(EXCEL_235356_data!M115,Sheet1!$D$3:$D$7,Sheet1!$E$3:$E$7)</f>
        <v>0</v>
      </c>
      <c r="T115">
        <f>LOOKUP(EXCEL_235356_data!N115,Sheet1!$D$3:$D$7,Sheet1!$E$3:$E$7)</f>
        <v>0</v>
      </c>
      <c r="U115">
        <f>LOOKUP(EXCEL_235356_data!O115,Sheet1!$D$3:$D$7,Sheet1!$E$3:$E$7)</f>
        <v>0</v>
      </c>
      <c r="V115">
        <f>LOOKUP(EXCEL_235356_data!P115,Sheet1!$D$3:$D$7,Sheet1!$E$3:$E$7)</f>
        <v>0</v>
      </c>
      <c r="W115">
        <f t="shared" si="10"/>
        <v>0</v>
      </c>
      <c r="X115">
        <f t="shared" si="11"/>
        <v>7.5700000000000003E-2</v>
      </c>
      <c r="Y115">
        <f t="shared" si="12"/>
        <v>0.75700000000000001</v>
      </c>
      <c r="Z115">
        <f t="shared" si="13"/>
        <v>0.75700000000000001</v>
      </c>
      <c r="AA115" t="str">
        <f t="shared" si="14"/>
        <v>GOOD</v>
      </c>
    </row>
    <row r="116" spans="1:27" x14ac:dyDescent="0.25">
      <c r="A116">
        <v>17.388712999999999</v>
      </c>
      <c r="B116">
        <v>78.367883199999994</v>
      </c>
      <c r="C116">
        <v>17.389159500000002</v>
      </c>
      <c r="D116">
        <v>78.367943100000005</v>
      </c>
      <c r="E116">
        <v>5.0099999999999999E-2</v>
      </c>
      <c r="F116">
        <v>5.6099999999999997E-2</v>
      </c>
      <c r="G116">
        <v>9.1399999999999995E-2</v>
      </c>
      <c r="H116">
        <v>10</v>
      </c>
      <c r="I116">
        <f t="shared" si="15"/>
        <v>36</v>
      </c>
      <c r="J116" t="s">
        <v>0</v>
      </c>
      <c r="K116" s="1">
        <v>0.99488425925925927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9"/>
        <v>0</v>
      </c>
      <c r="R116">
        <f>LOOKUP(EXCEL_235356_data!L116,Sheet1!$D$3:$D$7,Sheet1!$E$3:$E$7)</f>
        <v>0</v>
      </c>
      <c r="S116">
        <f>LOOKUP(EXCEL_235356_data!M116,Sheet1!$D$3:$D$7,Sheet1!$E$3:$E$7)</f>
        <v>0</v>
      </c>
      <c r="T116">
        <f>LOOKUP(EXCEL_235356_data!N116,Sheet1!$D$3:$D$7,Sheet1!$E$3:$E$7)</f>
        <v>0</v>
      </c>
      <c r="U116">
        <f>LOOKUP(EXCEL_235356_data!O116,Sheet1!$D$3:$D$7,Sheet1!$E$3:$E$7)</f>
        <v>0</v>
      </c>
      <c r="V116">
        <f>LOOKUP(EXCEL_235356_data!P116,Sheet1!$D$3:$D$7,Sheet1!$E$3:$E$7)</f>
        <v>0</v>
      </c>
      <c r="W116">
        <f t="shared" si="10"/>
        <v>0</v>
      </c>
      <c r="X116">
        <f t="shared" si="11"/>
        <v>9.1399999999999995E-2</v>
      </c>
      <c r="Y116">
        <f t="shared" si="12"/>
        <v>0.91399999999999992</v>
      </c>
      <c r="Z116">
        <f t="shared" si="13"/>
        <v>0.91399999999999992</v>
      </c>
      <c r="AA116" t="str">
        <f t="shared" si="14"/>
        <v>GOOD</v>
      </c>
    </row>
    <row r="117" spans="1:27" x14ac:dyDescent="0.25">
      <c r="A117">
        <v>17.389159500000002</v>
      </c>
      <c r="B117">
        <v>78.367943100000005</v>
      </c>
      <c r="C117">
        <v>17.389581400000001</v>
      </c>
      <c r="D117">
        <v>78.367996399999996</v>
      </c>
      <c r="E117">
        <v>9.4299999999999995E-2</v>
      </c>
      <c r="F117">
        <v>0.20830000000000001</v>
      </c>
      <c r="G117">
        <v>0.315</v>
      </c>
      <c r="H117">
        <v>7.75</v>
      </c>
      <c r="I117">
        <f t="shared" si="15"/>
        <v>27.900000000000002</v>
      </c>
      <c r="J117" t="s">
        <v>1</v>
      </c>
      <c r="K117" s="1">
        <v>0.99494212962962969</v>
      </c>
      <c r="L117">
        <v>0</v>
      </c>
      <c r="M117">
        <v>0</v>
      </c>
      <c r="N117">
        <v>2</v>
      </c>
      <c r="O117">
        <v>0</v>
      </c>
      <c r="P117">
        <v>1</v>
      </c>
      <c r="Q117">
        <f t="shared" si="9"/>
        <v>3</v>
      </c>
      <c r="R117">
        <f>LOOKUP(EXCEL_235356_data!L117,Sheet1!$D$3:$D$7,Sheet1!$E$3:$E$7)</f>
        <v>0</v>
      </c>
      <c r="S117">
        <f>LOOKUP(EXCEL_235356_data!M117,Sheet1!$D$3:$D$7,Sheet1!$E$3:$E$7)</f>
        <v>0</v>
      </c>
      <c r="T117">
        <f>LOOKUP(EXCEL_235356_data!N117,Sheet1!$D$3:$D$7,Sheet1!$E$3:$E$7)</f>
        <v>1</v>
      </c>
      <c r="U117">
        <f>LOOKUP(EXCEL_235356_data!O117,Sheet1!$D$3:$D$7,Sheet1!$E$3:$E$7)</f>
        <v>0</v>
      </c>
      <c r="V117">
        <f>LOOKUP(EXCEL_235356_data!P117,Sheet1!$D$3:$D$7,Sheet1!$E$3:$E$7)</f>
        <v>0.8</v>
      </c>
      <c r="W117">
        <f t="shared" si="10"/>
        <v>0.36</v>
      </c>
      <c r="X117">
        <f t="shared" si="11"/>
        <v>0.315</v>
      </c>
      <c r="Y117">
        <f t="shared" si="12"/>
        <v>2.4412500000000001</v>
      </c>
      <c r="Z117">
        <f t="shared" si="13"/>
        <v>4.064516129032258</v>
      </c>
      <c r="AA117" t="str">
        <f t="shared" si="14"/>
        <v>BUMPY</v>
      </c>
    </row>
    <row r="118" spans="1:27" x14ac:dyDescent="0.25">
      <c r="A118">
        <v>17.389581400000001</v>
      </c>
      <c r="B118">
        <v>78.367996399999996</v>
      </c>
      <c r="C118">
        <v>17.389805299999999</v>
      </c>
      <c r="D118">
        <v>78.368014500000001</v>
      </c>
      <c r="E118">
        <v>0.3574</v>
      </c>
      <c r="F118">
        <v>0.38640000000000002</v>
      </c>
      <c r="G118">
        <v>0.80549999999999999</v>
      </c>
      <c r="H118">
        <v>6</v>
      </c>
      <c r="I118">
        <f t="shared" si="15"/>
        <v>21.6</v>
      </c>
      <c r="J118" t="s">
        <v>1</v>
      </c>
      <c r="K118" s="1">
        <v>0.995</v>
      </c>
      <c r="L118">
        <v>3</v>
      </c>
      <c r="M118">
        <v>2</v>
      </c>
      <c r="N118">
        <v>0</v>
      </c>
      <c r="O118">
        <v>0</v>
      </c>
      <c r="P118">
        <v>0</v>
      </c>
      <c r="Q118">
        <f t="shared" si="9"/>
        <v>5</v>
      </c>
      <c r="R118">
        <f>LOOKUP(EXCEL_235356_data!L118,Sheet1!$D$3:$D$7,Sheet1!$E$3:$E$7)</f>
        <v>1.5</v>
      </c>
      <c r="S118">
        <f>LOOKUP(EXCEL_235356_data!M118,Sheet1!$D$3:$D$7,Sheet1!$E$3:$E$7)</f>
        <v>1</v>
      </c>
      <c r="T118">
        <f>LOOKUP(EXCEL_235356_data!N118,Sheet1!$D$3:$D$7,Sheet1!$E$3:$E$7)</f>
        <v>0</v>
      </c>
      <c r="U118">
        <f>LOOKUP(EXCEL_235356_data!O118,Sheet1!$D$3:$D$7,Sheet1!$E$3:$E$7)</f>
        <v>0</v>
      </c>
      <c r="V118">
        <f>LOOKUP(EXCEL_235356_data!P118,Sheet1!$D$3:$D$7,Sheet1!$E$3:$E$7)</f>
        <v>0</v>
      </c>
      <c r="W118">
        <f t="shared" si="10"/>
        <v>0.5</v>
      </c>
      <c r="X118">
        <f t="shared" si="11"/>
        <v>0.80549999999999999</v>
      </c>
      <c r="Y118">
        <f t="shared" si="12"/>
        <v>4.8330000000000002</v>
      </c>
      <c r="Z118">
        <f t="shared" si="13"/>
        <v>13.425000000000001</v>
      </c>
      <c r="AA118" t="str">
        <f t="shared" si="14"/>
        <v>BUMPY</v>
      </c>
    </row>
    <row r="119" spans="1:27" x14ac:dyDescent="0.25">
      <c r="A119">
        <v>17.389805299999999</v>
      </c>
      <c r="B119">
        <v>78.368014500000001</v>
      </c>
      <c r="C119">
        <v>17.390163000000001</v>
      </c>
      <c r="D119">
        <v>78.368055900000002</v>
      </c>
      <c r="E119">
        <v>0.10340000000000001</v>
      </c>
      <c r="F119">
        <v>0.1497</v>
      </c>
      <c r="G119">
        <v>0.20930000000000001</v>
      </c>
      <c r="H119">
        <v>8.5</v>
      </c>
      <c r="I119">
        <f t="shared" si="15"/>
        <v>30.6</v>
      </c>
      <c r="J119" t="s">
        <v>0</v>
      </c>
      <c r="K119" s="1">
        <v>0.99505787037037041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f t="shared" si="9"/>
        <v>1</v>
      </c>
      <c r="R119">
        <f>LOOKUP(EXCEL_235356_data!L119,Sheet1!$D$3:$D$7,Sheet1!$E$3:$E$7)</f>
        <v>0</v>
      </c>
      <c r="S119">
        <f>LOOKUP(EXCEL_235356_data!M119,Sheet1!$D$3:$D$7,Sheet1!$E$3:$E$7)</f>
        <v>0</v>
      </c>
      <c r="T119">
        <f>LOOKUP(EXCEL_235356_data!N119,Sheet1!$D$3:$D$7,Sheet1!$E$3:$E$7)</f>
        <v>0.8</v>
      </c>
      <c r="U119">
        <f>LOOKUP(EXCEL_235356_data!O119,Sheet1!$D$3:$D$7,Sheet1!$E$3:$E$7)</f>
        <v>0</v>
      </c>
      <c r="V119">
        <f>LOOKUP(EXCEL_235356_data!P119,Sheet1!$D$3:$D$7,Sheet1!$E$3:$E$7)</f>
        <v>0</v>
      </c>
      <c r="W119">
        <f t="shared" si="10"/>
        <v>0.16</v>
      </c>
      <c r="X119">
        <f t="shared" si="11"/>
        <v>0.20930000000000001</v>
      </c>
      <c r="Y119">
        <f t="shared" si="12"/>
        <v>1.77905</v>
      </c>
      <c r="Z119">
        <f t="shared" si="13"/>
        <v>2.4623529411764706</v>
      </c>
      <c r="AA119" t="str">
        <f t="shared" si="14"/>
        <v>BUMPY</v>
      </c>
    </row>
    <row r="120" spans="1:27" x14ac:dyDescent="0.25">
      <c r="A120">
        <v>17.390163000000001</v>
      </c>
      <c r="B120">
        <v>78.368055900000002</v>
      </c>
      <c r="C120">
        <v>17.390454500000001</v>
      </c>
      <c r="D120">
        <v>78.368069199999994</v>
      </c>
      <c r="E120">
        <v>0.45140000000000002</v>
      </c>
      <c r="F120">
        <v>0.79830000000000001</v>
      </c>
      <c r="G120">
        <v>0.73880000000000001</v>
      </c>
      <c r="H120">
        <v>6.25</v>
      </c>
      <c r="I120">
        <f t="shared" si="15"/>
        <v>22.5</v>
      </c>
      <c r="J120" t="s">
        <v>1</v>
      </c>
      <c r="K120" s="1">
        <v>0.99511574074074083</v>
      </c>
      <c r="L120">
        <v>0</v>
      </c>
      <c r="M120">
        <v>3</v>
      </c>
      <c r="N120">
        <v>0</v>
      </c>
      <c r="O120">
        <v>0</v>
      </c>
      <c r="P120">
        <v>1</v>
      </c>
      <c r="Q120">
        <f t="shared" si="9"/>
        <v>4</v>
      </c>
      <c r="R120">
        <f>LOOKUP(EXCEL_235356_data!L120,Sheet1!$D$3:$D$7,Sheet1!$E$3:$E$7)</f>
        <v>0</v>
      </c>
      <c r="S120">
        <f>LOOKUP(EXCEL_235356_data!M120,Sheet1!$D$3:$D$7,Sheet1!$E$3:$E$7)</f>
        <v>1.5</v>
      </c>
      <c r="T120">
        <f>LOOKUP(EXCEL_235356_data!N120,Sheet1!$D$3:$D$7,Sheet1!$E$3:$E$7)</f>
        <v>0</v>
      </c>
      <c r="U120">
        <f>LOOKUP(EXCEL_235356_data!O120,Sheet1!$D$3:$D$7,Sheet1!$E$3:$E$7)</f>
        <v>0</v>
      </c>
      <c r="V120">
        <f>LOOKUP(EXCEL_235356_data!P120,Sheet1!$D$3:$D$7,Sheet1!$E$3:$E$7)</f>
        <v>0.8</v>
      </c>
      <c r="W120">
        <f t="shared" si="10"/>
        <v>0.45999999999999996</v>
      </c>
      <c r="X120">
        <f t="shared" si="11"/>
        <v>0.79830000000000001</v>
      </c>
      <c r="Y120">
        <f t="shared" si="12"/>
        <v>4.9893749999999999</v>
      </c>
      <c r="Z120">
        <f t="shared" si="13"/>
        <v>12.7728</v>
      </c>
      <c r="AA120" t="str">
        <f t="shared" si="14"/>
        <v>BUMPY</v>
      </c>
    </row>
    <row r="121" spans="1:27" x14ac:dyDescent="0.25">
      <c r="A121">
        <v>17.390454500000001</v>
      </c>
      <c r="B121">
        <v>78.368069199999994</v>
      </c>
      <c r="C121">
        <v>17.390673</v>
      </c>
      <c r="D121">
        <v>78.368105999999997</v>
      </c>
      <c r="E121">
        <v>0.12379999999999999</v>
      </c>
      <c r="F121">
        <v>0.2392</v>
      </c>
      <c r="G121">
        <v>0.2611</v>
      </c>
      <c r="H121">
        <v>4</v>
      </c>
      <c r="I121">
        <f t="shared" si="15"/>
        <v>14.4</v>
      </c>
      <c r="J121" t="s">
        <v>0</v>
      </c>
      <c r="K121" s="1">
        <v>0.99517361111111102</v>
      </c>
      <c r="L121">
        <v>1</v>
      </c>
      <c r="M121">
        <v>0</v>
      </c>
      <c r="N121">
        <v>0</v>
      </c>
      <c r="O121">
        <v>0</v>
      </c>
      <c r="P121">
        <v>0</v>
      </c>
      <c r="Q121">
        <f t="shared" si="9"/>
        <v>1</v>
      </c>
      <c r="R121">
        <f>LOOKUP(EXCEL_235356_data!L121,Sheet1!$D$3:$D$7,Sheet1!$E$3:$E$7)</f>
        <v>0.8</v>
      </c>
      <c r="S121">
        <f>LOOKUP(EXCEL_235356_data!M121,Sheet1!$D$3:$D$7,Sheet1!$E$3:$E$7)</f>
        <v>0</v>
      </c>
      <c r="T121">
        <f>LOOKUP(EXCEL_235356_data!N121,Sheet1!$D$3:$D$7,Sheet1!$E$3:$E$7)</f>
        <v>0</v>
      </c>
      <c r="U121">
        <f>LOOKUP(EXCEL_235356_data!O121,Sheet1!$D$3:$D$7,Sheet1!$E$3:$E$7)</f>
        <v>0</v>
      </c>
      <c r="V121">
        <f>LOOKUP(EXCEL_235356_data!P121,Sheet1!$D$3:$D$7,Sheet1!$E$3:$E$7)</f>
        <v>0</v>
      </c>
      <c r="W121">
        <f t="shared" si="10"/>
        <v>0.16</v>
      </c>
      <c r="X121">
        <f t="shared" si="11"/>
        <v>0.2611</v>
      </c>
      <c r="Y121">
        <f t="shared" si="12"/>
        <v>1.0444</v>
      </c>
      <c r="Z121">
        <f t="shared" si="13"/>
        <v>6.5274999999999999</v>
      </c>
      <c r="AA121" t="str">
        <f t="shared" si="14"/>
        <v>BUMPY</v>
      </c>
    </row>
    <row r="122" spans="1:27" x14ac:dyDescent="0.25">
      <c r="A122">
        <v>17.390673</v>
      </c>
      <c r="B122">
        <v>78.368105999999997</v>
      </c>
      <c r="C122">
        <v>17.390845899999999</v>
      </c>
      <c r="D122">
        <v>78.368133900000004</v>
      </c>
      <c r="E122">
        <v>0.1492</v>
      </c>
      <c r="F122">
        <v>7.3800000000000004E-2</v>
      </c>
      <c r="G122">
        <v>7.1199999999999999E-2</v>
      </c>
      <c r="H122">
        <v>4</v>
      </c>
      <c r="I122">
        <f t="shared" si="15"/>
        <v>14.4</v>
      </c>
      <c r="J122" t="s">
        <v>0</v>
      </c>
      <c r="K122" s="1">
        <v>0.99523148148148144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9"/>
        <v>0</v>
      </c>
      <c r="R122">
        <f>LOOKUP(EXCEL_235356_data!L122,Sheet1!$D$3:$D$7,Sheet1!$E$3:$E$7)</f>
        <v>0</v>
      </c>
      <c r="S122">
        <f>LOOKUP(EXCEL_235356_data!M122,Sheet1!$D$3:$D$7,Sheet1!$E$3:$E$7)</f>
        <v>0</v>
      </c>
      <c r="T122">
        <f>LOOKUP(EXCEL_235356_data!N122,Sheet1!$D$3:$D$7,Sheet1!$E$3:$E$7)</f>
        <v>0</v>
      </c>
      <c r="U122">
        <f>LOOKUP(EXCEL_235356_data!O122,Sheet1!$D$3:$D$7,Sheet1!$E$3:$E$7)</f>
        <v>0</v>
      </c>
      <c r="V122">
        <f>LOOKUP(EXCEL_235356_data!P122,Sheet1!$D$3:$D$7,Sheet1!$E$3:$E$7)</f>
        <v>0</v>
      </c>
      <c r="W122">
        <f t="shared" si="10"/>
        <v>0</v>
      </c>
      <c r="X122">
        <f t="shared" si="11"/>
        <v>0.1492</v>
      </c>
      <c r="Y122">
        <f t="shared" si="12"/>
        <v>0.5968</v>
      </c>
      <c r="Z122">
        <f t="shared" si="13"/>
        <v>3.73</v>
      </c>
      <c r="AA122" t="str">
        <f t="shared" si="14"/>
        <v>BUMPY</v>
      </c>
    </row>
    <row r="123" spans="1:27" x14ac:dyDescent="0.25">
      <c r="A123">
        <v>17.390845899999999</v>
      </c>
      <c r="B123">
        <v>78.368133900000004</v>
      </c>
      <c r="C123">
        <v>17.391041300000001</v>
      </c>
      <c r="D123">
        <v>78.368164399999998</v>
      </c>
      <c r="E123">
        <v>7.7499999999999999E-2</v>
      </c>
      <c r="F123">
        <v>0.16350000000000001</v>
      </c>
      <c r="G123">
        <v>0.1978</v>
      </c>
      <c r="H123">
        <v>4</v>
      </c>
      <c r="I123">
        <f t="shared" si="15"/>
        <v>14.4</v>
      </c>
      <c r="J123" t="s">
        <v>0</v>
      </c>
      <c r="K123" s="1">
        <v>0.99528935185185186</v>
      </c>
      <c r="L123">
        <v>1</v>
      </c>
      <c r="M123">
        <v>0</v>
      </c>
      <c r="N123">
        <v>0</v>
      </c>
      <c r="O123">
        <v>0</v>
      </c>
      <c r="P123">
        <v>0</v>
      </c>
      <c r="Q123">
        <f t="shared" si="9"/>
        <v>1</v>
      </c>
      <c r="R123">
        <f>LOOKUP(EXCEL_235356_data!L123,Sheet1!$D$3:$D$7,Sheet1!$E$3:$E$7)</f>
        <v>0.8</v>
      </c>
      <c r="S123">
        <f>LOOKUP(EXCEL_235356_data!M123,Sheet1!$D$3:$D$7,Sheet1!$E$3:$E$7)</f>
        <v>0</v>
      </c>
      <c r="T123">
        <f>LOOKUP(EXCEL_235356_data!N123,Sheet1!$D$3:$D$7,Sheet1!$E$3:$E$7)</f>
        <v>0</v>
      </c>
      <c r="U123">
        <f>LOOKUP(EXCEL_235356_data!O123,Sheet1!$D$3:$D$7,Sheet1!$E$3:$E$7)</f>
        <v>0</v>
      </c>
      <c r="V123">
        <f>LOOKUP(EXCEL_235356_data!P123,Sheet1!$D$3:$D$7,Sheet1!$E$3:$E$7)</f>
        <v>0</v>
      </c>
      <c r="W123">
        <f t="shared" si="10"/>
        <v>0.16</v>
      </c>
      <c r="X123">
        <f t="shared" si="11"/>
        <v>0.1978</v>
      </c>
      <c r="Y123">
        <f t="shared" si="12"/>
        <v>0.79120000000000001</v>
      </c>
      <c r="Z123">
        <f t="shared" si="13"/>
        <v>4.9450000000000003</v>
      </c>
      <c r="AA123" t="str">
        <f t="shared" si="14"/>
        <v>BUMPY</v>
      </c>
    </row>
    <row r="124" spans="1:27" x14ac:dyDescent="0.25">
      <c r="A124">
        <v>17.391041300000001</v>
      </c>
      <c r="B124">
        <v>78.368164399999998</v>
      </c>
      <c r="C124">
        <v>17.391242699999999</v>
      </c>
      <c r="D124">
        <v>78.368186100000003</v>
      </c>
      <c r="E124">
        <v>0.3039</v>
      </c>
      <c r="F124">
        <v>0.3725</v>
      </c>
      <c r="G124">
        <v>0.84750000000000003</v>
      </c>
      <c r="H124">
        <v>4.5</v>
      </c>
      <c r="I124">
        <f t="shared" si="15"/>
        <v>16.2</v>
      </c>
      <c r="J124" t="s">
        <v>3</v>
      </c>
      <c r="K124" s="1">
        <v>0.99534722222222216</v>
      </c>
      <c r="L124">
        <v>0</v>
      </c>
      <c r="M124">
        <v>0</v>
      </c>
      <c r="N124">
        <v>0</v>
      </c>
      <c r="O124">
        <v>0</v>
      </c>
      <c r="P124">
        <v>3</v>
      </c>
      <c r="Q124">
        <f t="shared" si="9"/>
        <v>3</v>
      </c>
      <c r="R124">
        <f>LOOKUP(EXCEL_235356_data!L124,Sheet1!$D$3:$D$7,Sheet1!$E$3:$E$7)</f>
        <v>0</v>
      </c>
      <c r="S124">
        <f>LOOKUP(EXCEL_235356_data!M124,Sheet1!$D$3:$D$7,Sheet1!$E$3:$E$7)</f>
        <v>0</v>
      </c>
      <c r="T124">
        <f>LOOKUP(EXCEL_235356_data!N124,Sheet1!$D$3:$D$7,Sheet1!$E$3:$E$7)</f>
        <v>0</v>
      </c>
      <c r="U124">
        <f>LOOKUP(EXCEL_235356_data!O124,Sheet1!$D$3:$D$7,Sheet1!$E$3:$E$7)</f>
        <v>0</v>
      </c>
      <c r="V124">
        <f>LOOKUP(EXCEL_235356_data!P124,Sheet1!$D$3:$D$7,Sheet1!$E$3:$E$7)</f>
        <v>1.5</v>
      </c>
      <c r="W124">
        <f t="shared" si="10"/>
        <v>0.3</v>
      </c>
      <c r="X124">
        <f t="shared" si="11"/>
        <v>0.84750000000000003</v>
      </c>
      <c r="Y124">
        <f t="shared" si="12"/>
        <v>3.8137500000000002</v>
      </c>
      <c r="Z124">
        <f t="shared" si="13"/>
        <v>18.833333333333336</v>
      </c>
      <c r="AA124" t="str">
        <f t="shared" si="14"/>
        <v>BUMPY</v>
      </c>
    </row>
    <row r="125" spans="1:27" x14ac:dyDescent="0.25">
      <c r="A125">
        <v>17.391242699999999</v>
      </c>
      <c r="B125">
        <v>78.368186100000003</v>
      </c>
      <c r="C125">
        <v>17.391483399999998</v>
      </c>
      <c r="D125">
        <v>78.368204800000001</v>
      </c>
      <c r="E125">
        <v>0.21390000000000001</v>
      </c>
      <c r="F125">
        <v>0.32179999999999997</v>
      </c>
      <c r="G125">
        <v>0.35980000000000001</v>
      </c>
      <c r="H125">
        <v>5.75</v>
      </c>
      <c r="I125">
        <f t="shared" si="15"/>
        <v>20.7</v>
      </c>
      <c r="J125" t="s">
        <v>1</v>
      </c>
      <c r="K125" s="1">
        <v>0.99540509259259258</v>
      </c>
      <c r="L125">
        <v>2</v>
      </c>
      <c r="M125">
        <v>0</v>
      </c>
      <c r="N125">
        <v>0</v>
      </c>
      <c r="O125">
        <v>1</v>
      </c>
      <c r="P125">
        <v>0</v>
      </c>
      <c r="Q125">
        <f t="shared" si="9"/>
        <v>3</v>
      </c>
      <c r="R125">
        <f>LOOKUP(EXCEL_235356_data!L125,Sheet1!$D$3:$D$7,Sheet1!$E$3:$E$7)</f>
        <v>1</v>
      </c>
      <c r="S125">
        <f>LOOKUP(EXCEL_235356_data!M125,Sheet1!$D$3:$D$7,Sheet1!$E$3:$E$7)</f>
        <v>0</v>
      </c>
      <c r="T125">
        <f>LOOKUP(EXCEL_235356_data!N125,Sheet1!$D$3:$D$7,Sheet1!$E$3:$E$7)</f>
        <v>0</v>
      </c>
      <c r="U125">
        <f>LOOKUP(EXCEL_235356_data!O125,Sheet1!$D$3:$D$7,Sheet1!$E$3:$E$7)</f>
        <v>0.8</v>
      </c>
      <c r="V125">
        <f>LOOKUP(EXCEL_235356_data!P125,Sheet1!$D$3:$D$7,Sheet1!$E$3:$E$7)</f>
        <v>0</v>
      </c>
      <c r="W125">
        <f t="shared" si="10"/>
        <v>0.36</v>
      </c>
      <c r="X125">
        <f t="shared" si="11"/>
        <v>0.35980000000000001</v>
      </c>
      <c r="Y125">
        <f t="shared" si="12"/>
        <v>2.0688499999999999</v>
      </c>
      <c r="Z125">
        <f t="shared" si="13"/>
        <v>6.2573913043478253</v>
      </c>
      <c r="AA125" t="str">
        <f t="shared" si="14"/>
        <v>BUMPY</v>
      </c>
    </row>
    <row r="126" spans="1:27" x14ac:dyDescent="0.25">
      <c r="A126">
        <v>17.391483399999998</v>
      </c>
      <c r="B126">
        <v>78.368204800000001</v>
      </c>
      <c r="C126">
        <v>17.391740599999999</v>
      </c>
      <c r="D126">
        <v>78.368231300000005</v>
      </c>
      <c r="E126">
        <v>0.1052</v>
      </c>
      <c r="F126">
        <v>3.5299999999999998E-2</v>
      </c>
      <c r="G126">
        <v>4.7300000000000002E-2</v>
      </c>
      <c r="H126">
        <v>5.75</v>
      </c>
      <c r="I126">
        <f t="shared" si="15"/>
        <v>20.7</v>
      </c>
      <c r="J126" t="s">
        <v>0</v>
      </c>
      <c r="K126" s="1">
        <v>0.99546296296296299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9"/>
        <v>0</v>
      </c>
      <c r="R126">
        <f>LOOKUP(EXCEL_235356_data!L126,Sheet1!$D$3:$D$7,Sheet1!$E$3:$E$7)</f>
        <v>0</v>
      </c>
      <c r="S126">
        <f>LOOKUP(EXCEL_235356_data!M126,Sheet1!$D$3:$D$7,Sheet1!$E$3:$E$7)</f>
        <v>0</v>
      </c>
      <c r="T126">
        <f>LOOKUP(EXCEL_235356_data!N126,Sheet1!$D$3:$D$7,Sheet1!$E$3:$E$7)</f>
        <v>0</v>
      </c>
      <c r="U126">
        <f>LOOKUP(EXCEL_235356_data!O126,Sheet1!$D$3:$D$7,Sheet1!$E$3:$E$7)</f>
        <v>0</v>
      </c>
      <c r="V126">
        <f>LOOKUP(EXCEL_235356_data!P126,Sheet1!$D$3:$D$7,Sheet1!$E$3:$E$7)</f>
        <v>0</v>
      </c>
      <c r="W126">
        <f t="shared" si="10"/>
        <v>0</v>
      </c>
      <c r="X126">
        <f t="shared" si="11"/>
        <v>0.1052</v>
      </c>
      <c r="Y126">
        <f t="shared" si="12"/>
        <v>0.60489999999999999</v>
      </c>
      <c r="Z126">
        <f t="shared" si="13"/>
        <v>1.8295652173913042</v>
      </c>
      <c r="AA126" t="str">
        <f t="shared" si="14"/>
        <v>GOOD</v>
      </c>
    </row>
    <row r="127" spans="1:27" x14ac:dyDescent="0.25">
      <c r="A127">
        <v>17.391740599999999</v>
      </c>
      <c r="B127">
        <v>78.368231300000005</v>
      </c>
      <c r="C127">
        <v>17.3919563</v>
      </c>
      <c r="D127">
        <v>78.368268799999996</v>
      </c>
      <c r="E127">
        <v>4.7600000000000003E-2</v>
      </c>
      <c r="F127">
        <v>2.6100000000000002E-2</v>
      </c>
      <c r="G127">
        <v>5.2699999999999997E-2</v>
      </c>
      <c r="H127">
        <v>3.75</v>
      </c>
      <c r="I127">
        <f t="shared" si="15"/>
        <v>13.5</v>
      </c>
      <c r="J127" t="s">
        <v>0</v>
      </c>
      <c r="K127" s="1">
        <v>0.9955208333333333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9"/>
        <v>0</v>
      </c>
      <c r="R127">
        <f>LOOKUP(EXCEL_235356_data!L127,Sheet1!$D$3:$D$7,Sheet1!$E$3:$E$7)</f>
        <v>0</v>
      </c>
      <c r="S127">
        <f>LOOKUP(EXCEL_235356_data!M127,Sheet1!$D$3:$D$7,Sheet1!$E$3:$E$7)</f>
        <v>0</v>
      </c>
      <c r="T127">
        <f>LOOKUP(EXCEL_235356_data!N127,Sheet1!$D$3:$D$7,Sheet1!$E$3:$E$7)</f>
        <v>0</v>
      </c>
      <c r="U127">
        <f>LOOKUP(EXCEL_235356_data!O127,Sheet1!$D$3:$D$7,Sheet1!$E$3:$E$7)</f>
        <v>0</v>
      </c>
      <c r="V127">
        <f>LOOKUP(EXCEL_235356_data!P127,Sheet1!$D$3:$D$7,Sheet1!$E$3:$E$7)</f>
        <v>0</v>
      </c>
      <c r="W127">
        <f t="shared" si="10"/>
        <v>0</v>
      </c>
      <c r="X127">
        <f t="shared" si="11"/>
        <v>5.2699999999999997E-2</v>
      </c>
      <c r="Y127">
        <f t="shared" si="12"/>
        <v>0.197625</v>
      </c>
      <c r="Z127">
        <f t="shared" si="13"/>
        <v>1.4053333333333333</v>
      </c>
      <c r="AA127" t="str">
        <f t="shared" si="14"/>
        <v>GOOD</v>
      </c>
    </row>
    <row r="128" spans="1:27" x14ac:dyDescent="0.25">
      <c r="A128">
        <v>17.3919563</v>
      </c>
      <c r="B128">
        <v>78.368268799999996</v>
      </c>
      <c r="C128">
        <v>17.392062500000002</v>
      </c>
      <c r="D128">
        <v>78.368072799999993</v>
      </c>
      <c r="E128">
        <v>5.0099999999999999E-2</v>
      </c>
      <c r="F128">
        <v>0.15010000000000001</v>
      </c>
      <c r="G128">
        <v>0.1072</v>
      </c>
      <c r="H128">
        <v>5.5</v>
      </c>
      <c r="I128">
        <f t="shared" si="15"/>
        <v>19.8</v>
      </c>
      <c r="J128" t="s">
        <v>0</v>
      </c>
      <c r="K128" s="1">
        <v>0.99557870370370372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9"/>
        <v>0</v>
      </c>
      <c r="R128">
        <f>LOOKUP(EXCEL_235356_data!L128,Sheet1!$D$3:$D$7,Sheet1!$E$3:$E$7)</f>
        <v>0</v>
      </c>
      <c r="S128">
        <f>LOOKUP(EXCEL_235356_data!M128,Sheet1!$D$3:$D$7,Sheet1!$E$3:$E$7)</f>
        <v>0</v>
      </c>
      <c r="T128">
        <f>LOOKUP(EXCEL_235356_data!N128,Sheet1!$D$3:$D$7,Sheet1!$E$3:$E$7)</f>
        <v>0</v>
      </c>
      <c r="U128">
        <f>LOOKUP(EXCEL_235356_data!O128,Sheet1!$D$3:$D$7,Sheet1!$E$3:$E$7)</f>
        <v>0</v>
      </c>
      <c r="V128">
        <f>LOOKUP(EXCEL_235356_data!P128,Sheet1!$D$3:$D$7,Sheet1!$E$3:$E$7)</f>
        <v>0</v>
      </c>
      <c r="W128">
        <f t="shared" si="10"/>
        <v>0</v>
      </c>
      <c r="X128">
        <f t="shared" si="11"/>
        <v>0.15010000000000001</v>
      </c>
      <c r="Y128">
        <f t="shared" si="12"/>
        <v>0.82555000000000001</v>
      </c>
      <c r="Z128">
        <f t="shared" si="13"/>
        <v>2.729090909090909</v>
      </c>
      <c r="AA128" t="str">
        <f t="shared" si="14"/>
        <v>BUMPY</v>
      </c>
    </row>
    <row r="129" spans="1:27" x14ac:dyDescent="0.25">
      <c r="A129">
        <v>17.392062500000002</v>
      </c>
      <c r="B129">
        <v>78.368072799999993</v>
      </c>
      <c r="C129">
        <v>17.392103500000001</v>
      </c>
      <c r="D129">
        <v>78.367688000000001</v>
      </c>
      <c r="E129">
        <v>7.2900000000000006E-2</v>
      </c>
      <c r="F129">
        <v>0.17460000000000001</v>
      </c>
      <c r="G129">
        <v>0.1038</v>
      </c>
      <c r="H129">
        <v>9</v>
      </c>
      <c r="I129">
        <f t="shared" si="15"/>
        <v>32.4</v>
      </c>
      <c r="J129" t="s">
        <v>0</v>
      </c>
      <c r="K129" s="1">
        <v>0.99563657407407413</v>
      </c>
      <c r="L129">
        <v>0</v>
      </c>
      <c r="M129">
        <v>0</v>
      </c>
      <c r="N129">
        <v>0</v>
      </c>
      <c r="O129">
        <v>1</v>
      </c>
      <c r="P129">
        <v>0</v>
      </c>
      <c r="Q129">
        <f t="shared" si="9"/>
        <v>1</v>
      </c>
      <c r="R129">
        <f>LOOKUP(EXCEL_235356_data!L129,Sheet1!$D$3:$D$7,Sheet1!$E$3:$E$7)</f>
        <v>0</v>
      </c>
      <c r="S129">
        <f>LOOKUP(EXCEL_235356_data!M129,Sheet1!$D$3:$D$7,Sheet1!$E$3:$E$7)</f>
        <v>0</v>
      </c>
      <c r="T129">
        <f>LOOKUP(EXCEL_235356_data!N129,Sheet1!$D$3:$D$7,Sheet1!$E$3:$E$7)</f>
        <v>0</v>
      </c>
      <c r="U129">
        <f>LOOKUP(EXCEL_235356_data!O129,Sheet1!$D$3:$D$7,Sheet1!$E$3:$E$7)</f>
        <v>0.8</v>
      </c>
      <c r="V129">
        <f>LOOKUP(EXCEL_235356_data!P129,Sheet1!$D$3:$D$7,Sheet1!$E$3:$E$7)</f>
        <v>0</v>
      </c>
      <c r="W129">
        <f t="shared" si="10"/>
        <v>0.16</v>
      </c>
      <c r="X129">
        <f t="shared" si="11"/>
        <v>0.17460000000000001</v>
      </c>
      <c r="Y129">
        <f t="shared" si="12"/>
        <v>1.5714000000000001</v>
      </c>
      <c r="Z129">
        <f t="shared" si="13"/>
        <v>1.94</v>
      </c>
      <c r="AA129" t="str">
        <f t="shared" si="14"/>
        <v>GOOD</v>
      </c>
    </row>
    <row r="130" spans="1:27" x14ac:dyDescent="0.25">
      <c r="A130">
        <v>17.392103500000001</v>
      </c>
      <c r="B130">
        <v>78.367688000000001</v>
      </c>
      <c r="C130">
        <v>17.392129300000001</v>
      </c>
      <c r="D130">
        <v>78.367236700000007</v>
      </c>
      <c r="E130">
        <v>4.2000000000000003E-2</v>
      </c>
      <c r="F130">
        <v>6.1800000000000001E-2</v>
      </c>
      <c r="G130">
        <v>5.6000000000000001E-2</v>
      </c>
      <c r="H130">
        <v>7.75</v>
      </c>
      <c r="I130">
        <f t="shared" si="15"/>
        <v>27.900000000000002</v>
      </c>
      <c r="J130" t="s">
        <v>0</v>
      </c>
      <c r="K130" s="1">
        <v>0.99569444444444455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9"/>
        <v>0</v>
      </c>
      <c r="R130">
        <f>LOOKUP(EXCEL_235356_data!L130,Sheet1!$D$3:$D$7,Sheet1!$E$3:$E$7)</f>
        <v>0</v>
      </c>
      <c r="S130">
        <f>LOOKUP(EXCEL_235356_data!M130,Sheet1!$D$3:$D$7,Sheet1!$E$3:$E$7)</f>
        <v>0</v>
      </c>
      <c r="T130">
        <f>LOOKUP(EXCEL_235356_data!N130,Sheet1!$D$3:$D$7,Sheet1!$E$3:$E$7)</f>
        <v>0</v>
      </c>
      <c r="U130">
        <f>LOOKUP(EXCEL_235356_data!O130,Sheet1!$D$3:$D$7,Sheet1!$E$3:$E$7)</f>
        <v>0</v>
      </c>
      <c r="V130">
        <f>LOOKUP(EXCEL_235356_data!P130,Sheet1!$D$3:$D$7,Sheet1!$E$3:$E$7)</f>
        <v>0</v>
      </c>
      <c r="W130">
        <f t="shared" si="10"/>
        <v>0</v>
      </c>
      <c r="X130">
        <f t="shared" si="11"/>
        <v>6.1800000000000001E-2</v>
      </c>
      <c r="Y130">
        <f t="shared" si="12"/>
        <v>0.47894999999999999</v>
      </c>
      <c r="Z130">
        <f t="shared" si="13"/>
        <v>0.79741935483870974</v>
      </c>
      <c r="AA130" t="str">
        <f t="shared" si="14"/>
        <v>GOOD</v>
      </c>
    </row>
    <row r="131" spans="1:27" x14ac:dyDescent="0.25">
      <c r="A131">
        <v>17.392129300000001</v>
      </c>
      <c r="B131">
        <v>78.367236700000007</v>
      </c>
      <c r="C131">
        <v>17.392163400000001</v>
      </c>
      <c r="D131">
        <v>78.366950500000002</v>
      </c>
      <c r="E131">
        <v>0.156</v>
      </c>
      <c r="F131">
        <v>9.2100000000000001E-2</v>
      </c>
      <c r="G131">
        <v>0.29170000000000001</v>
      </c>
      <c r="H131">
        <v>4.5</v>
      </c>
      <c r="I131">
        <f t="shared" si="15"/>
        <v>16.2</v>
      </c>
      <c r="J131" t="s">
        <v>1</v>
      </c>
      <c r="K131" s="1">
        <v>0.99575231481481474</v>
      </c>
      <c r="L131">
        <v>0</v>
      </c>
      <c r="M131">
        <v>1</v>
      </c>
      <c r="N131">
        <v>1</v>
      </c>
      <c r="O131">
        <v>0</v>
      </c>
      <c r="P131">
        <v>0</v>
      </c>
      <c r="Q131">
        <f t="shared" ref="Q131" si="16">SUM(L131:P131)</f>
        <v>2</v>
      </c>
      <c r="R131">
        <f>LOOKUP(EXCEL_235356_data!L131,Sheet1!$D$3:$D$7,Sheet1!$E$3:$E$7)</f>
        <v>0</v>
      </c>
      <c r="S131">
        <f>LOOKUP(EXCEL_235356_data!M131,Sheet1!$D$3:$D$7,Sheet1!$E$3:$E$7)</f>
        <v>0.8</v>
      </c>
      <c r="T131">
        <f>LOOKUP(EXCEL_235356_data!N131,Sheet1!$D$3:$D$7,Sheet1!$E$3:$E$7)</f>
        <v>0.8</v>
      </c>
      <c r="U131">
        <f>LOOKUP(EXCEL_235356_data!O131,Sheet1!$D$3:$D$7,Sheet1!$E$3:$E$7)</f>
        <v>0</v>
      </c>
      <c r="V131">
        <f>LOOKUP(EXCEL_235356_data!P131,Sheet1!$D$3:$D$7,Sheet1!$E$3:$E$7)</f>
        <v>0</v>
      </c>
      <c r="W131">
        <f t="shared" ref="W131" si="17">AVERAGE(R131:V131)</f>
        <v>0.32</v>
      </c>
      <c r="X131">
        <f t="shared" ref="X131" si="18">MAX(E131:G131)</f>
        <v>0.29170000000000001</v>
      </c>
      <c r="Y131">
        <f t="shared" ref="Y131" si="19">X131*H131</f>
        <v>1.3126500000000001</v>
      </c>
      <c r="Z131">
        <f t="shared" ref="Z131" si="20">(X131/H131)*100</f>
        <v>6.482222222222223</v>
      </c>
      <c r="AA131" t="str">
        <f t="shared" ref="AA131:AA194" si="21">IF(Z131&gt;2,"BUMPY","GOOD")</f>
        <v>BUMPY</v>
      </c>
    </row>
    <row r="132" spans="1:27" x14ac:dyDescent="0.25">
      <c r="A132">
        <v>17.400551</v>
      </c>
      <c r="B132">
        <v>78.379608200000007</v>
      </c>
      <c r="C132">
        <v>17.400500699999998</v>
      </c>
      <c r="D132">
        <v>78.379822799999999</v>
      </c>
      <c r="E132">
        <v>0.1137</v>
      </c>
      <c r="F132">
        <v>7.1300000000000002E-2</v>
      </c>
      <c r="G132">
        <v>0.17349999999999999</v>
      </c>
      <c r="H132">
        <v>4</v>
      </c>
      <c r="I132">
        <f t="shared" si="15"/>
        <v>14.4</v>
      </c>
      <c r="J132" t="s">
        <v>0</v>
      </c>
      <c r="K132" s="1">
        <v>7.2824074074074083E-2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ref="Q132:Q195" si="22">SUM(L132:P132)</f>
        <v>0</v>
      </c>
      <c r="R132">
        <f>LOOKUP(EXCEL_235356_data!L132,Sheet1!$D$3:$D$7,Sheet1!$E$3:$E$7)</f>
        <v>0</v>
      </c>
      <c r="S132">
        <f>LOOKUP(EXCEL_235356_data!M132,Sheet1!$D$3:$D$7,Sheet1!$E$3:$E$7)</f>
        <v>0</v>
      </c>
      <c r="T132">
        <f>LOOKUP(EXCEL_235356_data!N132,Sheet1!$D$3:$D$7,Sheet1!$E$3:$E$7)</f>
        <v>0</v>
      </c>
      <c r="U132">
        <f>LOOKUP(EXCEL_235356_data!O132,Sheet1!$D$3:$D$7,Sheet1!$E$3:$E$7)</f>
        <v>0</v>
      </c>
      <c r="V132">
        <f>LOOKUP(EXCEL_235356_data!P132,Sheet1!$D$3:$D$7,Sheet1!$E$3:$E$7)</f>
        <v>0</v>
      </c>
      <c r="W132">
        <f t="shared" ref="W132:W195" si="23">AVERAGE(R132:V132)</f>
        <v>0</v>
      </c>
      <c r="X132">
        <f t="shared" ref="X132:X195" si="24">MAX(E132:G132)</f>
        <v>0.17349999999999999</v>
      </c>
      <c r="Y132">
        <f t="shared" ref="Y132:Y195" si="25">X132*H132</f>
        <v>0.69399999999999995</v>
      </c>
      <c r="Z132">
        <f t="shared" ref="Z132:Z195" si="26">(X132/H132)*100</f>
        <v>4.3374999999999995</v>
      </c>
      <c r="AA132" t="str">
        <f t="shared" si="21"/>
        <v>BUMPY</v>
      </c>
    </row>
    <row r="133" spans="1:27" x14ac:dyDescent="0.25">
      <c r="A133">
        <v>17.4005075</v>
      </c>
      <c r="B133">
        <v>78.3798697</v>
      </c>
      <c r="C133">
        <v>17.4004765</v>
      </c>
      <c r="D133">
        <v>78.380035699999993</v>
      </c>
      <c r="E133">
        <v>5.5800000000000002E-2</v>
      </c>
      <c r="F133">
        <v>3.4200000000000001E-2</v>
      </c>
      <c r="G133">
        <v>0.1033</v>
      </c>
      <c r="H133">
        <v>4</v>
      </c>
      <c r="I133">
        <f t="shared" si="15"/>
        <v>14.4</v>
      </c>
      <c r="J133" t="s">
        <v>0</v>
      </c>
      <c r="K133" s="1">
        <v>7.2881944444444444E-2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2"/>
        <v>0</v>
      </c>
      <c r="R133">
        <f>LOOKUP(EXCEL_235356_data!L133,Sheet1!$D$3:$D$7,Sheet1!$E$3:$E$7)</f>
        <v>0</v>
      </c>
      <c r="S133">
        <f>LOOKUP(EXCEL_235356_data!M133,Sheet1!$D$3:$D$7,Sheet1!$E$3:$E$7)</f>
        <v>0</v>
      </c>
      <c r="T133">
        <f>LOOKUP(EXCEL_235356_data!N133,Sheet1!$D$3:$D$7,Sheet1!$E$3:$E$7)</f>
        <v>0</v>
      </c>
      <c r="U133">
        <f>LOOKUP(EXCEL_235356_data!O133,Sheet1!$D$3:$D$7,Sheet1!$E$3:$E$7)</f>
        <v>0</v>
      </c>
      <c r="V133">
        <f>LOOKUP(EXCEL_235356_data!P133,Sheet1!$D$3:$D$7,Sheet1!$E$3:$E$7)</f>
        <v>0</v>
      </c>
      <c r="W133">
        <f t="shared" si="23"/>
        <v>0</v>
      </c>
      <c r="X133">
        <f t="shared" si="24"/>
        <v>0.1033</v>
      </c>
      <c r="Y133">
        <f t="shared" si="25"/>
        <v>0.41320000000000001</v>
      </c>
      <c r="Z133">
        <f t="shared" si="26"/>
        <v>2.5825</v>
      </c>
      <c r="AA133" t="str">
        <f t="shared" si="21"/>
        <v>BUMPY</v>
      </c>
    </row>
    <row r="134" spans="1:27" x14ac:dyDescent="0.25">
      <c r="A134">
        <v>17.400469999999999</v>
      </c>
      <c r="B134">
        <v>78.380073800000005</v>
      </c>
      <c r="C134">
        <v>17.4004528</v>
      </c>
      <c r="D134">
        <v>78.380229700000001</v>
      </c>
      <c r="E134">
        <v>0.1462</v>
      </c>
      <c r="F134">
        <v>0.33139999999999997</v>
      </c>
      <c r="G134">
        <v>0.59060000000000001</v>
      </c>
      <c r="H134">
        <v>4.25</v>
      </c>
      <c r="I134">
        <f t="shared" si="15"/>
        <v>15.3</v>
      </c>
      <c r="J134" t="s">
        <v>2</v>
      </c>
      <c r="K134" s="1">
        <v>7.2939814814814818E-2</v>
      </c>
      <c r="L134">
        <v>0</v>
      </c>
      <c r="M134">
        <v>1</v>
      </c>
      <c r="N134">
        <v>2</v>
      </c>
      <c r="O134">
        <v>1</v>
      </c>
      <c r="P134">
        <v>0</v>
      </c>
      <c r="Q134">
        <f t="shared" si="22"/>
        <v>4</v>
      </c>
      <c r="R134">
        <f>LOOKUP(EXCEL_235356_data!L134,Sheet1!$D$3:$D$7,Sheet1!$E$3:$E$7)</f>
        <v>0</v>
      </c>
      <c r="S134">
        <f>LOOKUP(EXCEL_235356_data!M134,Sheet1!$D$3:$D$7,Sheet1!$E$3:$E$7)</f>
        <v>0.8</v>
      </c>
      <c r="T134">
        <f>LOOKUP(EXCEL_235356_data!N134,Sheet1!$D$3:$D$7,Sheet1!$E$3:$E$7)</f>
        <v>1</v>
      </c>
      <c r="U134">
        <f>LOOKUP(EXCEL_235356_data!O134,Sheet1!$D$3:$D$7,Sheet1!$E$3:$E$7)</f>
        <v>0.8</v>
      </c>
      <c r="V134">
        <f>LOOKUP(EXCEL_235356_data!P134,Sheet1!$D$3:$D$7,Sheet1!$E$3:$E$7)</f>
        <v>0</v>
      </c>
      <c r="W134">
        <f t="shared" si="23"/>
        <v>0.52</v>
      </c>
      <c r="X134">
        <f t="shared" si="24"/>
        <v>0.59060000000000001</v>
      </c>
      <c r="Y134">
        <f t="shared" si="25"/>
        <v>2.5100500000000001</v>
      </c>
      <c r="Z134">
        <f t="shared" si="26"/>
        <v>13.896470588235294</v>
      </c>
      <c r="AA134" t="str">
        <f t="shared" si="21"/>
        <v>BUMPY</v>
      </c>
    </row>
    <row r="135" spans="1:27" x14ac:dyDescent="0.25">
      <c r="A135">
        <v>17.400444700000001</v>
      </c>
      <c r="B135">
        <v>78.380268999999998</v>
      </c>
      <c r="C135">
        <v>17.400407600000001</v>
      </c>
      <c r="D135">
        <v>78.380463199999994</v>
      </c>
      <c r="E135">
        <v>0.24690000000000001</v>
      </c>
      <c r="F135">
        <v>0.53859999999999997</v>
      </c>
      <c r="G135">
        <v>0.49959999999999999</v>
      </c>
      <c r="H135">
        <v>4.25</v>
      </c>
      <c r="I135">
        <f t="shared" si="15"/>
        <v>15.3</v>
      </c>
      <c r="J135" t="s">
        <v>1</v>
      </c>
      <c r="K135" s="1">
        <v>7.2997685185185179E-2</v>
      </c>
      <c r="L135">
        <v>0</v>
      </c>
      <c r="M135">
        <v>0</v>
      </c>
      <c r="N135">
        <v>2</v>
      </c>
      <c r="O135">
        <v>1</v>
      </c>
      <c r="P135">
        <v>0</v>
      </c>
      <c r="Q135">
        <f t="shared" si="22"/>
        <v>3</v>
      </c>
      <c r="R135">
        <f>LOOKUP(EXCEL_235356_data!L135,Sheet1!$D$3:$D$7,Sheet1!$E$3:$E$7)</f>
        <v>0</v>
      </c>
      <c r="S135">
        <f>LOOKUP(EXCEL_235356_data!M135,Sheet1!$D$3:$D$7,Sheet1!$E$3:$E$7)</f>
        <v>0</v>
      </c>
      <c r="T135">
        <f>LOOKUP(EXCEL_235356_data!N135,Sheet1!$D$3:$D$7,Sheet1!$E$3:$E$7)</f>
        <v>1</v>
      </c>
      <c r="U135">
        <f>LOOKUP(EXCEL_235356_data!O135,Sheet1!$D$3:$D$7,Sheet1!$E$3:$E$7)</f>
        <v>0.8</v>
      </c>
      <c r="V135">
        <f>LOOKUP(EXCEL_235356_data!P135,Sheet1!$D$3:$D$7,Sheet1!$E$3:$E$7)</f>
        <v>0</v>
      </c>
      <c r="W135">
        <f t="shared" si="23"/>
        <v>0.36</v>
      </c>
      <c r="X135">
        <f t="shared" si="24"/>
        <v>0.53859999999999997</v>
      </c>
      <c r="Y135">
        <f t="shared" si="25"/>
        <v>2.28905</v>
      </c>
      <c r="Z135">
        <f t="shared" si="26"/>
        <v>12.672941176470587</v>
      </c>
      <c r="AA135" t="str">
        <f t="shared" si="21"/>
        <v>BUMPY</v>
      </c>
    </row>
    <row r="136" spans="1:27" x14ac:dyDescent="0.25">
      <c r="A136">
        <v>17.400407600000001</v>
      </c>
      <c r="B136">
        <v>78.380463199999994</v>
      </c>
      <c r="C136">
        <v>17.400380999999999</v>
      </c>
      <c r="D136">
        <v>78.3807142</v>
      </c>
      <c r="E136">
        <v>4.3900000000000002E-2</v>
      </c>
      <c r="F136">
        <v>8.9899999999999994E-2</v>
      </c>
      <c r="G136">
        <v>0.1258</v>
      </c>
      <c r="H136">
        <v>6</v>
      </c>
      <c r="I136">
        <f t="shared" ref="I136:I199" si="27">H136*3.6</f>
        <v>21.6</v>
      </c>
      <c r="J136" t="s">
        <v>0</v>
      </c>
      <c r="K136" s="1">
        <v>7.3055555555555554E-2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2"/>
        <v>0</v>
      </c>
      <c r="R136">
        <f>LOOKUP(EXCEL_235356_data!L136,Sheet1!$D$3:$D$7,Sheet1!$E$3:$E$7)</f>
        <v>0</v>
      </c>
      <c r="S136">
        <f>LOOKUP(EXCEL_235356_data!M136,Sheet1!$D$3:$D$7,Sheet1!$E$3:$E$7)</f>
        <v>0</v>
      </c>
      <c r="T136">
        <f>LOOKUP(EXCEL_235356_data!N136,Sheet1!$D$3:$D$7,Sheet1!$E$3:$E$7)</f>
        <v>0</v>
      </c>
      <c r="U136">
        <f>LOOKUP(EXCEL_235356_data!O136,Sheet1!$D$3:$D$7,Sheet1!$E$3:$E$7)</f>
        <v>0</v>
      </c>
      <c r="V136">
        <f>LOOKUP(EXCEL_235356_data!P136,Sheet1!$D$3:$D$7,Sheet1!$E$3:$E$7)</f>
        <v>0</v>
      </c>
      <c r="W136">
        <f t="shared" si="23"/>
        <v>0</v>
      </c>
      <c r="X136">
        <f t="shared" si="24"/>
        <v>0.1258</v>
      </c>
      <c r="Y136">
        <f t="shared" si="25"/>
        <v>0.75479999999999992</v>
      </c>
      <c r="Z136">
        <f t="shared" si="26"/>
        <v>2.0966666666666667</v>
      </c>
      <c r="AA136" t="str">
        <f t="shared" si="21"/>
        <v>BUMPY</v>
      </c>
    </row>
    <row r="137" spans="1:27" x14ac:dyDescent="0.25">
      <c r="A137">
        <v>17.400380999999999</v>
      </c>
      <c r="B137">
        <v>78.3807142</v>
      </c>
      <c r="C137">
        <v>17.4003522</v>
      </c>
      <c r="D137">
        <v>78.381016299999999</v>
      </c>
      <c r="E137">
        <v>5.2699999999999997E-2</v>
      </c>
      <c r="F137">
        <v>5.3100000000000001E-2</v>
      </c>
      <c r="G137">
        <v>0.14879999999999999</v>
      </c>
      <c r="H137">
        <v>6</v>
      </c>
      <c r="I137">
        <f t="shared" si="27"/>
        <v>21.6</v>
      </c>
      <c r="J137" t="s">
        <v>1</v>
      </c>
      <c r="K137" s="1">
        <v>7.3113425925925915E-2</v>
      </c>
      <c r="L137">
        <v>0</v>
      </c>
      <c r="M137">
        <v>1</v>
      </c>
      <c r="N137">
        <v>0</v>
      </c>
      <c r="O137">
        <v>1</v>
      </c>
      <c r="P137">
        <v>0</v>
      </c>
      <c r="Q137">
        <f t="shared" si="22"/>
        <v>2</v>
      </c>
      <c r="R137">
        <f>LOOKUP(EXCEL_235356_data!L137,Sheet1!$D$3:$D$7,Sheet1!$E$3:$E$7)</f>
        <v>0</v>
      </c>
      <c r="S137">
        <f>LOOKUP(EXCEL_235356_data!M137,Sheet1!$D$3:$D$7,Sheet1!$E$3:$E$7)</f>
        <v>0.8</v>
      </c>
      <c r="T137">
        <f>LOOKUP(EXCEL_235356_data!N137,Sheet1!$D$3:$D$7,Sheet1!$E$3:$E$7)</f>
        <v>0</v>
      </c>
      <c r="U137">
        <f>LOOKUP(EXCEL_235356_data!O137,Sheet1!$D$3:$D$7,Sheet1!$E$3:$E$7)</f>
        <v>0.8</v>
      </c>
      <c r="V137">
        <f>LOOKUP(EXCEL_235356_data!P137,Sheet1!$D$3:$D$7,Sheet1!$E$3:$E$7)</f>
        <v>0</v>
      </c>
      <c r="W137">
        <f t="shared" si="23"/>
        <v>0.32</v>
      </c>
      <c r="X137">
        <f t="shared" si="24"/>
        <v>0.14879999999999999</v>
      </c>
      <c r="Y137">
        <f t="shared" si="25"/>
        <v>0.89279999999999993</v>
      </c>
      <c r="Z137">
        <f t="shared" si="26"/>
        <v>2.48</v>
      </c>
      <c r="AA137" t="str">
        <f t="shared" si="21"/>
        <v>BUMPY</v>
      </c>
    </row>
    <row r="138" spans="1:27" x14ac:dyDescent="0.25">
      <c r="A138">
        <v>17.4003522</v>
      </c>
      <c r="B138">
        <v>78.381016299999999</v>
      </c>
      <c r="C138">
        <v>17.400344100000002</v>
      </c>
      <c r="D138">
        <v>78.381262500000005</v>
      </c>
      <c r="E138">
        <v>7.17E-2</v>
      </c>
      <c r="F138">
        <v>0.109</v>
      </c>
      <c r="G138">
        <v>8.3199999999999996E-2</v>
      </c>
      <c r="H138">
        <v>4.5</v>
      </c>
      <c r="I138">
        <f t="shared" si="27"/>
        <v>16.2</v>
      </c>
      <c r="J138" t="s">
        <v>0</v>
      </c>
      <c r="K138" s="1">
        <v>7.3171296296296304E-2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2"/>
        <v>0</v>
      </c>
      <c r="R138">
        <f>LOOKUP(EXCEL_235356_data!L138,Sheet1!$D$3:$D$7,Sheet1!$E$3:$E$7)</f>
        <v>0</v>
      </c>
      <c r="S138">
        <f>LOOKUP(EXCEL_235356_data!M138,Sheet1!$D$3:$D$7,Sheet1!$E$3:$E$7)</f>
        <v>0</v>
      </c>
      <c r="T138">
        <f>LOOKUP(EXCEL_235356_data!N138,Sheet1!$D$3:$D$7,Sheet1!$E$3:$E$7)</f>
        <v>0</v>
      </c>
      <c r="U138">
        <f>LOOKUP(EXCEL_235356_data!O138,Sheet1!$D$3:$D$7,Sheet1!$E$3:$E$7)</f>
        <v>0</v>
      </c>
      <c r="V138">
        <f>LOOKUP(EXCEL_235356_data!P138,Sheet1!$D$3:$D$7,Sheet1!$E$3:$E$7)</f>
        <v>0</v>
      </c>
      <c r="W138">
        <f t="shared" si="23"/>
        <v>0</v>
      </c>
      <c r="X138">
        <f t="shared" si="24"/>
        <v>0.109</v>
      </c>
      <c r="Y138">
        <f t="shared" si="25"/>
        <v>0.49049999999999999</v>
      </c>
      <c r="Z138">
        <f t="shared" si="26"/>
        <v>2.4222222222222221</v>
      </c>
      <c r="AA138" t="str">
        <f t="shared" si="21"/>
        <v>BUMPY</v>
      </c>
    </row>
    <row r="139" spans="1:27" x14ac:dyDescent="0.25">
      <c r="A139">
        <v>17.400344100000002</v>
      </c>
      <c r="B139">
        <v>78.381262500000005</v>
      </c>
      <c r="C139">
        <v>17.400315299999999</v>
      </c>
      <c r="D139">
        <v>78.381529999999998</v>
      </c>
      <c r="E139">
        <v>4.8300000000000003E-2</v>
      </c>
      <c r="F139">
        <v>8.1900000000000001E-2</v>
      </c>
      <c r="G139">
        <v>0.19700000000000001</v>
      </c>
      <c r="H139">
        <v>6.5</v>
      </c>
      <c r="I139">
        <f t="shared" si="27"/>
        <v>23.400000000000002</v>
      </c>
      <c r="J139" t="s">
        <v>1</v>
      </c>
      <c r="K139" s="1">
        <v>7.3229166666666665E-2</v>
      </c>
      <c r="L139">
        <v>0</v>
      </c>
      <c r="M139">
        <v>0</v>
      </c>
      <c r="N139">
        <v>1</v>
      </c>
      <c r="O139">
        <v>0</v>
      </c>
      <c r="P139">
        <v>1</v>
      </c>
      <c r="Q139">
        <f t="shared" si="22"/>
        <v>2</v>
      </c>
      <c r="R139">
        <f>LOOKUP(EXCEL_235356_data!L139,Sheet1!$D$3:$D$7,Sheet1!$E$3:$E$7)</f>
        <v>0</v>
      </c>
      <c r="S139">
        <f>LOOKUP(EXCEL_235356_data!M139,Sheet1!$D$3:$D$7,Sheet1!$E$3:$E$7)</f>
        <v>0</v>
      </c>
      <c r="T139">
        <f>LOOKUP(EXCEL_235356_data!N139,Sheet1!$D$3:$D$7,Sheet1!$E$3:$E$7)</f>
        <v>0.8</v>
      </c>
      <c r="U139">
        <f>LOOKUP(EXCEL_235356_data!O139,Sheet1!$D$3:$D$7,Sheet1!$E$3:$E$7)</f>
        <v>0</v>
      </c>
      <c r="V139">
        <f>LOOKUP(EXCEL_235356_data!P139,Sheet1!$D$3:$D$7,Sheet1!$E$3:$E$7)</f>
        <v>0.8</v>
      </c>
      <c r="W139">
        <f t="shared" si="23"/>
        <v>0.32</v>
      </c>
      <c r="X139">
        <f t="shared" si="24"/>
        <v>0.19700000000000001</v>
      </c>
      <c r="Y139">
        <f t="shared" si="25"/>
        <v>1.2805</v>
      </c>
      <c r="Z139">
        <f t="shared" si="26"/>
        <v>3.0307692307692311</v>
      </c>
      <c r="AA139" t="str">
        <f t="shared" si="21"/>
        <v>BUMPY</v>
      </c>
    </row>
    <row r="140" spans="1:27" x14ac:dyDescent="0.25">
      <c r="A140">
        <v>17.400315299999999</v>
      </c>
      <c r="B140">
        <v>78.381529999999998</v>
      </c>
      <c r="C140">
        <v>17.400279999999999</v>
      </c>
      <c r="D140">
        <v>78.381842199999994</v>
      </c>
      <c r="E140">
        <v>5.4100000000000002E-2</v>
      </c>
      <c r="F140">
        <v>2.6800000000000001E-2</v>
      </c>
      <c r="G140">
        <v>6.9900000000000004E-2</v>
      </c>
      <c r="H140">
        <v>6.75</v>
      </c>
      <c r="I140">
        <f t="shared" si="27"/>
        <v>24.3</v>
      </c>
      <c r="J140" t="s">
        <v>0</v>
      </c>
      <c r="K140" s="1">
        <v>7.3287037037037039E-2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2"/>
        <v>0</v>
      </c>
      <c r="R140">
        <f>LOOKUP(EXCEL_235356_data!L140,Sheet1!$D$3:$D$7,Sheet1!$E$3:$E$7)</f>
        <v>0</v>
      </c>
      <c r="S140">
        <f>LOOKUP(EXCEL_235356_data!M140,Sheet1!$D$3:$D$7,Sheet1!$E$3:$E$7)</f>
        <v>0</v>
      </c>
      <c r="T140">
        <f>LOOKUP(EXCEL_235356_data!N140,Sheet1!$D$3:$D$7,Sheet1!$E$3:$E$7)</f>
        <v>0</v>
      </c>
      <c r="U140">
        <f>LOOKUP(EXCEL_235356_data!O140,Sheet1!$D$3:$D$7,Sheet1!$E$3:$E$7)</f>
        <v>0</v>
      </c>
      <c r="V140">
        <f>LOOKUP(EXCEL_235356_data!P140,Sheet1!$D$3:$D$7,Sheet1!$E$3:$E$7)</f>
        <v>0</v>
      </c>
      <c r="W140">
        <f t="shared" si="23"/>
        <v>0</v>
      </c>
      <c r="X140">
        <f t="shared" si="24"/>
        <v>6.9900000000000004E-2</v>
      </c>
      <c r="Y140">
        <f t="shared" si="25"/>
        <v>0.47182500000000005</v>
      </c>
      <c r="Z140">
        <f t="shared" si="26"/>
        <v>1.0355555555555556</v>
      </c>
      <c r="AA140" t="str">
        <f t="shared" si="21"/>
        <v>GOOD</v>
      </c>
    </row>
    <row r="141" spans="1:27" x14ac:dyDescent="0.25">
      <c r="A141">
        <v>17.400279999999999</v>
      </c>
      <c r="B141">
        <v>78.381842199999994</v>
      </c>
      <c r="C141">
        <v>17.400232299999999</v>
      </c>
      <c r="D141">
        <v>78.382118800000001</v>
      </c>
      <c r="E141">
        <v>4.6300000000000001E-2</v>
      </c>
      <c r="F141">
        <v>7.8600000000000003E-2</v>
      </c>
      <c r="G141">
        <v>8.3400000000000002E-2</v>
      </c>
      <c r="H141">
        <v>5</v>
      </c>
      <c r="I141">
        <f t="shared" si="27"/>
        <v>18</v>
      </c>
      <c r="J141" t="s">
        <v>0</v>
      </c>
      <c r="K141" s="1">
        <v>7.3344907407407414E-2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2"/>
        <v>0</v>
      </c>
      <c r="R141">
        <f>LOOKUP(EXCEL_235356_data!L141,Sheet1!$D$3:$D$7,Sheet1!$E$3:$E$7)</f>
        <v>0</v>
      </c>
      <c r="S141">
        <f>LOOKUP(EXCEL_235356_data!M141,Sheet1!$D$3:$D$7,Sheet1!$E$3:$E$7)</f>
        <v>0</v>
      </c>
      <c r="T141">
        <f>LOOKUP(EXCEL_235356_data!N141,Sheet1!$D$3:$D$7,Sheet1!$E$3:$E$7)</f>
        <v>0</v>
      </c>
      <c r="U141">
        <f>LOOKUP(EXCEL_235356_data!O141,Sheet1!$D$3:$D$7,Sheet1!$E$3:$E$7)</f>
        <v>0</v>
      </c>
      <c r="V141">
        <f>LOOKUP(EXCEL_235356_data!P141,Sheet1!$D$3:$D$7,Sheet1!$E$3:$E$7)</f>
        <v>0</v>
      </c>
      <c r="W141">
        <f t="shared" si="23"/>
        <v>0</v>
      </c>
      <c r="X141">
        <f t="shared" si="24"/>
        <v>8.3400000000000002E-2</v>
      </c>
      <c r="Y141">
        <f t="shared" si="25"/>
        <v>0.41700000000000004</v>
      </c>
      <c r="Z141">
        <f t="shared" si="26"/>
        <v>1.6680000000000001</v>
      </c>
      <c r="AA141" t="str">
        <f t="shared" si="21"/>
        <v>GOOD</v>
      </c>
    </row>
    <row r="142" spans="1:27" x14ac:dyDescent="0.25">
      <c r="A142">
        <v>17.400232299999999</v>
      </c>
      <c r="B142">
        <v>78.382118800000001</v>
      </c>
      <c r="C142">
        <v>17.400146899999999</v>
      </c>
      <c r="D142">
        <v>78.382333099999997</v>
      </c>
      <c r="E142">
        <v>0.105</v>
      </c>
      <c r="F142">
        <v>3.3500000000000002E-2</v>
      </c>
      <c r="G142">
        <v>5.9499999999999997E-2</v>
      </c>
      <c r="H142">
        <v>5.25</v>
      </c>
      <c r="I142">
        <f t="shared" si="27"/>
        <v>18.900000000000002</v>
      </c>
      <c r="J142" t="s">
        <v>0</v>
      </c>
      <c r="K142" s="1">
        <v>7.3402777777777775E-2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2"/>
        <v>0</v>
      </c>
      <c r="R142">
        <f>LOOKUP(EXCEL_235356_data!L142,Sheet1!$D$3:$D$7,Sheet1!$E$3:$E$7)</f>
        <v>0</v>
      </c>
      <c r="S142">
        <f>LOOKUP(EXCEL_235356_data!M142,Sheet1!$D$3:$D$7,Sheet1!$E$3:$E$7)</f>
        <v>0</v>
      </c>
      <c r="T142">
        <f>LOOKUP(EXCEL_235356_data!N142,Sheet1!$D$3:$D$7,Sheet1!$E$3:$E$7)</f>
        <v>0</v>
      </c>
      <c r="U142">
        <f>LOOKUP(EXCEL_235356_data!O142,Sheet1!$D$3:$D$7,Sheet1!$E$3:$E$7)</f>
        <v>0</v>
      </c>
      <c r="V142">
        <f>LOOKUP(EXCEL_235356_data!P142,Sheet1!$D$3:$D$7,Sheet1!$E$3:$E$7)</f>
        <v>0</v>
      </c>
      <c r="W142">
        <f t="shared" si="23"/>
        <v>0</v>
      </c>
      <c r="X142">
        <f t="shared" si="24"/>
        <v>0.105</v>
      </c>
      <c r="Y142">
        <f t="shared" si="25"/>
        <v>0.55125000000000002</v>
      </c>
      <c r="Z142">
        <f t="shared" si="26"/>
        <v>2</v>
      </c>
      <c r="AA142" t="str">
        <f t="shared" si="21"/>
        <v>GOOD</v>
      </c>
    </row>
    <row r="143" spans="1:27" x14ac:dyDescent="0.25">
      <c r="A143">
        <v>17.400146899999999</v>
      </c>
      <c r="B143">
        <v>78.382333099999997</v>
      </c>
      <c r="C143">
        <v>17.400162900000002</v>
      </c>
      <c r="D143">
        <v>78.382542599999994</v>
      </c>
      <c r="E143">
        <v>0.26779999999999998</v>
      </c>
      <c r="F143">
        <v>0.33650000000000002</v>
      </c>
      <c r="G143">
        <v>0.16639999999999999</v>
      </c>
      <c r="H143">
        <v>6</v>
      </c>
      <c r="I143">
        <f t="shared" si="27"/>
        <v>21.6</v>
      </c>
      <c r="J143" t="s">
        <v>1</v>
      </c>
      <c r="K143" s="1">
        <v>7.3460648148148136E-2</v>
      </c>
      <c r="L143">
        <v>0</v>
      </c>
      <c r="M143">
        <v>0</v>
      </c>
      <c r="N143">
        <v>0</v>
      </c>
      <c r="O143">
        <v>2</v>
      </c>
      <c r="P143">
        <v>2</v>
      </c>
      <c r="Q143">
        <f t="shared" si="22"/>
        <v>4</v>
      </c>
      <c r="R143">
        <f>LOOKUP(EXCEL_235356_data!L143,Sheet1!$D$3:$D$7,Sheet1!$E$3:$E$7)</f>
        <v>0</v>
      </c>
      <c r="S143">
        <f>LOOKUP(EXCEL_235356_data!M143,Sheet1!$D$3:$D$7,Sheet1!$E$3:$E$7)</f>
        <v>0</v>
      </c>
      <c r="T143">
        <f>LOOKUP(EXCEL_235356_data!N143,Sheet1!$D$3:$D$7,Sheet1!$E$3:$E$7)</f>
        <v>0</v>
      </c>
      <c r="U143">
        <f>LOOKUP(EXCEL_235356_data!O143,Sheet1!$D$3:$D$7,Sheet1!$E$3:$E$7)</f>
        <v>1</v>
      </c>
      <c r="V143">
        <f>LOOKUP(EXCEL_235356_data!P143,Sheet1!$D$3:$D$7,Sheet1!$E$3:$E$7)</f>
        <v>1</v>
      </c>
      <c r="W143">
        <f t="shared" si="23"/>
        <v>0.4</v>
      </c>
      <c r="X143">
        <f t="shared" si="24"/>
        <v>0.33650000000000002</v>
      </c>
      <c r="Y143">
        <f t="shared" si="25"/>
        <v>2.0190000000000001</v>
      </c>
      <c r="Z143">
        <f t="shared" si="26"/>
        <v>5.6083333333333343</v>
      </c>
      <c r="AA143" t="str">
        <f t="shared" si="21"/>
        <v>BUMPY</v>
      </c>
    </row>
    <row r="144" spans="1:27" x14ac:dyDescent="0.25">
      <c r="A144">
        <v>17.400159299999999</v>
      </c>
      <c r="B144">
        <v>78.382606699999997</v>
      </c>
      <c r="C144">
        <v>17.4000834</v>
      </c>
      <c r="D144">
        <v>78.382890099999997</v>
      </c>
      <c r="E144">
        <v>7.9799999999999996E-2</v>
      </c>
      <c r="F144">
        <v>9.8799999999999999E-2</v>
      </c>
      <c r="G144">
        <v>0.11799999999999999</v>
      </c>
      <c r="H144">
        <v>6.25</v>
      </c>
      <c r="I144">
        <f t="shared" si="27"/>
        <v>22.5</v>
      </c>
      <c r="J144" t="s">
        <v>0</v>
      </c>
      <c r="K144" s="1">
        <v>7.3518518518518525E-2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2"/>
        <v>0</v>
      </c>
      <c r="R144">
        <f>LOOKUP(EXCEL_235356_data!L144,Sheet1!$D$3:$D$7,Sheet1!$E$3:$E$7)</f>
        <v>0</v>
      </c>
      <c r="S144">
        <f>LOOKUP(EXCEL_235356_data!M144,Sheet1!$D$3:$D$7,Sheet1!$E$3:$E$7)</f>
        <v>0</v>
      </c>
      <c r="T144">
        <f>LOOKUP(EXCEL_235356_data!N144,Sheet1!$D$3:$D$7,Sheet1!$E$3:$E$7)</f>
        <v>0</v>
      </c>
      <c r="U144">
        <f>LOOKUP(EXCEL_235356_data!O144,Sheet1!$D$3:$D$7,Sheet1!$E$3:$E$7)</f>
        <v>0</v>
      </c>
      <c r="V144">
        <f>LOOKUP(EXCEL_235356_data!P144,Sheet1!$D$3:$D$7,Sheet1!$E$3:$E$7)</f>
        <v>0</v>
      </c>
      <c r="W144">
        <f t="shared" si="23"/>
        <v>0</v>
      </c>
      <c r="X144">
        <f t="shared" si="24"/>
        <v>0.11799999999999999</v>
      </c>
      <c r="Y144">
        <f t="shared" si="25"/>
        <v>0.73749999999999993</v>
      </c>
      <c r="Z144">
        <f t="shared" si="26"/>
        <v>1.8879999999999997</v>
      </c>
      <c r="AA144" t="str">
        <f t="shared" si="21"/>
        <v>GOOD</v>
      </c>
    </row>
    <row r="145" spans="1:27" x14ac:dyDescent="0.25">
      <c r="A145">
        <v>17.4000834</v>
      </c>
      <c r="B145">
        <v>78.382890099999997</v>
      </c>
      <c r="C145">
        <v>17.400047199999999</v>
      </c>
      <c r="D145">
        <v>78.383172900000005</v>
      </c>
      <c r="E145">
        <v>4.1700000000000001E-2</v>
      </c>
      <c r="F145">
        <v>2.7E-2</v>
      </c>
      <c r="G145">
        <v>7.85E-2</v>
      </c>
      <c r="H145">
        <v>6</v>
      </c>
      <c r="I145">
        <f t="shared" si="27"/>
        <v>21.6</v>
      </c>
      <c r="J145" t="s">
        <v>0</v>
      </c>
      <c r="K145" s="1">
        <v>7.3576388888888886E-2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2"/>
        <v>0</v>
      </c>
      <c r="R145">
        <f>LOOKUP(EXCEL_235356_data!L145,Sheet1!$D$3:$D$7,Sheet1!$E$3:$E$7)</f>
        <v>0</v>
      </c>
      <c r="S145">
        <f>LOOKUP(EXCEL_235356_data!M145,Sheet1!$D$3:$D$7,Sheet1!$E$3:$E$7)</f>
        <v>0</v>
      </c>
      <c r="T145">
        <f>LOOKUP(EXCEL_235356_data!N145,Sheet1!$D$3:$D$7,Sheet1!$E$3:$E$7)</f>
        <v>0</v>
      </c>
      <c r="U145">
        <f>LOOKUP(EXCEL_235356_data!O145,Sheet1!$D$3:$D$7,Sheet1!$E$3:$E$7)</f>
        <v>0</v>
      </c>
      <c r="V145">
        <f>LOOKUP(EXCEL_235356_data!P145,Sheet1!$D$3:$D$7,Sheet1!$E$3:$E$7)</f>
        <v>0</v>
      </c>
      <c r="W145">
        <f t="shared" si="23"/>
        <v>0</v>
      </c>
      <c r="X145">
        <f t="shared" si="24"/>
        <v>7.85E-2</v>
      </c>
      <c r="Y145">
        <f t="shared" si="25"/>
        <v>0.47099999999999997</v>
      </c>
      <c r="Z145">
        <f t="shared" si="26"/>
        <v>1.3083333333333333</v>
      </c>
      <c r="AA145" t="str">
        <f t="shared" si="21"/>
        <v>GOOD</v>
      </c>
    </row>
    <row r="146" spans="1:27" x14ac:dyDescent="0.25">
      <c r="A146">
        <v>17.400047199999999</v>
      </c>
      <c r="B146">
        <v>78.383172900000005</v>
      </c>
      <c r="C146">
        <v>17.4000053</v>
      </c>
      <c r="D146">
        <v>78.383424199999993</v>
      </c>
      <c r="E146">
        <v>0.10050000000000001</v>
      </c>
      <c r="F146">
        <v>0.10340000000000001</v>
      </c>
      <c r="G146">
        <v>9.0999999999999998E-2</v>
      </c>
      <c r="H146">
        <v>4.5</v>
      </c>
      <c r="I146">
        <f t="shared" si="27"/>
        <v>16.2</v>
      </c>
      <c r="J146" t="s">
        <v>0</v>
      </c>
      <c r="K146" s="1">
        <v>7.363425925925926E-2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2"/>
        <v>0</v>
      </c>
      <c r="R146">
        <f>LOOKUP(EXCEL_235356_data!L146,Sheet1!$D$3:$D$7,Sheet1!$E$3:$E$7)</f>
        <v>0</v>
      </c>
      <c r="S146">
        <f>LOOKUP(EXCEL_235356_data!M146,Sheet1!$D$3:$D$7,Sheet1!$E$3:$E$7)</f>
        <v>0</v>
      </c>
      <c r="T146">
        <f>LOOKUP(EXCEL_235356_data!N146,Sheet1!$D$3:$D$7,Sheet1!$E$3:$E$7)</f>
        <v>0</v>
      </c>
      <c r="U146">
        <f>LOOKUP(EXCEL_235356_data!O146,Sheet1!$D$3:$D$7,Sheet1!$E$3:$E$7)</f>
        <v>0</v>
      </c>
      <c r="V146">
        <f>LOOKUP(EXCEL_235356_data!P146,Sheet1!$D$3:$D$7,Sheet1!$E$3:$E$7)</f>
        <v>0</v>
      </c>
      <c r="W146">
        <f t="shared" si="23"/>
        <v>0</v>
      </c>
      <c r="X146">
        <f t="shared" si="24"/>
        <v>0.10340000000000001</v>
      </c>
      <c r="Y146">
        <f t="shared" si="25"/>
        <v>0.46530000000000005</v>
      </c>
      <c r="Z146">
        <f t="shared" si="26"/>
        <v>2.2977777777777777</v>
      </c>
      <c r="AA146" t="str">
        <f t="shared" si="21"/>
        <v>BUMPY</v>
      </c>
    </row>
    <row r="147" spans="1:27" x14ac:dyDescent="0.25">
      <c r="A147">
        <v>17.4000053</v>
      </c>
      <c r="B147">
        <v>78.383424199999993</v>
      </c>
      <c r="C147">
        <v>17.399989699999999</v>
      </c>
      <c r="D147">
        <v>78.383519300000003</v>
      </c>
      <c r="E147">
        <v>0.19719999999999999</v>
      </c>
      <c r="F147">
        <v>3.6900000000000002E-2</v>
      </c>
      <c r="G147">
        <v>0.1462</v>
      </c>
      <c r="H147">
        <v>1.75</v>
      </c>
      <c r="I147">
        <f t="shared" si="27"/>
        <v>6.3</v>
      </c>
      <c r="J147" t="s">
        <v>0</v>
      </c>
      <c r="K147" s="1">
        <v>7.3692129629629635E-2</v>
      </c>
      <c r="L147">
        <v>0</v>
      </c>
      <c r="M147">
        <v>1</v>
      </c>
      <c r="N147">
        <v>0</v>
      </c>
      <c r="O147">
        <v>0</v>
      </c>
      <c r="P147">
        <v>0</v>
      </c>
      <c r="Q147">
        <f t="shared" si="22"/>
        <v>1</v>
      </c>
      <c r="R147">
        <f>LOOKUP(EXCEL_235356_data!L147,Sheet1!$D$3:$D$7,Sheet1!$E$3:$E$7)</f>
        <v>0</v>
      </c>
      <c r="S147">
        <f>LOOKUP(EXCEL_235356_data!M147,Sheet1!$D$3:$D$7,Sheet1!$E$3:$E$7)</f>
        <v>0.8</v>
      </c>
      <c r="T147">
        <f>LOOKUP(EXCEL_235356_data!N147,Sheet1!$D$3:$D$7,Sheet1!$E$3:$E$7)</f>
        <v>0</v>
      </c>
      <c r="U147">
        <f>LOOKUP(EXCEL_235356_data!O147,Sheet1!$D$3:$D$7,Sheet1!$E$3:$E$7)</f>
        <v>0</v>
      </c>
      <c r="V147">
        <f>LOOKUP(EXCEL_235356_data!P147,Sheet1!$D$3:$D$7,Sheet1!$E$3:$E$7)</f>
        <v>0</v>
      </c>
      <c r="W147">
        <f t="shared" si="23"/>
        <v>0.16</v>
      </c>
      <c r="X147">
        <f t="shared" si="24"/>
        <v>0.19719999999999999</v>
      </c>
      <c r="Y147">
        <f t="shared" si="25"/>
        <v>0.34509999999999996</v>
      </c>
      <c r="Z147">
        <f t="shared" si="26"/>
        <v>11.268571428571427</v>
      </c>
      <c r="AA147" t="str">
        <f t="shared" si="21"/>
        <v>BUMPY</v>
      </c>
    </row>
    <row r="148" spans="1:27" x14ac:dyDescent="0.25">
      <c r="A148">
        <v>17.399989699999999</v>
      </c>
      <c r="B148">
        <v>78.383519300000003</v>
      </c>
      <c r="C148">
        <v>17.400098799999999</v>
      </c>
      <c r="D148">
        <v>78.383571599999996</v>
      </c>
      <c r="E148">
        <v>5.45E-2</v>
      </c>
      <c r="F148">
        <v>9.4600000000000004E-2</v>
      </c>
      <c r="G148">
        <v>0.1183</v>
      </c>
      <c r="H148">
        <v>3.5</v>
      </c>
      <c r="I148">
        <f t="shared" si="27"/>
        <v>12.6</v>
      </c>
      <c r="J148" t="s">
        <v>0</v>
      </c>
      <c r="K148" s="1">
        <v>7.3749999999999996E-2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2"/>
        <v>0</v>
      </c>
      <c r="R148">
        <f>LOOKUP(EXCEL_235356_data!L148,Sheet1!$D$3:$D$7,Sheet1!$E$3:$E$7)</f>
        <v>0</v>
      </c>
      <c r="S148">
        <f>LOOKUP(EXCEL_235356_data!M148,Sheet1!$D$3:$D$7,Sheet1!$E$3:$E$7)</f>
        <v>0</v>
      </c>
      <c r="T148">
        <f>LOOKUP(EXCEL_235356_data!N148,Sheet1!$D$3:$D$7,Sheet1!$E$3:$E$7)</f>
        <v>0</v>
      </c>
      <c r="U148">
        <f>LOOKUP(EXCEL_235356_data!O148,Sheet1!$D$3:$D$7,Sheet1!$E$3:$E$7)</f>
        <v>0</v>
      </c>
      <c r="V148">
        <f>LOOKUP(EXCEL_235356_data!P148,Sheet1!$D$3:$D$7,Sheet1!$E$3:$E$7)</f>
        <v>0</v>
      </c>
      <c r="W148">
        <f t="shared" si="23"/>
        <v>0</v>
      </c>
      <c r="X148">
        <f t="shared" si="24"/>
        <v>0.1183</v>
      </c>
      <c r="Y148">
        <f t="shared" si="25"/>
        <v>0.41405000000000003</v>
      </c>
      <c r="Z148">
        <f t="shared" si="26"/>
        <v>3.3800000000000003</v>
      </c>
      <c r="AA148" t="str">
        <f t="shared" si="21"/>
        <v>BUMPY</v>
      </c>
    </row>
    <row r="149" spans="1:27" x14ac:dyDescent="0.25">
      <c r="A149">
        <v>17.400098799999999</v>
      </c>
      <c r="B149">
        <v>78.383571599999996</v>
      </c>
      <c r="C149">
        <v>17.4002695</v>
      </c>
      <c r="D149">
        <v>78.383580800000004</v>
      </c>
      <c r="E149">
        <v>0.2102</v>
      </c>
      <c r="F149">
        <v>0.39300000000000002</v>
      </c>
      <c r="G149">
        <v>0.30120000000000002</v>
      </c>
      <c r="H149">
        <v>4.25</v>
      </c>
      <c r="I149">
        <f t="shared" si="27"/>
        <v>15.3</v>
      </c>
      <c r="J149" t="s">
        <v>2</v>
      </c>
      <c r="K149" s="1">
        <v>7.3807870370370371E-2</v>
      </c>
      <c r="L149">
        <v>0</v>
      </c>
      <c r="M149">
        <v>2</v>
      </c>
      <c r="N149">
        <v>1</v>
      </c>
      <c r="O149">
        <v>1</v>
      </c>
      <c r="P149">
        <v>0</v>
      </c>
      <c r="Q149">
        <f t="shared" si="22"/>
        <v>4</v>
      </c>
      <c r="R149">
        <f>LOOKUP(EXCEL_235356_data!L149,Sheet1!$D$3:$D$7,Sheet1!$E$3:$E$7)</f>
        <v>0</v>
      </c>
      <c r="S149">
        <f>LOOKUP(EXCEL_235356_data!M149,Sheet1!$D$3:$D$7,Sheet1!$E$3:$E$7)</f>
        <v>1</v>
      </c>
      <c r="T149">
        <f>LOOKUP(EXCEL_235356_data!N149,Sheet1!$D$3:$D$7,Sheet1!$E$3:$E$7)</f>
        <v>0.8</v>
      </c>
      <c r="U149">
        <f>LOOKUP(EXCEL_235356_data!O149,Sheet1!$D$3:$D$7,Sheet1!$E$3:$E$7)</f>
        <v>0.8</v>
      </c>
      <c r="V149">
        <f>LOOKUP(EXCEL_235356_data!P149,Sheet1!$D$3:$D$7,Sheet1!$E$3:$E$7)</f>
        <v>0</v>
      </c>
      <c r="W149">
        <f t="shared" si="23"/>
        <v>0.52</v>
      </c>
      <c r="X149">
        <f t="shared" si="24"/>
        <v>0.39300000000000002</v>
      </c>
      <c r="Y149">
        <f t="shared" si="25"/>
        <v>1.67025</v>
      </c>
      <c r="Z149">
        <f t="shared" si="26"/>
        <v>9.2470588235294127</v>
      </c>
      <c r="AA149" t="str">
        <f t="shared" si="21"/>
        <v>BUMPY</v>
      </c>
    </row>
    <row r="150" spans="1:27" x14ac:dyDescent="0.25">
      <c r="A150">
        <v>17.4002695</v>
      </c>
      <c r="B150">
        <v>78.383580800000004</v>
      </c>
      <c r="C150">
        <v>17.400533200000002</v>
      </c>
      <c r="D150">
        <v>78.383648399999998</v>
      </c>
      <c r="E150">
        <v>0.14330000000000001</v>
      </c>
      <c r="F150">
        <v>9.0399999999999994E-2</v>
      </c>
      <c r="G150">
        <v>0.1065</v>
      </c>
      <c r="H150">
        <v>6</v>
      </c>
      <c r="I150">
        <f t="shared" si="27"/>
        <v>21.6</v>
      </c>
      <c r="J150" t="s">
        <v>1</v>
      </c>
      <c r="K150" s="1">
        <v>7.3865740740740746E-2</v>
      </c>
      <c r="L150">
        <v>0</v>
      </c>
      <c r="M150">
        <v>1</v>
      </c>
      <c r="N150">
        <v>0</v>
      </c>
      <c r="O150">
        <v>0</v>
      </c>
      <c r="P150">
        <v>1</v>
      </c>
      <c r="Q150">
        <f t="shared" si="22"/>
        <v>2</v>
      </c>
      <c r="R150">
        <f>LOOKUP(EXCEL_235356_data!L150,Sheet1!$D$3:$D$7,Sheet1!$E$3:$E$7)</f>
        <v>0</v>
      </c>
      <c r="S150">
        <f>LOOKUP(EXCEL_235356_data!M150,Sheet1!$D$3:$D$7,Sheet1!$E$3:$E$7)</f>
        <v>0.8</v>
      </c>
      <c r="T150">
        <f>LOOKUP(EXCEL_235356_data!N150,Sheet1!$D$3:$D$7,Sheet1!$E$3:$E$7)</f>
        <v>0</v>
      </c>
      <c r="U150">
        <f>LOOKUP(EXCEL_235356_data!O150,Sheet1!$D$3:$D$7,Sheet1!$E$3:$E$7)</f>
        <v>0</v>
      </c>
      <c r="V150">
        <f>LOOKUP(EXCEL_235356_data!P150,Sheet1!$D$3:$D$7,Sheet1!$E$3:$E$7)</f>
        <v>0.8</v>
      </c>
      <c r="W150">
        <f t="shared" si="23"/>
        <v>0.32</v>
      </c>
      <c r="X150">
        <f t="shared" si="24"/>
        <v>0.14330000000000001</v>
      </c>
      <c r="Y150">
        <f t="shared" si="25"/>
        <v>0.85980000000000012</v>
      </c>
      <c r="Z150">
        <f t="shared" si="26"/>
        <v>2.3883333333333336</v>
      </c>
      <c r="AA150" t="str">
        <f t="shared" si="21"/>
        <v>BUMPY</v>
      </c>
    </row>
    <row r="151" spans="1:27" x14ac:dyDescent="0.25">
      <c r="A151">
        <v>17.400533200000002</v>
      </c>
      <c r="B151">
        <v>78.383648399999998</v>
      </c>
      <c r="C151">
        <v>17.400859000000001</v>
      </c>
      <c r="D151">
        <v>78.383731499999996</v>
      </c>
      <c r="E151">
        <v>9.2200000000000004E-2</v>
      </c>
      <c r="F151">
        <v>0.1366</v>
      </c>
      <c r="G151">
        <v>0.14430000000000001</v>
      </c>
      <c r="H151">
        <v>7.25</v>
      </c>
      <c r="I151">
        <f t="shared" si="27"/>
        <v>26.1</v>
      </c>
      <c r="J151" t="s">
        <v>2</v>
      </c>
      <c r="K151" s="1">
        <v>7.3923611111111107E-2</v>
      </c>
      <c r="L151">
        <v>1</v>
      </c>
      <c r="M151">
        <v>0</v>
      </c>
      <c r="N151">
        <v>0</v>
      </c>
      <c r="O151">
        <v>1</v>
      </c>
      <c r="P151">
        <v>1</v>
      </c>
      <c r="Q151">
        <f t="shared" si="22"/>
        <v>3</v>
      </c>
      <c r="R151">
        <f>LOOKUP(EXCEL_235356_data!L151,Sheet1!$D$3:$D$7,Sheet1!$E$3:$E$7)</f>
        <v>0.8</v>
      </c>
      <c r="S151">
        <f>LOOKUP(EXCEL_235356_data!M151,Sheet1!$D$3:$D$7,Sheet1!$E$3:$E$7)</f>
        <v>0</v>
      </c>
      <c r="T151">
        <f>LOOKUP(EXCEL_235356_data!N151,Sheet1!$D$3:$D$7,Sheet1!$E$3:$E$7)</f>
        <v>0</v>
      </c>
      <c r="U151">
        <f>LOOKUP(EXCEL_235356_data!O151,Sheet1!$D$3:$D$7,Sheet1!$E$3:$E$7)</f>
        <v>0.8</v>
      </c>
      <c r="V151">
        <f>LOOKUP(EXCEL_235356_data!P151,Sheet1!$D$3:$D$7,Sheet1!$E$3:$E$7)</f>
        <v>0.8</v>
      </c>
      <c r="W151">
        <f t="shared" si="23"/>
        <v>0.48000000000000009</v>
      </c>
      <c r="X151">
        <f t="shared" si="24"/>
        <v>0.14430000000000001</v>
      </c>
      <c r="Y151">
        <f t="shared" si="25"/>
        <v>1.0461750000000001</v>
      </c>
      <c r="Z151">
        <f t="shared" si="26"/>
        <v>1.990344827586207</v>
      </c>
      <c r="AA151" t="str">
        <f t="shared" si="21"/>
        <v>GOOD</v>
      </c>
    </row>
    <row r="152" spans="1:27" x14ac:dyDescent="0.25">
      <c r="A152">
        <v>17.400859000000001</v>
      </c>
      <c r="B152">
        <v>78.383731499999996</v>
      </c>
      <c r="C152">
        <v>17.401161099999999</v>
      </c>
      <c r="D152">
        <v>78.383796000000004</v>
      </c>
      <c r="E152">
        <v>0.1104</v>
      </c>
      <c r="F152">
        <v>0.216</v>
      </c>
      <c r="G152">
        <v>0.184</v>
      </c>
      <c r="H152">
        <v>7.25</v>
      </c>
      <c r="I152">
        <f t="shared" si="27"/>
        <v>26.1</v>
      </c>
      <c r="J152" t="s">
        <v>2</v>
      </c>
      <c r="K152" s="1">
        <v>7.3981481481481481E-2</v>
      </c>
      <c r="L152">
        <v>1</v>
      </c>
      <c r="M152">
        <v>1</v>
      </c>
      <c r="N152">
        <v>2</v>
      </c>
      <c r="O152">
        <v>0</v>
      </c>
      <c r="P152">
        <v>1</v>
      </c>
      <c r="Q152">
        <f t="shared" si="22"/>
        <v>5</v>
      </c>
      <c r="R152">
        <f>LOOKUP(EXCEL_235356_data!L152,Sheet1!$D$3:$D$7,Sheet1!$E$3:$E$7)</f>
        <v>0.8</v>
      </c>
      <c r="S152">
        <f>LOOKUP(EXCEL_235356_data!M152,Sheet1!$D$3:$D$7,Sheet1!$E$3:$E$7)</f>
        <v>0.8</v>
      </c>
      <c r="T152">
        <f>LOOKUP(EXCEL_235356_data!N152,Sheet1!$D$3:$D$7,Sheet1!$E$3:$E$7)</f>
        <v>1</v>
      </c>
      <c r="U152">
        <f>LOOKUP(EXCEL_235356_data!O152,Sheet1!$D$3:$D$7,Sheet1!$E$3:$E$7)</f>
        <v>0</v>
      </c>
      <c r="V152">
        <f>LOOKUP(EXCEL_235356_data!P152,Sheet1!$D$3:$D$7,Sheet1!$E$3:$E$7)</f>
        <v>0.8</v>
      </c>
      <c r="W152">
        <f t="shared" si="23"/>
        <v>0.68</v>
      </c>
      <c r="X152">
        <f t="shared" si="24"/>
        <v>0.216</v>
      </c>
      <c r="Y152">
        <f t="shared" si="25"/>
        <v>1.5660000000000001</v>
      </c>
      <c r="Z152">
        <f t="shared" si="26"/>
        <v>2.9793103448275864</v>
      </c>
      <c r="AA152" t="str">
        <f t="shared" si="21"/>
        <v>BUMPY</v>
      </c>
    </row>
    <row r="153" spans="1:27" x14ac:dyDescent="0.25">
      <c r="A153">
        <v>17.401161099999999</v>
      </c>
      <c r="B153">
        <v>78.383796000000004</v>
      </c>
      <c r="C153">
        <v>17.401438299999999</v>
      </c>
      <c r="D153">
        <v>78.383857399999997</v>
      </c>
      <c r="E153">
        <v>0.29520000000000002</v>
      </c>
      <c r="F153">
        <v>0.42349999999999999</v>
      </c>
      <c r="G153">
        <v>0.72319999999999995</v>
      </c>
      <c r="H153">
        <v>5.75</v>
      </c>
      <c r="I153">
        <f t="shared" si="27"/>
        <v>20.7</v>
      </c>
      <c r="J153" t="s">
        <v>1</v>
      </c>
      <c r="K153" s="1">
        <v>7.4039351851851856E-2</v>
      </c>
      <c r="L153">
        <v>3</v>
      </c>
      <c r="M153">
        <v>0</v>
      </c>
      <c r="N153">
        <v>0</v>
      </c>
      <c r="O153">
        <v>1</v>
      </c>
      <c r="P153">
        <v>0</v>
      </c>
      <c r="Q153">
        <f t="shared" si="22"/>
        <v>4</v>
      </c>
      <c r="R153">
        <f>LOOKUP(EXCEL_235356_data!L153,Sheet1!$D$3:$D$7,Sheet1!$E$3:$E$7)</f>
        <v>1.5</v>
      </c>
      <c r="S153">
        <f>LOOKUP(EXCEL_235356_data!M153,Sheet1!$D$3:$D$7,Sheet1!$E$3:$E$7)</f>
        <v>0</v>
      </c>
      <c r="T153">
        <f>LOOKUP(EXCEL_235356_data!N153,Sheet1!$D$3:$D$7,Sheet1!$E$3:$E$7)</f>
        <v>0</v>
      </c>
      <c r="U153">
        <f>LOOKUP(EXCEL_235356_data!O153,Sheet1!$D$3:$D$7,Sheet1!$E$3:$E$7)</f>
        <v>0.8</v>
      </c>
      <c r="V153">
        <f>LOOKUP(EXCEL_235356_data!P153,Sheet1!$D$3:$D$7,Sheet1!$E$3:$E$7)</f>
        <v>0</v>
      </c>
      <c r="W153">
        <f t="shared" si="23"/>
        <v>0.45999999999999996</v>
      </c>
      <c r="X153">
        <f t="shared" si="24"/>
        <v>0.72319999999999995</v>
      </c>
      <c r="Y153">
        <f t="shared" si="25"/>
        <v>4.1583999999999994</v>
      </c>
      <c r="Z153">
        <f t="shared" si="26"/>
        <v>12.577391304347826</v>
      </c>
      <c r="AA153" t="str">
        <f t="shared" si="21"/>
        <v>BUMPY</v>
      </c>
    </row>
    <row r="154" spans="1:27" x14ac:dyDescent="0.25">
      <c r="A154">
        <v>17.401438299999999</v>
      </c>
      <c r="B154">
        <v>78.383857399999997</v>
      </c>
      <c r="C154">
        <v>17.401618599999999</v>
      </c>
      <c r="D154">
        <v>78.383958300000003</v>
      </c>
      <c r="E154">
        <v>0.1047</v>
      </c>
      <c r="F154">
        <v>9.8799999999999999E-2</v>
      </c>
      <c r="G154">
        <v>0.18840000000000001</v>
      </c>
      <c r="H154">
        <v>3.75</v>
      </c>
      <c r="I154">
        <f t="shared" si="27"/>
        <v>13.5</v>
      </c>
      <c r="J154" t="s">
        <v>2</v>
      </c>
      <c r="K154" s="1">
        <v>7.4097222222222217E-2</v>
      </c>
      <c r="L154">
        <v>1</v>
      </c>
      <c r="M154">
        <v>1</v>
      </c>
      <c r="N154">
        <v>1</v>
      </c>
      <c r="O154">
        <v>0</v>
      </c>
      <c r="P154">
        <v>0</v>
      </c>
      <c r="Q154">
        <f t="shared" si="22"/>
        <v>3</v>
      </c>
      <c r="R154">
        <f>LOOKUP(EXCEL_235356_data!L154,Sheet1!$D$3:$D$7,Sheet1!$E$3:$E$7)</f>
        <v>0.8</v>
      </c>
      <c r="S154">
        <f>LOOKUP(EXCEL_235356_data!M154,Sheet1!$D$3:$D$7,Sheet1!$E$3:$E$7)</f>
        <v>0.8</v>
      </c>
      <c r="T154">
        <f>LOOKUP(EXCEL_235356_data!N154,Sheet1!$D$3:$D$7,Sheet1!$E$3:$E$7)</f>
        <v>0.8</v>
      </c>
      <c r="U154">
        <f>LOOKUP(EXCEL_235356_data!O154,Sheet1!$D$3:$D$7,Sheet1!$E$3:$E$7)</f>
        <v>0</v>
      </c>
      <c r="V154">
        <f>LOOKUP(EXCEL_235356_data!P154,Sheet1!$D$3:$D$7,Sheet1!$E$3:$E$7)</f>
        <v>0</v>
      </c>
      <c r="W154">
        <f t="shared" si="23"/>
        <v>0.48000000000000009</v>
      </c>
      <c r="X154">
        <f t="shared" si="24"/>
        <v>0.18840000000000001</v>
      </c>
      <c r="Y154">
        <f t="shared" si="25"/>
        <v>0.70650000000000002</v>
      </c>
      <c r="Z154">
        <f t="shared" si="26"/>
        <v>5.024</v>
      </c>
      <c r="AA154" t="str">
        <f t="shared" si="21"/>
        <v>BUMPY</v>
      </c>
    </row>
    <row r="155" spans="1:27" x14ac:dyDescent="0.25">
      <c r="A155">
        <v>17.401618599999999</v>
      </c>
      <c r="B155">
        <v>78.383958300000003</v>
      </c>
      <c r="C155">
        <v>17.4016272</v>
      </c>
      <c r="D155">
        <v>78.384149199999996</v>
      </c>
      <c r="E155">
        <v>0.2424</v>
      </c>
      <c r="F155">
        <v>0.15559999999999999</v>
      </c>
      <c r="G155">
        <v>0.1206</v>
      </c>
      <c r="H155">
        <v>5.5</v>
      </c>
      <c r="I155">
        <f t="shared" si="27"/>
        <v>19.8</v>
      </c>
      <c r="J155" t="s">
        <v>2</v>
      </c>
      <c r="K155" s="1">
        <v>7.4155092592592592E-2</v>
      </c>
      <c r="L155">
        <v>1</v>
      </c>
      <c r="M155">
        <v>1</v>
      </c>
      <c r="N155">
        <v>2</v>
      </c>
      <c r="O155">
        <v>2</v>
      </c>
      <c r="P155">
        <v>0</v>
      </c>
      <c r="Q155">
        <f t="shared" si="22"/>
        <v>6</v>
      </c>
      <c r="R155">
        <f>LOOKUP(EXCEL_235356_data!L155,Sheet1!$D$3:$D$7,Sheet1!$E$3:$E$7)</f>
        <v>0.8</v>
      </c>
      <c r="S155">
        <f>LOOKUP(EXCEL_235356_data!M155,Sheet1!$D$3:$D$7,Sheet1!$E$3:$E$7)</f>
        <v>0.8</v>
      </c>
      <c r="T155">
        <f>LOOKUP(EXCEL_235356_data!N155,Sheet1!$D$3:$D$7,Sheet1!$E$3:$E$7)</f>
        <v>1</v>
      </c>
      <c r="U155">
        <f>LOOKUP(EXCEL_235356_data!O155,Sheet1!$D$3:$D$7,Sheet1!$E$3:$E$7)</f>
        <v>1</v>
      </c>
      <c r="V155">
        <f>LOOKUP(EXCEL_235356_data!P155,Sheet1!$D$3:$D$7,Sheet1!$E$3:$E$7)</f>
        <v>0</v>
      </c>
      <c r="W155">
        <f t="shared" si="23"/>
        <v>0.72</v>
      </c>
      <c r="X155">
        <f t="shared" si="24"/>
        <v>0.2424</v>
      </c>
      <c r="Y155">
        <f t="shared" si="25"/>
        <v>1.3331999999999999</v>
      </c>
      <c r="Z155">
        <f t="shared" si="26"/>
        <v>4.4072727272727272</v>
      </c>
      <c r="AA155" t="str">
        <f t="shared" si="21"/>
        <v>BUMPY</v>
      </c>
    </row>
    <row r="156" spans="1:27" x14ac:dyDescent="0.25">
      <c r="A156">
        <v>17.4016272</v>
      </c>
      <c r="B156">
        <v>78.384149199999996</v>
      </c>
      <c r="C156">
        <v>17.401553499999999</v>
      </c>
      <c r="D156">
        <v>78.384464500000007</v>
      </c>
      <c r="E156">
        <v>0.1351</v>
      </c>
      <c r="F156">
        <v>5.3400000000000003E-2</v>
      </c>
      <c r="G156">
        <v>6.7400000000000002E-2</v>
      </c>
      <c r="H156">
        <v>6.75</v>
      </c>
      <c r="I156">
        <f t="shared" si="27"/>
        <v>24.3</v>
      </c>
      <c r="J156" t="s">
        <v>0</v>
      </c>
      <c r="K156" s="1">
        <v>7.4212962962962967E-2</v>
      </c>
      <c r="L156">
        <v>1</v>
      </c>
      <c r="M156">
        <v>0</v>
      </c>
      <c r="N156">
        <v>0</v>
      </c>
      <c r="O156">
        <v>0</v>
      </c>
      <c r="P156">
        <v>0</v>
      </c>
      <c r="Q156">
        <f t="shared" si="22"/>
        <v>1</v>
      </c>
      <c r="R156">
        <f>LOOKUP(EXCEL_235356_data!L156,Sheet1!$D$3:$D$7,Sheet1!$E$3:$E$7)</f>
        <v>0.8</v>
      </c>
      <c r="S156">
        <f>LOOKUP(EXCEL_235356_data!M156,Sheet1!$D$3:$D$7,Sheet1!$E$3:$E$7)</f>
        <v>0</v>
      </c>
      <c r="T156">
        <f>LOOKUP(EXCEL_235356_data!N156,Sheet1!$D$3:$D$7,Sheet1!$E$3:$E$7)</f>
        <v>0</v>
      </c>
      <c r="U156">
        <f>LOOKUP(EXCEL_235356_data!O156,Sheet1!$D$3:$D$7,Sheet1!$E$3:$E$7)</f>
        <v>0</v>
      </c>
      <c r="V156">
        <f>LOOKUP(EXCEL_235356_data!P156,Sheet1!$D$3:$D$7,Sheet1!$E$3:$E$7)</f>
        <v>0</v>
      </c>
      <c r="W156">
        <f t="shared" si="23"/>
        <v>0.16</v>
      </c>
      <c r="X156">
        <f t="shared" si="24"/>
        <v>0.1351</v>
      </c>
      <c r="Y156">
        <f t="shared" si="25"/>
        <v>0.91192499999999999</v>
      </c>
      <c r="Z156">
        <f t="shared" si="26"/>
        <v>2.0014814814814814</v>
      </c>
      <c r="AA156" t="str">
        <f t="shared" si="21"/>
        <v>BUMPY</v>
      </c>
    </row>
    <row r="157" spans="1:27" x14ac:dyDescent="0.25">
      <c r="A157">
        <v>17.401553499999999</v>
      </c>
      <c r="B157">
        <v>78.384464500000007</v>
      </c>
      <c r="C157">
        <v>17.4014612</v>
      </c>
      <c r="D157">
        <v>78.384768600000001</v>
      </c>
      <c r="E157">
        <v>0.2767</v>
      </c>
      <c r="F157">
        <v>0.16889999999999999</v>
      </c>
      <c r="G157">
        <v>0.18809999999999999</v>
      </c>
      <c r="H157">
        <v>6</v>
      </c>
      <c r="I157">
        <f t="shared" si="27"/>
        <v>21.6</v>
      </c>
      <c r="J157" t="s">
        <v>2</v>
      </c>
      <c r="K157" s="1">
        <v>7.4270833333333341E-2</v>
      </c>
      <c r="L157">
        <v>0</v>
      </c>
      <c r="M157">
        <v>1</v>
      </c>
      <c r="N157">
        <v>1</v>
      </c>
      <c r="O157">
        <v>1</v>
      </c>
      <c r="P157">
        <v>2</v>
      </c>
      <c r="Q157">
        <f t="shared" si="22"/>
        <v>5</v>
      </c>
      <c r="R157">
        <f>LOOKUP(EXCEL_235356_data!L157,Sheet1!$D$3:$D$7,Sheet1!$E$3:$E$7)</f>
        <v>0</v>
      </c>
      <c r="S157">
        <f>LOOKUP(EXCEL_235356_data!M157,Sheet1!$D$3:$D$7,Sheet1!$E$3:$E$7)</f>
        <v>0.8</v>
      </c>
      <c r="T157">
        <f>LOOKUP(EXCEL_235356_data!N157,Sheet1!$D$3:$D$7,Sheet1!$E$3:$E$7)</f>
        <v>0.8</v>
      </c>
      <c r="U157">
        <f>LOOKUP(EXCEL_235356_data!O157,Sheet1!$D$3:$D$7,Sheet1!$E$3:$E$7)</f>
        <v>0.8</v>
      </c>
      <c r="V157">
        <f>LOOKUP(EXCEL_235356_data!P157,Sheet1!$D$3:$D$7,Sheet1!$E$3:$E$7)</f>
        <v>1</v>
      </c>
      <c r="W157">
        <f t="shared" si="23"/>
        <v>0.68</v>
      </c>
      <c r="X157">
        <f t="shared" si="24"/>
        <v>0.2767</v>
      </c>
      <c r="Y157">
        <f t="shared" si="25"/>
        <v>1.6602000000000001</v>
      </c>
      <c r="Z157">
        <f t="shared" si="26"/>
        <v>4.6116666666666664</v>
      </c>
      <c r="AA157" t="str">
        <f t="shared" si="21"/>
        <v>BUMPY</v>
      </c>
    </row>
    <row r="158" spans="1:27" x14ac:dyDescent="0.25">
      <c r="A158">
        <v>17.4014612</v>
      </c>
      <c r="B158">
        <v>78.384768600000001</v>
      </c>
      <c r="C158">
        <v>17.401338599999999</v>
      </c>
      <c r="D158">
        <v>78.385052200000004</v>
      </c>
      <c r="E158">
        <v>0.25740000000000002</v>
      </c>
      <c r="F158">
        <v>0.40539999999999998</v>
      </c>
      <c r="G158">
        <v>0.48330000000000001</v>
      </c>
      <c r="H158">
        <v>6.75</v>
      </c>
      <c r="I158">
        <f t="shared" si="27"/>
        <v>24.3</v>
      </c>
      <c r="J158" t="s">
        <v>2</v>
      </c>
      <c r="K158" s="1">
        <v>7.4328703703703702E-2</v>
      </c>
      <c r="L158">
        <v>0</v>
      </c>
      <c r="M158">
        <v>2</v>
      </c>
      <c r="N158">
        <v>2</v>
      </c>
      <c r="O158">
        <v>1</v>
      </c>
      <c r="P158">
        <v>2</v>
      </c>
      <c r="Q158">
        <f t="shared" si="22"/>
        <v>7</v>
      </c>
      <c r="R158">
        <f>LOOKUP(EXCEL_235356_data!L158,Sheet1!$D$3:$D$7,Sheet1!$E$3:$E$7)</f>
        <v>0</v>
      </c>
      <c r="S158">
        <f>LOOKUP(EXCEL_235356_data!M158,Sheet1!$D$3:$D$7,Sheet1!$E$3:$E$7)</f>
        <v>1</v>
      </c>
      <c r="T158">
        <f>LOOKUP(EXCEL_235356_data!N158,Sheet1!$D$3:$D$7,Sheet1!$E$3:$E$7)</f>
        <v>1</v>
      </c>
      <c r="U158">
        <f>LOOKUP(EXCEL_235356_data!O158,Sheet1!$D$3:$D$7,Sheet1!$E$3:$E$7)</f>
        <v>0.8</v>
      </c>
      <c r="V158">
        <f>LOOKUP(EXCEL_235356_data!P158,Sheet1!$D$3:$D$7,Sheet1!$E$3:$E$7)</f>
        <v>1</v>
      </c>
      <c r="W158">
        <f t="shared" si="23"/>
        <v>0.76</v>
      </c>
      <c r="X158">
        <f t="shared" si="24"/>
        <v>0.48330000000000001</v>
      </c>
      <c r="Y158">
        <f t="shared" si="25"/>
        <v>3.2622750000000003</v>
      </c>
      <c r="Z158">
        <f t="shared" si="26"/>
        <v>7.16</v>
      </c>
      <c r="AA158" t="str">
        <f t="shared" si="21"/>
        <v>BUMPY</v>
      </c>
    </row>
    <row r="159" spans="1:27" x14ac:dyDescent="0.25">
      <c r="A159">
        <v>17.401338599999999</v>
      </c>
      <c r="B159">
        <v>78.385052200000004</v>
      </c>
      <c r="C159">
        <v>17.401243300000001</v>
      </c>
      <c r="D159">
        <v>78.385347600000003</v>
      </c>
      <c r="E159">
        <v>8.8800000000000004E-2</v>
      </c>
      <c r="F159">
        <v>0.12280000000000001</v>
      </c>
      <c r="G159">
        <v>0.1081</v>
      </c>
      <c r="H159">
        <v>7</v>
      </c>
      <c r="I159">
        <f t="shared" si="27"/>
        <v>25.2</v>
      </c>
      <c r="J159" t="s">
        <v>0</v>
      </c>
      <c r="K159" s="1">
        <v>7.4386574074074077E-2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2"/>
        <v>0</v>
      </c>
      <c r="R159">
        <f>LOOKUP(EXCEL_235356_data!L159,Sheet1!$D$3:$D$7,Sheet1!$E$3:$E$7)</f>
        <v>0</v>
      </c>
      <c r="S159">
        <f>LOOKUP(EXCEL_235356_data!M159,Sheet1!$D$3:$D$7,Sheet1!$E$3:$E$7)</f>
        <v>0</v>
      </c>
      <c r="T159">
        <f>LOOKUP(EXCEL_235356_data!N159,Sheet1!$D$3:$D$7,Sheet1!$E$3:$E$7)</f>
        <v>0</v>
      </c>
      <c r="U159">
        <f>LOOKUP(EXCEL_235356_data!O159,Sheet1!$D$3:$D$7,Sheet1!$E$3:$E$7)</f>
        <v>0</v>
      </c>
      <c r="V159">
        <f>LOOKUP(EXCEL_235356_data!P159,Sheet1!$D$3:$D$7,Sheet1!$E$3:$E$7)</f>
        <v>0</v>
      </c>
      <c r="W159">
        <f t="shared" si="23"/>
        <v>0</v>
      </c>
      <c r="X159">
        <f t="shared" si="24"/>
        <v>0.12280000000000001</v>
      </c>
      <c r="Y159">
        <f t="shared" si="25"/>
        <v>0.85960000000000003</v>
      </c>
      <c r="Z159">
        <f t="shared" si="26"/>
        <v>1.7542857142857144</v>
      </c>
      <c r="AA159" t="str">
        <f t="shared" si="21"/>
        <v>GOOD</v>
      </c>
    </row>
    <row r="160" spans="1:27" x14ac:dyDescent="0.25">
      <c r="A160">
        <v>17.401243300000001</v>
      </c>
      <c r="B160">
        <v>78.385347600000003</v>
      </c>
      <c r="C160">
        <v>17.401126600000001</v>
      </c>
      <c r="D160">
        <v>78.385599600000006</v>
      </c>
      <c r="E160">
        <v>0.13919999999999999</v>
      </c>
      <c r="F160">
        <v>0.1416</v>
      </c>
      <c r="G160">
        <v>0.17069999999999999</v>
      </c>
      <c r="H160">
        <v>5.25</v>
      </c>
      <c r="I160">
        <f t="shared" si="27"/>
        <v>18.900000000000002</v>
      </c>
      <c r="J160" t="s">
        <v>2</v>
      </c>
      <c r="K160" s="1">
        <v>7.4444444444444438E-2</v>
      </c>
      <c r="L160">
        <v>1</v>
      </c>
      <c r="M160">
        <v>1</v>
      </c>
      <c r="N160">
        <v>0</v>
      </c>
      <c r="O160">
        <v>1</v>
      </c>
      <c r="P160">
        <v>1</v>
      </c>
      <c r="Q160">
        <f t="shared" si="22"/>
        <v>4</v>
      </c>
      <c r="R160">
        <f>LOOKUP(EXCEL_235356_data!L160,Sheet1!$D$3:$D$7,Sheet1!$E$3:$E$7)</f>
        <v>0.8</v>
      </c>
      <c r="S160">
        <f>LOOKUP(EXCEL_235356_data!M160,Sheet1!$D$3:$D$7,Sheet1!$E$3:$E$7)</f>
        <v>0.8</v>
      </c>
      <c r="T160">
        <f>LOOKUP(EXCEL_235356_data!N160,Sheet1!$D$3:$D$7,Sheet1!$E$3:$E$7)</f>
        <v>0</v>
      </c>
      <c r="U160">
        <f>LOOKUP(EXCEL_235356_data!O160,Sheet1!$D$3:$D$7,Sheet1!$E$3:$E$7)</f>
        <v>0.8</v>
      </c>
      <c r="V160">
        <f>LOOKUP(EXCEL_235356_data!P160,Sheet1!$D$3:$D$7,Sheet1!$E$3:$E$7)</f>
        <v>0.8</v>
      </c>
      <c r="W160">
        <f t="shared" si="23"/>
        <v>0.64</v>
      </c>
      <c r="X160">
        <f t="shared" si="24"/>
        <v>0.17069999999999999</v>
      </c>
      <c r="Y160">
        <f t="shared" si="25"/>
        <v>0.89617499999999994</v>
      </c>
      <c r="Z160">
        <f t="shared" si="26"/>
        <v>3.2514285714285709</v>
      </c>
      <c r="AA160" t="str">
        <f t="shared" si="21"/>
        <v>BUMPY</v>
      </c>
    </row>
    <row r="161" spans="1:27" x14ac:dyDescent="0.25">
      <c r="A161">
        <v>17.401126600000001</v>
      </c>
      <c r="B161">
        <v>78.385599600000006</v>
      </c>
      <c r="C161">
        <v>17.401010500000002</v>
      </c>
      <c r="D161">
        <v>78.385855599999999</v>
      </c>
      <c r="E161">
        <v>0.13250000000000001</v>
      </c>
      <c r="F161">
        <v>0.11990000000000001</v>
      </c>
      <c r="G161">
        <v>0.19969999999999999</v>
      </c>
      <c r="H161">
        <v>6.75</v>
      </c>
      <c r="I161">
        <f t="shared" si="27"/>
        <v>24.3</v>
      </c>
      <c r="J161" t="s">
        <v>1</v>
      </c>
      <c r="K161" s="1">
        <v>7.4502314814814813E-2</v>
      </c>
      <c r="L161">
        <v>1</v>
      </c>
      <c r="M161">
        <v>1</v>
      </c>
      <c r="N161">
        <v>0</v>
      </c>
      <c r="O161">
        <v>0</v>
      </c>
      <c r="P161">
        <v>0</v>
      </c>
      <c r="Q161">
        <f t="shared" si="22"/>
        <v>2</v>
      </c>
      <c r="R161">
        <f>LOOKUP(EXCEL_235356_data!L161,Sheet1!$D$3:$D$7,Sheet1!$E$3:$E$7)</f>
        <v>0.8</v>
      </c>
      <c r="S161">
        <f>LOOKUP(EXCEL_235356_data!M161,Sheet1!$D$3:$D$7,Sheet1!$E$3:$E$7)</f>
        <v>0.8</v>
      </c>
      <c r="T161">
        <f>LOOKUP(EXCEL_235356_data!N161,Sheet1!$D$3:$D$7,Sheet1!$E$3:$E$7)</f>
        <v>0</v>
      </c>
      <c r="U161">
        <f>LOOKUP(EXCEL_235356_data!O161,Sheet1!$D$3:$D$7,Sheet1!$E$3:$E$7)</f>
        <v>0</v>
      </c>
      <c r="V161">
        <f>LOOKUP(EXCEL_235356_data!P161,Sheet1!$D$3:$D$7,Sheet1!$E$3:$E$7)</f>
        <v>0</v>
      </c>
      <c r="W161">
        <f t="shared" si="23"/>
        <v>0.32</v>
      </c>
      <c r="X161">
        <f t="shared" si="24"/>
        <v>0.19969999999999999</v>
      </c>
      <c r="Y161">
        <f t="shared" si="25"/>
        <v>1.3479749999999999</v>
      </c>
      <c r="Z161">
        <f t="shared" si="26"/>
        <v>2.9585185185185181</v>
      </c>
      <c r="AA161" t="str">
        <f t="shared" si="21"/>
        <v>BUMPY</v>
      </c>
    </row>
    <row r="162" spans="1:27" x14ac:dyDescent="0.25">
      <c r="A162">
        <v>17.401010500000002</v>
      </c>
      <c r="B162">
        <v>78.385855599999999</v>
      </c>
      <c r="C162">
        <v>17.4008802</v>
      </c>
      <c r="D162">
        <v>78.386128400000004</v>
      </c>
      <c r="E162">
        <v>0.182</v>
      </c>
      <c r="F162">
        <v>0.2576</v>
      </c>
      <c r="G162">
        <v>0.15260000000000001</v>
      </c>
      <c r="H162">
        <v>5.75</v>
      </c>
      <c r="I162">
        <f t="shared" si="27"/>
        <v>20.7</v>
      </c>
      <c r="J162" t="s">
        <v>0</v>
      </c>
      <c r="K162" s="1">
        <v>7.4560185185185188E-2</v>
      </c>
      <c r="L162">
        <v>0</v>
      </c>
      <c r="M162">
        <v>2</v>
      </c>
      <c r="N162">
        <v>0</v>
      </c>
      <c r="O162">
        <v>0</v>
      </c>
      <c r="P162">
        <v>0</v>
      </c>
      <c r="Q162">
        <f t="shared" si="22"/>
        <v>2</v>
      </c>
      <c r="R162">
        <f>LOOKUP(EXCEL_235356_data!L162,Sheet1!$D$3:$D$7,Sheet1!$E$3:$E$7)</f>
        <v>0</v>
      </c>
      <c r="S162">
        <f>LOOKUP(EXCEL_235356_data!M162,Sheet1!$D$3:$D$7,Sheet1!$E$3:$E$7)</f>
        <v>1</v>
      </c>
      <c r="T162">
        <f>LOOKUP(EXCEL_235356_data!N162,Sheet1!$D$3:$D$7,Sheet1!$E$3:$E$7)</f>
        <v>0</v>
      </c>
      <c r="U162">
        <f>LOOKUP(EXCEL_235356_data!O162,Sheet1!$D$3:$D$7,Sheet1!$E$3:$E$7)</f>
        <v>0</v>
      </c>
      <c r="V162">
        <f>LOOKUP(EXCEL_235356_data!P162,Sheet1!$D$3:$D$7,Sheet1!$E$3:$E$7)</f>
        <v>0</v>
      </c>
      <c r="W162">
        <f t="shared" si="23"/>
        <v>0.2</v>
      </c>
      <c r="X162">
        <f t="shared" si="24"/>
        <v>0.2576</v>
      </c>
      <c r="Y162">
        <f t="shared" si="25"/>
        <v>1.4812000000000001</v>
      </c>
      <c r="Z162">
        <f t="shared" si="26"/>
        <v>4.4799999999999995</v>
      </c>
      <c r="AA162" t="str">
        <f t="shared" si="21"/>
        <v>BUMPY</v>
      </c>
    </row>
    <row r="163" spans="1:27" x14ac:dyDescent="0.25">
      <c r="A163">
        <v>17.4008802</v>
      </c>
      <c r="B163">
        <v>78.386128400000004</v>
      </c>
      <c r="C163">
        <v>17.400941899999999</v>
      </c>
      <c r="D163">
        <v>78.386297900000002</v>
      </c>
      <c r="E163">
        <v>0.1686</v>
      </c>
      <c r="F163">
        <v>0.11840000000000001</v>
      </c>
      <c r="G163">
        <v>0.1101</v>
      </c>
      <c r="H163">
        <v>3.5</v>
      </c>
      <c r="I163">
        <f t="shared" si="27"/>
        <v>12.6</v>
      </c>
      <c r="J163" t="s">
        <v>0</v>
      </c>
      <c r="K163" s="1">
        <v>7.4618055555555562E-2</v>
      </c>
      <c r="L163">
        <v>0</v>
      </c>
      <c r="M163">
        <v>0</v>
      </c>
      <c r="N163">
        <v>0</v>
      </c>
      <c r="O163">
        <v>1</v>
      </c>
      <c r="P163">
        <v>0</v>
      </c>
      <c r="Q163">
        <f t="shared" si="22"/>
        <v>1</v>
      </c>
      <c r="R163">
        <f>LOOKUP(EXCEL_235356_data!L163,Sheet1!$D$3:$D$7,Sheet1!$E$3:$E$7)</f>
        <v>0</v>
      </c>
      <c r="S163">
        <f>LOOKUP(EXCEL_235356_data!M163,Sheet1!$D$3:$D$7,Sheet1!$E$3:$E$7)</f>
        <v>0</v>
      </c>
      <c r="T163">
        <f>LOOKUP(EXCEL_235356_data!N163,Sheet1!$D$3:$D$7,Sheet1!$E$3:$E$7)</f>
        <v>0</v>
      </c>
      <c r="U163">
        <f>LOOKUP(EXCEL_235356_data!O163,Sheet1!$D$3:$D$7,Sheet1!$E$3:$E$7)</f>
        <v>0.8</v>
      </c>
      <c r="V163">
        <f>LOOKUP(EXCEL_235356_data!P163,Sheet1!$D$3:$D$7,Sheet1!$E$3:$E$7)</f>
        <v>0</v>
      </c>
      <c r="W163">
        <f t="shared" si="23"/>
        <v>0.16</v>
      </c>
      <c r="X163">
        <f t="shared" si="24"/>
        <v>0.1686</v>
      </c>
      <c r="Y163">
        <f t="shared" si="25"/>
        <v>0.59009999999999996</v>
      </c>
      <c r="Z163">
        <f t="shared" si="26"/>
        <v>4.8171428571428576</v>
      </c>
      <c r="AA163" t="str">
        <f t="shared" si="21"/>
        <v>BUMPY</v>
      </c>
    </row>
    <row r="164" spans="1:27" x14ac:dyDescent="0.25">
      <c r="A164">
        <v>17.400941899999999</v>
      </c>
      <c r="B164">
        <v>78.386297900000002</v>
      </c>
      <c r="C164">
        <v>17.4011031</v>
      </c>
      <c r="D164">
        <v>78.386347700000002</v>
      </c>
      <c r="E164">
        <v>8.0399999999999999E-2</v>
      </c>
      <c r="F164">
        <v>5.2900000000000003E-2</v>
      </c>
      <c r="G164">
        <v>6.8599999999999994E-2</v>
      </c>
      <c r="H164">
        <v>2.75</v>
      </c>
      <c r="I164">
        <f t="shared" si="27"/>
        <v>9.9</v>
      </c>
      <c r="J164" t="s">
        <v>0</v>
      </c>
      <c r="K164" s="1">
        <v>7.4675925925925923E-2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2"/>
        <v>0</v>
      </c>
      <c r="R164">
        <f>LOOKUP(EXCEL_235356_data!L164,Sheet1!$D$3:$D$7,Sheet1!$E$3:$E$7)</f>
        <v>0</v>
      </c>
      <c r="S164">
        <f>LOOKUP(EXCEL_235356_data!M164,Sheet1!$D$3:$D$7,Sheet1!$E$3:$E$7)</f>
        <v>0</v>
      </c>
      <c r="T164">
        <f>LOOKUP(EXCEL_235356_data!N164,Sheet1!$D$3:$D$7,Sheet1!$E$3:$E$7)</f>
        <v>0</v>
      </c>
      <c r="U164">
        <f>LOOKUP(EXCEL_235356_data!O164,Sheet1!$D$3:$D$7,Sheet1!$E$3:$E$7)</f>
        <v>0</v>
      </c>
      <c r="V164">
        <f>LOOKUP(EXCEL_235356_data!P164,Sheet1!$D$3:$D$7,Sheet1!$E$3:$E$7)</f>
        <v>0</v>
      </c>
      <c r="W164">
        <f t="shared" si="23"/>
        <v>0</v>
      </c>
      <c r="X164">
        <f t="shared" si="24"/>
        <v>8.0399999999999999E-2</v>
      </c>
      <c r="Y164">
        <f t="shared" si="25"/>
        <v>0.22109999999999999</v>
      </c>
      <c r="Z164">
        <f t="shared" si="26"/>
        <v>2.9236363636363638</v>
      </c>
      <c r="AA164" t="str">
        <f t="shared" si="21"/>
        <v>BUMPY</v>
      </c>
    </row>
    <row r="165" spans="1:27" x14ac:dyDescent="0.25">
      <c r="A165">
        <v>17.4011031</v>
      </c>
      <c r="B165">
        <v>78.386347700000002</v>
      </c>
      <c r="C165">
        <v>17.401101199999999</v>
      </c>
      <c r="D165">
        <v>78.386667399999993</v>
      </c>
      <c r="E165">
        <v>0.25</v>
      </c>
      <c r="F165">
        <v>0.21460000000000001</v>
      </c>
      <c r="G165">
        <v>0.39419999999999999</v>
      </c>
      <c r="H165">
        <v>3</v>
      </c>
      <c r="I165">
        <f t="shared" si="27"/>
        <v>10.8</v>
      </c>
      <c r="J165" t="s">
        <v>0</v>
      </c>
      <c r="K165" s="1">
        <v>7.6689814814814808E-2</v>
      </c>
      <c r="L165">
        <v>0</v>
      </c>
      <c r="M165">
        <v>0</v>
      </c>
      <c r="N165">
        <v>0</v>
      </c>
      <c r="O165">
        <v>1</v>
      </c>
      <c r="P165">
        <v>0</v>
      </c>
      <c r="Q165">
        <f t="shared" si="22"/>
        <v>1</v>
      </c>
      <c r="R165">
        <f>LOOKUP(EXCEL_235356_data!L165,Sheet1!$D$3:$D$7,Sheet1!$E$3:$E$7)</f>
        <v>0</v>
      </c>
      <c r="S165">
        <f>LOOKUP(EXCEL_235356_data!M165,Sheet1!$D$3:$D$7,Sheet1!$E$3:$E$7)</f>
        <v>0</v>
      </c>
      <c r="T165">
        <f>LOOKUP(EXCEL_235356_data!N165,Sheet1!$D$3:$D$7,Sheet1!$E$3:$E$7)</f>
        <v>0</v>
      </c>
      <c r="U165">
        <f>LOOKUP(EXCEL_235356_data!O165,Sheet1!$D$3:$D$7,Sheet1!$E$3:$E$7)</f>
        <v>0.8</v>
      </c>
      <c r="V165">
        <f>LOOKUP(EXCEL_235356_data!P165,Sheet1!$D$3:$D$7,Sheet1!$E$3:$E$7)</f>
        <v>0</v>
      </c>
      <c r="W165">
        <f t="shared" si="23"/>
        <v>0.16</v>
      </c>
      <c r="X165">
        <f t="shared" si="24"/>
        <v>0.39419999999999999</v>
      </c>
      <c r="Y165">
        <f t="shared" si="25"/>
        <v>1.1825999999999999</v>
      </c>
      <c r="Z165">
        <f t="shared" si="26"/>
        <v>13.139999999999999</v>
      </c>
      <c r="AA165" t="str">
        <f t="shared" si="21"/>
        <v>BUMPY</v>
      </c>
    </row>
    <row r="166" spans="1:27" x14ac:dyDescent="0.25">
      <c r="A166">
        <v>17.401089299999999</v>
      </c>
      <c r="B166">
        <v>78.386679799999996</v>
      </c>
      <c r="C166">
        <v>17.401048800000002</v>
      </c>
      <c r="D166">
        <v>78.386785200000006</v>
      </c>
      <c r="E166">
        <v>7.2700000000000001E-2</v>
      </c>
      <c r="F166">
        <v>0.1036</v>
      </c>
      <c r="G166">
        <v>6.88E-2</v>
      </c>
      <c r="H166">
        <v>2.5</v>
      </c>
      <c r="I166">
        <f t="shared" si="27"/>
        <v>9</v>
      </c>
      <c r="J166" t="s">
        <v>0</v>
      </c>
      <c r="K166" s="1">
        <v>7.6747685185185183E-2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2"/>
        <v>0</v>
      </c>
      <c r="R166">
        <f>LOOKUP(EXCEL_235356_data!L166,Sheet1!$D$3:$D$7,Sheet1!$E$3:$E$7)</f>
        <v>0</v>
      </c>
      <c r="S166">
        <f>LOOKUP(EXCEL_235356_data!M166,Sheet1!$D$3:$D$7,Sheet1!$E$3:$E$7)</f>
        <v>0</v>
      </c>
      <c r="T166">
        <f>LOOKUP(EXCEL_235356_data!N166,Sheet1!$D$3:$D$7,Sheet1!$E$3:$E$7)</f>
        <v>0</v>
      </c>
      <c r="U166">
        <f>LOOKUP(EXCEL_235356_data!O166,Sheet1!$D$3:$D$7,Sheet1!$E$3:$E$7)</f>
        <v>0</v>
      </c>
      <c r="V166">
        <f>LOOKUP(EXCEL_235356_data!P166,Sheet1!$D$3:$D$7,Sheet1!$E$3:$E$7)</f>
        <v>0</v>
      </c>
      <c r="W166">
        <f t="shared" si="23"/>
        <v>0</v>
      </c>
      <c r="X166">
        <f t="shared" si="24"/>
        <v>0.1036</v>
      </c>
      <c r="Y166">
        <f t="shared" si="25"/>
        <v>0.25900000000000001</v>
      </c>
      <c r="Z166">
        <f t="shared" si="26"/>
        <v>4.1440000000000001</v>
      </c>
      <c r="AA166" t="str">
        <f t="shared" si="21"/>
        <v>BUMPY</v>
      </c>
    </row>
    <row r="167" spans="1:27" x14ac:dyDescent="0.25">
      <c r="A167">
        <v>17.401035400000001</v>
      </c>
      <c r="B167">
        <v>78.386807599999997</v>
      </c>
      <c r="C167">
        <v>17.4009824</v>
      </c>
      <c r="D167">
        <v>78.386912300000006</v>
      </c>
      <c r="E167">
        <v>0.17330000000000001</v>
      </c>
      <c r="F167">
        <v>9.8900000000000002E-2</v>
      </c>
      <c r="G167">
        <v>0.1162</v>
      </c>
      <c r="H167">
        <v>3.25</v>
      </c>
      <c r="I167">
        <f t="shared" si="27"/>
        <v>11.700000000000001</v>
      </c>
      <c r="J167" t="s">
        <v>2</v>
      </c>
      <c r="K167" s="1">
        <v>7.694444444444444E-2</v>
      </c>
      <c r="L167">
        <v>0</v>
      </c>
      <c r="M167">
        <v>1</v>
      </c>
      <c r="N167">
        <v>1</v>
      </c>
      <c r="O167">
        <v>0</v>
      </c>
      <c r="P167">
        <v>2</v>
      </c>
      <c r="Q167">
        <f t="shared" si="22"/>
        <v>4</v>
      </c>
      <c r="R167">
        <f>LOOKUP(EXCEL_235356_data!L167,Sheet1!$D$3:$D$7,Sheet1!$E$3:$E$7)</f>
        <v>0</v>
      </c>
      <c r="S167">
        <f>LOOKUP(EXCEL_235356_data!M167,Sheet1!$D$3:$D$7,Sheet1!$E$3:$E$7)</f>
        <v>0.8</v>
      </c>
      <c r="T167">
        <f>LOOKUP(EXCEL_235356_data!N167,Sheet1!$D$3:$D$7,Sheet1!$E$3:$E$7)</f>
        <v>0.8</v>
      </c>
      <c r="U167">
        <f>LOOKUP(EXCEL_235356_data!O167,Sheet1!$D$3:$D$7,Sheet1!$E$3:$E$7)</f>
        <v>0</v>
      </c>
      <c r="V167">
        <f>LOOKUP(EXCEL_235356_data!P167,Sheet1!$D$3:$D$7,Sheet1!$E$3:$E$7)</f>
        <v>1</v>
      </c>
      <c r="W167">
        <f t="shared" si="23"/>
        <v>0.52</v>
      </c>
      <c r="X167">
        <f t="shared" si="24"/>
        <v>0.17330000000000001</v>
      </c>
      <c r="Y167">
        <f t="shared" si="25"/>
        <v>0.56322500000000009</v>
      </c>
      <c r="Z167">
        <f t="shared" si="26"/>
        <v>5.3323076923076922</v>
      </c>
      <c r="AA167" t="str">
        <f t="shared" si="21"/>
        <v>BUMPY</v>
      </c>
    </row>
    <row r="168" spans="1:27" x14ac:dyDescent="0.25">
      <c r="A168">
        <v>17.4009824</v>
      </c>
      <c r="B168">
        <v>78.386912300000006</v>
      </c>
      <c r="C168">
        <v>17.400902200000001</v>
      </c>
      <c r="D168">
        <v>78.387106200000005</v>
      </c>
      <c r="E168">
        <v>0.18340000000000001</v>
      </c>
      <c r="F168">
        <v>2.5499999999999998E-2</v>
      </c>
      <c r="G168">
        <v>0.19980000000000001</v>
      </c>
      <c r="H168">
        <v>4.75</v>
      </c>
      <c r="I168">
        <f t="shared" si="27"/>
        <v>17.100000000000001</v>
      </c>
      <c r="J168" t="s">
        <v>0</v>
      </c>
      <c r="K168" s="1">
        <v>7.7002314814814815E-2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2"/>
        <v>0</v>
      </c>
      <c r="R168">
        <f>LOOKUP(EXCEL_235356_data!L168,Sheet1!$D$3:$D$7,Sheet1!$E$3:$E$7)</f>
        <v>0</v>
      </c>
      <c r="S168">
        <f>LOOKUP(EXCEL_235356_data!M168,Sheet1!$D$3:$D$7,Sheet1!$E$3:$E$7)</f>
        <v>0</v>
      </c>
      <c r="T168">
        <f>LOOKUP(EXCEL_235356_data!N168,Sheet1!$D$3:$D$7,Sheet1!$E$3:$E$7)</f>
        <v>0</v>
      </c>
      <c r="U168">
        <f>LOOKUP(EXCEL_235356_data!O168,Sheet1!$D$3:$D$7,Sheet1!$E$3:$E$7)</f>
        <v>0</v>
      </c>
      <c r="V168">
        <f>LOOKUP(EXCEL_235356_data!P168,Sheet1!$D$3:$D$7,Sheet1!$E$3:$E$7)</f>
        <v>0</v>
      </c>
      <c r="W168">
        <f t="shared" si="23"/>
        <v>0</v>
      </c>
      <c r="X168">
        <f t="shared" si="24"/>
        <v>0.19980000000000001</v>
      </c>
      <c r="Y168">
        <f t="shared" si="25"/>
        <v>0.94905000000000006</v>
      </c>
      <c r="Z168">
        <f t="shared" si="26"/>
        <v>4.2063157894736847</v>
      </c>
      <c r="AA168" t="str">
        <f t="shared" si="21"/>
        <v>BUMPY</v>
      </c>
    </row>
    <row r="169" spans="1:27" x14ac:dyDescent="0.25">
      <c r="A169">
        <v>17.400902200000001</v>
      </c>
      <c r="B169">
        <v>78.387106200000005</v>
      </c>
      <c r="C169">
        <v>17.400831199999999</v>
      </c>
      <c r="D169">
        <v>78.387279800000002</v>
      </c>
      <c r="E169">
        <v>0.1094</v>
      </c>
      <c r="F169">
        <v>0.2077</v>
      </c>
      <c r="G169">
        <v>0.22520000000000001</v>
      </c>
      <c r="H169">
        <v>5.75</v>
      </c>
      <c r="I169">
        <f t="shared" si="27"/>
        <v>20.7</v>
      </c>
      <c r="J169" t="s">
        <v>0</v>
      </c>
      <c r="K169" s="1">
        <v>7.706018518518519E-2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2"/>
        <v>0</v>
      </c>
      <c r="R169">
        <f>LOOKUP(EXCEL_235356_data!L169,Sheet1!$D$3:$D$7,Sheet1!$E$3:$E$7)</f>
        <v>0</v>
      </c>
      <c r="S169">
        <f>LOOKUP(EXCEL_235356_data!M169,Sheet1!$D$3:$D$7,Sheet1!$E$3:$E$7)</f>
        <v>0</v>
      </c>
      <c r="T169">
        <f>LOOKUP(EXCEL_235356_data!N169,Sheet1!$D$3:$D$7,Sheet1!$E$3:$E$7)</f>
        <v>0</v>
      </c>
      <c r="U169">
        <f>LOOKUP(EXCEL_235356_data!O169,Sheet1!$D$3:$D$7,Sheet1!$E$3:$E$7)</f>
        <v>0</v>
      </c>
      <c r="V169">
        <f>LOOKUP(EXCEL_235356_data!P169,Sheet1!$D$3:$D$7,Sheet1!$E$3:$E$7)</f>
        <v>0</v>
      </c>
      <c r="W169">
        <f t="shared" si="23"/>
        <v>0</v>
      </c>
      <c r="X169">
        <f t="shared" si="24"/>
        <v>0.22520000000000001</v>
      </c>
      <c r="Y169">
        <f t="shared" si="25"/>
        <v>1.2949000000000002</v>
      </c>
      <c r="Z169">
        <f t="shared" si="26"/>
        <v>3.9165217391304354</v>
      </c>
      <c r="AA169" t="str">
        <f t="shared" si="21"/>
        <v>BUMPY</v>
      </c>
    </row>
    <row r="170" spans="1:27" x14ac:dyDescent="0.25">
      <c r="A170">
        <v>17.4008115</v>
      </c>
      <c r="B170">
        <v>78.387334300000006</v>
      </c>
      <c r="C170">
        <v>17.400773000000001</v>
      </c>
      <c r="D170">
        <v>78.387579500000001</v>
      </c>
      <c r="E170">
        <v>0.1028</v>
      </c>
      <c r="F170">
        <v>0.1022</v>
      </c>
      <c r="G170">
        <v>0.18049999999999999</v>
      </c>
      <c r="H170">
        <v>7.75</v>
      </c>
      <c r="I170">
        <f t="shared" si="27"/>
        <v>27.900000000000002</v>
      </c>
      <c r="J170" t="s">
        <v>2</v>
      </c>
      <c r="K170" s="1">
        <v>7.7118055555555551E-2</v>
      </c>
      <c r="L170">
        <v>0</v>
      </c>
      <c r="M170">
        <v>2</v>
      </c>
      <c r="N170">
        <v>2</v>
      </c>
      <c r="O170">
        <v>0</v>
      </c>
      <c r="P170">
        <v>3</v>
      </c>
      <c r="Q170">
        <f t="shared" si="22"/>
        <v>7</v>
      </c>
      <c r="R170">
        <f>LOOKUP(EXCEL_235356_data!L170,Sheet1!$D$3:$D$7,Sheet1!$E$3:$E$7)</f>
        <v>0</v>
      </c>
      <c r="S170">
        <f>LOOKUP(EXCEL_235356_data!M170,Sheet1!$D$3:$D$7,Sheet1!$E$3:$E$7)</f>
        <v>1</v>
      </c>
      <c r="T170">
        <f>LOOKUP(EXCEL_235356_data!N170,Sheet1!$D$3:$D$7,Sheet1!$E$3:$E$7)</f>
        <v>1</v>
      </c>
      <c r="U170">
        <f>LOOKUP(EXCEL_235356_data!O170,Sheet1!$D$3:$D$7,Sheet1!$E$3:$E$7)</f>
        <v>0</v>
      </c>
      <c r="V170">
        <f>LOOKUP(EXCEL_235356_data!P170,Sheet1!$D$3:$D$7,Sheet1!$E$3:$E$7)</f>
        <v>1.5</v>
      </c>
      <c r="W170">
        <f t="shared" si="23"/>
        <v>0.7</v>
      </c>
      <c r="X170">
        <f t="shared" si="24"/>
        <v>0.18049999999999999</v>
      </c>
      <c r="Y170">
        <f t="shared" si="25"/>
        <v>1.3988749999999999</v>
      </c>
      <c r="Z170">
        <f t="shared" si="26"/>
        <v>2.3290322580645157</v>
      </c>
      <c r="AA170" t="str">
        <f t="shared" si="21"/>
        <v>BUMPY</v>
      </c>
    </row>
    <row r="171" spans="1:27" x14ac:dyDescent="0.25">
      <c r="A171">
        <v>17.4007273</v>
      </c>
      <c r="B171">
        <v>78.387624500000001</v>
      </c>
      <c r="C171">
        <v>17.400703199999999</v>
      </c>
      <c r="D171">
        <v>78.387921399999996</v>
      </c>
      <c r="E171">
        <v>0.1487</v>
      </c>
      <c r="F171">
        <v>0.12920000000000001</v>
      </c>
      <c r="G171">
        <v>0.1552</v>
      </c>
      <c r="H171">
        <v>7.75</v>
      </c>
      <c r="I171">
        <f t="shared" si="27"/>
        <v>27.900000000000002</v>
      </c>
      <c r="J171" t="s">
        <v>1</v>
      </c>
      <c r="K171" s="1">
        <v>7.7175925925925926E-2</v>
      </c>
      <c r="L171">
        <v>3</v>
      </c>
      <c r="M171">
        <v>1</v>
      </c>
      <c r="N171">
        <v>0</v>
      </c>
      <c r="O171">
        <v>0</v>
      </c>
      <c r="P171">
        <v>0</v>
      </c>
      <c r="Q171">
        <f t="shared" si="22"/>
        <v>4</v>
      </c>
      <c r="R171">
        <f>LOOKUP(EXCEL_235356_data!L171,Sheet1!$D$3:$D$7,Sheet1!$E$3:$E$7)</f>
        <v>1.5</v>
      </c>
      <c r="S171">
        <f>LOOKUP(EXCEL_235356_data!M171,Sheet1!$D$3:$D$7,Sheet1!$E$3:$E$7)</f>
        <v>0.8</v>
      </c>
      <c r="T171">
        <f>LOOKUP(EXCEL_235356_data!N171,Sheet1!$D$3:$D$7,Sheet1!$E$3:$E$7)</f>
        <v>0</v>
      </c>
      <c r="U171">
        <f>LOOKUP(EXCEL_235356_data!O171,Sheet1!$D$3:$D$7,Sheet1!$E$3:$E$7)</f>
        <v>0</v>
      </c>
      <c r="V171">
        <f>LOOKUP(EXCEL_235356_data!P171,Sheet1!$D$3:$D$7,Sheet1!$E$3:$E$7)</f>
        <v>0</v>
      </c>
      <c r="W171">
        <f t="shared" si="23"/>
        <v>0.45999999999999996</v>
      </c>
      <c r="X171">
        <f t="shared" si="24"/>
        <v>0.1552</v>
      </c>
      <c r="Y171">
        <f t="shared" si="25"/>
        <v>1.2028000000000001</v>
      </c>
      <c r="Z171">
        <f t="shared" si="26"/>
        <v>2.0025806451612902</v>
      </c>
      <c r="AA171" t="str">
        <f t="shared" si="21"/>
        <v>BUMPY</v>
      </c>
    </row>
    <row r="172" spans="1:27" x14ac:dyDescent="0.25">
      <c r="A172">
        <v>17.400710199999999</v>
      </c>
      <c r="B172">
        <v>78.388011599999999</v>
      </c>
      <c r="C172">
        <v>17.400717199999999</v>
      </c>
      <c r="D172">
        <v>78.388382699999994</v>
      </c>
      <c r="E172">
        <v>6.9800000000000001E-2</v>
      </c>
      <c r="F172">
        <v>7.3999999999999996E-2</v>
      </c>
      <c r="G172">
        <v>0.13339999999999999</v>
      </c>
      <c r="H172">
        <v>8</v>
      </c>
      <c r="I172">
        <f t="shared" si="27"/>
        <v>28.8</v>
      </c>
      <c r="J172" t="s">
        <v>3</v>
      </c>
      <c r="K172" s="1">
        <v>7.72337962962963E-2</v>
      </c>
      <c r="L172">
        <v>0</v>
      </c>
      <c r="M172">
        <v>0</v>
      </c>
      <c r="N172">
        <v>3</v>
      </c>
      <c r="O172">
        <v>0</v>
      </c>
      <c r="P172">
        <v>0</v>
      </c>
      <c r="Q172">
        <f t="shared" si="22"/>
        <v>3</v>
      </c>
      <c r="R172">
        <f>LOOKUP(EXCEL_235356_data!L172,Sheet1!$D$3:$D$7,Sheet1!$E$3:$E$7)</f>
        <v>0</v>
      </c>
      <c r="S172">
        <f>LOOKUP(EXCEL_235356_data!M172,Sheet1!$D$3:$D$7,Sheet1!$E$3:$E$7)</f>
        <v>0</v>
      </c>
      <c r="T172">
        <f>LOOKUP(EXCEL_235356_data!N172,Sheet1!$D$3:$D$7,Sheet1!$E$3:$E$7)</f>
        <v>1.5</v>
      </c>
      <c r="U172">
        <f>LOOKUP(EXCEL_235356_data!O172,Sheet1!$D$3:$D$7,Sheet1!$E$3:$E$7)</f>
        <v>0</v>
      </c>
      <c r="V172">
        <f>LOOKUP(EXCEL_235356_data!P172,Sheet1!$D$3:$D$7,Sheet1!$E$3:$E$7)</f>
        <v>0</v>
      </c>
      <c r="W172">
        <f t="shared" si="23"/>
        <v>0.3</v>
      </c>
      <c r="X172">
        <f t="shared" si="24"/>
        <v>0.13339999999999999</v>
      </c>
      <c r="Y172">
        <f t="shared" si="25"/>
        <v>1.0671999999999999</v>
      </c>
      <c r="Z172">
        <f t="shared" si="26"/>
        <v>1.6675</v>
      </c>
      <c r="AA172" t="str">
        <f t="shared" si="21"/>
        <v>GOOD</v>
      </c>
    </row>
    <row r="173" spans="1:27" x14ac:dyDescent="0.25">
      <c r="A173">
        <v>17.400717199999999</v>
      </c>
      <c r="B173">
        <v>78.388382699999994</v>
      </c>
      <c r="C173">
        <v>17.400721799999999</v>
      </c>
      <c r="D173">
        <v>78.388720199999995</v>
      </c>
      <c r="E173">
        <v>8.3699999999999997E-2</v>
      </c>
      <c r="F173">
        <v>0.18840000000000001</v>
      </c>
      <c r="G173">
        <v>0.41270000000000001</v>
      </c>
      <c r="H173">
        <v>6.5</v>
      </c>
      <c r="I173">
        <f t="shared" si="27"/>
        <v>23.400000000000002</v>
      </c>
      <c r="J173" t="s">
        <v>0</v>
      </c>
      <c r="K173" s="1">
        <v>7.7291666666666661E-2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2"/>
        <v>0</v>
      </c>
      <c r="R173">
        <f>LOOKUP(EXCEL_235356_data!L173,Sheet1!$D$3:$D$7,Sheet1!$E$3:$E$7)</f>
        <v>0</v>
      </c>
      <c r="S173">
        <f>LOOKUP(EXCEL_235356_data!M173,Sheet1!$D$3:$D$7,Sheet1!$E$3:$E$7)</f>
        <v>0</v>
      </c>
      <c r="T173">
        <f>LOOKUP(EXCEL_235356_data!N173,Sheet1!$D$3:$D$7,Sheet1!$E$3:$E$7)</f>
        <v>0</v>
      </c>
      <c r="U173">
        <f>LOOKUP(EXCEL_235356_data!O173,Sheet1!$D$3:$D$7,Sheet1!$E$3:$E$7)</f>
        <v>0</v>
      </c>
      <c r="V173">
        <f>LOOKUP(EXCEL_235356_data!P173,Sheet1!$D$3:$D$7,Sheet1!$E$3:$E$7)</f>
        <v>0</v>
      </c>
      <c r="W173">
        <f t="shared" si="23"/>
        <v>0</v>
      </c>
      <c r="X173">
        <f t="shared" si="24"/>
        <v>0.41270000000000001</v>
      </c>
      <c r="Y173">
        <f t="shared" si="25"/>
        <v>2.68255</v>
      </c>
      <c r="Z173">
        <f t="shared" si="26"/>
        <v>6.3492307692307692</v>
      </c>
      <c r="AA173" t="str">
        <f t="shared" si="21"/>
        <v>BUMPY</v>
      </c>
    </row>
    <row r="174" spans="1:27" x14ac:dyDescent="0.25">
      <c r="A174">
        <v>17.400721799999999</v>
      </c>
      <c r="B174">
        <v>78.388720199999995</v>
      </c>
      <c r="C174">
        <v>17.400716599999999</v>
      </c>
      <c r="D174">
        <v>78.389054599999994</v>
      </c>
      <c r="E174">
        <v>0.2016</v>
      </c>
      <c r="F174">
        <v>8.6900000000000005E-2</v>
      </c>
      <c r="G174">
        <v>0.1552</v>
      </c>
      <c r="H174">
        <v>6.75</v>
      </c>
      <c r="I174">
        <f t="shared" si="27"/>
        <v>24.3</v>
      </c>
      <c r="J174" t="s">
        <v>0</v>
      </c>
      <c r="K174" s="1">
        <v>7.7349537037037036E-2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2"/>
        <v>0</v>
      </c>
      <c r="R174">
        <f>LOOKUP(EXCEL_235356_data!L174,Sheet1!$D$3:$D$7,Sheet1!$E$3:$E$7)</f>
        <v>0</v>
      </c>
      <c r="S174">
        <f>LOOKUP(EXCEL_235356_data!M174,Sheet1!$D$3:$D$7,Sheet1!$E$3:$E$7)</f>
        <v>0</v>
      </c>
      <c r="T174">
        <f>LOOKUP(EXCEL_235356_data!N174,Sheet1!$D$3:$D$7,Sheet1!$E$3:$E$7)</f>
        <v>0</v>
      </c>
      <c r="U174">
        <f>LOOKUP(EXCEL_235356_data!O174,Sheet1!$D$3:$D$7,Sheet1!$E$3:$E$7)</f>
        <v>0</v>
      </c>
      <c r="V174">
        <f>LOOKUP(EXCEL_235356_data!P174,Sheet1!$D$3:$D$7,Sheet1!$E$3:$E$7)</f>
        <v>0</v>
      </c>
      <c r="W174">
        <f t="shared" si="23"/>
        <v>0</v>
      </c>
      <c r="X174">
        <f t="shared" si="24"/>
        <v>0.2016</v>
      </c>
      <c r="Y174">
        <f t="shared" si="25"/>
        <v>1.3608</v>
      </c>
      <c r="Z174">
        <f t="shared" si="26"/>
        <v>2.9866666666666668</v>
      </c>
      <c r="AA174" t="str">
        <f t="shared" si="21"/>
        <v>BUMPY</v>
      </c>
    </row>
    <row r="175" spans="1:27" x14ac:dyDescent="0.25">
      <c r="A175">
        <v>17.400716599999999</v>
      </c>
      <c r="B175">
        <v>78.389054599999994</v>
      </c>
      <c r="C175">
        <v>17.4006942</v>
      </c>
      <c r="D175">
        <v>78.389319999999998</v>
      </c>
      <c r="E175">
        <v>5.8799999999999998E-2</v>
      </c>
      <c r="F175">
        <v>4.4400000000000002E-2</v>
      </c>
      <c r="G175">
        <v>5.57E-2</v>
      </c>
      <c r="H175">
        <v>7.5</v>
      </c>
      <c r="I175">
        <f t="shared" si="27"/>
        <v>27</v>
      </c>
      <c r="J175" t="s">
        <v>1</v>
      </c>
      <c r="K175" s="1">
        <v>7.7407407407407411E-2</v>
      </c>
      <c r="L175">
        <v>2</v>
      </c>
      <c r="M175">
        <v>3</v>
      </c>
      <c r="N175">
        <v>0</v>
      </c>
      <c r="O175">
        <v>0</v>
      </c>
      <c r="P175">
        <v>0</v>
      </c>
      <c r="Q175">
        <f t="shared" si="22"/>
        <v>5</v>
      </c>
      <c r="R175">
        <f>LOOKUP(EXCEL_235356_data!L175,Sheet1!$D$3:$D$7,Sheet1!$E$3:$E$7)</f>
        <v>1</v>
      </c>
      <c r="S175">
        <f>LOOKUP(EXCEL_235356_data!M175,Sheet1!$D$3:$D$7,Sheet1!$E$3:$E$7)</f>
        <v>1.5</v>
      </c>
      <c r="T175">
        <f>LOOKUP(EXCEL_235356_data!N175,Sheet1!$D$3:$D$7,Sheet1!$E$3:$E$7)</f>
        <v>0</v>
      </c>
      <c r="U175">
        <f>LOOKUP(EXCEL_235356_data!O175,Sheet1!$D$3:$D$7,Sheet1!$E$3:$E$7)</f>
        <v>0</v>
      </c>
      <c r="V175">
        <f>LOOKUP(EXCEL_235356_data!P175,Sheet1!$D$3:$D$7,Sheet1!$E$3:$E$7)</f>
        <v>0</v>
      </c>
      <c r="W175">
        <f t="shared" si="23"/>
        <v>0.5</v>
      </c>
      <c r="X175">
        <f t="shared" si="24"/>
        <v>5.8799999999999998E-2</v>
      </c>
      <c r="Y175">
        <f t="shared" si="25"/>
        <v>0.441</v>
      </c>
      <c r="Z175">
        <f t="shared" si="26"/>
        <v>0.78400000000000003</v>
      </c>
      <c r="AA175" t="str">
        <f t="shared" si="21"/>
        <v>GOOD</v>
      </c>
    </row>
    <row r="176" spans="1:27" x14ac:dyDescent="0.25">
      <c r="A176">
        <v>17.4006887</v>
      </c>
      <c r="B176">
        <v>78.389389899999998</v>
      </c>
      <c r="C176">
        <v>17.400686100000001</v>
      </c>
      <c r="D176">
        <v>78.389775999999998</v>
      </c>
      <c r="E176">
        <v>0.13919999999999999</v>
      </c>
      <c r="F176">
        <v>0.2031</v>
      </c>
      <c r="G176">
        <v>0.16520000000000001</v>
      </c>
      <c r="H176">
        <v>8.25</v>
      </c>
      <c r="I176">
        <f t="shared" si="27"/>
        <v>29.7</v>
      </c>
      <c r="J176" t="s">
        <v>0</v>
      </c>
      <c r="K176" s="1">
        <v>7.7465277777777772E-2</v>
      </c>
      <c r="L176">
        <v>0</v>
      </c>
      <c r="M176">
        <v>0</v>
      </c>
      <c r="N176">
        <v>2</v>
      </c>
      <c r="O176">
        <v>0</v>
      </c>
      <c r="P176">
        <v>0</v>
      </c>
      <c r="Q176">
        <f t="shared" si="22"/>
        <v>2</v>
      </c>
      <c r="R176">
        <f>LOOKUP(EXCEL_235356_data!L176,Sheet1!$D$3:$D$7,Sheet1!$E$3:$E$7)</f>
        <v>0</v>
      </c>
      <c r="S176">
        <f>LOOKUP(EXCEL_235356_data!M176,Sheet1!$D$3:$D$7,Sheet1!$E$3:$E$7)</f>
        <v>0</v>
      </c>
      <c r="T176">
        <f>LOOKUP(EXCEL_235356_data!N176,Sheet1!$D$3:$D$7,Sheet1!$E$3:$E$7)</f>
        <v>1</v>
      </c>
      <c r="U176">
        <f>LOOKUP(EXCEL_235356_data!O176,Sheet1!$D$3:$D$7,Sheet1!$E$3:$E$7)</f>
        <v>0</v>
      </c>
      <c r="V176">
        <f>LOOKUP(EXCEL_235356_data!P176,Sheet1!$D$3:$D$7,Sheet1!$E$3:$E$7)</f>
        <v>0</v>
      </c>
      <c r="W176">
        <f t="shared" si="23"/>
        <v>0.2</v>
      </c>
      <c r="X176">
        <f t="shared" si="24"/>
        <v>0.2031</v>
      </c>
      <c r="Y176">
        <f t="shared" si="25"/>
        <v>1.675575</v>
      </c>
      <c r="Z176">
        <f t="shared" si="26"/>
        <v>2.4618181818181819</v>
      </c>
      <c r="AA176" t="str">
        <f t="shared" si="21"/>
        <v>BUMPY</v>
      </c>
    </row>
    <row r="177" spans="1:27" x14ac:dyDescent="0.25">
      <c r="A177">
        <v>17.400686100000001</v>
      </c>
      <c r="B177">
        <v>78.389775999999998</v>
      </c>
      <c r="C177">
        <v>17.400645399999998</v>
      </c>
      <c r="D177">
        <v>78.390175499999998</v>
      </c>
      <c r="E177">
        <v>0.11210000000000001</v>
      </c>
      <c r="F177">
        <v>0.12180000000000001</v>
      </c>
      <c r="G177">
        <v>5.6599999999999998E-2</v>
      </c>
      <c r="H177">
        <v>8.25</v>
      </c>
      <c r="I177">
        <f t="shared" si="27"/>
        <v>29.7</v>
      </c>
      <c r="J177" t="s">
        <v>0</v>
      </c>
      <c r="K177" s="1">
        <v>7.7523148148148147E-2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2"/>
        <v>0</v>
      </c>
      <c r="R177">
        <f>LOOKUP(EXCEL_235356_data!L177,Sheet1!$D$3:$D$7,Sheet1!$E$3:$E$7)</f>
        <v>0</v>
      </c>
      <c r="S177">
        <f>LOOKUP(EXCEL_235356_data!M177,Sheet1!$D$3:$D$7,Sheet1!$E$3:$E$7)</f>
        <v>0</v>
      </c>
      <c r="T177">
        <f>LOOKUP(EXCEL_235356_data!N177,Sheet1!$D$3:$D$7,Sheet1!$E$3:$E$7)</f>
        <v>0</v>
      </c>
      <c r="U177">
        <f>LOOKUP(EXCEL_235356_data!O177,Sheet1!$D$3:$D$7,Sheet1!$E$3:$E$7)</f>
        <v>0</v>
      </c>
      <c r="V177">
        <f>LOOKUP(EXCEL_235356_data!P177,Sheet1!$D$3:$D$7,Sheet1!$E$3:$E$7)</f>
        <v>0</v>
      </c>
      <c r="W177">
        <f t="shared" si="23"/>
        <v>0</v>
      </c>
      <c r="X177">
        <f t="shared" si="24"/>
        <v>0.12180000000000001</v>
      </c>
      <c r="Y177">
        <f t="shared" si="25"/>
        <v>1.00485</v>
      </c>
      <c r="Z177">
        <f t="shared" si="26"/>
        <v>1.4763636363636363</v>
      </c>
      <c r="AA177" t="str">
        <f t="shared" si="21"/>
        <v>GOOD</v>
      </c>
    </row>
    <row r="178" spans="1:27" x14ac:dyDescent="0.25">
      <c r="A178">
        <v>17.400645399999998</v>
      </c>
      <c r="B178">
        <v>78.390175499999998</v>
      </c>
      <c r="C178">
        <v>17.400611000000001</v>
      </c>
      <c r="D178">
        <v>78.390519100000006</v>
      </c>
      <c r="E178">
        <v>0.4536</v>
      </c>
      <c r="F178">
        <v>0.2104</v>
      </c>
      <c r="G178">
        <v>0.45379999999999998</v>
      </c>
      <c r="H178">
        <v>6.75</v>
      </c>
      <c r="I178">
        <f t="shared" si="27"/>
        <v>24.3</v>
      </c>
      <c r="J178" t="s">
        <v>1</v>
      </c>
      <c r="K178" s="1">
        <v>7.7581018518518521E-2</v>
      </c>
      <c r="L178">
        <v>2</v>
      </c>
      <c r="M178">
        <v>2</v>
      </c>
      <c r="N178">
        <v>0</v>
      </c>
      <c r="O178">
        <v>0</v>
      </c>
      <c r="P178">
        <v>0</v>
      </c>
      <c r="Q178">
        <f t="shared" si="22"/>
        <v>4</v>
      </c>
      <c r="R178">
        <f>LOOKUP(EXCEL_235356_data!L178,Sheet1!$D$3:$D$7,Sheet1!$E$3:$E$7)</f>
        <v>1</v>
      </c>
      <c r="S178">
        <f>LOOKUP(EXCEL_235356_data!M178,Sheet1!$D$3:$D$7,Sheet1!$E$3:$E$7)</f>
        <v>1</v>
      </c>
      <c r="T178">
        <f>LOOKUP(EXCEL_235356_data!N178,Sheet1!$D$3:$D$7,Sheet1!$E$3:$E$7)</f>
        <v>0</v>
      </c>
      <c r="U178">
        <f>LOOKUP(EXCEL_235356_data!O178,Sheet1!$D$3:$D$7,Sheet1!$E$3:$E$7)</f>
        <v>0</v>
      </c>
      <c r="V178">
        <f>LOOKUP(EXCEL_235356_data!P178,Sheet1!$D$3:$D$7,Sheet1!$E$3:$E$7)</f>
        <v>0</v>
      </c>
      <c r="W178">
        <f t="shared" si="23"/>
        <v>0.4</v>
      </c>
      <c r="X178">
        <f t="shared" si="24"/>
        <v>0.45379999999999998</v>
      </c>
      <c r="Y178">
        <f t="shared" si="25"/>
        <v>3.0631499999999998</v>
      </c>
      <c r="Z178">
        <f t="shared" si="26"/>
        <v>6.7229629629629626</v>
      </c>
      <c r="AA178" t="str">
        <f t="shared" si="21"/>
        <v>BUMPY</v>
      </c>
    </row>
    <row r="179" spans="1:27" x14ac:dyDescent="0.25">
      <c r="A179">
        <v>17.400611000000001</v>
      </c>
      <c r="B179">
        <v>78.390519100000006</v>
      </c>
      <c r="C179">
        <v>17.400600300000001</v>
      </c>
      <c r="D179">
        <v>78.390900700000003</v>
      </c>
      <c r="E179">
        <v>0.1179</v>
      </c>
      <c r="F179">
        <v>6.0100000000000001E-2</v>
      </c>
      <c r="G179">
        <v>4.8000000000000001E-2</v>
      </c>
      <c r="H179">
        <v>8.75</v>
      </c>
      <c r="I179">
        <f t="shared" si="27"/>
        <v>31.5</v>
      </c>
      <c r="J179" t="s">
        <v>0</v>
      </c>
      <c r="K179" s="1">
        <v>7.7638888888888882E-2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2"/>
        <v>0</v>
      </c>
      <c r="R179">
        <f>LOOKUP(EXCEL_235356_data!L179,Sheet1!$D$3:$D$7,Sheet1!$E$3:$E$7)</f>
        <v>0</v>
      </c>
      <c r="S179">
        <f>LOOKUP(EXCEL_235356_data!M179,Sheet1!$D$3:$D$7,Sheet1!$E$3:$E$7)</f>
        <v>0</v>
      </c>
      <c r="T179">
        <f>LOOKUP(EXCEL_235356_data!N179,Sheet1!$D$3:$D$7,Sheet1!$E$3:$E$7)</f>
        <v>0</v>
      </c>
      <c r="U179">
        <f>LOOKUP(EXCEL_235356_data!O179,Sheet1!$D$3:$D$7,Sheet1!$E$3:$E$7)</f>
        <v>0</v>
      </c>
      <c r="V179">
        <f>LOOKUP(EXCEL_235356_data!P179,Sheet1!$D$3:$D$7,Sheet1!$E$3:$E$7)</f>
        <v>0</v>
      </c>
      <c r="W179">
        <f t="shared" si="23"/>
        <v>0</v>
      </c>
      <c r="X179">
        <f t="shared" si="24"/>
        <v>0.1179</v>
      </c>
      <c r="Y179">
        <f t="shared" si="25"/>
        <v>1.031625</v>
      </c>
      <c r="Z179">
        <f t="shared" si="26"/>
        <v>1.3474285714285714</v>
      </c>
      <c r="AA179" t="str">
        <f t="shared" si="21"/>
        <v>GOOD</v>
      </c>
    </row>
    <row r="180" spans="1:27" x14ac:dyDescent="0.25">
      <c r="A180">
        <v>17.400600300000001</v>
      </c>
      <c r="B180">
        <v>78.390900700000003</v>
      </c>
      <c r="C180">
        <v>17.400562600000001</v>
      </c>
      <c r="D180">
        <v>78.391331500000007</v>
      </c>
      <c r="E180">
        <v>0.10539999999999999</v>
      </c>
      <c r="F180">
        <v>6.7500000000000004E-2</v>
      </c>
      <c r="G180">
        <v>0.26390000000000002</v>
      </c>
      <c r="H180">
        <v>9.25</v>
      </c>
      <c r="I180">
        <f t="shared" si="27"/>
        <v>33.300000000000004</v>
      </c>
      <c r="J180" t="s">
        <v>0</v>
      </c>
      <c r="K180" s="1">
        <v>7.7696759259259257E-2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2"/>
        <v>0</v>
      </c>
      <c r="R180">
        <f>LOOKUP(EXCEL_235356_data!L180,Sheet1!$D$3:$D$7,Sheet1!$E$3:$E$7)</f>
        <v>0</v>
      </c>
      <c r="S180">
        <f>LOOKUP(EXCEL_235356_data!M180,Sheet1!$D$3:$D$7,Sheet1!$E$3:$E$7)</f>
        <v>0</v>
      </c>
      <c r="T180">
        <f>LOOKUP(EXCEL_235356_data!N180,Sheet1!$D$3:$D$7,Sheet1!$E$3:$E$7)</f>
        <v>0</v>
      </c>
      <c r="U180">
        <f>LOOKUP(EXCEL_235356_data!O180,Sheet1!$D$3:$D$7,Sheet1!$E$3:$E$7)</f>
        <v>0</v>
      </c>
      <c r="V180">
        <f>LOOKUP(EXCEL_235356_data!P180,Sheet1!$D$3:$D$7,Sheet1!$E$3:$E$7)</f>
        <v>0</v>
      </c>
      <c r="W180">
        <f t="shared" si="23"/>
        <v>0</v>
      </c>
      <c r="X180">
        <f t="shared" si="24"/>
        <v>0.26390000000000002</v>
      </c>
      <c r="Y180">
        <f t="shared" si="25"/>
        <v>2.4410750000000001</v>
      </c>
      <c r="Z180">
        <f t="shared" si="26"/>
        <v>2.8529729729729731</v>
      </c>
      <c r="AA180" t="str">
        <f t="shared" si="21"/>
        <v>BUMPY</v>
      </c>
    </row>
    <row r="181" spans="1:27" x14ac:dyDescent="0.25">
      <c r="A181">
        <v>17.400562600000001</v>
      </c>
      <c r="B181">
        <v>78.391331500000007</v>
      </c>
      <c r="C181">
        <v>17.400481599999999</v>
      </c>
      <c r="D181">
        <v>78.391732200000007</v>
      </c>
      <c r="E181">
        <v>8.4900000000000003E-2</v>
      </c>
      <c r="F181">
        <v>0.52749999999999997</v>
      </c>
      <c r="G181">
        <v>1.2985</v>
      </c>
      <c r="H181">
        <v>8.75</v>
      </c>
      <c r="I181">
        <f t="shared" si="27"/>
        <v>31.5</v>
      </c>
      <c r="J181" t="s">
        <v>0</v>
      </c>
      <c r="K181" s="1">
        <v>7.7754629629629632E-2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2"/>
        <v>0</v>
      </c>
      <c r="R181">
        <f>LOOKUP(EXCEL_235356_data!L181,Sheet1!$D$3:$D$7,Sheet1!$E$3:$E$7)</f>
        <v>0</v>
      </c>
      <c r="S181">
        <f>LOOKUP(EXCEL_235356_data!M181,Sheet1!$D$3:$D$7,Sheet1!$E$3:$E$7)</f>
        <v>0</v>
      </c>
      <c r="T181">
        <f>LOOKUP(EXCEL_235356_data!N181,Sheet1!$D$3:$D$7,Sheet1!$E$3:$E$7)</f>
        <v>0</v>
      </c>
      <c r="U181">
        <f>LOOKUP(EXCEL_235356_data!O181,Sheet1!$D$3:$D$7,Sheet1!$E$3:$E$7)</f>
        <v>0</v>
      </c>
      <c r="V181">
        <f>LOOKUP(EXCEL_235356_data!P181,Sheet1!$D$3:$D$7,Sheet1!$E$3:$E$7)</f>
        <v>0</v>
      </c>
      <c r="W181">
        <f t="shared" si="23"/>
        <v>0</v>
      </c>
      <c r="X181">
        <f t="shared" si="24"/>
        <v>1.2985</v>
      </c>
      <c r="Y181">
        <f t="shared" si="25"/>
        <v>11.361875</v>
      </c>
      <c r="Z181">
        <f t="shared" si="26"/>
        <v>14.84</v>
      </c>
      <c r="AA181" t="str">
        <f t="shared" si="21"/>
        <v>BUMPY</v>
      </c>
    </row>
    <row r="182" spans="1:27" x14ac:dyDescent="0.25">
      <c r="A182">
        <v>17.400481599999999</v>
      </c>
      <c r="B182">
        <v>78.391732200000007</v>
      </c>
      <c r="C182">
        <v>17.400448600000001</v>
      </c>
      <c r="D182">
        <v>78.392096600000002</v>
      </c>
      <c r="E182">
        <v>0.24690000000000001</v>
      </c>
      <c r="F182">
        <v>0.70509999999999995</v>
      </c>
      <c r="G182">
        <v>0.73219999999999996</v>
      </c>
      <c r="H182">
        <v>7</v>
      </c>
      <c r="I182">
        <f t="shared" si="27"/>
        <v>25.2</v>
      </c>
      <c r="J182" t="s">
        <v>0</v>
      </c>
      <c r="K182" s="1">
        <v>7.7812499999999993E-2</v>
      </c>
      <c r="L182">
        <v>0</v>
      </c>
      <c r="M182">
        <v>0</v>
      </c>
      <c r="N182">
        <v>0</v>
      </c>
      <c r="O182">
        <v>0</v>
      </c>
      <c r="P182">
        <v>2</v>
      </c>
      <c r="Q182">
        <f t="shared" si="22"/>
        <v>2</v>
      </c>
      <c r="R182">
        <f>LOOKUP(EXCEL_235356_data!L182,Sheet1!$D$3:$D$7,Sheet1!$E$3:$E$7)</f>
        <v>0</v>
      </c>
      <c r="S182">
        <f>LOOKUP(EXCEL_235356_data!M182,Sheet1!$D$3:$D$7,Sheet1!$E$3:$E$7)</f>
        <v>0</v>
      </c>
      <c r="T182">
        <f>LOOKUP(EXCEL_235356_data!N182,Sheet1!$D$3:$D$7,Sheet1!$E$3:$E$7)</f>
        <v>0</v>
      </c>
      <c r="U182">
        <f>LOOKUP(EXCEL_235356_data!O182,Sheet1!$D$3:$D$7,Sheet1!$E$3:$E$7)</f>
        <v>0</v>
      </c>
      <c r="V182">
        <f>LOOKUP(EXCEL_235356_data!P182,Sheet1!$D$3:$D$7,Sheet1!$E$3:$E$7)</f>
        <v>1</v>
      </c>
      <c r="W182">
        <f t="shared" si="23"/>
        <v>0.2</v>
      </c>
      <c r="X182">
        <f t="shared" si="24"/>
        <v>0.73219999999999996</v>
      </c>
      <c r="Y182">
        <f t="shared" si="25"/>
        <v>5.1254</v>
      </c>
      <c r="Z182">
        <f t="shared" si="26"/>
        <v>10.459999999999999</v>
      </c>
      <c r="AA182" t="str">
        <f t="shared" si="21"/>
        <v>BUMPY</v>
      </c>
    </row>
    <row r="183" spans="1:27" x14ac:dyDescent="0.25">
      <c r="A183">
        <v>17.400448600000001</v>
      </c>
      <c r="B183">
        <v>78.392096600000002</v>
      </c>
      <c r="C183">
        <v>17.400381299999999</v>
      </c>
      <c r="D183">
        <v>78.392449200000001</v>
      </c>
      <c r="E183">
        <v>0.22059999999999999</v>
      </c>
      <c r="F183">
        <v>0.2903</v>
      </c>
      <c r="G183">
        <v>0.1792</v>
      </c>
      <c r="H183">
        <v>7.25</v>
      </c>
      <c r="I183">
        <f t="shared" si="27"/>
        <v>26.1</v>
      </c>
      <c r="J183" t="s">
        <v>1</v>
      </c>
      <c r="K183" s="1">
        <v>7.7870370370370368E-2</v>
      </c>
      <c r="L183">
        <v>0</v>
      </c>
      <c r="M183">
        <v>1</v>
      </c>
      <c r="N183">
        <v>1</v>
      </c>
      <c r="O183">
        <v>0</v>
      </c>
      <c r="P183">
        <v>0</v>
      </c>
      <c r="Q183">
        <f t="shared" si="22"/>
        <v>2</v>
      </c>
      <c r="R183">
        <f>LOOKUP(EXCEL_235356_data!L183,Sheet1!$D$3:$D$7,Sheet1!$E$3:$E$7)</f>
        <v>0</v>
      </c>
      <c r="S183">
        <f>LOOKUP(EXCEL_235356_data!M183,Sheet1!$D$3:$D$7,Sheet1!$E$3:$E$7)</f>
        <v>0.8</v>
      </c>
      <c r="T183">
        <f>LOOKUP(EXCEL_235356_data!N183,Sheet1!$D$3:$D$7,Sheet1!$E$3:$E$7)</f>
        <v>0.8</v>
      </c>
      <c r="U183">
        <f>LOOKUP(EXCEL_235356_data!O183,Sheet1!$D$3:$D$7,Sheet1!$E$3:$E$7)</f>
        <v>0</v>
      </c>
      <c r="V183">
        <f>LOOKUP(EXCEL_235356_data!P183,Sheet1!$D$3:$D$7,Sheet1!$E$3:$E$7)</f>
        <v>0</v>
      </c>
      <c r="W183">
        <f t="shared" si="23"/>
        <v>0.32</v>
      </c>
      <c r="X183">
        <f t="shared" si="24"/>
        <v>0.2903</v>
      </c>
      <c r="Y183">
        <f t="shared" si="25"/>
        <v>2.1046749999999999</v>
      </c>
      <c r="Z183">
        <f t="shared" si="26"/>
        <v>4.0041379310344825</v>
      </c>
      <c r="AA183" t="str">
        <f t="shared" si="21"/>
        <v>BUMPY</v>
      </c>
    </row>
    <row r="184" spans="1:27" x14ac:dyDescent="0.25">
      <c r="A184">
        <v>17.400381299999999</v>
      </c>
      <c r="B184">
        <v>78.392449200000001</v>
      </c>
      <c r="C184">
        <v>17.400346200000001</v>
      </c>
      <c r="D184">
        <v>78.392813899999993</v>
      </c>
      <c r="E184">
        <v>0.105</v>
      </c>
      <c r="F184">
        <v>4.7399999999999998E-2</v>
      </c>
      <c r="G184">
        <v>6.0600000000000001E-2</v>
      </c>
      <c r="H184">
        <v>8.25</v>
      </c>
      <c r="I184">
        <f t="shared" si="27"/>
        <v>29.7</v>
      </c>
      <c r="J184" t="s">
        <v>0</v>
      </c>
      <c r="K184" s="1">
        <v>7.7928240740740742E-2</v>
      </c>
      <c r="L184">
        <v>2</v>
      </c>
      <c r="M184">
        <v>0</v>
      </c>
      <c r="N184">
        <v>0</v>
      </c>
      <c r="O184">
        <v>0</v>
      </c>
      <c r="P184">
        <v>0</v>
      </c>
      <c r="Q184">
        <f t="shared" si="22"/>
        <v>2</v>
      </c>
      <c r="R184">
        <f>LOOKUP(EXCEL_235356_data!L184,Sheet1!$D$3:$D$7,Sheet1!$E$3:$E$7)</f>
        <v>1</v>
      </c>
      <c r="S184">
        <f>LOOKUP(EXCEL_235356_data!M184,Sheet1!$D$3:$D$7,Sheet1!$E$3:$E$7)</f>
        <v>0</v>
      </c>
      <c r="T184">
        <f>LOOKUP(EXCEL_235356_data!N184,Sheet1!$D$3:$D$7,Sheet1!$E$3:$E$7)</f>
        <v>0</v>
      </c>
      <c r="U184">
        <f>LOOKUP(EXCEL_235356_data!O184,Sheet1!$D$3:$D$7,Sheet1!$E$3:$E$7)</f>
        <v>0</v>
      </c>
      <c r="V184">
        <f>LOOKUP(EXCEL_235356_data!P184,Sheet1!$D$3:$D$7,Sheet1!$E$3:$E$7)</f>
        <v>0</v>
      </c>
      <c r="W184">
        <f t="shared" si="23"/>
        <v>0.2</v>
      </c>
      <c r="X184">
        <f t="shared" si="24"/>
        <v>0.105</v>
      </c>
      <c r="Y184">
        <f t="shared" si="25"/>
        <v>0.86624999999999996</v>
      </c>
      <c r="Z184">
        <f t="shared" si="26"/>
        <v>1.2727272727272725</v>
      </c>
      <c r="AA184" t="str">
        <f t="shared" si="21"/>
        <v>GOOD</v>
      </c>
    </row>
    <row r="185" spans="1:27" x14ac:dyDescent="0.25">
      <c r="A185">
        <v>17.400346200000001</v>
      </c>
      <c r="B185">
        <v>78.392813899999993</v>
      </c>
      <c r="C185">
        <v>17.400315500000001</v>
      </c>
      <c r="D185">
        <v>78.393207500000003</v>
      </c>
      <c r="E185">
        <v>0.1145</v>
      </c>
      <c r="F185">
        <v>1.9900000000000001E-2</v>
      </c>
      <c r="G185">
        <v>0.16450000000000001</v>
      </c>
      <c r="H185">
        <v>8</v>
      </c>
      <c r="I185">
        <f t="shared" si="27"/>
        <v>28.8</v>
      </c>
      <c r="J185" t="s">
        <v>0</v>
      </c>
      <c r="K185" s="1">
        <v>7.7986111111111103E-2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2"/>
        <v>0</v>
      </c>
      <c r="R185">
        <f>LOOKUP(EXCEL_235356_data!L185,Sheet1!$D$3:$D$7,Sheet1!$E$3:$E$7)</f>
        <v>0</v>
      </c>
      <c r="S185">
        <f>LOOKUP(EXCEL_235356_data!M185,Sheet1!$D$3:$D$7,Sheet1!$E$3:$E$7)</f>
        <v>0</v>
      </c>
      <c r="T185">
        <f>LOOKUP(EXCEL_235356_data!N185,Sheet1!$D$3:$D$7,Sheet1!$E$3:$E$7)</f>
        <v>0</v>
      </c>
      <c r="U185">
        <f>LOOKUP(EXCEL_235356_data!O185,Sheet1!$D$3:$D$7,Sheet1!$E$3:$E$7)</f>
        <v>0</v>
      </c>
      <c r="V185">
        <f>LOOKUP(EXCEL_235356_data!P185,Sheet1!$D$3:$D$7,Sheet1!$E$3:$E$7)</f>
        <v>0</v>
      </c>
      <c r="W185">
        <f t="shared" si="23"/>
        <v>0</v>
      </c>
      <c r="X185">
        <f t="shared" si="24"/>
        <v>0.16450000000000001</v>
      </c>
      <c r="Y185">
        <f t="shared" si="25"/>
        <v>1.3160000000000001</v>
      </c>
      <c r="Z185">
        <f t="shared" si="26"/>
        <v>2.0562499999999999</v>
      </c>
      <c r="AA185" t="str">
        <f t="shared" si="21"/>
        <v>BUMPY</v>
      </c>
    </row>
    <row r="186" spans="1:27" x14ac:dyDescent="0.25">
      <c r="A186">
        <v>17.400315500000001</v>
      </c>
      <c r="B186">
        <v>78.393207500000003</v>
      </c>
      <c r="C186">
        <v>17.400288799999998</v>
      </c>
      <c r="D186">
        <v>78.393583100000001</v>
      </c>
      <c r="E186">
        <v>0.3014</v>
      </c>
      <c r="F186">
        <v>0.2185</v>
      </c>
      <c r="G186">
        <v>0.54390000000000005</v>
      </c>
      <c r="H186">
        <v>8.75</v>
      </c>
      <c r="I186">
        <f t="shared" si="27"/>
        <v>31.5</v>
      </c>
      <c r="J186" t="s">
        <v>0</v>
      </c>
      <c r="K186" s="1">
        <v>7.8043981481481492E-2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2"/>
        <v>0</v>
      </c>
      <c r="R186">
        <f>LOOKUP(EXCEL_235356_data!L186,Sheet1!$D$3:$D$7,Sheet1!$E$3:$E$7)</f>
        <v>0</v>
      </c>
      <c r="S186">
        <f>LOOKUP(EXCEL_235356_data!M186,Sheet1!$D$3:$D$7,Sheet1!$E$3:$E$7)</f>
        <v>0</v>
      </c>
      <c r="T186">
        <f>LOOKUP(EXCEL_235356_data!N186,Sheet1!$D$3:$D$7,Sheet1!$E$3:$E$7)</f>
        <v>0</v>
      </c>
      <c r="U186">
        <f>LOOKUP(EXCEL_235356_data!O186,Sheet1!$D$3:$D$7,Sheet1!$E$3:$E$7)</f>
        <v>0</v>
      </c>
      <c r="V186">
        <f>LOOKUP(EXCEL_235356_data!P186,Sheet1!$D$3:$D$7,Sheet1!$E$3:$E$7)</f>
        <v>0</v>
      </c>
      <c r="W186">
        <f t="shared" si="23"/>
        <v>0</v>
      </c>
      <c r="X186">
        <f t="shared" si="24"/>
        <v>0.54390000000000005</v>
      </c>
      <c r="Y186">
        <f t="shared" si="25"/>
        <v>4.759125</v>
      </c>
      <c r="Z186">
        <f t="shared" si="26"/>
        <v>6.2160000000000011</v>
      </c>
      <c r="AA186" t="str">
        <f t="shared" si="21"/>
        <v>BUMPY</v>
      </c>
    </row>
    <row r="187" spans="1:27" x14ac:dyDescent="0.25">
      <c r="A187">
        <v>17.400288799999998</v>
      </c>
      <c r="B187">
        <v>78.393583100000001</v>
      </c>
      <c r="C187">
        <v>17.400262699999999</v>
      </c>
      <c r="D187">
        <v>78.393909500000007</v>
      </c>
      <c r="E187">
        <v>9.2999999999999999E-2</v>
      </c>
      <c r="F187">
        <v>5.0700000000000002E-2</v>
      </c>
      <c r="G187">
        <v>0.1182</v>
      </c>
      <c r="H187">
        <v>8.25</v>
      </c>
      <c r="I187">
        <f t="shared" si="27"/>
        <v>29.7</v>
      </c>
      <c r="J187" t="s">
        <v>0</v>
      </c>
      <c r="K187" s="1">
        <v>7.8101851851851853E-2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2"/>
        <v>0</v>
      </c>
      <c r="R187">
        <f>LOOKUP(EXCEL_235356_data!L187,Sheet1!$D$3:$D$7,Sheet1!$E$3:$E$7)</f>
        <v>0</v>
      </c>
      <c r="S187">
        <f>LOOKUP(EXCEL_235356_data!M187,Sheet1!$D$3:$D$7,Sheet1!$E$3:$E$7)</f>
        <v>0</v>
      </c>
      <c r="T187">
        <f>LOOKUP(EXCEL_235356_data!N187,Sheet1!$D$3:$D$7,Sheet1!$E$3:$E$7)</f>
        <v>0</v>
      </c>
      <c r="U187">
        <f>LOOKUP(EXCEL_235356_data!O187,Sheet1!$D$3:$D$7,Sheet1!$E$3:$E$7)</f>
        <v>0</v>
      </c>
      <c r="V187">
        <f>LOOKUP(EXCEL_235356_data!P187,Sheet1!$D$3:$D$7,Sheet1!$E$3:$E$7)</f>
        <v>0</v>
      </c>
      <c r="W187">
        <f t="shared" si="23"/>
        <v>0</v>
      </c>
      <c r="X187">
        <f t="shared" si="24"/>
        <v>0.1182</v>
      </c>
      <c r="Y187">
        <f t="shared" si="25"/>
        <v>0.97514999999999996</v>
      </c>
      <c r="Z187">
        <f t="shared" si="26"/>
        <v>1.4327272727272726</v>
      </c>
      <c r="AA187" t="str">
        <f t="shared" si="21"/>
        <v>GOOD</v>
      </c>
    </row>
    <row r="188" spans="1:27" x14ac:dyDescent="0.25">
      <c r="A188">
        <v>17.400255999999999</v>
      </c>
      <c r="B188">
        <v>78.393985499999999</v>
      </c>
      <c r="C188">
        <v>17.400223199999999</v>
      </c>
      <c r="D188">
        <v>78.394312099999993</v>
      </c>
      <c r="E188">
        <v>0.18640000000000001</v>
      </c>
      <c r="F188">
        <v>0.2079</v>
      </c>
      <c r="G188">
        <v>0.3468</v>
      </c>
      <c r="H188">
        <v>7.25</v>
      </c>
      <c r="I188">
        <f t="shared" si="27"/>
        <v>26.1</v>
      </c>
      <c r="J188" t="s">
        <v>0</v>
      </c>
      <c r="K188" s="1">
        <v>7.8159722222222214E-2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2"/>
        <v>0</v>
      </c>
      <c r="R188">
        <f>LOOKUP(EXCEL_235356_data!L188,Sheet1!$D$3:$D$7,Sheet1!$E$3:$E$7)</f>
        <v>0</v>
      </c>
      <c r="S188">
        <f>LOOKUP(EXCEL_235356_data!M188,Sheet1!$D$3:$D$7,Sheet1!$E$3:$E$7)</f>
        <v>0</v>
      </c>
      <c r="T188">
        <f>LOOKUP(EXCEL_235356_data!N188,Sheet1!$D$3:$D$7,Sheet1!$E$3:$E$7)</f>
        <v>0</v>
      </c>
      <c r="U188">
        <f>LOOKUP(EXCEL_235356_data!O188,Sheet1!$D$3:$D$7,Sheet1!$E$3:$E$7)</f>
        <v>0</v>
      </c>
      <c r="V188">
        <f>LOOKUP(EXCEL_235356_data!P188,Sheet1!$D$3:$D$7,Sheet1!$E$3:$E$7)</f>
        <v>0</v>
      </c>
      <c r="W188">
        <f t="shared" si="23"/>
        <v>0</v>
      </c>
      <c r="X188">
        <f t="shared" si="24"/>
        <v>0.3468</v>
      </c>
      <c r="Y188">
        <f t="shared" si="25"/>
        <v>2.5143</v>
      </c>
      <c r="Z188">
        <f t="shared" si="26"/>
        <v>4.7834482758620691</v>
      </c>
      <c r="AA188" t="str">
        <f t="shared" si="21"/>
        <v>BUMPY</v>
      </c>
    </row>
    <row r="189" spans="1:27" x14ac:dyDescent="0.25">
      <c r="A189">
        <v>17.400223199999999</v>
      </c>
      <c r="B189">
        <v>78.394312099999993</v>
      </c>
      <c r="C189">
        <v>17.400299</v>
      </c>
      <c r="D189">
        <v>78.394706299999996</v>
      </c>
      <c r="E189">
        <v>3.0300000000000001E-2</v>
      </c>
      <c r="F189">
        <v>6.9699999999999998E-2</v>
      </c>
      <c r="G189">
        <v>0.22789999999999999</v>
      </c>
      <c r="H189">
        <v>9</v>
      </c>
      <c r="I189">
        <f t="shared" si="27"/>
        <v>32.4</v>
      </c>
      <c r="J189" t="s">
        <v>1</v>
      </c>
      <c r="K189" s="1">
        <v>7.8217592592592589E-2</v>
      </c>
      <c r="L189">
        <v>0</v>
      </c>
      <c r="M189">
        <v>0</v>
      </c>
      <c r="N189">
        <v>1</v>
      </c>
      <c r="O189">
        <v>2</v>
      </c>
      <c r="P189">
        <v>0</v>
      </c>
      <c r="Q189">
        <f t="shared" si="22"/>
        <v>3</v>
      </c>
      <c r="R189">
        <f>LOOKUP(EXCEL_235356_data!L189,Sheet1!$D$3:$D$7,Sheet1!$E$3:$E$7)</f>
        <v>0</v>
      </c>
      <c r="S189">
        <f>LOOKUP(EXCEL_235356_data!M189,Sheet1!$D$3:$D$7,Sheet1!$E$3:$E$7)</f>
        <v>0</v>
      </c>
      <c r="T189">
        <f>LOOKUP(EXCEL_235356_data!N189,Sheet1!$D$3:$D$7,Sheet1!$E$3:$E$7)</f>
        <v>0.8</v>
      </c>
      <c r="U189">
        <f>LOOKUP(EXCEL_235356_data!O189,Sheet1!$D$3:$D$7,Sheet1!$E$3:$E$7)</f>
        <v>1</v>
      </c>
      <c r="V189">
        <f>LOOKUP(EXCEL_235356_data!P189,Sheet1!$D$3:$D$7,Sheet1!$E$3:$E$7)</f>
        <v>0</v>
      </c>
      <c r="W189">
        <f t="shared" si="23"/>
        <v>0.36</v>
      </c>
      <c r="X189">
        <f t="shared" si="24"/>
        <v>0.22789999999999999</v>
      </c>
      <c r="Y189">
        <f t="shared" si="25"/>
        <v>2.0510999999999999</v>
      </c>
      <c r="Z189">
        <f t="shared" si="26"/>
        <v>2.5322222222222224</v>
      </c>
      <c r="AA189" t="str">
        <f t="shared" si="21"/>
        <v>BUMPY</v>
      </c>
    </row>
    <row r="190" spans="1:27" x14ac:dyDescent="0.25">
      <c r="A190">
        <v>17.400299</v>
      </c>
      <c r="B190">
        <v>78.394706299999996</v>
      </c>
      <c r="C190">
        <v>17.400361100000001</v>
      </c>
      <c r="D190">
        <v>78.395048599999996</v>
      </c>
      <c r="E190">
        <v>8.4699999999999998E-2</v>
      </c>
      <c r="F190">
        <v>0.11899999999999999</v>
      </c>
      <c r="G190">
        <v>0.2112</v>
      </c>
      <c r="H190">
        <v>7.25</v>
      </c>
      <c r="I190">
        <f t="shared" si="27"/>
        <v>26.1</v>
      </c>
      <c r="J190" t="s">
        <v>0</v>
      </c>
      <c r="K190" s="1">
        <v>7.8275462962962963E-2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2"/>
        <v>0</v>
      </c>
      <c r="R190">
        <f>LOOKUP(EXCEL_235356_data!L190,Sheet1!$D$3:$D$7,Sheet1!$E$3:$E$7)</f>
        <v>0</v>
      </c>
      <c r="S190">
        <f>LOOKUP(EXCEL_235356_data!M190,Sheet1!$D$3:$D$7,Sheet1!$E$3:$E$7)</f>
        <v>0</v>
      </c>
      <c r="T190">
        <f>LOOKUP(EXCEL_235356_data!N190,Sheet1!$D$3:$D$7,Sheet1!$E$3:$E$7)</f>
        <v>0</v>
      </c>
      <c r="U190">
        <f>LOOKUP(EXCEL_235356_data!O190,Sheet1!$D$3:$D$7,Sheet1!$E$3:$E$7)</f>
        <v>0</v>
      </c>
      <c r="V190">
        <f>LOOKUP(EXCEL_235356_data!P190,Sheet1!$D$3:$D$7,Sheet1!$E$3:$E$7)</f>
        <v>0</v>
      </c>
      <c r="W190">
        <f t="shared" si="23"/>
        <v>0</v>
      </c>
      <c r="X190">
        <f t="shared" si="24"/>
        <v>0.2112</v>
      </c>
      <c r="Y190">
        <f t="shared" si="25"/>
        <v>1.5311999999999999</v>
      </c>
      <c r="Z190">
        <f t="shared" si="26"/>
        <v>2.9131034482758622</v>
      </c>
      <c r="AA190" t="str">
        <f t="shared" si="21"/>
        <v>BUMPY</v>
      </c>
    </row>
    <row r="191" spans="1:27" x14ac:dyDescent="0.25">
      <c r="A191">
        <v>17.400361100000001</v>
      </c>
      <c r="B191">
        <v>78.395048599999996</v>
      </c>
      <c r="C191">
        <v>17.400419800000002</v>
      </c>
      <c r="D191">
        <v>78.395386799999997</v>
      </c>
      <c r="E191">
        <v>0.25169999999999998</v>
      </c>
      <c r="F191">
        <v>0.20330000000000001</v>
      </c>
      <c r="G191">
        <v>0.59909999999999997</v>
      </c>
      <c r="H191">
        <v>7.25</v>
      </c>
      <c r="I191">
        <f t="shared" si="27"/>
        <v>26.1</v>
      </c>
      <c r="J191" t="s">
        <v>0</v>
      </c>
      <c r="K191" s="1">
        <v>7.8333333333333324E-2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2"/>
        <v>0</v>
      </c>
      <c r="R191">
        <f>LOOKUP(EXCEL_235356_data!L191,Sheet1!$D$3:$D$7,Sheet1!$E$3:$E$7)</f>
        <v>0</v>
      </c>
      <c r="S191">
        <f>LOOKUP(EXCEL_235356_data!M191,Sheet1!$D$3:$D$7,Sheet1!$E$3:$E$7)</f>
        <v>0</v>
      </c>
      <c r="T191">
        <f>LOOKUP(EXCEL_235356_data!N191,Sheet1!$D$3:$D$7,Sheet1!$E$3:$E$7)</f>
        <v>0</v>
      </c>
      <c r="U191">
        <f>LOOKUP(EXCEL_235356_data!O191,Sheet1!$D$3:$D$7,Sheet1!$E$3:$E$7)</f>
        <v>0</v>
      </c>
      <c r="V191">
        <f>LOOKUP(EXCEL_235356_data!P191,Sheet1!$D$3:$D$7,Sheet1!$E$3:$E$7)</f>
        <v>0</v>
      </c>
      <c r="W191">
        <f t="shared" si="23"/>
        <v>0</v>
      </c>
      <c r="X191">
        <f t="shared" si="24"/>
        <v>0.59909999999999997</v>
      </c>
      <c r="Y191">
        <f t="shared" si="25"/>
        <v>4.3434749999999998</v>
      </c>
      <c r="Z191">
        <f t="shared" si="26"/>
        <v>8.2634482758620695</v>
      </c>
      <c r="AA191" t="str">
        <f t="shared" si="21"/>
        <v>BUMPY</v>
      </c>
    </row>
    <row r="192" spans="1:27" x14ac:dyDescent="0.25">
      <c r="A192">
        <v>17.400419800000002</v>
      </c>
      <c r="B192">
        <v>78.395386799999997</v>
      </c>
      <c r="C192">
        <v>17.400564599999999</v>
      </c>
      <c r="D192">
        <v>78.395742600000005</v>
      </c>
      <c r="E192">
        <v>0.2631</v>
      </c>
      <c r="F192">
        <v>0.34460000000000002</v>
      </c>
      <c r="G192">
        <v>0.35289999999999999</v>
      </c>
      <c r="H192">
        <v>7.5</v>
      </c>
      <c r="I192">
        <f t="shared" si="27"/>
        <v>27</v>
      </c>
      <c r="J192" t="s">
        <v>0</v>
      </c>
      <c r="K192" s="1">
        <v>7.8391203703703713E-2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2"/>
        <v>0</v>
      </c>
      <c r="R192">
        <f>LOOKUP(EXCEL_235356_data!L192,Sheet1!$D$3:$D$7,Sheet1!$E$3:$E$7)</f>
        <v>0</v>
      </c>
      <c r="S192">
        <f>LOOKUP(EXCEL_235356_data!M192,Sheet1!$D$3:$D$7,Sheet1!$E$3:$E$7)</f>
        <v>0</v>
      </c>
      <c r="T192">
        <f>LOOKUP(EXCEL_235356_data!N192,Sheet1!$D$3:$D$7,Sheet1!$E$3:$E$7)</f>
        <v>0</v>
      </c>
      <c r="U192">
        <f>LOOKUP(EXCEL_235356_data!O192,Sheet1!$D$3:$D$7,Sheet1!$E$3:$E$7)</f>
        <v>0</v>
      </c>
      <c r="V192">
        <f>LOOKUP(EXCEL_235356_data!P192,Sheet1!$D$3:$D$7,Sheet1!$E$3:$E$7)</f>
        <v>0</v>
      </c>
      <c r="W192">
        <f t="shared" si="23"/>
        <v>0</v>
      </c>
      <c r="X192">
        <f t="shared" si="24"/>
        <v>0.35289999999999999</v>
      </c>
      <c r="Y192">
        <f t="shared" si="25"/>
        <v>2.6467499999999999</v>
      </c>
      <c r="Z192">
        <f t="shared" si="26"/>
        <v>4.7053333333333329</v>
      </c>
      <c r="AA192" t="str">
        <f t="shared" si="21"/>
        <v>BUMPY</v>
      </c>
    </row>
    <row r="193" spans="1:27" x14ac:dyDescent="0.25">
      <c r="A193">
        <v>17.400564599999999</v>
      </c>
      <c r="B193">
        <v>78.395742600000005</v>
      </c>
      <c r="C193">
        <v>17.4007197</v>
      </c>
      <c r="D193">
        <v>78.3960893</v>
      </c>
      <c r="E193">
        <v>0.1031</v>
      </c>
      <c r="F193">
        <v>0.14410000000000001</v>
      </c>
      <c r="G193">
        <v>0.1208</v>
      </c>
      <c r="H193">
        <v>8.25</v>
      </c>
      <c r="I193">
        <f t="shared" si="27"/>
        <v>29.7</v>
      </c>
      <c r="J193" t="s">
        <v>2</v>
      </c>
      <c r="K193" s="1">
        <v>7.8449074074074074E-2</v>
      </c>
      <c r="L193">
        <v>0</v>
      </c>
      <c r="M193">
        <v>1</v>
      </c>
      <c r="N193">
        <v>1</v>
      </c>
      <c r="O193">
        <v>2</v>
      </c>
      <c r="P193">
        <v>1</v>
      </c>
      <c r="Q193">
        <f t="shared" si="22"/>
        <v>5</v>
      </c>
      <c r="R193">
        <f>LOOKUP(EXCEL_235356_data!L193,Sheet1!$D$3:$D$7,Sheet1!$E$3:$E$7)</f>
        <v>0</v>
      </c>
      <c r="S193">
        <f>LOOKUP(EXCEL_235356_data!M193,Sheet1!$D$3:$D$7,Sheet1!$E$3:$E$7)</f>
        <v>0.8</v>
      </c>
      <c r="T193">
        <f>LOOKUP(EXCEL_235356_data!N193,Sheet1!$D$3:$D$7,Sheet1!$E$3:$E$7)</f>
        <v>0.8</v>
      </c>
      <c r="U193">
        <f>LOOKUP(EXCEL_235356_data!O193,Sheet1!$D$3:$D$7,Sheet1!$E$3:$E$7)</f>
        <v>1</v>
      </c>
      <c r="V193">
        <f>LOOKUP(EXCEL_235356_data!P193,Sheet1!$D$3:$D$7,Sheet1!$E$3:$E$7)</f>
        <v>0.8</v>
      </c>
      <c r="W193">
        <f t="shared" si="23"/>
        <v>0.68</v>
      </c>
      <c r="X193">
        <f t="shared" si="24"/>
        <v>0.14410000000000001</v>
      </c>
      <c r="Y193">
        <f t="shared" si="25"/>
        <v>1.188825</v>
      </c>
      <c r="Z193">
        <f t="shared" si="26"/>
        <v>1.7466666666666668</v>
      </c>
      <c r="AA193" t="str">
        <f t="shared" si="21"/>
        <v>GOOD</v>
      </c>
    </row>
    <row r="194" spans="1:27" x14ac:dyDescent="0.25">
      <c r="A194">
        <v>17.4007197</v>
      </c>
      <c r="B194">
        <v>78.3960893</v>
      </c>
      <c r="C194">
        <v>17.400854899999999</v>
      </c>
      <c r="D194">
        <v>78.396473599999993</v>
      </c>
      <c r="E194">
        <v>9.11E-2</v>
      </c>
      <c r="F194">
        <v>7.9600000000000004E-2</v>
      </c>
      <c r="G194">
        <v>0.1163</v>
      </c>
      <c r="H194">
        <v>9</v>
      </c>
      <c r="I194">
        <f t="shared" si="27"/>
        <v>32.4</v>
      </c>
      <c r="J194" t="s">
        <v>0</v>
      </c>
      <c r="K194" s="1">
        <v>7.8506944444444449E-2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22"/>
        <v>0</v>
      </c>
      <c r="R194">
        <f>LOOKUP(EXCEL_235356_data!L194,Sheet1!$D$3:$D$7,Sheet1!$E$3:$E$7)</f>
        <v>0</v>
      </c>
      <c r="S194">
        <f>LOOKUP(EXCEL_235356_data!M194,Sheet1!$D$3:$D$7,Sheet1!$E$3:$E$7)</f>
        <v>0</v>
      </c>
      <c r="T194">
        <f>LOOKUP(EXCEL_235356_data!N194,Sheet1!$D$3:$D$7,Sheet1!$E$3:$E$7)</f>
        <v>0</v>
      </c>
      <c r="U194">
        <f>LOOKUP(EXCEL_235356_data!O194,Sheet1!$D$3:$D$7,Sheet1!$E$3:$E$7)</f>
        <v>0</v>
      </c>
      <c r="V194">
        <f>LOOKUP(EXCEL_235356_data!P194,Sheet1!$D$3:$D$7,Sheet1!$E$3:$E$7)</f>
        <v>0</v>
      </c>
      <c r="W194">
        <f t="shared" si="23"/>
        <v>0</v>
      </c>
      <c r="X194">
        <f t="shared" si="24"/>
        <v>0.1163</v>
      </c>
      <c r="Y194">
        <f t="shared" si="25"/>
        <v>1.0467</v>
      </c>
      <c r="Z194">
        <f t="shared" si="26"/>
        <v>1.2922222222222222</v>
      </c>
      <c r="AA194" t="str">
        <f t="shared" si="21"/>
        <v>GOOD</v>
      </c>
    </row>
    <row r="195" spans="1:27" x14ac:dyDescent="0.25">
      <c r="A195">
        <v>17.400854899999999</v>
      </c>
      <c r="B195">
        <v>78.396473599999993</v>
      </c>
      <c r="C195">
        <v>17.400993499999998</v>
      </c>
      <c r="D195">
        <v>78.396836300000004</v>
      </c>
      <c r="E195">
        <v>0.2019</v>
      </c>
      <c r="F195">
        <v>0.4546</v>
      </c>
      <c r="G195">
        <v>0.68369999999999997</v>
      </c>
      <c r="H195">
        <v>9</v>
      </c>
      <c r="I195">
        <f t="shared" si="27"/>
        <v>32.4</v>
      </c>
      <c r="J195" t="s">
        <v>2</v>
      </c>
      <c r="K195" s="1">
        <v>7.856481481481481E-2</v>
      </c>
      <c r="L195">
        <v>1</v>
      </c>
      <c r="M195">
        <v>2</v>
      </c>
      <c r="N195">
        <v>2</v>
      </c>
      <c r="O195">
        <v>0</v>
      </c>
      <c r="P195">
        <v>1</v>
      </c>
      <c r="Q195">
        <f t="shared" si="22"/>
        <v>6</v>
      </c>
      <c r="R195">
        <f>LOOKUP(EXCEL_235356_data!L195,Sheet1!$D$3:$D$7,Sheet1!$E$3:$E$7)</f>
        <v>0.8</v>
      </c>
      <c r="S195">
        <f>LOOKUP(EXCEL_235356_data!M195,Sheet1!$D$3:$D$7,Sheet1!$E$3:$E$7)</f>
        <v>1</v>
      </c>
      <c r="T195">
        <f>LOOKUP(EXCEL_235356_data!N195,Sheet1!$D$3:$D$7,Sheet1!$E$3:$E$7)</f>
        <v>1</v>
      </c>
      <c r="U195">
        <f>LOOKUP(EXCEL_235356_data!O195,Sheet1!$D$3:$D$7,Sheet1!$E$3:$E$7)</f>
        <v>0</v>
      </c>
      <c r="V195">
        <f>LOOKUP(EXCEL_235356_data!P195,Sheet1!$D$3:$D$7,Sheet1!$E$3:$E$7)</f>
        <v>0.8</v>
      </c>
      <c r="W195">
        <f t="shared" si="23"/>
        <v>0.72</v>
      </c>
      <c r="X195">
        <f t="shared" si="24"/>
        <v>0.68369999999999997</v>
      </c>
      <c r="Y195">
        <f t="shared" si="25"/>
        <v>6.1532999999999998</v>
      </c>
      <c r="Z195">
        <f t="shared" si="26"/>
        <v>7.5966666666666667</v>
      </c>
      <c r="AA195" t="str">
        <f t="shared" ref="AA195:AA234" si="28">IF(Z195&gt;2,"BUMPY","GOOD")</f>
        <v>BUMPY</v>
      </c>
    </row>
    <row r="196" spans="1:27" x14ac:dyDescent="0.25">
      <c r="A196">
        <v>17.400993499999998</v>
      </c>
      <c r="B196">
        <v>78.396836300000004</v>
      </c>
      <c r="C196">
        <v>17.401155800000002</v>
      </c>
      <c r="D196">
        <v>78.397215500000001</v>
      </c>
      <c r="E196">
        <v>7.4899999999999994E-2</v>
      </c>
      <c r="F196">
        <v>0.25009999999999999</v>
      </c>
      <c r="G196">
        <v>0.1724</v>
      </c>
      <c r="H196">
        <v>8.5</v>
      </c>
      <c r="I196">
        <f t="shared" si="27"/>
        <v>30.6</v>
      </c>
      <c r="J196" t="s">
        <v>0</v>
      </c>
      <c r="K196" s="1">
        <v>7.8622685185185184E-2</v>
      </c>
      <c r="L196">
        <v>0</v>
      </c>
      <c r="M196">
        <v>0</v>
      </c>
      <c r="N196">
        <v>0</v>
      </c>
      <c r="O196">
        <v>0</v>
      </c>
      <c r="P196">
        <v>1</v>
      </c>
      <c r="Q196">
        <f t="shared" ref="Q196:Q234" si="29">SUM(L196:P196)</f>
        <v>1</v>
      </c>
      <c r="R196">
        <f>LOOKUP(EXCEL_235356_data!L196,Sheet1!$D$3:$D$7,Sheet1!$E$3:$E$7)</f>
        <v>0</v>
      </c>
      <c r="S196">
        <f>LOOKUP(EXCEL_235356_data!M196,Sheet1!$D$3:$D$7,Sheet1!$E$3:$E$7)</f>
        <v>0</v>
      </c>
      <c r="T196">
        <f>LOOKUP(EXCEL_235356_data!N196,Sheet1!$D$3:$D$7,Sheet1!$E$3:$E$7)</f>
        <v>0</v>
      </c>
      <c r="U196">
        <f>LOOKUP(EXCEL_235356_data!O196,Sheet1!$D$3:$D$7,Sheet1!$E$3:$E$7)</f>
        <v>0</v>
      </c>
      <c r="V196">
        <f>LOOKUP(EXCEL_235356_data!P196,Sheet1!$D$3:$D$7,Sheet1!$E$3:$E$7)</f>
        <v>0.8</v>
      </c>
      <c r="W196">
        <f t="shared" ref="W196:W234" si="30">AVERAGE(R196:V196)</f>
        <v>0.16</v>
      </c>
      <c r="X196">
        <f t="shared" ref="X196:X234" si="31">MAX(E196:G196)</f>
        <v>0.25009999999999999</v>
      </c>
      <c r="Y196">
        <f t="shared" ref="Y196:Y234" si="32">X196*H196</f>
        <v>2.1258499999999998</v>
      </c>
      <c r="Z196">
        <f t="shared" ref="Z196:Z234" si="33">(X196/H196)*100</f>
        <v>2.9423529411764706</v>
      </c>
      <c r="AA196" t="str">
        <f t="shared" si="28"/>
        <v>BUMPY</v>
      </c>
    </row>
    <row r="197" spans="1:27" x14ac:dyDescent="0.25">
      <c r="A197">
        <v>17.401155800000002</v>
      </c>
      <c r="B197">
        <v>78.397215500000001</v>
      </c>
      <c r="C197">
        <v>17.401319999999998</v>
      </c>
      <c r="D197">
        <v>78.397630100000001</v>
      </c>
      <c r="E197">
        <v>7.9100000000000004E-2</v>
      </c>
      <c r="F197">
        <v>4.0300000000000002E-2</v>
      </c>
      <c r="G197">
        <v>8.2400000000000001E-2</v>
      </c>
      <c r="H197">
        <v>9.5</v>
      </c>
      <c r="I197">
        <f t="shared" si="27"/>
        <v>34.200000000000003</v>
      </c>
      <c r="J197" t="s">
        <v>0</v>
      </c>
      <c r="K197" s="1">
        <v>7.8680555555555545E-2</v>
      </c>
      <c r="L197">
        <v>1</v>
      </c>
      <c r="M197">
        <v>0</v>
      </c>
      <c r="N197">
        <v>0</v>
      </c>
      <c r="O197">
        <v>0</v>
      </c>
      <c r="P197">
        <v>0</v>
      </c>
      <c r="Q197">
        <f t="shared" si="29"/>
        <v>1</v>
      </c>
      <c r="R197">
        <f>LOOKUP(EXCEL_235356_data!L197,Sheet1!$D$3:$D$7,Sheet1!$E$3:$E$7)</f>
        <v>0.8</v>
      </c>
      <c r="S197">
        <f>LOOKUP(EXCEL_235356_data!M197,Sheet1!$D$3:$D$7,Sheet1!$E$3:$E$7)</f>
        <v>0</v>
      </c>
      <c r="T197">
        <f>LOOKUP(EXCEL_235356_data!N197,Sheet1!$D$3:$D$7,Sheet1!$E$3:$E$7)</f>
        <v>0</v>
      </c>
      <c r="U197">
        <f>LOOKUP(EXCEL_235356_data!O197,Sheet1!$D$3:$D$7,Sheet1!$E$3:$E$7)</f>
        <v>0</v>
      </c>
      <c r="V197">
        <f>LOOKUP(EXCEL_235356_data!P197,Sheet1!$D$3:$D$7,Sheet1!$E$3:$E$7)</f>
        <v>0</v>
      </c>
      <c r="W197">
        <f t="shared" si="30"/>
        <v>0.16</v>
      </c>
      <c r="X197">
        <f t="shared" si="31"/>
        <v>8.2400000000000001E-2</v>
      </c>
      <c r="Y197">
        <f t="shared" si="32"/>
        <v>0.78280000000000005</v>
      </c>
      <c r="Z197">
        <f t="shared" si="33"/>
        <v>0.86736842105263157</v>
      </c>
      <c r="AA197" t="str">
        <f t="shared" si="28"/>
        <v>GOOD</v>
      </c>
    </row>
    <row r="198" spans="1:27" x14ac:dyDescent="0.25">
      <c r="A198">
        <v>17.401319999999998</v>
      </c>
      <c r="B198">
        <v>78.397630100000001</v>
      </c>
      <c r="C198">
        <v>17.401388900000001</v>
      </c>
      <c r="D198">
        <v>78.397916699999996</v>
      </c>
      <c r="E198">
        <v>0.1052</v>
      </c>
      <c r="F198">
        <v>8.7300000000000003E-2</v>
      </c>
      <c r="G198">
        <v>0.25779999999999997</v>
      </c>
      <c r="H198">
        <v>8.26513767242432</v>
      </c>
      <c r="I198">
        <f t="shared" si="27"/>
        <v>29.754495620727553</v>
      </c>
      <c r="J198" t="s">
        <v>0</v>
      </c>
      <c r="K198" s="1">
        <v>7.8738425925925934E-2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29"/>
        <v>0</v>
      </c>
      <c r="R198">
        <f>LOOKUP(EXCEL_235356_data!L198,Sheet1!$D$3:$D$7,Sheet1!$E$3:$E$7)</f>
        <v>0</v>
      </c>
      <c r="S198">
        <f>LOOKUP(EXCEL_235356_data!M198,Sheet1!$D$3:$D$7,Sheet1!$E$3:$E$7)</f>
        <v>0</v>
      </c>
      <c r="T198">
        <f>LOOKUP(EXCEL_235356_data!N198,Sheet1!$D$3:$D$7,Sheet1!$E$3:$E$7)</f>
        <v>0</v>
      </c>
      <c r="U198">
        <f>LOOKUP(EXCEL_235356_data!O198,Sheet1!$D$3:$D$7,Sheet1!$E$3:$E$7)</f>
        <v>0</v>
      </c>
      <c r="V198">
        <f>LOOKUP(EXCEL_235356_data!P198,Sheet1!$D$3:$D$7,Sheet1!$E$3:$E$7)</f>
        <v>0</v>
      </c>
      <c r="W198">
        <f t="shared" si="30"/>
        <v>0</v>
      </c>
      <c r="X198">
        <f t="shared" si="31"/>
        <v>0.25779999999999997</v>
      </c>
      <c r="Y198">
        <f t="shared" si="32"/>
        <v>2.1307524919509895</v>
      </c>
      <c r="Z198">
        <f t="shared" si="33"/>
        <v>3.1191252973331585</v>
      </c>
      <c r="AA198" t="str">
        <f t="shared" si="28"/>
        <v>BUMPY</v>
      </c>
    </row>
    <row r="199" spans="1:27" x14ac:dyDescent="0.25">
      <c r="A199">
        <v>17.401388900000001</v>
      </c>
      <c r="B199">
        <v>78.397916699999996</v>
      </c>
      <c r="C199">
        <v>17.401530699999999</v>
      </c>
      <c r="D199">
        <v>78.398393100000007</v>
      </c>
      <c r="E199">
        <v>3.1399999999999997E-2</v>
      </c>
      <c r="F199">
        <v>2.3199999999999998E-2</v>
      </c>
      <c r="G199">
        <v>4.4900000000000002E-2</v>
      </c>
      <c r="H199">
        <v>8.5</v>
      </c>
      <c r="I199">
        <f t="shared" si="27"/>
        <v>30.6</v>
      </c>
      <c r="J199" t="s">
        <v>0</v>
      </c>
      <c r="K199" s="1">
        <v>7.8796296296296295E-2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29"/>
        <v>0</v>
      </c>
      <c r="R199">
        <f>LOOKUP(EXCEL_235356_data!L199,Sheet1!$D$3:$D$7,Sheet1!$E$3:$E$7)</f>
        <v>0</v>
      </c>
      <c r="S199">
        <f>LOOKUP(EXCEL_235356_data!M199,Sheet1!$D$3:$D$7,Sheet1!$E$3:$E$7)</f>
        <v>0</v>
      </c>
      <c r="T199">
        <f>LOOKUP(EXCEL_235356_data!N199,Sheet1!$D$3:$D$7,Sheet1!$E$3:$E$7)</f>
        <v>0</v>
      </c>
      <c r="U199">
        <f>LOOKUP(EXCEL_235356_data!O199,Sheet1!$D$3:$D$7,Sheet1!$E$3:$E$7)</f>
        <v>0</v>
      </c>
      <c r="V199">
        <f>LOOKUP(EXCEL_235356_data!P199,Sheet1!$D$3:$D$7,Sheet1!$E$3:$E$7)</f>
        <v>0</v>
      </c>
      <c r="W199">
        <f t="shared" si="30"/>
        <v>0</v>
      </c>
      <c r="X199">
        <f t="shared" si="31"/>
        <v>4.4900000000000002E-2</v>
      </c>
      <c r="Y199">
        <f t="shared" si="32"/>
        <v>0.38165000000000004</v>
      </c>
      <c r="Z199">
        <f t="shared" si="33"/>
        <v>0.52823529411764703</v>
      </c>
      <c r="AA199" t="str">
        <f t="shared" si="28"/>
        <v>GOOD</v>
      </c>
    </row>
    <row r="200" spans="1:27" x14ac:dyDescent="0.25">
      <c r="A200">
        <v>17.401530699999999</v>
      </c>
      <c r="B200">
        <v>78.398393100000007</v>
      </c>
      <c r="C200">
        <v>17.401675699999998</v>
      </c>
      <c r="D200">
        <v>78.398720900000001</v>
      </c>
      <c r="E200">
        <v>4.1200000000000001E-2</v>
      </c>
      <c r="F200">
        <v>1.4999999999999999E-2</v>
      </c>
      <c r="G200">
        <v>9.3799999999999994E-2</v>
      </c>
      <c r="H200">
        <v>8.5</v>
      </c>
      <c r="I200">
        <f t="shared" ref="I200:I234" si="34">H200*3.6</f>
        <v>30.6</v>
      </c>
      <c r="J200" t="s">
        <v>0</v>
      </c>
      <c r="K200" s="1">
        <v>7.885416666666667E-2</v>
      </c>
      <c r="L200">
        <v>0</v>
      </c>
      <c r="M200">
        <v>0</v>
      </c>
      <c r="N200">
        <v>0</v>
      </c>
      <c r="O200">
        <v>0</v>
      </c>
      <c r="P200">
        <v>2</v>
      </c>
      <c r="Q200">
        <f t="shared" si="29"/>
        <v>2</v>
      </c>
      <c r="R200">
        <f>LOOKUP(EXCEL_235356_data!L200,Sheet1!$D$3:$D$7,Sheet1!$E$3:$E$7)</f>
        <v>0</v>
      </c>
      <c r="S200">
        <f>LOOKUP(EXCEL_235356_data!M200,Sheet1!$D$3:$D$7,Sheet1!$E$3:$E$7)</f>
        <v>0</v>
      </c>
      <c r="T200">
        <f>LOOKUP(EXCEL_235356_data!N200,Sheet1!$D$3:$D$7,Sheet1!$E$3:$E$7)</f>
        <v>0</v>
      </c>
      <c r="U200">
        <f>LOOKUP(EXCEL_235356_data!O200,Sheet1!$D$3:$D$7,Sheet1!$E$3:$E$7)</f>
        <v>0</v>
      </c>
      <c r="V200">
        <f>LOOKUP(EXCEL_235356_data!P200,Sheet1!$D$3:$D$7,Sheet1!$E$3:$E$7)</f>
        <v>1</v>
      </c>
      <c r="W200">
        <f t="shared" si="30"/>
        <v>0.2</v>
      </c>
      <c r="X200">
        <f t="shared" si="31"/>
        <v>9.3799999999999994E-2</v>
      </c>
      <c r="Y200">
        <f t="shared" si="32"/>
        <v>0.7972999999999999</v>
      </c>
      <c r="Z200">
        <f t="shared" si="33"/>
        <v>1.1035294117647059</v>
      </c>
      <c r="AA200" t="str">
        <f t="shared" si="28"/>
        <v>GOOD</v>
      </c>
    </row>
    <row r="201" spans="1:27" x14ac:dyDescent="0.25">
      <c r="A201">
        <v>17.401675699999998</v>
      </c>
      <c r="B201">
        <v>78.398720900000001</v>
      </c>
      <c r="C201">
        <v>17.401879300000001</v>
      </c>
      <c r="D201">
        <v>78.398970300000002</v>
      </c>
      <c r="E201">
        <v>0.38030000000000003</v>
      </c>
      <c r="F201">
        <v>0.35349999999999998</v>
      </c>
      <c r="G201">
        <v>0.66879999999999995</v>
      </c>
      <c r="H201">
        <v>2.7950849533081099</v>
      </c>
      <c r="I201">
        <f t="shared" si="34"/>
        <v>10.062305831909196</v>
      </c>
      <c r="J201" t="s">
        <v>0</v>
      </c>
      <c r="K201" s="1">
        <v>7.8912037037037031E-2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29"/>
        <v>0</v>
      </c>
      <c r="R201">
        <f>LOOKUP(EXCEL_235356_data!L201,Sheet1!$D$3:$D$7,Sheet1!$E$3:$E$7)</f>
        <v>0</v>
      </c>
      <c r="S201">
        <f>LOOKUP(EXCEL_235356_data!M201,Sheet1!$D$3:$D$7,Sheet1!$E$3:$E$7)</f>
        <v>0</v>
      </c>
      <c r="T201">
        <f>LOOKUP(EXCEL_235356_data!N201,Sheet1!$D$3:$D$7,Sheet1!$E$3:$E$7)</f>
        <v>0</v>
      </c>
      <c r="U201">
        <f>LOOKUP(EXCEL_235356_data!O201,Sheet1!$D$3:$D$7,Sheet1!$E$3:$E$7)</f>
        <v>0</v>
      </c>
      <c r="V201">
        <f>LOOKUP(EXCEL_235356_data!P201,Sheet1!$D$3:$D$7,Sheet1!$E$3:$E$7)</f>
        <v>0</v>
      </c>
      <c r="W201">
        <f t="shared" si="30"/>
        <v>0</v>
      </c>
      <c r="X201">
        <f t="shared" si="31"/>
        <v>0.66879999999999995</v>
      </c>
      <c r="Y201">
        <f t="shared" si="32"/>
        <v>1.8693528167724638</v>
      </c>
      <c r="Z201">
        <f t="shared" si="33"/>
        <v>23.927716372571961</v>
      </c>
      <c r="AA201" t="str">
        <f t="shared" si="28"/>
        <v>BUMPY</v>
      </c>
    </row>
    <row r="202" spans="1:27" x14ac:dyDescent="0.25">
      <c r="A202">
        <v>17.401879300000001</v>
      </c>
      <c r="B202">
        <v>78.398970300000002</v>
      </c>
      <c r="C202">
        <v>17.402009400000001</v>
      </c>
      <c r="D202">
        <v>78.399115399999999</v>
      </c>
      <c r="E202">
        <v>0.2833</v>
      </c>
      <c r="F202">
        <v>0.16270000000000001</v>
      </c>
      <c r="G202">
        <v>1.0692999999999999</v>
      </c>
      <c r="H202">
        <v>5.75</v>
      </c>
      <c r="I202">
        <f t="shared" si="34"/>
        <v>20.7</v>
      </c>
      <c r="J202" t="s">
        <v>0</v>
      </c>
      <c r="K202" s="1">
        <v>7.8969907407407405E-2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29"/>
        <v>0</v>
      </c>
      <c r="R202">
        <f>LOOKUP(EXCEL_235356_data!L202,Sheet1!$D$3:$D$7,Sheet1!$E$3:$E$7)</f>
        <v>0</v>
      </c>
      <c r="S202">
        <f>LOOKUP(EXCEL_235356_data!M202,Sheet1!$D$3:$D$7,Sheet1!$E$3:$E$7)</f>
        <v>0</v>
      </c>
      <c r="T202">
        <f>LOOKUP(EXCEL_235356_data!N202,Sheet1!$D$3:$D$7,Sheet1!$E$3:$E$7)</f>
        <v>0</v>
      </c>
      <c r="U202">
        <f>LOOKUP(EXCEL_235356_data!O202,Sheet1!$D$3:$D$7,Sheet1!$E$3:$E$7)</f>
        <v>0</v>
      </c>
      <c r="V202">
        <f>LOOKUP(EXCEL_235356_data!P202,Sheet1!$D$3:$D$7,Sheet1!$E$3:$E$7)</f>
        <v>0</v>
      </c>
      <c r="W202">
        <f t="shared" si="30"/>
        <v>0</v>
      </c>
      <c r="X202">
        <f t="shared" si="31"/>
        <v>1.0692999999999999</v>
      </c>
      <c r="Y202">
        <f t="shared" si="32"/>
        <v>6.1484749999999995</v>
      </c>
      <c r="Z202">
        <f t="shared" si="33"/>
        <v>18.596521739130434</v>
      </c>
      <c r="AA202" t="str">
        <f t="shared" si="28"/>
        <v>BUMPY</v>
      </c>
    </row>
    <row r="203" spans="1:27" x14ac:dyDescent="0.25">
      <c r="A203">
        <v>17.402009400000001</v>
      </c>
      <c r="B203">
        <v>78.399115399999999</v>
      </c>
      <c r="C203">
        <v>17.402210799999999</v>
      </c>
      <c r="D203">
        <v>78.399307500000006</v>
      </c>
      <c r="E203">
        <v>0.19139999999999999</v>
      </c>
      <c r="F203">
        <v>0.29820000000000002</v>
      </c>
      <c r="G203">
        <v>0.72540000000000004</v>
      </c>
      <c r="H203">
        <v>5.5</v>
      </c>
      <c r="I203">
        <f t="shared" si="34"/>
        <v>19.8</v>
      </c>
      <c r="J203" t="s">
        <v>0</v>
      </c>
      <c r="K203" s="1">
        <v>7.9027777777777766E-2</v>
      </c>
      <c r="L203">
        <v>1</v>
      </c>
      <c r="M203">
        <v>0</v>
      </c>
      <c r="N203">
        <v>0</v>
      </c>
      <c r="O203">
        <v>0</v>
      </c>
      <c r="P203">
        <v>0</v>
      </c>
      <c r="Q203">
        <f t="shared" si="29"/>
        <v>1</v>
      </c>
      <c r="R203">
        <f>LOOKUP(EXCEL_235356_data!L203,Sheet1!$D$3:$D$7,Sheet1!$E$3:$E$7)</f>
        <v>0.8</v>
      </c>
      <c r="S203">
        <f>LOOKUP(EXCEL_235356_data!M203,Sheet1!$D$3:$D$7,Sheet1!$E$3:$E$7)</f>
        <v>0</v>
      </c>
      <c r="T203">
        <f>LOOKUP(EXCEL_235356_data!N203,Sheet1!$D$3:$D$7,Sheet1!$E$3:$E$7)</f>
        <v>0</v>
      </c>
      <c r="U203">
        <f>LOOKUP(EXCEL_235356_data!O203,Sheet1!$D$3:$D$7,Sheet1!$E$3:$E$7)</f>
        <v>0</v>
      </c>
      <c r="V203">
        <f>LOOKUP(EXCEL_235356_data!P203,Sheet1!$D$3:$D$7,Sheet1!$E$3:$E$7)</f>
        <v>0</v>
      </c>
      <c r="W203">
        <f t="shared" si="30"/>
        <v>0.16</v>
      </c>
      <c r="X203">
        <f t="shared" si="31"/>
        <v>0.72540000000000004</v>
      </c>
      <c r="Y203">
        <f t="shared" si="32"/>
        <v>3.9897</v>
      </c>
      <c r="Z203">
        <f t="shared" si="33"/>
        <v>13.189090909090909</v>
      </c>
      <c r="AA203" t="str">
        <f t="shared" si="28"/>
        <v>BUMPY</v>
      </c>
    </row>
    <row r="204" spans="1:27" x14ac:dyDescent="0.25">
      <c r="A204">
        <v>17.402210799999999</v>
      </c>
      <c r="B204">
        <v>78.399307500000006</v>
      </c>
      <c r="C204">
        <v>17.4024377</v>
      </c>
      <c r="D204">
        <v>78.399538899999996</v>
      </c>
      <c r="E204">
        <v>0.1157</v>
      </c>
      <c r="F204">
        <v>7.1800000000000003E-2</v>
      </c>
      <c r="G204">
        <v>0.1239</v>
      </c>
      <c r="H204">
        <v>7.5</v>
      </c>
      <c r="I204">
        <f t="shared" si="34"/>
        <v>27</v>
      </c>
      <c r="Q204">
        <f t="shared" si="29"/>
        <v>0</v>
      </c>
      <c r="R204">
        <f>LOOKUP(EXCEL_235356_data!L204,Sheet1!$D$3:$D$7,Sheet1!$E$3:$E$7)</f>
        <v>0</v>
      </c>
      <c r="S204">
        <f>LOOKUP(EXCEL_235356_data!M204,Sheet1!$D$3:$D$7,Sheet1!$E$3:$E$7)</f>
        <v>0</v>
      </c>
      <c r="T204">
        <f>LOOKUP(EXCEL_235356_data!N204,Sheet1!$D$3:$D$7,Sheet1!$E$3:$E$7)</f>
        <v>0</v>
      </c>
      <c r="U204">
        <f>LOOKUP(EXCEL_235356_data!O204,Sheet1!$D$3:$D$7,Sheet1!$E$3:$E$7)</f>
        <v>0</v>
      </c>
      <c r="V204">
        <f>LOOKUP(EXCEL_235356_data!P204,Sheet1!$D$3:$D$7,Sheet1!$E$3:$E$7)</f>
        <v>0</v>
      </c>
      <c r="W204">
        <f t="shared" si="30"/>
        <v>0</v>
      </c>
      <c r="X204">
        <f t="shared" si="31"/>
        <v>0.1239</v>
      </c>
      <c r="Y204">
        <f t="shared" si="32"/>
        <v>0.92925000000000002</v>
      </c>
      <c r="Z204">
        <f t="shared" si="33"/>
        <v>1.6519999999999999</v>
      </c>
      <c r="AA204" t="str">
        <f t="shared" si="28"/>
        <v>GOOD</v>
      </c>
    </row>
    <row r="205" spans="1:27" x14ac:dyDescent="0.25">
      <c r="A205">
        <v>17.4024377</v>
      </c>
      <c r="B205">
        <v>78.399538899999996</v>
      </c>
      <c r="C205">
        <v>17.402644800000001</v>
      </c>
      <c r="D205">
        <v>78.399777299999997</v>
      </c>
      <c r="E205">
        <v>3.9199999999999999E-2</v>
      </c>
      <c r="F205">
        <v>0.13059999999999999</v>
      </c>
      <c r="G205">
        <v>8.6199999999999999E-2</v>
      </c>
      <c r="H205">
        <v>6.25</v>
      </c>
      <c r="I205">
        <f t="shared" si="34"/>
        <v>22.5</v>
      </c>
      <c r="Q205">
        <f t="shared" si="29"/>
        <v>0</v>
      </c>
      <c r="R205">
        <f>LOOKUP(EXCEL_235356_data!L205,Sheet1!$D$3:$D$7,Sheet1!$E$3:$E$7)</f>
        <v>0</v>
      </c>
      <c r="S205">
        <f>LOOKUP(EXCEL_235356_data!M205,Sheet1!$D$3:$D$7,Sheet1!$E$3:$E$7)</f>
        <v>0</v>
      </c>
      <c r="T205">
        <f>LOOKUP(EXCEL_235356_data!N205,Sheet1!$D$3:$D$7,Sheet1!$E$3:$E$7)</f>
        <v>0</v>
      </c>
      <c r="U205">
        <f>LOOKUP(EXCEL_235356_data!O205,Sheet1!$D$3:$D$7,Sheet1!$E$3:$E$7)</f>
        <v>0</v>
      </c>
      <c r="V205">
        <f>LOOKUP(EXCEL_235356_data!P205,Sheet1!$D$3:$D$7,Sheet1!$E$3:$E$7)</f>
        <v>0</v>
      </c>
      <c r="W205">
        <f t="shared" si="30"/>
        <v>0</v>
      </c>
      <c r="X205">
        <f t="shared" si="31"/>
        <v>0.13059999999999999</v>
      </c>
      <c r="Y205">
        <f t="shared" si="32"/>
        <v>0.81624999999999992</v>
      </c>
      <c r="Z205">
        <f t="shared" si="33"/>
        <v>2.0895999999999999</v>
      </c>
      <c r="AA205" t="str">
        <f t="shared" si="28"/>
        <v>BUMPY</v>
      </c>
    </row>
    <row r="206" spans="1:27" x14ac:dyDescent="0.25">
      <c r="A206">
        <v>17.402644800000001</v>
      </c>
      <c r="B206">
        <v>78.399777299999997</v>
      </c>
      <c r="C206">
        <v>17.402773100000001</v>
      </c>
      <c r="D206">
        <v>78.399878999999999</v>
      </c>
      <c r="E206">
        <v>0.34649999999999997</v>
      </c>
      <c r="F206">
        <v>0.30399999999999999</v>
      </c>
      <c r="G206">
        <v>0.78569999999999995</v>
      </c>
      <c r="H206">
        <v>2.75</v>
      </c>
      <c r="I206">
        <f t="shared" si="34"/>
        <v>9.9</v>
      </c>
      <c r="Q206">
        <f t="shared" si="29"/>
        <v>0</v>
      </c>
      <c r="R206">
        <f>LOOKUP(EXCEL_235356_data!L206,Sheet1!$D$3:$D$7,Sheet1!$E$3:$E$7)</f>
        <v>0</v>
      </c>
      <c r="S206">
        <f>LOOKUP(EXCEL_235356_data!M206,Sheet1!$D$3:$D$7,Sheet1!$E$3:$E$7)</f>
        <v>0</v>
      </c>
      <c r="T206">
        <f>LOOKUP(EXCEL_235356_data!N206,Sheet1!$D$3:$D$7,Sheet1!$E$3:$E$7)</f>
        <v>0</v>
      </c>
      <c r="U206">
        <f>LOOKUP(EXCEL_235356_data!O206,Sheet1!$D$3:$D$7,Sheet1!$E$3:$E$7)</f>
        <v>0</v>
      </c>
      <c r="V206">
        <f>LOOKUP(EXCEL_235356_data!P206,Sheet1!$D$3:$D$7,Sheet1!$E$3:$E$7)</f>
        <v>0</v>
      </c>
      <c r="W206">
        <f t="shared" si="30"/>
        <v>0</v>
      </c>
      <c r="X206">
        <f t="shared" si="31"/>
        <v>0.78569999999999995</v>
      </c>
      <c r="Y206">
        <f t="shared" si="32"/>
        <v>2.1606749999999999</v>
      </c>
      <c r="Z206">
        <f t="shared" si="33"/>
        <v>28.57090909090909</v>
      </c>
      <c r="AA206" t="str">
        <f t="shared" si="28"/>
        <v>BUMPY</v>
      </c>
    </row>
    <row r="207" spans="1:27" x14ac:dyDescent="0.25">
      <c r="A207">
        <v>17.402773100000001</v>
      </c>
      <c r="B207">
        <v>78.399878999999999</v>
      </c>
      <c r="C207">
        <v>17.402951900000001</v>
      </c>
      <c r="D207">
        <v>78.400007900000006</v>
      </c>
      <c r="E207">
        <v>4.0899999999999999E-2</v>
      </c>
      <c r="F207">
        <v>0.1565</v>
      </c>
      <c r="G207">
        <v>0.49940000000000001</v>
      </c>
      <c r="H207">
        <v>4.5</v>
      </c>
      <c r="I207">
        <f t="shared" si="34"/>
        <v>16.2</v>
      </c>
      <c r="Q207">
        <f t="shared" si="29"/>
        <v>0</v>
      </c>
      <c r="R207">
        <f>LOOKUP(EXCEL_235356_data!L207,Sheet1!$D$3:$D$7,Sheet1!$E$3:$E$7)</f>
        <v>0</v>
      </c>
      <c r="S207">
        <f>LOOKUP(EXCEL_235356_data!M207,Sheet1!$D$3:$D$7,Sheet1!$E$3:$E$7)</f>
        <v>0</v>
      </c>
      <c r="T207">
        <f>LOOKUP(EXCEL_235356_data!N207,Sheet1!$D$3:$D$7,Sheet1!$E$3:$E$7)</f>
        <v>0</v>
      </c>
      <c r="U207">
        <f>LOOKUP(EXCEL_235356_data!O207,Sheet1!$D$3:$D$7,Sheet1!$E$3:$E$7)</f>
        <v>0</v>
      </c>
      <c r="V207">
        <f>LOOKUP(EXCEL_235356_data!P207,Sheet1!$D$3:$D$7,Sheet1!$E$3:$E$7)</f>
        <v>0</v>
      </c>
      <c r="W207">
        <f t="shared" si="30"/>
        <v>0</v>
      </c>
      <c r="X207">
        <f t="shared" si="31"/>
        <v>0.49940000000000001</v>
      </c>
      <c r="Y207">
        <f t="shared" si="32"/>
        <v>2.2473000000000001</v>
      </c>
      <c r="Z207">
        <f t="shared" si="33"/>
        <v>11.097777777777779</v>
      </c>
      <c r="AA207" t="str">
        <f t="shared" si="28"/>
        <v>BUMPY</v>
      </c>
    </row>
    <row r="208" spans="1:27" x14ac:dyDescent="0.25">
      <c r="A208">
        <v>17.402951900000001</v>
      </c>
      <c r="B208">
        <v>78.400007900000006</v>
      </c>
      <c r="C208">
        <v>17.403099399999999</v>
      </c>
      <c r="D208">
        <v>78.4001351</v>
      </c>
      <c r="E208">
        <v>3.7499999999999999E-2</v>
      </c>
      <c r="F208">
        <v>7.8100000000000003E-2</v>
      </c>
      <c r="G208">
        <v>8.9399999999999993E-2</v>
      </c>
      <c r="H208">
        <v>3</v>
      </c>
      <c r="I208">
        <f t="shared" si="34"/>
        <v>10.8</v>
      </c>
      <c r="Q208">
        <f t="shared" si="29"/>
        <v>0</v>
      </c>
      <c r="R208">
        <f>LOOKUP(EXCEL_235356_data!L208,Sheet1!$D$3:$D$7,Sheet1!$E$3:$E$7)</f>
        <v>0</v>
      </c>
      <c r="S208">
        <f>LOOKUP(EXCEL_235356_data!M208,Sheet1!$D$3:$D$7,Sheet1!$E$3:$E$7)</f>
        <v>0</v>
      </c>
      <c r="T208">
        <f>LOOKUP(EXCEL_235356_data!N208,Sheet1!$D$3:$D$7,Sheet1!$E$3:$E$7)</f>
        <v>0</v>
      </c>
      <c r="U208">
        <f>LOOKUP(EXCEL_235356_data!O208,Sheet1!$D$3:$D$7,Sheet1!$E$3:$E$7)</f>
        <v>0</v>
      </c>
      <c r="V208">
        <f>LOOKUP(EXCEL_235356_data!P208,Sheet1!$D$3:$D$7,Sheet1!$E$3:$E$7)</f>
        <v>0</v>
      </c>
      <c r="W208">
        <f t="shared" si="30"/>
        <v>0</v>
      </c>
      <c r="X208">
        <f t="shared" si="31"/>
        <v>8.9399999999999993E-2</v>
      </c>
      <c r="Y208">
        <f t="shared" si="32"/>
        <v>0.26819999999999999</v>
      </c>
      <c r="Z208">
        <f t="shared" si="33"/>
        <v>2.9799999999999995</v>
      </c>
      <c r="AA208" t="str">
        <f t="shared" si="28"/>
        <v>BUMPY</v>
      </c>
    </row>
    <row r="209" spans="1:27" x14ac:dyDescent="0.25">
      <c r="A209">
        <v>17.403099399999999</v>
      </c>
      <c r="B209">
        <v>78.4001351</v>
      </c>
      <c r="C209">
        <v>17.403040900000001</v>
      </c>
      <c r="D209">
        <v>78.400277500000001</v>
      </c>
      <c r="E209">
        <v>0.16059999999999999</v>
      </c>
      <c r="F209">
        <v>0.17460000000000001</v>
      </c>
      <c r="G209">
        <v>0.4894</v>
      </c>
      <c r="H209">
        <v>4.25</v>
      </c>
      <c r="I209">
        <f t="shared" si="34"/>
        <v>15.3</v>
      </c>
      <c r="Q209">
        <f t="shared" si="29"/>
        <v>0</v>
      </c>
      <c r="R209">
        <f>LOOKUP(EXCEL_235356_data!L209,Sheet1!$D$3:$D$7,Sheet1!$E$3:$E$7)</f>
        <v>0</v>
      </c>
      <c r="S209">
        <f>LOOKUP(EXCEL_235356_data!M209,Sheet1!$D$3:$D$7,Sheet1!$E$3:$E$7)</f>
        <v>0</v>
      </c>
      <c r="T209">
        <f>LOOKUP(EXCEL_235356_data!N209,Sheet1!$D$3:$D$7,Sheet1!$E$3:$E$7)</f>
        <v>0</v>
      </c>
      <c r="U209">
        <f>LOOKUP(EXCEL_235356_data!O209,Sheet1!$D$3:$D$7,Sheet1!$E$3:$E$7)</f>
        <v>0</v>
      </c>
      <c r="V209">
        <f>LOOKUP(EXCEL_235356_data!P209,Sheet1!$D$3:$D$7,Sheet1!$E$3:$E$7)</f>
        <v>0</v>
      </c>
      <c r="W209">
        <f t="shared" si="30"/>
        <v>0</v>
      </c>
      <c r="X209">
        <f t="shared" si="31"/>
        <v>0.4894</v>
      </c>
      <c r="Y209">
        <f t="shared" si="32"/>
        <v>2.0799500000000002</v>
      </c>
      <c r="Z209">
        <f t="shared" si="33"/>
        <v>11.515294117647059</v>
      </c>
      <c r="AA209" t="str">
        <f t="shared" si="28"/>
        <v>BUMPY</v>
      </c>
    </row>
    <row r="210" spans="1:27" x14ac:dyDescent="0.25">
      <c r="A210">
        <v>17.403040900000001</v>
      </c>
      <c r="B210">
        <v>78.400277500000001</v>
      </c>
      <c r="C210">
        <v>17.402881699999998</v>
      </c>
      <c r="D210">
        <v>78.400381899999999</v>
      </c>
      <c r="E210">
        <v>4.0599999999999997E-2</v>
      </c>
      <c r="F210">
        <v>2.0899999999999998E-2</v>
      </c>
      <c r="G210">
        <v>5.2200000000000003E-2</v>
      </c>
      <c r="H210">
        <v>3.75</v>
      </c>
      <c r="I210">
        <f t="shared" si="34"/>
        <v>13.5</v>
      </c>
      <c r="Q210">
        <f t="shared" si="29"/>
        <v>0</v>
      </c>
      <c r="R210">
        <f>LOOKUP(EXCEL_235356_data!L210,Sheet1!$D$3:$D$7,Sheet1!$E$3:$E$7)</f>
        <v>0</v>
      </c>
      <c r="S210">
        <f>LOOKUP(EXCEL_235356_data!M210,Sheet1!$D$3:$D$7,Sheet1!$E$3:$E$7)</f>
        <v>0</v>
      </c>
      <c r="T210">
        <f>LOOKUP(EXCEL_235356_data!N210,Sheet1!$D$3:$D$7,Sheet1!$E$3:$E$7)</f>
        <v>0</v>
      </c>
      <c r="U210">
        <f>LOOKUP(EXCEL_235356_data!O210,Sheet1!$D$3:$D$7,Sheet1!$E$3:$E$7)</f>
        <v>0</v>
      </c>
      <c r="V210">
        <f>LOOKUP(EXCEL_235356_data!P210,Sheet1!$D$3:$D$7,Sheet1!$E$3:$E$7)</f>
        <v>0</v>
      </c>
      <c r="W210">
        <f t="shared" si="30"/>
        <v>0</v>
      </c>
      <c r="X210">
        <f t="shared" si="31"/>
        <v>5.2200000000000003E-2</v>
      </c>
      <c r="Y210">
        <f t="shared" si="32"/>
        <v>0.19575000000000001</v>
      </c>
      <c r="Z210">
        <f t="shared" si="33"/>
        <v>1.3919999999999999</v>
      </c>
      <c r="AA210" t="str">
        <f t="shared" si="28"/>
        <v>GOOD</v>
      </c>
    </row>
    <row r="211" spans="1:27" x14ac:dyDescent="0.25">
      <c r="A211">
        <v>17.402881699999998</v>
      </c>
      <c r="B211">
        <v>78.400381899999999</v>
      </c>
      <c r="C211">
        <v>17.402894499999999</v>
      </c>
      <c r="D211">
        <v>78.400505899999999</v>
      </c>
      <c r="E211">
        <v>0.1226</v>
      </c>
      <c r="F211">
        <v>0.20130000000000001</v>
      </c>
      <c r="G211">
        <v>0.111</v>
      </c>
      <c r="H211">
        <v>3.5</v>
      </c>
      <c r="I211">
        <f t="shared" si="34"/>
        <v>12.6</v>
      </c>
      <c r="Q211">
        <f t="shared" si="29"/>
        <v>0</v>
      </c>
      <c r="R211">
        <f>LOOKUP(EXCEL_235356_data!L211,Sheet1!$D$3:$D$7,Sheet1!$E$3:$E$7)</f>
        <v>0</v>
      </c>
      <c r="S211">
        <f>LOOKUP(EXCEL_235356_data!M211,Sheet1!$D$3:$D$7,Sheet1!$E$3:$E$7)</f>
        <v>0</v>
      </c>
      <c r="T211">
        <f>LOOKUP(EXCEL_235356_data!N211,Sheet1!$D$3:$D$7,Sheet1!$E$3:$E$7)</f>
        <v>0</v>
      </c>
      <c r="U211">
        <f>LOOKUP(EXCEL_235356_data!O211,Sheet1!$D$3:$D$7,Sheet1!$E$3:$E$7)</f>
        <v>0</v>
      </c>
      <c r="V211">
        <f>LOOKUP(EXCEL_235356_data!P211,Sheet1!$D$3:$D$7,Sheet1!$E$3:$E$7)</f>
        <v>0</v>
      </c>
      <c r="W211">
        <f t="shared" si="30"/>
        <v>0</v>
      </c>
      <c r="X211">
        <f t="shared" si="31"/>
        <v>0.20130000000000001</v>
      </c>
      <c r="Y211">
        <f t="shared" si="32"/>
        <v>0.70455000000000001</v>
      </c>
      <c r="Z211">
        <f t="shared" si="33"/>
        <v>5.7514285714285718</v>
      </c>
      <c r="AA211" t="str">
        <f t="shared" si="28"/>
        <v>BUMPY</v>
      </c>
    </row>
    <row r="212" spans="1:27" x14ac:dyDescent="0.25">
      <c r="A212">
        <v>17.402930000000001</v>
      </c>
      <c r="B212">
        <v>78.400521999999995</v>
      </c>
      <c r="C212">
        <v>17.403232299999999</v>
      </c>
      <c r="D212">
        <v>78.400602199999994</v>
      </c>
      <c r="E212">
        <v>6.7799999999999999E-2</v>
      </c>
      <c r="F212">
        <v>0.10249999999999999</v>
      </c>
      <c r="G212">
        <v>0.1163</v>
      </c>
      <c r="H212">
        <v>7.25</v>
      </c>
      <c r="I212">
        <f t="shared" si="34"/>
        <v>26.1</v>
      </c>
      <c r="Q212">
        <f t="shared" si="29"/>
        <v>0</v>
      </c>
      <c r="R212">
        <f>LOOKUP(EXCEL_235356_data!L212,Sheet1!$D$3:$D$7,Sheet1!$E$3:$E$7)</f>
        <v>0</v>
      </c>
      <c r="S212">
        <f>LOOKUP(EXCEL_235356_data!M212,Sheet1!$D$3:$D$7,Sheet1!$E$3:$E$7)</f>
        <v>0</v>
      </c>
      <c r="T212">
        <f>LOOKUP(EXCEL_235356_data!N212,Sheet1!$D$3:$D$7,Sheet1!$E$3:$E$7)</f>
        <v>0</v>
      </c>
      <c r="U212">
        <f>LOOKUP(EXCEL_235356_data!O212,Sheet1!$D$3:$D$7,Sheet1!$E$3:$E$7)</f>
        <v>0</v>
      </c>
      <c r="V212">
        <f>LOOKUP(EXCEL_235356_data!P212,Sheet1!$D$3:$D$7,Sheet1!$E$3:$E$7)</f>
        <v>0</v>
      </c>
      <c r="W212">
        <f t="shared" si="30"/>
        <v>0</v>
      </c>
      <c r="X212">
        <f t="shared" si="31"/>
        <v>0.1163</v>
      </c>
      <c r="Y212">
        <f t="shared" si="32"/>
        <v>0.84317500000000001</v>
      </c>
      <c r="Z212">
        <f t="shared" si="33"/>
        <v>1.6041379310344828</v>
      </c>
      <c r="AA212" t="str">
        <f t="shared" si="28"/>
        <v>GOOD</v>
      </c>
    </row>
    <row r="213" spans="1:27" x14ac:dyDescent="0.25">
      <c r="A213">
        <v>17.403232299999999</v>
      </c>
      <c r="B213">
        <v>78.400602199999994</v>
      </c>
      <c r="C213">
        <v>17.403627199999999</v>
      </c>
      <c r="D213">
        <v>78.400720100000001</v>
      </c>
      <c r="E213">
        <v>0.1128</v>
      </c>
      <c r="F213">
        <v>1.2200000000000001E-2</v>
      </c>
      <c r="G213">
        <v>0.36320000000000002</v>
      </c>
      <c r="H213">
        <v>9.25</v>
      </c>
      <c r="I213">
        <f t="shared" si="34"/>
        <v>33.300000000000004</v>
      </c>
      <c r="Q213">
        <f t="shared" si="29"/>
        <v>0</v>
      </c>
      <c r="R213">
        <f>LOOKUP(EXCEL_235356_data!L213,Sheet1!$D$3:$D$7,Sheet1!$E$3:$E$7)</f>
        <v>0</v>
      </c>
      <c r="S213">
        <f>LOOKUP(EXCEL_235356_data!M213,Sheet1!$D$3:$D$7,Sheet1!$E$3:$E$7)</f>
        <v>0</v>
      </c>
      <c r="T213">
        <f>LOOKUP(EXCEL_235356_data!N213,Sheet1!$D$3:$D$7,Sheet1!$E$3:$E$7)</f>
        <v>0</v>
      </c>
      <c r="U213">
        <f>LOOKUP(EXCEL_235356_data!O213,Sheet1!$D$3:$D$7,Sheet1!$E$3:$E$7)</f>
        <v>0</v>
      </c>
      <c r="V213">
        <f>LOOKUP(EXCEL_235356_data!P213,Sheet1!$D$3:$D$7,Sheet1!$E$3:$E$7)</f>
        <v>0</v>
      </c>
      <c r="W213">
        <f t="shared" si="30"/>
        <v>0</v>
      </c>
      <c r="X213">
        <f t="shared" si="31"/>
        <v>0.36320000000000002</v>
      </c>
      <c r="Y213">
        <f t="shared" si="32"/>
        <v>3.3596000000000004</v>
      </c>
      <c r="Z213">
        <f t="shared" si="33"/>
        <v>3.9264864864864872</v>
      </c>
      <c r="AA213" t="str">
        <f t="shared" si="28"/>
        <v>BUMPY</v>
      </c>
    </row>
    <row r="214" spans="1:27" x14ac:dyDescent="0.25">
      <c r="A214">
        <v>17.403627199999999</v>
      </c>
      <c r="B214">
        <v>78.400720100000001</v>
      </c>
      <c r="C214">
        <v>17.403990400000001</v>
      </c>
      <c r="D214">
        <v>78.400815300000005</v>
      </c>
      <c r="E214">
        <v>0.23400000000000001</v>
      </c>
      <c r="F214">
        <v>0.1522</v>
      </c>
      <c r="G214">
        <v>0.16669999999999999</v>
      </c>
      <c r="H214">
        <v>8.25</v>
      </c>
      <c r="I214">
        <f t="shared" si="34"/>
        <v>29.7</v>
      </c>
      <c r="Q214">
        <f t="shared" si="29"/>
        <v>0</v>
      </c>
      <c r="R214">
        <f>LOOKUP(EXCEL_235356_data!L214,Sheet1!$D$3:$D$7,Sheet1!$E$3:$E$7)</f>
        <v>0</v>
      </c>
      <c r="S214">
        <f>LOOKUP(EXCEL_235356_data!M214,Sheet1!$D$3:$D$7,Sheet1!$E$3:$E$7)</f>
        <v>0</v>
      </c>
      <c r="T214">
        <f>LOOKUP(EXCEL_235356_data!N214,Sheet1!$D$3:$D$7,Sheet1!$E$3:$E$7)</f>
        <v>0</v>
      </c>
      <c r="U214">
        <f>LOOKUP(EXCEL_235356_data!O214,Sheet1!$D$3:$D$7,Sheet1!$E$3:$E$7)</f>
        <v>0</v>
      </c>
      <c r="V214">
        <f>LOOKUP(EXCEL_235356_data!P214,Sheet1!$D$3:$D$7,Sheet1!$E$3:$E$7)</f>
        <v>0</v>
      </c>
      <c r="W214">
        <f t="shared" si="30"/>
        <v>0</v>
      </c>
      <c r="X214">
        <f t="shared" si="31"/>
        <v>0.23400000000000001</v>
      </c>
      <c r="Y214">
        <f t="shared" si="32"/>
        <v>1.9305000000000001</v>
      </c>
      <c r="Z214">
        <f t="shared" si="33"/>
        <v>2.8363636363636364</v>
      </c>
      <c r="AA214" t="str">
        <f t="shared" si="28"/>
        <v>BUMPY</v>
      </c>
    </row>
    <row r="215" spans="1:27" x14ac:dyDescent="0.25">
      <c r="A215">
        <v>17.403990400000001</v>
      </c>
      <c r="B215">
        <v>78.400815300000005</v>
      </c>
      <c r="C215">
        <v>17.404356199999999</v>
      </c>
      <c r="D215">
        <v>78.401036000000005</v>
      </c>
      <c r="E215">
        <v>0.20180000000000001</v>
      </c>
      <c r="F215">
        <v>0.1094</v>
      </c>
      <c r="G215">
        <v>0.25559999999999999</v>
      </c>
      <c r="H215">
        <v>9.25</v>
      </c>
      <c r="I215">
        <f t="shared" si="34"/>
        <v>33.300000000000004</v>
      </c>
      <c r="Q215">
        <f t="shared" si="29"/>
        <v>0</v>
      </c>
      <c r="R215">
        <f>LOOKUP(EXCEL_235356_data!L215,Sheet1!$D$3:$D$7,Sheet1!$E$3:$E$7)</f>
        <v>0</v>
      </c>
      <c r="S215">
        <f>LOOKUP(EXCEL_235356_data!M215,Sheet1!$D$3:$D$7,Sheet1!$E$3:$E$7)</f>
        <v>0</v>
      </c>
      <c r="T215">
        <f>LOOKUP(EXCEL_235356_data!N215,Sheet1!$D$3:$D$7,Sheet1!$E$3:$E$7)</f>
        <v>0</v>
      </c>
      <c r="U215">
        <f>LOOKUP(EXCEL_235356_data!O215,Sheet1!$D$3:$D$7,Sheet1!$E$3:$E$7)</f>
        <v>0</v>
      </c>
      <c r="V215">
        <f>LOOKUP(EXCEL_235356_data!P215,Sheet1!$D$3:$D$7,Sheet1!$E$3:$E$7)</f>
        <v>0</v>
      </c>
      <c r="W215">
        <f t="shared" si="30"/>
        <v>0</v>
      </c>
      <c r="X215">
        <f t="shared" si="31"/>
        <v>0.25559999999999999</v>
      </c>
      <c r="Y215">
        <f t="shared" si="32"/>
        <v>2.3643000000000001</v>
      </c>
      <c r="Z215">
        <f t="shared" si="33"/>
        <v>2.763243243243243</v>
      </c>
      <c r="AA215" t="str">
        <f t="shared" si="28"/>
        <v>BUMPY</v>
      </c>
    </row>
    <row r="216" spans="1:27" x14ac:dyDescent="0.25">
      <c r="A216">
        <v>17.404356199999999</v>
      </c>
      <c r="B216">
        <v>78.401036000000005</v>
      </c>
      <c r="C216">
        <v>17.404840799999999</v>
      </c>
      <c r="D216">
        <v>78.401357300000001</v>
      </c>
      <c r="E216">
        <v>9.7900000000000001E-2</v>
      </c>
      <c r="F216">
        <v>5.96E-2</v>
      </c>
      <c r="G216">
        <v>0.1016</v>
      </c>
      <c r="H216">
        <v>12</v>
      </c>
      <c r="I216">
        <f t="shared" si="34"/>
        <v>43.2</v>
      </c>
      <c r="Q216">
        <f t="shared" si="29"/>
        <v>0</v>
      </c>
      <c r="R216">
        <f>LOOKUP(EXCEL_235356_data!L216,Sheet1!$D$3:$D$7,Sheet1!$E$3:$E$7)</f>
        <v>0</v>
      </c>
      <c r="S216">
        <f>LOOKUP(EXCEL_235356_data!M216,Sheet1!$D$3:$D$7,Sheet1!$E$3:$E$7)</f>
        <v>0</v>
      </c>
      <c r="T216">
        <f>LOOKUP(EXCEL_235356_data!N216,Sheet1!$D$3:$D$7,Sheet1!$E$3:$E$7)</f>
        <v>0</v>
      </c>
      <c r="U216">
        <f>LOOKUP(EXCEL_235356_data!O216,Sheet1!$D$3:$D$7,Sheet1!$E$3:$E$7)</f>
        <v>0</v>
      </c>
      <c r="V216">
        <f>LOOKUP(EXCEL_235356_data!P216,Sheet1!$D$3:$D$7,Sheet1!$E$3:$E$7)</f>
        <v>0</v>
      </c>
      <c r="W216">
        <f t="shared" si="30"/>
        <v>0</v>
      </c>
      <c r="X216">
        <f t="shared" si="31"/>
        <v>0.1016</v>
      </c>
      <c r="Y216">
        <f t="shared" si="32"/>
        <v>1.2191999999999998</v>
      </c>
      <c r="Z216">
        <f t="shared" si="33"/>
        <v>0.84666666666666657</v>
      </c>
      <c r="AA216" t="str">
        <f t="shared" si="28"/>
        <v>GOOD</v>
      </c>
    </row>
    <row r="217" spans="1:27" x14ac:dyDescent="0.25">
      <c r="A217">
        <v>17.404840799999999</v>
      </c>
      <c r="B217">
        <v>78.401357300000001</v>
      </c>
      <c r="C217">
        <v>17.4051662</v>
      </c>
      <c r="D217">
        <v>78.401720499999996</v>
      </c>
      <c r="E217">
        <v>8.3199999999999996E-2</v>
      </c>
      <c r="F217">
        <v>9.1300000000000006E-2</v>
      </c>
      <c r="G217">
        <v>5.5399999999999998E-2</v>
      </c>
      <c r="H217">
        <v>10.75</v>
      </c>
      <c r="I217">
        <f t="shared" si="34"/>
        <v>38.700000000000003</v>
      </c>
      <c r="Q217">
        <f t="shared" si="29"/>
        <v>0</v>
      </c>
      <c r="R217">
        <f>LOOKUP(EXCEL_235356_data!L217,Sheet1!$D$3:$D$7,Sheet1!$E$3:$E$7)</f>
        <v>0</v>
      </c>
      <c r="S217">
        <f>LOOKUP(EXCEL_235356_data!M217,Sheet1!$D$3:$D$7,Sheet1!$E$3:$E$7)</f>
        <v>0</v>
      </c>
      <c r="T217">
        <f>LOOKUP(EXCEL_235356_data!N217,Sheet1!$D$3:$D$7,Sheet1!$E$3:$E$7)</f>
        <v>0</v>
      </c>
      <c r="U217">
        <f>LOOKUP(EXCEL_235356_data!O217,Sheet1!$D$3:$D$7,Sheet1!$E$3:$E$7)</f>
        <v>0</v>
      </c>
      <c r="V217">
        <f>LOOKUP(EXCEL_235356_data!P217,Sheet1!$D$3:$D$7,Sheet1!$E$3:$E$7)</f>
        <v>0</v>
      </c>
      <c r="W217">
        <f t="shared" si="30"/>
        <v>0</v>
      </c>
      <c r="X217">
        <f t="shared" si="31"/>
        <v>9.1300000000000006E-2</v>
      </c>
      <c r="Y217">
        <f t="shared" si="32"/>
        <v>0.9814750000000001</v>
      </c>
      <c r="Z217">
        <f t="shared" si="33"/>
        <v>0.8493023255813954</v>
      </c>
      <c r="AA217" t="str">
        <f t="shared" si="28"/>
        <v>GOOD</v>
      </c>
    </row>
    <row r="218" spans="1:27" x14ac:dyDescent="0.25">
      <c r="A218">
        <v>17.4051662</v>
      </c>
      <c r="B218">
        <v>78.401720499999996</v>
      </c>
      <c r="C218">
        <v>17.405552700000001</v>
      </c>
      <c r="D218">
        <v>78.402046999999996</v>
      </c>
      <c r="E218">
        <v>6.4399999999999999E-2</v>
      </c>
      <c r="F218">
        <v>4.5400000000000003E-2</v>
      </c>
      <c r="G218">
        <v>5.1200000000000002E-2</v>
      </c>
      <c r="H218">
        <v>11.25</v>
      </c>
      <c r="I218">
        <f t="shared" si="34"/>
        <v>40.5</v>
      </c>
      <c r="Q218">
        <f t="shared" si="29"/>
        <v>0</v>
      </c>
      <c r="R218">
        <f>LOOKUP(EXCEL_235356_data!L218,Sheet1!$D$3:$D$7,Sheet1!$E$3:$E$7)</f>
        <v>0</v>
      </c>
      <c r="S218">
        <f>LOOKUP(EXCEL_235356_data!M218,Sheet1!$D$3:$D$7,Sheet1!$E$3:$E$7)</f>
        <v>0</v>
      </c>
      <c r="T218">
        <f>LOOKUP(EXCEL_235356_data!N218,Sheet1!$D$3:$D$7,Sheet1!$E$3:$E$7)</f>
        <v>0</v>
      </c>
      <c r="U218">
        <f>LOOKUP(EXCEL_235356_data!O218,Sheet1!$D$3:$D$7,Sheet1!$E$3:$E$7)</f>
        <v>0</v>
      </c>
      <c r="V218">
        <f>LOOKUP(EXCEL_235356_data!P218,Sheet1!$D$3:$D$7,Sheet1!$E$3:$E$7)</f>
        <v>0</v>
      </c>
      <c r="W218">
        <f t="shared" si="30"/>
        <v>0</v>
      </c>
      <c r="X218">
        <f t="shared" si="31"/>
        <v>6.4399999999999999E-2</v>
      </c>
      <c r="Y218">
        <f t="shared" si="32"/>
        <v>0.72450000000000003</v>
      </c>
      <c r="Z218">
        <f t="shared" si="33"/>
        <v>0.57244444444444442</v>
      </c>
      <c r="AA218" t="str">
        <f t="shared" si="28"/>
        <v>GOOD</v>
      </c>
    </row>
    <row r="219" spans="1:27" x14ac:dyDescent="0.25">
      <c r="A219">
        <v>17.405552700000001</v>
      </c>
      <c r="B219">
        <v>78.402046999999996</v>
      </c>
      <c r="C219">
        <v>17.4059439</v>
      </c>
      <c r="D219">
        <v>78.402367600000005</v>
      </c>
      <c r="E219">
        <v>0.1207</v>
      </c>
      <c r="F219">
        <v>0.1123</v>
      </c>
      <c r="G219">
        <v>0.1225</v>
      </c>
      <c r="H219">
        <v>10.25</v>
      </c>
      <c r="I219">
        <f t="shared" si="34"/>
        <v>36.9</v>
      </c>
      <c r="Q219">
        <f t="shared" si="29"/>
        <v>0</v>
      </c>
      <c r="R219">
        <f>LOOKUP(EXCEL_235356_data!L219,Sheet1!$D$3:$D$7,Sheet1!$E$3:$E$7)</f>
        <v>0</v>
      </c>
      <c r="S219">
        <f>LOOKUP(EXCEL_235356_data!M219,Sheet1!$D$3:$D$7,Sheet1!$E$3:$E$7)</f>
        <v>0</v>
      </c>
      <c r="T219">
        <f>LOOKUP(EXCEL_235356_data!N219,Sheet1!$D$3:$D$7,Sheet1!$E$3:$E$7)</f>
        <v>0</v>
      </c>
      <c r="U219">
        <f>LOOKUP(EXCEL_235356_data!O219,Sheet1!$D$3:$D$7,Sheet1!$E$3:$E$7)</f>
        <v>0</v>
      </c>
      <c r="V219">
        <f>LOOKUP(EXCEL_235356_data!P219,Sheet1!$D$3:$D$7,Sheet1!$E$3:$E$7)</f>
        <v>0</v>
      </c>
      <c r="W219">
        <f t="shared" si="30"/>
        <v>0</v>
      </c>
      <c r="X219">
        <f t="shared" si="31"/>
        <v>0.1225</v>
      </c>
      <c r="Y219">
        <f t="shared" si="32"/>
        <v>1.255625</v>
      </c>
      <c r="Z219">
        <f t="shared" si="33"/>
        <v>1.1951219512195121</v>
      </c>
      <c r="AA219" t="str">
        <f t="shared" si="28"/>
        <v>GOOD</v>
      </c>
    </row>
    <row r="220" spans="1:27" x14ac:dyDescent="0.25">
      <c r="A220">
        <v>17.4059439</v>
      </c>
      <c r="B220">
        <v>78.402367600000005</v>
      </c>
      <c r="C220">
        <v>17.4062716</v>
      </c>
      <c r="D220">
        <v>78.402608099999995</v>
      </c>
      <c r="E220">
        <v>0.18540000000000001</v>
      </c>
      <c r="F220">
        <v>0.1241</v>
      </c>
      <c r="G220">
        <v>0.3281</v>
      </c>
      <c r="H220">
        <v>7.75</v>
      </c>
      <c r="I220">
        <f t="shared" si="34"/>
        <v>27.900000000000002</v>
      </c>
      <c r="Q220">
        <f t="shared" si="29"/>
        <v>0</v>
      </c>
      <c r="R220">
        <f>LOOKUP(EXCEL_235356_data!L220,Sheet1!$D$3:$D$7,Sheet1!$E$3:$E$7)</f>
        <v>0</v>
      </c>
      <c r="S220">
        <f>LOOKUP(EXCEL_235356_data!M220,Sheet1!$D$3:$D$7,Sheet1!$E$3:$E$7)</f>
        <v>0</v>
      </c>
      <c r="T220">
        <f>LOOKUP(EXCEL_235356_data!N220,Sheet1!$D$3:$D$7,Sheet1!$E$3:$E$7)</f>
        <v>0</v>
      </c>
      <c r="U220">
        <f>LOOKUP(EXCEL_235356_data!O220,Sheet1!$D$3:$D$7,Sheet1!$E$3:$E$7)</f>
        <v>0</v>
      </c>
      <c r="V220">
        <f>LOOKUP(EXCEL_235356_data!P220,Sheet1!$D$3:$D$7,Sheet1!$E$3:$E$7)</f>
        <v>0</v>
      </c>
      <c r="W220">
        <f t="shared" si="30"/>
        <v>0</v>
      </c>
      <c r="X220">
        <f t="shared" si="31"/>
        <v>0.3281</v>
      </c>
      <c r="Y220">
        <f t="shared" si="32"/>
        <v>2.5427750000000002</v>
      </c>
      <c r="Z220">
        <f t="shared" si="33"/>
        <v>4.2335483870967741</v>
      </c>
      <c r="AA220" t="str">
        <f t="shared" si="28"/>
        <v>BUMPY</v>
      </c>
    </row>
    <row r="221" spans="1:27" x14ac:dyDescent="0.25">
      <c r="A221">
        <v>17.4062716</v>
      </c>
      <c r="B221">
        <v>78.402608099999995</v>
      </c>
      <c r="C221">
        <v>17.406428500000001</v>
      </c>
      <c r="D221">
        <v>78.402696800000001</v>
      </c>
      <c r="E221">
        <v>0.13339999999999999</v>
      </c>
      <c r="F221">
        <v>6.1199999999999997E-2</v>
      </c>
      <c r="G221">
        <v>0.1217</v>
      </c>
      <c r="H221">
        <v>1.75</v>
      </c>
      <c r="I221">
        <f t="shared" si="34"/>
        <v>6.3</v>
      </c>
      <c r="Q221">
        <f t="shared" si="29"/>
        <v>0</v>
      </c>
      <c r="R221">
        <f>LOOKUP(EXCEL_235356_data!L221,Sheet1!$D$3:$D$7,Sheet1!$E$3:$E$7)</f>
        <v>0</v>
      </c>
      <c r="S221">
        <f>LOOKUP(EXCEL_235356_data!M221,Sheet1!$D$3:$D$7,Sheet1!$E$3:$E$7)</f>
        <v>0</v>
      </c>
      <c r="T221">
        <f>LOOKUP(EXCEL_235356_data!N221,Sheet1!$D$3:$D$7,Sheet1!$E$3:$E$7)</f>
        <v>0</v>
      </c>
      <c r="U221">
        <f>LOOKUP(EXCEL_235356_data!O221,Sheet1!$D$3:$D$7,Sheet1!$E$3:$E$7)</f>
        <v>0</v>
      </c>
      <c r="V221">
        <f>LOOKUP(EXCEL_235356_data!P221,Sheet1!$D$3:$D$7,Sheet1!$E$3:$E$7)</f>
        <v>0</v>
      </c>
      <c r="W221">
        <f t="shared" si="30"/>
        <v>0</v>
      </c>
      <c r="X221">
        <f t="shared" si="31"/>
        <v>0.13339999999999999</v>
      </c>
      <c r="Y221">
        <f t="shared" si="32"/>
        <v>0.23344999999999999</v>
      </c>
      <c r="Z221">
        <f t="shared" si="33"/>
        <v>7.6228571428571428</v>
      </c>
      <c r="AA221" t="str">
        <f t="shared" si="28"/>
        <v>BUMPY</v>
      </c>
    </row>
    <row r="222" spans="1:27" x14ac:dyDescent="0.25">
      <c r="A222">
        <v>17.406428500000001</v>
      </c>
      <c r="B222">
        <v>78.402696800000001</v>
      </c>
      <c r="C222">
        <v>17.4064832</v>
      </c>
      <c r="D222">
        <v>78.402588300000005</v>
      </c>
      <c r="E222">
        <v>9.6799999999999997E-2</v>
      </c>
      <c r="F222">
        <v>6.0999999999999999E-2</v>
      </c>
      <c r="G222">
        <v>0.1072</v>
      </c>
      <c r="H222">
        <v>5</v>
      </c>
      <c r="I222">
        <f t="shared" si="34"/>
        <v>18</v>
      </c>
      <c r="Q222">
        <f t="shared" si="29"/>
        <v>0</v>
      </c>
      <c r="R222">
        <f>LOOKUP(EXCEL_235356_data!L222,Sheet1!$D$3:$D$7,Sheet1!$E$3:$E$7)</f>
        <v>0</v>
      </c>
      <c r="S222">
        <f>LOOKUP(EXCEL_235356_data!M222,Sheet1!$D$3:$D$7,Sheet1!$E$3:$E$7)</f>
        <v>0</v>
      </c>
      <c r="T222">
        <f>LOOKUP(EXCEL_235356_data!N222,Sheet1!$D$3:$D$7,Sheet1!$E$3:$E$7)</f>
        <v>0</v>
      </c>
      <c r="U222">
        <f>LOOKUP(EXCEL_235356_data!O222,Sheet1!$D$3:$D$7,Sheet1!$E$3:$E$7)</f>
        <v>0</v>
      </c>
      <c r="V222">
        <f>LOOKUP(EXCEL_235356_data!P222,Sheet1!$D$3:$D$7,Sheet1!$E$3:$E$7)</f>
        <v>0</v>
      </c>
      <c r="W222">
        <f t="shared" si="30"/>
        <v>0</v>
      </c>
      <c r="X222">
        <f t="shared" si="31"/>
        <v>0.1072</v>
      </c>
      <c r="Y222">
        <f t="shared" si="32"/>
        <v>0.53600000000000003</v>
      </c>
      <c r="Z222">
        <f t="shared" si="33"/>
        <v>2.1440000000000001</v>
      </c>
      <c r="AA222" t="str">
        <f t="shared" si="28"/>
        <v>BUMPY</v>
      </c>
    </row>
    <row r="223" spans="1:27" x14ac:dyDescent="0.25">
      <c r="A223">
        <v>17.4064832</v>
      </c>
      <c r="B223">
        <v>78.402588300000005</v>
      </c>
      <c r="C223">
        <v>17.406473900000002</v>
      </c>
      <c r="D223">
        <v>78.402297000000004</v>
      </c>
      <c r="E223">
        <v>5.28E-2</v>
      </c>
      <c r="F223">
        <v>3.2800000000000003E-2</v>
      </c>
      <c r="G223">
        <v>7.9600000000000004E-2</v>
      </c>
      <c r="H223">
        <v>6.25</v>
      </c>
      <c r="I223">
        <f t="shared" si="34"/>
        <v>22.5</v>
      </c>
      <c r="Q223">
        <f t="shared" si="29"/>
        <v>0</v>
      </c>
      <c r="R223">
        <f>LOOKUP(EXCEL_235356_data!L223,Sheet1!$D$3:$D$7,Sheet1!$E$3:$E$7)</f>
        <v>0</v>
      </c>
      <c r="S223">
        <f>LOOKUP(EXCEL_235356_data!M223,Sheet1!$D$3:$D$7,Sheet1!$E$3:$E$7)</f>
        <v>0</v>
      </c>
      <c r="T223">
        <f>LOOKUP(EXCEL_235356_data!N223,Sheet1!$D$3:$D$7,Sheet1!$E$3:$E$7)</f>
        <v>0</v>
      </c>
      <c r="U223">
        <f>LOOKUP(EXCEL_235356_data!O223,Sheet1!$D$3:$D$7,Sheet1!$E$3:$E$7)</f>
        <v>0</v>
      </c>
      <c r="V223">
        <f>LOOKUP(EXCEL_235356_data!P223,Sheet1!$D$3:$D$7,Sheet1!$E$3:$E$7)</f>
        <v>0</v>
      </c>
      <c r="W223">
        <f t="shared" si="30"/>
        <v>0</v>
      </c>
      <c r="X223">
        <f t="shared" si="31"/>
        <v>7.9600000000000004E-2</v>
      </c>
      <c r="Y223">
        <f t="shared" si="32"/>
        <v>0.49750000000000005</v>
      </c>
      <c r="Z223">
        <f t="shared" si="33"/>
        <v>1.2736000000000001</v>
      </c>
      <c r="AA223" t="str">
        <f t="shared" si="28"/>
        <v>GOOD</v>
      </c>
    </row>
    <row r="224" spans="1:27" x14ac:dyDescent="0.25">
      <c r="A224">
        <v>17.406473900000002</v>
      </c>
      <c r="B224">
        <v>78.402297000000004</v>
      </c>
      <c r="C224">
        <v>17.406479999999998</v>
      </c>
      <c r="D224">
        <v>78.402088899999995</v>
      </c>
      <c r="E224">
        <v>0.15690000000000001</v>
      </c>
      <c r="F224">
        <v>0.1139</v>
      </c>
      <c r="G224">
        <v>0.27300000000000002</v>
      </c>
      <c r="H224">
        <v>2</v>
      </c>
      <c r="I224">
        <f t="shared" si="34"/>
        <v>7.2</v>
      </c>
      <c r="Q224">
        <f t="shared" si="29"/>
        <v>0</v>
      </c>
      <c r="R224">
        <f>LOOKUP(EXCEL_235356_data!L224,Sheet1!$D$3:$D$7,Sheet1!$E$3:$E$7)</f>
        <v>0</v>
      </c>
      <c r="S224">
        <f>LOOKUP(EXCEL_235356_data!M224,Sheet1!$D$3:$D$7,Sheet1!$E$3:$E$7)</f>
        <v>0</v>
      </c>
      <c r="T224">
        <f>LOOKUP(EXCEL_235356_data!N224,Sheet1!$D$3:$D$7,Sheet1!$E$3:$E$7)</f>
        <v>0</v>
      </c>
      <c r="U224">
        <f>LOOKUP(EXCEL_235356_data!O224,Sheet1!$D$3:$D$7,Sheet1!$E$3:$E$7)</f>
        <v>0</v>
      </c>
      <c r="V224">
        <f>LOOKUP(EXCEL_235356_data!P224,Sheet1!$D$3:$D$7,Sheet1!$E$3:$E$7)</f>
        <v>0</v>
      </c>
      <c r="W224">
        <f t="shared" si="30"/>
        <v>0</v>
      </c>
      <c r="X224">
        <f t="shared" si="31"/>
        <v>0.27300000000000002</v>
      </c>
      <c r="Y224">
        <f t="shared" si="32"/>
        <v>0.54600000000000004</v>
      </c>
      <c r="Z224">
        <f t="shared" si="33"/>
        <v>13.65</v>
      </c>
      <c r="AA224" t="str">
        <f t="shared" si="28"/>
        <v>BUMPY</v>
      </c>
    </row>
    <row r="225" spans="1:27" x14ac:dyDescent="0.25">
      <c r="A225">
        <v>17.406479999999998</v>
      </c>
      <c r="B225">
        <v>78.402088899999995</v>
      </c>
      <c r="C225">
        <v>17.406454799999999</v>
      </c>
      <c r="D225">
        <v>78.401927799999996</v>
      </c>
      <c r="E225">
        <v>4.8000000000000001E-2</v>
      </c>
      <c r="F225">
        <v>4.4299999999999999E-2</v>
      </c>
      <c r="G225">
        <v>0.1212</v>
      </c>
      <c r="H225">
        <v>3.25</v>
      </c>
      <c r="I225">
        <f t="shared" si="34"/>
        <v>11.700000000000001</v>
      </c>
      <c r="Q225">
        <f t="shared" si="29"/>
        <v>0</v>
      </c>
      <c r="R225">
        <f>LOOKUP(EXCEL_235356_data!L225,Sheet1!$D$3:$D$7,Sheet1!$E$3:$E$7)</f>
        <v>0</v>
      </c>
      <c r="S225">
        <f>LOOKUP(EXCEL_235356_data!M225,Sheet1!$D$3:$D$7,Sheet1!$E$3:$E$7)</f>
        <v>0</v>
      </c>
      <c r="T225">
        <f>LOOKUP(EXCEL_235356_data!N225,Sheet1!$D$3:$D$7,Sheet1!$E$3:$E$7)</f>
        <v>0</v>
      </c>
      <c r="U225">
        <f>LOOKUP(EXCEL_235356_data!O225,Sheet1!$D$3:$D$7,Sheet1!$E$3:$E$7)</f>
        <v>0</v>
      </c>
      <c r="V225">
        <f>LOOKUP(EXCEL_235356_data!P225,Sheet1!$D$3:$D$7,Sheet1!$E$3:$E$7)</f>
        <v>0</v>
      </c>
      <c r="W225">
        <f t="shared" si="30"/>
        <v>0</v>
      </c>
      <c r="X225">
        <f t="shared" si="31"/>
        <v>0.1212</v>
      </c>
      <c r="Y225">
        <f t="shared" si="32"/>
        <v>0.39390000000000003</v>
      </c>
      <c r="Z225">
        <f t="shared" si="33"/>
        <v>3.7292307692307696</v>
      </c>
      <c r="AA225" t="str">
        <f t="shared" si="28"/>
        <v>BUMPY</v>
      </c>
    </row>
    <row r="226" spans="1:27" x14ac:dyDescent="0.25">
      <c r="A226">
        <v>17.406454799999999</v>
      </c>
      <c r="B226">
        <v>78.401927799999996</v>
      </c>
      <c r="C226">
        <v>17.4064464</v>
      </c>
      <c r="D226">
        <v>78.401724900000005</v>
      </c>
      <c r="E226">
        <v>0.1721</v>
      </c>
      <c r="F226">
        <v>9.1499999999999998E-2</v>
      </c>
      <c r="G226">
        <v>0.251</v>
      </c>
      <c r="H226">
        <v>4.25</v>
      </c>
      <c r="I226">
        <f t="shared" si="34"/>
        <v>15.3</v>
      </c>
      <c r="Q226">
        <f t="shared" si="29"/>
        <v>0</v>
      </c>
      <c r="R226">
        <f>LOOKUP(EXCEL_235356_data!L226,Sheet1!$D$3:$D$7,Sheet1!$E$3:$E$7)</f>
        <v>0</v>
      </c>
      <c r="S226">
        <f>LOOKUP(EXCEL_235356_data!M226,Sheet1!$D$3:$D$7,Sheet1!$E$3:$E$7)</f>
        <v>0</v>
      </c>
      <c r="T226">
        <f>LOOKUP(EXCEL_235356_data!N226,Sheet1!$D$3:$D$7,Sheet1!$E$3:$E$7)</f>
        <v>0</v>
      </c>
      <c r="U226">
        <f>LOOKUP(EXCEL_235356_data!O226,Sheet1!$D$3:$D$7,Sheet1!$E$3:$E$7)</f>
        <v>0</v>
      </c>
      <c r="V226">
        <f>LOOKUP(EXCEL_235356_data!P226,Sheet1!$D$3:$D$7,Sheet1!$E$3:$E$7)</f>
        <v>0</v>
      </c>
      <c r="W226">
        <f t="shared" si="30"/>
        <v>0</v>
      </c>
      <c r="X226">
        <f t="shared" si="31"/>
        <v>0.251</v>
      </c>
      <c r="Y226">
        <f t="shared" si="32"/>
        <v>1.0667500000000001</v>
      </c>
      <c r="Z226">
        <f t="shared" si="33"/>
        <v>5.9058823529411768</v>
      </c>
      <c r="AA226" t="str">
        <f t="shared" si="28"/>
        <v>BUMPY</v>
      </c>
    </row>
    <row r="227" spans="1:27" x14ac:dyDescent="0.25">
      <c r="A227">
        <v>17.4064464</v>
      </c>
      <c r="B227">
        <v>78.401724900000005</v>
      </c>
      <c r="C227">
        <v>17.406460800000001</v>
      </c>
      <c r="D227">
        <v>78.401512499999995</v>
      </c>
      <c r="E227">
        <v>0.1381</v>
      </c>
      <c r="F227">
        <v>8.3699999999999997E-2</v>
      </c>
      <c r="G227">
        <v>0.22059999999999999</v>
      </c>
      <c r="H227">
        <v>4</v>
      </c>
      <c r="I227">
        <f t="shared" si="34"/>
        <v>14.4</v>
      </c>
      <c r="Q227">
        <f t="shared" si="29"/>
        <v>0</v>
      </c>
      <c r="R227">
        <f>LOOKUP(EXCEL_235356_data!L227,Sheet1!$D$3:$D$7,Sheet1!$E$3:$E$7)</f>
        <v>0</v>
      </c>
      <c r="S227">
        <f>LOOKUP(EXCEL_235356_data!M227,Sheet1!$D$3:$D$7,Sheet1!$E$3:$E$7)</f>
        <v>0</v>
      </c>
      <c r="T227">
        <f>LOOKUP(EXCEL_235356_data!N227,Sheet1!$D$3:$D$7,Sheet1!$E$3:$E$7)</f>
        <v>0</v>
      </c>
      <c r="U227">
        <f>LOOKUP(EXCEL_235356_data!O227,Sheet1!$D$3:$D$7,Sheet1!$E$3:$E$7)</f>
        <v>0</v>
      </c>
      <c r="V227">
        <f>LOOKUP(EXCEL_235356_data!P227,Sheet1!$D$3:$D$7,Sheet1!$E$3:$E$7)</f>
        <v>0</v>
      </c>
      <c r="W227">
        <f t="shared" si="30"/>
        <v>0</v>
      </c>
      <c r="X227">
        <f t="shared" si="31"/>
        <v>0.22059999999999999</v>
      </c>
      <c r="Y227">
        <f t="shared" si="32"/>
        <v>0.88239999999999996</v>
      </c>
      <c r="Z227">
        <f t="shared" si="33"/>
        <v>5.5149999999999997</v>
      </c>
      <c r="AA227" t="str">
        <f t="shared" si="28"/>
        <v>BUMPY</v>
      </c>
    </row>
    <row r="228" spans="1:27" x14ac:dyDescent="0.25">
      <c r="A228">
        <v>17.406460800000001</v>
      </c>
      <c r="B228">
        <v>78.401512499999995</v>
      </c>
      <c r="C228">
        <v>17.4065203</v>
      </c>
      <c r="D228">
        <v>78.401294199999995</v>
      </c>
      <c r="E228">
        <v>0.21740000000000001</v>
      </c>
      <c r="F228">
        <v>6.2899999999999998E-2</v>
      </c>
      <c r="G228">
        <v>0.14330000000000001</v>
      </c>
      <c r="H228">
        <v>4.75</v>
      </c>
      <c r="I228">
        <f t="shared" si="34"/>
        <v>17.100000000000001</v>
      </c>
      <c r="Q228">
        <f t="shared" si="29"/>
        <v>0</v>
      </c>
      <c r="R228">
        <f>LOOKUP(EXCEL_235356_data!L228,Sheet1!$D$3:$D$7,Sheet1!$E$3:$E$7)</f>
        <v>0</v>
      </c>
      <c r="S228">
        <f>LOOKUP(EXCEL_235356_data!M228,Sheet1!$D$3:$D$7,Sheet1!$E$3:$E$7)</f>
        <v>0</v>
      </c>
      <c r="T228">
        <f>LOOKUP(EXCEL_235356_data!N228,Sheet1!$D$3:$D$7,Sheet1!$E$3:$E$7)</f>
        <v>0</v>
      </c>
      <c r="U228">
        <f>LOOKUP(EXCEL_235356_data!O228,Sheet1!$D$3:$D$7,Sheet1!$E$3:$E$7)</f>
        <v>0</v>
      </c>
      <c r="V228">
        <f>LOOKUP(EXCEL_235356_data!P228,Sheet1!$D$3:$D$7,Sheet1!$E$3:$E$7)</f>
        <v>0</v>
      </c>
      <c r="W228">
        <f t="shared" si="30"/>
        <v>0</v>
      </c>
      <c r="X228">
        <f t="shared" si="31"/>
        <v>0.21740000000000001</v>
      </c>
      <c r="Y228">
        <f t="shared" si="32"/>
        <v>1.0326500000000001</v>
      </c>
      <c r="Z228">
        <f t="shared" si="33"/>
        <v>4.5768421052631583</v>
      </c>
      <c r="AA228" t="str">
        <f t="shared" si="28"/>
        <v>BUMPY</v>
      </c>
    </row>
    <row r="229" spans="1:27" x14ac:dyDescent="0.25">
      <c r="A229">
        <v>17.4065203</v>
      </c>
      <c r="B229">
        <v>78.401294199999995</v>
      </c>
      <c r="C229">
        <v>17.406568799999999</v>
      </c>
      <c r="D229">
        <v>78.401121399999994</v>
      </c>
      <c r="E229">
        <v>0.1336</v>
      </c>
      <c r="F229">
        <v>3.4700000000000002E-2</v>
      </c>
      <c r="G229">
        <v>0.1318</v>
      </c>
      <c r="H229">
        <v>2.75</v>
      </c>
      <c r="I229">
        <f t="shared" si="34"/>
        <v>9.9</v>
      </c>
      <c r="Q229">
        <f t="shared" si="29"/>
        <v>0</v>
      </c>
      <c r="R229">
        <f>LOOKUP(EXCEL_235356_data!L229,Sheet1!$D$3:$D$7,Sheet1!$E$3:$E$7)</f>
        <v>0</v>
      </c>
      <c r="S229">
        <f>LOOKUP(EXCEL_235356_data!M229,Sheet1!$D$3:$D$7,Sheet1!$E$3:$E$7)</f>
        <v>0</v>
      </c>
      <c r="T229">
        <f>LOOKUP(EXCEL_235356_data!N229,Sheet1!$D$3:$D$7,Sheet1!$E$3:$E$7)</f>
        <v>0</v>
      </c>
      <c r="U229">
        <f>LOOKUP(EXCEL_235356_data!O229,Sheet1!$D$3:$D$7,Sheet1!$E$3:$E$7)</f>
        <v>0</v>
      </c>
      <c r="V229">
        <f>LOOKUP(EXCEL_235356_data!P229,Sheet1!$D$3:$D$7,Sheet1!$E$3:$E$7)</f>
        <v>0</v>
      </c>
      <c r="W229">
        <f t="shared" si="30"/>
        <v>0</v>
      </c>
      <c r="X229">
        <f t="shared" si="31"/>
        <v>0.1336</v>
      </c>
      <c r="Y229">
        <f t="shared" si="32"/>
        <v>0.3674</v>
      </c>
      <c r="Z229">
        <f t="shared" si="33"/>
        <v>4.8581818181818175</v>
      </c>
      <c r="AA229" t="str">
        <f t="shared" si="28"/>
        <v>BUMPY</v>
      </c>
    </row>
    <row r="230" spans="1:27" x14ac:dyDescent="0.25">
      <c r="A230">
        <v>17.406568799999999</v>
      </c>
      <c r="B230">
        <v>78.401121399999994</v>
      </c>
      <c r="C230">
        <v>17.406483600000001</v>
      </c>
      <c r="D230">
        <v>78.401057100000003</v>
      </c>
      <c r="E230">
        <v>9.0999999999999998E-2</v>
      </c>
      <c r="F230">
        <v>4.1000000000000002E-2</v>
      </c>
      <c r="G230">
        <v>6.4799999999999996E-2</v>
      </c>
      <c r="H230">
        <v>3.5</v>
      </c>
      <c r="I230">
        <f t="shared" si="34"/>
        <v>12.6</v>
      </c>
      <c r="Q230">
        <f t="shared" si="29"/>
        <v>0</v>
      </c>
      <c r="R230">
        <f>LOOKUP(EXCEL_235356_data!L230,Sheet1!$D$3:$D$7,Sheet1!$E$3:$E$7)</f>
        <v>0</v>
      </c>
      <c r="S230">
        <f>LOOKUP(EXCEL_235356_data!M230,Sheet1!$D$3:$D$7,Sheet1!$E$3:$E$7)</f>
        <v>0</v>
      </c>
      <c r="T230">
        <f>LOOKUP(EXCEL_235356_data!N230,Sheet1!$D$3:$D$7,Sheet1!$E$3:$E$7)</f>
        <v>0</v>
      </c>
      <c r="U230">
        <f>LOOKUP(EXCEL_235356_data!O230,Sheet1!$D$3:$D$7,Sheet1!$E$3:$E$7)</f>
        <v>0</v>
      </c>
      <c r="V230">
        <f>LOOKUP(EXCEL_235356_data!P230,Sheet1!$D$3:$D$7,Sheet1!$E$3:$E$7)</f>
        <v>0</v>
      </c>
      <c r="W230">
        <f t="shared" si="30"/>
        <v>0</v>
      </c>
      <c r="X230">
        <f t="shared" si="31"/>
        <v>9.0999999999999998E-2</v>
      </c>
      <c r="Y230">
        <f t="shared" si="32"/>
        <v>0.31850000000000001</v>
      </c>
      <c r="Z230">
        <f t="shared" si="33"/>
        <v>2.6</v>
      </c>
      <c r="AA230" t="str">
        <f t="shared" si="28"/>
        <v>BUMPY</v>
      </c>
    </row>
    <row r="231" spans="1:27" x14ac:dyDescent="0.25">
      <c r="A231">
        <v>17.406483600000001</v>
      </c>
      <c r="B231">
        <v>78.401057100000003</v>
      </c>
      <c r="C231">
        <v>17.406334099999999</v>
      </c>
      <c r="D231">
        <v>78.401004200000003</v>
      </c>
      <c r="E231">
        <v>0.1293</v>
      </c>
      <c r="F231">
        <v>4.9700000000000001E-2</v>
      </c>
      <c r="G231">
        <v>0.23050000000000001</v>
      </c>
      <c r="H231">
        <v>3</v>
      </c>
      <c r="I231">
        <f t="shared" si="34"/>
        <v>10.8</v>
      </c>
      <c r="Q231">
        <f t="shared" si="29"/>
        <v>0</v>
      </c>
      <c r="R231">
        <f>LOOKUP(EXCEL_235356_data!L231,Sheet1!$D$3:$D$7,Sheet1!$E$3:$E$7)</f>
        <v>0</v>
      </c>
      <c r="S231">
        <f>LOOKUP(EXCEL_235356_data!M231,Sheet1!$D$3:$D$7,Sheet1!$E$3:$E$7)</f>
        <v>0</v>
      </c>
      <c r="T231">
        <f>LOOKUP(EXCEL_235356_data!N231,Sheet1!$D$3:$D$7,Sheet1!$E$3:$E$7)</f>
        <v>0</v>
      </c>
      <c r="U231">
        <f>LOOKUP(EXCEL_235356_data!O231,Sheet1!$D$3:$D$7,Sheet1!$E$3:$E$7)</f>
        <v>0</v>
      </c>
      <c r="V231">
        <f>LOOKUP(EXCEL_235356_data!P231,Sheet1!$D$3:$D$7,Sheet1!$E$3:$E$7)</f>
        <v>0</v>
      </c>
      <c r="W231">
        <f t="shared" si="30"/>
        <v>0</v>
      </c>
      <c r="X231">
        <f t="shared" si="31"/>
        <v>0.23050000000000001</v>
      </c>
      <c r="Y231">
        <f t="shared" si="32"/>
        <v>0.6915</v>
      </c>
      <c r="Z231">
        <f t="shared" si="33"/>
        <v>7.6833333333333336</v>
      </c>
      <c r="AA231" t="str">
        <f t="shared" si="28"/>
        <v>BUMPY</v>
      </c>
    </row>
    <row r="232" spans="1:27" x14ac:dyDescent="0.25">
      <c r="A232">
        <v>17.406334099999999</v>
      </c>
      <c r="B232">
        <v>78.401004200000003</v>
      </c>
      <c r="C232">
        <v>17.406238999999999</v>
      </c>
      <c r="D232">
        <v>78.400984199999996</v>
      </c>
      <c r="E232">
        <v>7.7200000000000005E-2</v>
      </c>
      <c r="F232">
        <v>5.79E-2</v>
      </c>
      <c r="G232">
        <v>0.18629999999999999</v>
      </c>
      <c r="H232">
        <v>1.75</v>
      </c>
      <c r="I232">
        <f t="shared" si="34"/>
        <v>6.3</v>
      </c>
      <c r="Q232">
        <f t="shared" si="29"/>
        <v>0</v>
      </c>
      <c r="R232">
        <f>LOOKUP(EXCEL_235356_data!L232,Sheet1!$D$3:$D$7,Sheet1!$E$3:$E$7)</f>
        <v>0</v>
      </c>
      <c r="S232">
        <f>LOOKUP(EXCEL_235356_data!M232,Sheet1!$D$3:$D$7,Sheet1!$E$3:$E$7)</f>
        <v>0</v>
      </c>
      <c r="T232">
        <f>LOOKUP(EXCEL_235356_data!N232,Sheet1!$D$3:$D$7,Sheet1!$E$3:$E$7)</f>
        <v>0</v>
      </c>
      <c r="U232">
        <f>LOOKUP(EXCEL_235356_data!O232,Sheet1!$D$3:$D$7,Sheet1!$E$3:$E$7)</f>
        <v>0</v>
      </c>
      <c r="V232">
        <f>LOOKUP(EXCEL_235356_data!P232,Sheet1!$D$3:$D$7,Sheet1!$E$3:$E$7)</f>
        <v>0</v>
      </c>
      <c r="W232">
        <f t="shared" si="30"/>
        <v>0</v>
      </c>
      <c r="X232">
        <f t="shared" si="31"/>
        <v>0.18629999999999999</v>
      </c>
      <c r="Y232">
        <f t="shared" si="32"/>
        <v>0.32602500000000001</v>
      </c>
      <c r="Z232">
        <f t="shared" si="33"/>
        <v>10.645714285714284</v>
      </c>
      <c r="AA232" t="str">
        <f t="shared" si="28"/>
        <v>BUMPY</v>
      </c>
    </row>
    <row r="233" spans="1:27" x14ac:dyDescent="0.25">
      <c r="A233">
        <v>17.406238999999999</v>
      </c>
      <c r="B233">
        <v>78.400984199999996</v>
      </c>
      <c r="C233">
        <v>17.4061001</v>
      </c>
      <c r="D233">
        <v>78.400927600000003</v>
      </c>
      <c r="E233">
        <v>7.22E-2</v>
      </c>
      <c r="F233">
        <v>4.1399999999999999E-2</v>
      </c>
      <c r="G233">
        <v>0.10050000000000001</v>
      </c>
      <c r="H233">
        <v>3.25</v>
      </c>
      <c r="I233">
        <f t="shared" si="34"/>
        <v>11.700000000000001</v>
      </c>
      <c r="Q233">
        <f t="shared" si="29"/>
        <v>0</v>
      </c>
      <c r="R233">
        <f>LOOKUP(EXCEL_235356_data!L233,Sheet1!$D$3:$D$7,Sheet1!$E$3:$E$7)</f>
        <v>0</v>
      </c>
      <c r="S233">
        <f>LOOKUP(EXCEL_235356_data!M233,Sheet1!$D$3:$D$7,Sheet1!$E$3:$E$7)</f>
        <v>0</v>
      </c>
      <c r="T233">
        <f>LOOKUP(EXCEL_235356_data!N233,Sheet1!$D$3:$D$7,Sheet1!$E$3:$E$7)</f>
        <v>0</v>
      </c>
      <c r="U233">
        <f>LOOKUP(EXCEL_235356_data!O233,Sheet1!$D$3:$D$7,Sheet1!$E$3:$E$7)</f>
        <v>0</v>
      </c>
      <c r="V233">
        <f>LOOKUP(EXCEL_235356_data!P233,Sheet1!$D$3:$D$7,Sheet1!$E$3:$E$7)</f>
        <v>0</v>
      </c>
      <c r="W233">
        <f t="shared" si="30"/>
        <v>0</v>
      </c>
      <c r="X233">
        <f t="shared" si="31"/>
        <v>0.10050000000000001</v>
      </c>
      <c r="Y233">
        <f t="shared" si="32"/>
        <v>0.326625</v>
      </c>
      <c r="Z233">
        <f t="shared" si="33"/>
        <v>3.0923076923076924</v>
      </c>
      <c r="AA233" t="str">
        <f t="shared" si="28"/>
        <v>BUMPY</v>
      </c>
    </row>
    <row r="234" spans="1:27" x14ac:dyDescent="0.25">
      <c r="A234">
        <v>17.4061001</v>
      </c>
      <c r="B234">
        <v>78.400927600000003</v>
      </c>
      <c r="C234">
        <v>17.405983800000001</v>
      </c>
      <c r="D234">
        <v>78.400893800000006</v>
      </c>
      <c r="E234">
        <v>0.21010000000000001</v>
      </c>
      <c r="F234">
        <v>0.1171</v>
      </c>
      <c r="G234">
        <v>9.4200000000000006E-2</v>
      </c>
      <c r="H234">
        <v>2.5</v>
      </c>
      <c r="I234">
        <f t="shared" si="34"/>
        <v>9</v>
      </c>
      <c r="Q234">
        <f t="shared" si="29"/>
        <v>0</v>
      </c>
      <c r="R234">
        <f>LOOKUP(EXCEL_235356_data!L234,Sheet1!$D$3:$D$7,Sheet1!$E$3:$E$7)</f>
        <v>0</v>
      </c>
      <c r="S234">
        <f>LOOKUP(EXCEL_235356_data!M234,Sheet1!$D$3:$D$7,Sheet1!$E$3:$E$7)</f>
        <v>0</v>
      </c>
      <c r="T234">
        <f>LOOKUP(EXCEL_235356_data!N234,Sheet1!$D$3:$D$7,Sheet1!$E$3:$E$7)</f>
        <v>0</v>
      </c>
      <c r="U234">
        <f>LOOKUP(EXCEL_235356_data!O234,Sheet1!$D$3:$D$7,Sheet1!$E$3:$E$7)</f>
        <v>0</v>
      </c>
      <c r="V234">
        <f>LOOKUP(EXCEL_235356_data!P234,Sheet1!$D$3:$D$7,Sheet1!$E$3:$E$7)</f>
        <v>0</v>
      </c>
      <c r="W234">
        <f t="shared" si="30"/>
        <v>0</v>
      </c>
      <c r="X234">
        <f t="shared" si="31"/>
        <v>0.21010000000000001</v>
      </c>
      <c r="Y234">
        <f t="shared" si="32"/>
        <v>0.52524999999999999</v>
      </c>
      <c r="Z234">
        <f t="shared" si="33"/>
        <v>8.4039999999999999</v>
      </c>
      <c r="AA234" t="str">
        <f t="shared" si="28"/>
        <v>BUMPY</v>
      </c>
    </row>
  </sheetData>
  <autoFilter ref="A1:AA131"/>
  <conditionalFormatting sqref="I1:I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ellIs" dxfId="2" priority="6" operator="equal">
      <formula>"Good"</formula>
    </cfRule>
    <cfRule type="cellIs" dxfId="1" priority="5" operator="equal">
      <formula>"Bumpy"</formula>
    </cfRule>
    <cfRule type="cellIs" dxfId="0" priority="4" operator="equal">
      <formula>"Worst"</formula>
    </cfRule>
  </conditionalFormatting>
  <conditionalFormatting sqref="Y1:Z1 X1:X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"/>
  <sheetViews>
    <sheetView workbookViewId="0">
      <selection activeCell="I7" sqref="I7"/>
    </sheetView>
  </sheetViews>
  <sheetFormatPr defaultRowHeight="15" x14ac:dyDescent="0.25"/>
  <cols>
    <col min="9" max="9" width="20.5703125" customWidth="1"/>
    <col min="10" max="10" width="19.140625" customWidth="1"/>
  </cols>
  <sheetData>
    <row r="3" spans="3:10" x14ac:dyDescent="0.25">
      <c r="D3">
        <v>0</v>
      </c>
      <c r="E3">
        <v>0</v>
      </c>
    </row>
    <row r="4" spans="3:10" x14ac:dyDescent="0.25">
      <c r="C4" t="s">
        <v>12</v>
      </c>
      <c r="D4">
        <v>1</v>
      </c>
      <c r="E4">
        <v>0.8</v>
      </c>
    </row>
    <row r="5" spans="3:10" x14ac:dyDescent="0.25">
      <c r="C5" t="s">
        <v>13</v>
      </c>
      <c r="D5">
        <v>2</v>
      </c>
      <c r="E5">
        <v>1</v>
      </c>
      <c r="I5" t="s">
        <v>16</v>
      </c>
      <c r="J5" t="s">
        <v>17</v>
      </c>
    </row>
    <row r="6" spans="3:10" x14ac:dyDescent="0.25">
      <c r="C6" t="s">
        <v>14</v>
      </c>
      <c r="D6">
        <v>3</v>
      </c>
      <c r="E6">
        <v>1.5</v>
      </c>
      <c r="I6" t="s">
        <v>18</v>
      </c>
      <c r="J6" t="s">
        <v>19</v>
      </c>
    </row>
    <row r="7" spans="3:10" x14ac:dyDescent="0.25">
      <c r="C7" t="s">
        <v>15</v>
      </c>
      <c r="D7">
        <v>4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EXCEL_235356_data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Kiran Kuriakose Kappil</dc:creator>
  <cp:lastModifiedBy>Joseph Kiran Kuriakose Kappil</cp:lastModifiedBy>
  <dcterms:created xsi:type="dcterms:W3CDTF">2015-07-31T18:36:05Z</dcterms:created>
  <dcterms:modified xsi:type="dcterms:W3CDTF">2015-08-01T05:09:15Z</dcterms:modified>
</cp:coreProperties>
</file>