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GIT\Projects\Trips\Test Dump\"/>
    </mc:Choice>
  </mc:AlternateContent>
  <bookViews>
    <workbookView xWindow="0" yWindow="0" windowWidth="28800" windowHeight="12435"/>
  </bookViews>
  <sheets>
    <sheet name="EXCEL_235356_data" sheetId="1" r:id="rId1"/>
    <sheet name="Sheet1" sheetId="2" r:id="rId2"/>
  </sheets>
  <definedNames>
    <definedName name="_xlnm._FilterDatabase" localSheetId="0" hidden="1">EXCEL_235356_data!$A$1:$AC$276</definedName>
  </definedNames>
  <calcPr calcId="0"/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" i="1"/>
  <c r="Q235" i="1"/>
  <c r="R235" i="1"/>
  <c r="S235" i="1"/>
  <c r="T235" i="1"/>
  <c r="U235" i="1"/>
  <c r="V235" i="1"/>
  <c r="X235" i="1"/>
  <c r="Z235" i="1" s="1"/>
  <c r="Q236" i="1"/>
  <c r="R236" i="1"/>
  <c r="S236" i="1"/>
  <c r="T236" i="1"/>
  <c r="U236" i="1"/>
  <c r="V236" i="1"/>
  <c r="X236" i="1"/>
  <c r="Z236" i="1" s="1"/>
  <c r="Q237" i="1"/>
  <c r="R237" i="1"/>
  <c r="S237" i="1"/>
  <c r="T237" i="1"/>
  <c r="U237" i="1"/>
  <c r="V237" i="1"/>
  <c r="X237" i="1"/>
  <c r="Z237" i="1" s="1"/>
  <c r="Q238" i="1"/>
  <c r="R238" i="1"/>
  <c r="S238" i="1"/>
  <c r="T238" i="1"/>
  <c r="U238" i="1"/>
  <c r="V238" i="1"/>
  <c r="X238" i="1"/>
  <c r="Z238" i="1" s="1"/>
  <c r="Q239" i="1"/>
  <c r="R239" i="1"/>
  <c r="S239" i="1"/>
  <c r="T239" i="1"/>
  <c r="U239" i="1"/>
  <c r="V239" i="1"/>
  <c r="X239" i="1"/>
  <c r="AA239" i="1" s="1"/>
  <c r="AB239" i="1" s="1"/>
  <c r="Q240" i="1"/>
  <c r="R240" i="1"/>
  <c r="S240" i="1"/>
  <c r="T240" i="1"/>
  <c r="U240" i="1"/>
  <c r="V240" i="1"/>
  <c r="X240" i="1"/>
  <c r="Z240" i="1" s="1"/>
  <c r="Q241" i="1"/>
  <c r="R241" i="1"/>
  <c r="S241" i="1"/>
  <c r="T241" i="1"/>
  <c r="U241" i="1"/>
  <c r="V241" i="1"/>
  <c r="X241" i="1"/>
  <c r="Z241" i="1" s="1"/>
  <c r="Q242" i="1"/>
  <c r="R242" i="1"/>
  <c r="S242" i="1"/>
  <c r="T242" i="1"/>
  <c r="U242" i="1"/>
  <c r="V242" i="1"/>
  <c r="X242" i="1"/>
  <c r="AA242" i="1" s="1"/>
  <c r="AB242" i="1" s="1"/>
  <c r="Q243" i="1"/>
  <c r="R243" i="1"/>
  <c r="S243" i="1"/>
  <c r="T243" i="1"/>
  <c r="U243" i="1"/>
  <c r="V243" i="1"/>
  <c r="X243" i="1"/>
  <c r="Z243" i="1" s="1"/>
  <c r="Q244" i="1"/>
  <c r="R244" i="1"/>
  <c r="S244" i="1"/>
  <c r="T244" i="1"/>
  <c r="U244" i="1"/>
  <c r="V244" i="1"/>
  <c r="X244" i="1"/>
  <c r="Z244" i="1" s="1"/>
  <c r="Q245" i="1"/>
  <c r="R245" i="1"/>
  <c r="S245" i="1"/>
  <c r="T245" i="1"/>
  <c r="U245" i="1"/>
  <c r="V245" i="1"/>
  <c r="X245" i="1"/>
  <c r="Z245" i="1" s="1"/>
  <c r="Q246" i="1"/>
  <c r="R246" i="1"/>
  <c r="S246" i="1"/>
  <c r="T246" i="1"/>
  <c r="U246" i="1"/>
  <c r="V246" i="1"/>
  <c r="X246" i="1"/>
  <c r="Z246" i="1" s="1"/>
  <c r="Q247" i="1"/>
  <c r="R247" i="1"/>
  <c r="S247" i="1"/>
  <c r="T247" i="1"/>
  <c r="U247" i="1"/>
  <c r="V247" i="1"/>
  <c r="X247" i="1"/>
  <c r="Z247" i="1" s="1"/>
  <c r="Q248" i="1"/>
  <c r="R248" i="1"/>
  <c r="S248" i="1"/>
  <c r="T248" i="1"/>
  <c r="U248" i="1"/>
  <c r="V248" i="1"/>
  <c r="X248" i="1"/>
  <c r="Z248" i="1" s="1"/>
  <c r="Q249" i="1"/>
  <c r="R249" i="1"/>
  <c r="S249" i="1"/>
  <c r="T249" i="1"/>
  <c r="U249" i="1"/>
  <c r="V249" i="1"/>
  <c r="X249" i="1"/>
  <c r="Z249" i="1" s="1"/>
  <c r="Q250" i="1"/>
  <c r="R250" i="1"/>
  <c r="S250" i="1"/>
  <c r="T250" i="1"/>
  <c r="U250" i="1"/>
  <c r="V250" i="1"/>
  <c r="X250" i="1"/>
  <c r="AA250" i="1" s="1"/>
  <c r="AB250" i="1" s="1"/>
  <c r="Q251" i="1"/>
  <c r="R251" i="1"/>
  <c r="S251" i="1"/>
  <c r="T251" i="1"/>
  <c r="U251" i="1"/>
  <c r="V251" i="1"/>
  <c r="X251" i="1"/>
  <c r="Z251" i="1" s="1"/>
  <c r="Q252" i="1"/>
  <c r="R252" i="1"/>
  <c r="S252" i="1"/>
  <c r="T252" i="1"/>
  <c r="U252" i="1"/>
  <c r="V252" i="1"/>
  <c r="X252" i="1"/>
  <c r="Z252" i="1" s="1"/>
  <c r="Q253" i="1"/>
  <c r="R253" i="1"/>
  <c r="S253" i="1"/>
  <c r="T253" i="1"/>
  <c r="U253" i="1"/>
  <c r="V253" i="1"/>
  <c r="X253" i="1"/>
  <c r="Z253" i="1" s="1"/>
  <c r="Q254" i="1"/>
  <c r="R254" i="1"/>
  <c r="S254" i="1"/>
  <c r="T254" i="1"/>
  <c r="U254" i="1"/>
  <c r="V254" i="1"/>
  <c r="X254" i="1"/>
  <c r="Z254" i="1" s="1"/>
  <c r="Q255" i="1"/>
  <c r="R255" i="1"/>
  <c r="S255" i="1"/>
  <c r="T255" i="1"/>
  <c r="U255" i="1"/>
  <c r="V255" i="1"/>
  <c r="X255" i="1"/>
  <c r="Z255" i="1" s="1"/>
  <c r="Q256" i="1"/>
  <c r="R256" i="1"/>
  <c r="S256" i="1"/>
  <c r="T256" i="1"/>
  <c r="U256" i="1"/>
  <c r="V256" i="1"/>
  <c r="X256" i="1"/>
  <c r="Z256" i="1" s="1"/>
  <c r="Q257" i="1"/>
  <c r="R257" i="1"/>
  <c r="S257" i="1"/>
  <c r="T257" i="1"/>
  <c r="U257" i="1"/>
  <c r="V257" i="1"/>
  <c r="X257" i="1"/>
  <c r="Z257" i="1" s="1"/>
  <c r="Q258" i="1"/>
  <c r="R258" i="1"/>
  <c r="S258" i="1"/>
  <c r="T258" i="1"/>
  <c r="U258" i="1"/>
  <c r="V258" i="1"/>
  <c r="X258" i="1"/>
  <c r="AA258" i="1" s="1"/>
  <c r="AB258" i="1" s="1"/>
  <c r="Q259" i="1"/>
  <c r="R259" i="1"/>
  <c r="S259" i="1"/>
  <c r="T259" i="1"/>
  <c r="U259" i="1"/>
  <c r="V259" i="1"/>
  <c r="X259" i="1"/>
  <c r="Z259" i="1" s="1"/>
  <c r="Q260" i="1"/>
  <c r="R260" i="1"/>
  <c r="S260" i="1"/>
  <c r="T260" i="1"/>
  <c r="U260" i="1"/>
  <c r="V260" i="1"/>
  <c r="X260" i="1"/>
  <c r="Z260" i="1" s="1"/>
  <c r="Q261" i="1"/>
  <c r="R261" i="1"/>
  <c r="S261" i="1"/>
  <c r="T261" i="1"/>
  <c r="U261" i="1"/>
  <c r="V261" i="1"/>
  <c r="X261" i="1"/>
  <c r="Z261" i="1" s="1"/>
  <c r="Q262" i="1"/>
  <c r="R262" i="1"/>
  <c r="S262" i="1"/>
  <c r="T262" i="1"/>
  <c r="U262" i="1"/>
  <c r="V262" i="1"/>
  <c r="X262" i="1"/>
  <c r="Z262" i="1" s="1"/>
  <c r="Q263" i="1"/>
  <c r="R263" i="1"/>
  <c r="S263" i="1"/>
  <c r="T263" i="1"/>
  <c r="U263" i="1"/>
  <c r="V263" i="1"/>
  <c r="X263" i="1"/>
  <c r="Z263" i="1" s="1"/>
  <c r="Q264" i="1"/>
  <c r="R264" i="1"/>
  <c r="S264" i="1"/>
  <c r="T264" i="1"/>
  <c r="U264" i="1"/>
  <c r="V264" i="1"/>
  <c r="X264" i="1"/>
  <c r="Z264" i="1" s="1"/>
  <c r="Q265" i="1"/>
  <c r="R265" i="1"/>
  <c r="S265" i="1"/>
  <c r="T265" i="1"/>
  <c r="U265" i="1"/>
  <c r="V265" i="1"/>
  <c r="X265" i="1"/>
  <c r="Z265" i="1" s="1"/>
  <c r="Q266" i="1"/>
  <c r="R266" i="1"/>
  <c r="S266" i="1"/>
  <c r="T266" i="1"/>
  <c r="U266" i="1"/>
  <c r="V266" i="1"/>
  <c r="X266" i="1"/>
  <c r="AA266" i="1" s="1"/>
  <c r="AB266" i="1" s="1"/>
  <c r="Q267" i="1"/>
  <c r="R267" i="1"/>
  <c r="S267" i="1"/>
  <c r="T267" i="1"/>
  <c r="U267" i="1"/>
  <c r="V267" i="1"/>
  <c r="X267" i="1"/>
  <c r="Z267" i="1" s="1"/>
  <c r="Q268" i="1"/>
  <c r="R268" i="1"/>
  <c r="S268" i="1"/>
  <c r="T268" i="1"/>
  <c r="U268" i="1"/>
  <c r="V268" i="1"/>
  <c r="X268" i="1"/>
  <c r="Z268" i="1" s="1"/>
  <c r="Q269" i="1"/>
  <c r="R269" i="1"/>
  <c r="S269" i="1"/>
  <c r="T269" i="1"/>
  <c r="U269" i="1"/>
  <c r="V269" i="1"/>
  <c r="X269" i="1"/>
  <c r="Z269" i="1" s="1"/>
  <c r="Q270" i="1"/>
  <c r="R270" i="1"/>
  <c r="S270" i="1"/>
  <c r="T270" i="1"/>
  <c r="U270" i="1"/>
  <c r="V270" i="1"/>
  <c r="X270" i="1"/>
  <c r="Z270" i="1" s="1"/>
  <c r="Q271" i="1"/>
  <c r="R271" i="1"/>
  <c r="S271" i="1"/>
  <c r="T271" i="1"/>
  <c r="U271" i="1"/>
  <c r="V271" i="1"/>
  <c r="X271" i="1"/>
  <c r="Z271" i="1" s="1"/>
  <c r="Q272" i="1"/>
  <c r="R272" i="1"/>
  <c r="S272" i="1"/>
  <c r="T272" i="1"/>
  <c r="U272" i="1"/>
  <c r="V272" i="1"/>
  <c r="X272" i="1"/>
  <c r="Z272" i="1" s="1"/>
  <c r="Q273" i="1"/>
  <c r="R273" i="1"/>
  <c r="S273" i="1"/>
  <c r="T273" i="1"/>
  <c r="U273" i="1"/>
  <c r="V273" i="1"/>
  <c r="X273" i="1"/>
  <c r="Z273" i="1" s="1"/>
  <c r="Q274" i="1"/>
  <c r="R274" i="1"/>
  <c r="S274" i="1"/>
  <c r="T274" i="1"/>
  <c r="U274" i="1"/>
  <c r="V274" i="1"/>
  <c r="X274" i="1"/>
  <c r="AA274" i="1" s="1"/>
  <c r="AB274" i="1" s="1"/>
  <c r="Q275" i="1"/>
  <c r="R275" i="1"/>
  <c r="S275" i="1"/>
  <c r="T275" i="1"/>
  <c r="U275" i="1"/>
  <c r="V275" i="1"/>
  <c r="X275" i="1"/>
  <c r="Z275" i="1" s="1"/>
  <c r="Q276" i="1"/>
  <c r="R276" i="1"/>
  <c r="S276" i="1"/>
  <c r="T276" i="1"/>
  <c r="U276" i="1"/>
  <c r="V276" i="1"/>
  <c r="X276" i="1"/>
  <c r="AA276" i="1" s="1"/>
  <c r="AB276" i="1" s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Q132" i="1"/>
  <c r="R132" i="1"/>
  <c r="S132" i="1"/>
  <c r="T132" i="1"/>
  <c r="U132" i="1"/>
  <c r="V132" i="1"/>
  <c r="X132" i="1"/>
  <c r="Z132" i="1" s="1"/>
  <c r="Q133" i="1"/>
  <c r="R133" i="1"/>
  <c r="S133" i="1"/>
  <c r="T133" i="1"/>
  <c r="U133" i="1"/>
  <c r="V133" i="1"/>
  <c r="X133" i="1"/>
  <c r="Z133" i="1" s="1"/>
  <c r="Q134" i="1"/>
  <c r="R134" i="1"/>
  <c r="S134" i="1"/>
  <c r="T134" i="1"/>
  <c r="U134" i="1"/>
  <c r="V134" i="1"/>
  <c r="X134" i="1"/>
  <c r="Z134" i="1" s="1"/>
  <c r="Q135" i="1"/>
  <c r="R135" i="1"/>
  <c r="S135" i="1"/>
  <c r="T135" i="1"/>
  <c r="U135" i="1"/>
  <c r="V135" i="1"/>
  <c r="X135" i="1"/>
  <c r="Z135" i="1" s="1"/>
  <c r="Q136" i="1"/>
  <c r="R136" i="1"/>
  <c r="S136" i="1"/>
  <c r="T136" i="1"/>
  <c r="U136" i="1"/>
  <c r="V136" i="1"/>
  <c r="X136" i="1"/>
  <c r="AA136" i="1" s="1"/>
  <c r="AB136" i="1" s="1"/>
  <c r="Q137" i="1"/>
  <c r="R137" i="1"/>
  <c r="S137" i="1"/>
  <c r="T137" i="1"/>
  <c r="U137" i="1"/>
  <c r="V137" i="1"/>
  <c r="X137" i="1"/>
  <c r="AA137" i="1" s="1"/>
  <c r="AB137" i="1" s="1"/>
  <c r="Q138" i="1"/>
  <c r="R138" i="1"/>
  <c r="S138" i="1"/>
  <c r="T138" i="1"/>
  <c r="U138" i="1"/>
  <c r="V138" i="1"/>
  <c r="X138" i="1"/>
  <c r="AA138" i="1" s="1"/>
  <c r="AB138" i="1" s="1"/>
  <c r="Q139" i="1"/>
  <c r="R139" i="1"/>
  <c r="S139" i="1"/>
  <c r="T139" i="1"/>
  <c r="U139" i="1"/>
  <c r="V139" i="1"/>
  <c r="X139" i="1"/>
  <c r="Z139" i="1" s="1"/>
  <c r="Q140" i="1"/>
  <c r="R140" i="1"/>
  <c r="S140" i="1"/>
  <c r="T140" i="1"/>
  <c r="U140" i="1"/>
  <c r="V140" i="1"/>
  <c r="X140" i="1"/>
  <c r="Z140" i="1" s="1"/>
  <c r="Q141" i="1"/>
  <c r="R141" i="1"/>
  <c r="S141" i="1"/>
  <c r="T141" i="1"/>
  <c r="U141" i="1"/>
  <c r="V141" i="1"/>
  <c r="X141" i="1"/>
  <c r="Z141" i="1" s="1"/>
  <c r="Q142" i="1"/>
  <c r="R142" i="1"/>
  <c r="S142" i="1"/>
  <c r="T142" i="1"/>
  <c r="U142" i="1"/>
  <c r="V142" i="1"/>
  <c r="X142" i="1"/>
  <c r="Z142" i="1" s="1"/>
  <c r="Q143" i="1"/>
  <c r="R143" i="1"/>
  <c r="S143" i="1"/>
  <c r="T143" i="1"/>
  <c r="U143" i="1"/>
  <c r="V143" i="1"/>
  <c r="X143" i="1"/>
  <c r="AA143" i="1" s="1"/>
  <c r="AB143" i="1" s="1"/>
  <c r="Q144" i="1"/>
  <c r="R144" i="1"/>
  <c r="S144" i="1"/>
  <c r="T144" i="1"/>
  <c r="U144" i="1"/>
  <c r="V144" i="1"/>
  <c r="X144" i="1"/>
  <c r="AA144" i="1" s="1"/>
  <c r="AB144" i="1" s="1"/>
  <c r="Q145" i="1"/>
  <c r="R145" i="1"/>
  <c r="S145" i="1"/>
  <c r="T145" i="1"/>
  <c r="U145" i="1"/>
  <c r="V145" i="1"/>
  <c r="X145" i="1"/>
  <c r="AA145" i="1" s="1"/>
  <c r="AB145" i="1" s="1"/>
  <c r="Q146" i="1"/>
  <c r="R146" i="1"/>
  <c r="S146" i="1"/>
  <c r="T146" i="1"/>
  <c r="U146" i="1"/>
  <c r="V146" i="1"/>
  <c r="X146" i="1"/>
  <c r="AA146" i="1" s="1"/>
  <c r="AB146" i="1" s="1"/>
  <c r="Q147" i="1"/>
  <c r="R147" i="1"/>
  <c r="S147" i="1"/>
  <c r="T147" i="1"/>
  <c r="U147" i="1"/>
  <c r="V147" i="1"/>
  <c r="X147" i="1"/>
  <c r="Z147" i="1" s="1"/>
  <c r="Q148" i="1"/>
  <c r="R148" i="1"/>
  <c r="S148" i="1"/>
  <c r="T148" i="1"/>
  <c r="U148" i="1"/>
  <c r="V148" i="1"/>
  <c r="X148" i="1"/>
  <c r="Z148" i="1" s="1"/>
  <c r="Q149" i="1"/>
  <c r="R149" i="1"/>
  <c r="S149" i="1"/>
  <c r="T149" i="1"/>
  <c r="U149" i="1"/>
  <c r="V149" i="1"/>
  <c r="X149" i="1"/>
  <c r="Z149" i="1" s="1"/>
  <c r="Q150" i="1"/>
  <c r="R150" i="1"/>
  <c r="S150" i="1"/>
  <c r="T150" i="1"/>
  <c r="U150" i="1"/>
  <c r="V150" i="1"/>
  <c r="X150" i="1"/>
  <c r="Z150" i="1" s="1"/>
  <c r="Q151" i="1"/>
  <c r="R151" i="1"/>
  <c r="S151" i="1"/>
  <c r="T151" i="1"/>
  <c r="U151" i="1"/>
  <c r="V151" i="1"/>
  <c r="X151" i="1"/>
  <c r="Z151" i="1" s="1"/>
  <c r="Q152" i="1"/>
  <c r="R152" i="1"/>
  <c r="S152" i="1"/>
  <c r="T152" i="1"/>
  <c r="U152" i="1"/>
  <c r="V152" i="1"/>
  <c r="X152" i="1"/>
  <c r="Z152" i="1" s="1"/>
  <c r="Q153" i="1"/>
  <c r="R153" i="1"/>
  <c r="S153" i="1"/>
  <c r="T153" i="1"/>
  <c r="U153" i="1"/>
  <c r="V153" i="1"/>
  <c r="X153" i="1"/>
  <c r="AA153" i="1" s="1"/>
  <c r="AB153" i="1" s="1"/>
  <c r="Q154" i="1"/>
  <c r="R154" i="1"/>
  <c r="S154" i="1"/>
  <c r="T154" i="1"/>
  <c r="U154" i="1"/>
  <c r="V154" i="1"/>
  <c r="X154" i="1"/>
  <c r="AA154" i="1" s="1"/>
  <c r="AB154" i="1" s="1"/>
  <c r="Q155" i="1"/>
  <c r="R155" i="1"/>
  <c r="S155" i="1"/>
  <c r="T155" i="1"/>
  <c r="U155" i="1"/>
  <c r="V155" i="1"/>
  <c r="X155" i="1"/>
  <c r="Z155" i="1" s="1"/>
  <c r="Q156" i="1"/>
  <c r="R156" i="1"/>
  <c r="S156" i="1"/>
  <c r="T156" i="1"/>
  <c r="U156" i="1"/>
  <c r="V156" i="1"/>
  <c r="X156" i="1"/>
  <c r="Z156" i="1" s="1"/>
  <c r="Q157" i="1"/>
  <c r="R157" i="1"/>
  <c r="S157" i="1"/>
  <c r="T157" i="1"/>
  <c r="U157" i="1"/>
  <c r="V157" i="1"/>
  <c r="X157" i="1"/>
  <c r="Z157" i="1" s="1"/>
  <c r="Q158" i="1"/>
  <c r="R158" i="1"/>
  <c r="S158" i="1"/>
  <c r="T158" i="1"/>
  <c r="U158" i="1"/>
  <c r="V158" i="1"/>
  <c r="X158" i="1"/>
  <c r="AA158" i="1" s="1"/>
  <c r="AB158" i="1" s="1"/>
  <c r="Q159" i="1"/>
  <c r="R159" i="1"/>
  <c r="S159" i="1"/>
  <c r="T159" i="1"/>
  <c r="U159" i="1"/>
  <c r="V159" i="1"/>
  <c r="X159" i="1"/>
  <c r="Z159" i="1" s="1"/>
  <c r="Q160" i="1"/>
  <c r="R160" i="1"/>
  <c r="S160" i="1"/>
  <c r="T160" i="1"/>
  <c r="U160" i="1"/>
  <c r="V160" i="1"/>
  <c r="X160" i="1"/>
  <c r="AA160" i="1" s="1"/>
  <c r="AB160" i="1" s="1"/>
  <c r="Q161" i="1"/>
  <c r="R161" i="1"/>
  <c r="S161" i="1"/>
  <c r="T161" i="1"/>
  <c r="U161" i="1"/>
  <c r="V161" i="1"/>
  <c r="X161" i="1"/>
  <c r="AA161" i="1" s="1"/>
  <c r="AB161" i="1" s="1"/>
  <c r="Q162" i="1"/>
  <c r="R162" i="1"/>
  <c r="S162" i="1"/>
  <c r="T162" i="1"/>
  <c r="U162" i="1"/>
  <c r="V162" i="1"/>
  <c r="X162" i="1"/>
  <c r="AA162" i="1" s="1"/>
  <c r="AB162" i="1" s="1"/>
  <c r="Q163" i="1"/>
  <c r="R163" i="1"/>
  <c r="S163" i="1"/>
  <c r="T163" i="1"/>
  <c r="U163" i="1"/>
  <c r="V163" i="1"/>
  <c r="X163" i="1"/>
  <c r="Z163" i="1" s="1"/>
  <c r="Q164" i="1"/>
  <c r="R164" i="1"/>
  <c r="S164" i="1"/>
  <c r="T164" i="1"/>
  <c r="U164" i="1"/>
  <c r="V164" i="1"/>
  <c r="X164" i="1"/>
  <c r="Z164" i="1" s="1"/>
  <c r="Q165" i="1"/>
  <c r="R165" i="1"/>
  <c r="S165" i="1"/>
  <c r="T165" i="1"/>
  <c r="U165" i="1"/>
  <c r="V165" i="1"/>
  <c r="X165" i="1"/>
  <c r="Z165" i="1" s="1"/>
  <c r="Q166" i="1"/>
  <c r="R166" i="1"/>
  <c r="S166" i="1"/>
  <c r="T166" i="1"/>
  <c r="U166" i="1"/>
  <c r="V166" i="1"/>
  <c r="X166" i="1"/>
  <c r="Z166" i="1" s="1"/>
  <c r="Q167" i="1"/>
  <c r="R167" i="1"/>
  <c r="S167" i="1"/>
  <c r="T167" i="1"/>
  <c r="U167" i="1"/>
  <c r="V167" i="1"/>
  <c r="X167" i="1"/>
  <c r="Z167" i="1" s="1"/>
  <c r="Q168" i="1"/>
  <c r="R168" i="1"/>
  <c r="S168" i="1"/>
  <c r="T168" i="1"/>
  <c r="U168" i="1"/>
  <c r="V168" i="1"/>
  <c r="X168" i="1"/>
  <c r="AA168" i="1" s="1"/>
  <c r="AB168" i="1" s="1"/>
  <c r="Q169" i="1"/>
  <c r="R169" i="1"/>
  <c r="S169" i="1"/>
  <c r="T169" i="1"/>
  <c r="U169" i="1"/>
  <c r="V169" i="1"/>
  <c r="X169" i="1"/>
  <c r="AA169" i="1" s="1"/>
  <c r="AB169" i="1" s="1"/>
  <c r="Q170" i="1"/>
  <c r="R170" i="1"/>
  <c r="S170" i="1"/>
  <c r="T170" i="1"/>
  <c r="U170" i="1"/>
  <c r="V170" i="1"/>
  <c r="X170" i="1"/>
  <c r="Z170" i="1" s="1"/>
  <c r="Q171" i="1"/>
  <c r="R171" i="1"/>
  <c r="S171" i="1"/>
  <c r="T171" i="1"/>
  <c r="U171" i="1"/>
  <c r="V171" i="1"/>
  <c r="X171" i="1"/>
  <c r="Z171" i="1" s="1"/>
  <c r="Q172" i="1"/>
  <c r="R172" i="1"/>
  <c r="S172" i="1"/>
  <c r="T172" i="1"/>
  <c r="U172" i="1"/>
  <c r="V172" i="1"/>
  <c r="X172" i="1"/>
  <c r="Z172" i="1" s="1"/>
  <c r="Q173" i="1"/>
  <c r="R173" i="1"/>
  <c r="S173" i="1"/>
  <c r="T173" i="1"/>
  <c r="U173" i="1"/>
  <c r="V173" i="1"/>
  <c r="X173" i="1"/>
  <c r="Z173" i="1" s="1"/>
  <c r="Q174" i="1"/>
  <c r="R174" i="1"/>
  <c r="S174" i="1"/>
  <c r="T174" i="1"/>
  <c r="U174" i="1"/>
  <c r="V174" i="1"/>
  <c r="X174" i="1"/>
  <c r="AA174" i="1" s="1"/>
  <c r="AB174" i="1" s="1"/>
  <c r="Q175" i="1"/>
  <c r="R175" i="1"/>
  <c r="S175" i="1"/>
  <c r="T175" i="1"/>
  <c r="U175" i="1"/>
  <c r="V175" i="1"/>
  <c r="X175" i="1"/>
  <c r="AA175" i="1" s="1"/>
  <c r="AB175" i="1" s="1"/>
  <c r="Q176" i="1"/>
  <c r="R176" i="1"/>
  <c r="S176" i="1"/>
  <c r="T176" i="1"/>
  <c r="U176" i="1"/>
  <c r="V176" i="1"/>
  <c r="X176" i="1"/>
  <c r="AA176" i="1" s="1"/>
  <c r="AB176" i="1" s="1"/>
  <c r="Q177" i="1"/>
  <c r="R177" i="1"/>
  <c r="S177" i="1"/>
  <c r="T177" i="1"/>
  <c r="U177" i="1"/>
  <c r="V177" i="1"/>
  <c r="X177" i="1"/>
  <c r="AA177" i="1" s="1"/>
  <c r="AB177" i="1" s="1"/>
  <c r="Q178" i="1"/>
  <c r="R178" i="1"/>
  <c r="S178" i="1"/>
  <c r="T178" i="1"/>
  <c r="U178" i="1"/>
  <c r="V178" i="1"/>
  <c r="X178" i="1"/>
  <c r="AA178" i="1" s="1"/>
  <c r="AB178" i="1" s="1"/>
  <c r="Q179" i="1"/>
  <c r="R179" i="1"/>
  <c r="S179" i="1"/>
  <c r="T179" i="1"/>
  <c r="U179" i="1"/>
  <c r="V179" i="1"/>
  <c r="X179" i="1"/>
  <c r="Z179" i="1" s="1"/>
  <c r="Q180" i="1"/>
  <c r="R180" i="1"/>
  <c r="S180" i="1"/>
  <c r="T180" i="1"/>
  <c r="U180" i="1"/>
  <c r="V180" i="1"/>
  <c r="X180" i="1"/>
  <c r="Z180" i="1" s="1"/>
  <c r="Q181" i="1"/>
  <c r="R181" i="1"/>
  <c r="S181" i="1"/>
  <c r="T181" i="1"/>
  <c r="U181" i="1"/>
  <c r="V181" i="1"/>
  <c r="X181" i="1"/>
  <c r="Z181" i="1" s="1"/>
  <c r="Q182" i="1"/>
  <c r="R182" i="1"/>
  <c r="S182" i="1"/>
  <c r="T182" i="1"/>
  <c r="U182" i="1"/>
  <c r="V182" i="1"/>
  <c r="X182" i="1"/>
  <c r="AA182" i="1" s="1"/>
  <c r="AB182" i="1" s="1"/>
  <c r="Q183" i="1"/>
  <c r="R183" i="1"/>
  <c r="S183" i="1"/>
  <c r="T183" i="1"/>
  <c r="U183" i="1"/>
  <c r="V183" i="1"/>
  <c r="X183" i="1"/>
  <c r="Z183" i="1" s="1"/>
  <c r="Q184" i="1"/>
  <c r="R184" i="1"/>
  <c r="S184" i="1"/>
  <c r="T184" i="1"/>
  <c r="U184" i="1"/>
  <c r="V184" i="1"/>
  <c r="X184" i="1"/>
  <c r="AA184" i="1" s="1"/>
  <c r="AB184" i="1" s="1"/>
  <c r="Q185" i="1"/>
  <c r="R185" i="1"/>
  <c r="S185" i="1"/>
  <c r="T185" i="1"/>
  <c r="U185" i="1"/>
  <c r="V185" i="1"/>
  <c r="X185" i="1"/>
  <c r="AA185" i="1" s="1"/>
  <c r="AB185" i="1" s="1"/>
  <c r="Q186" i="1"/>
  <c r="R186" i="1"/>
  <c r="S186" i="1"/>
  <c r="T186" i="1"/>
  <c r="U186" i="1"/>
  <c r="V186" i="1"/>
  <c r="X186" i="1"/>
  <c r="AA186" i="1" s="1"/>
  <c r="AB186" i="1" s="1"/>
  <c r="Q187" i="1"/>
  <c r="R187" i="1"/>
  <c r="S187" i="1"/>
  <c r="T187" i="1"/>
  <c r="U187" i="1"/>
  <c r="V187" i="1"/>
  <c r="X187" i="1"/>
  <c r="Z187" i="1" s="1"/>
  <c r="Q188" i="1"/>
  <c r="R188" i="1"/>
  <c r="S188" i="1"/>
  <c r="T188" i="1"/>
  <c r="U188" i="1"/>
  <c r="V188" i="1"/>
  <c r="X188" i="1"/>
  <c r="Z188" i="1" s="1"/>
  <c r="Q189" i="1"/>
  <c r="R189" i="1"/>
  <c r="S189" i="1"/>
  <c r="T189" i="1"/>
  <c r="U189" i="1"/>
  <c r="V189" i="1"/>
  <c r="X189" i="1"/>
  <c r="AA189" i="1" s="1"/>
  <c r="AB189" i="1" s="1"/>
  <c r="Q190" i="1"/>
  <c r="R190" i="1"/>
  <c r="S190" i="1"/>
  <c r="T190" i="1"/>
  <c r="U190" i="1"/>
  <c r="V190" i="1"/>
  <c r="X190" i="1"/>
  <c r="Z190" i="1" s="1"/>
  <c r="Q191" i="1"/>
  <c r="R191" i="1"/>
  <c r="S191" i="1"/>
  <c r="T191" i="1"/>
  <c r="U191" i="1"/>
  <c r="V191" i="1"/>
  <c r="X191" i="1"/>
  <c r="Z191" i="1" s="1"/>
  <c r="Q192" i="1"/>
  <c r="R192" i="1"/>
  <c r="S192" i="1"/>
  <c r="T192" i="1"/>
  <c r="U192" i="1"/>
  <c r="V192" i="1"/>
  <c r="X192" i="1"/>
  <c r="AA192" i="1" s="1"/>
  <c r="AB192" i="1" s="1"/>
  <c r="Q193" i="1"/>
  <c r="R193" i="1"/>
  <c r="S193" i="1"/>
  <c r="T193" i="1"/>
  <c r="U193" i="1"/>
  <c r="V193" i="1"/>
  <c r="X193" i="1"/>
  <c r="AA193" i="1" s="1"/>
  <c r="AB193" i="1" s="1"/>
  <c r="Q194" i="1"/>
  <c r="R194" i="1"/>
  <c r="S194" i="1"/>
  <c r="T194" i="1"/>
  <c r="U194" i="1"/>
  <c r="V194" i="1"/>
  <c r="X194" i="1"/>
  <c r="AA194" i="1" s="1"/>
  <c r="AB194" i="1" s="1"/>
  <c r="Q195" i="1"/>
  <c r="R195" i="1"/>
  <c r="S195" i="1"/>
  <c r="T195" i="1"/>
  <c r="U195" i="1"/>
  <c r="V195" i="1"/>
  <c r="X195" i="1"/>
  <c r="Z195" i="1" s="1"/>
  <c r="Q196" i="1"/>
  <c r="R196" i="1"/>
  <c r="S196" i="1"/>
  <c r="T196" i="1"/>
  <c r="U196" i="1"/>
  <c r="V196" i="1"/>
  <c r="X196" i="1"/>
  <c r="Z196" i="1" s="1"/>
  <c r="Q197" i="1"/>
  <c r="R197" i="1"/>
  <c r="S197" i="1"/>
  <c r="T197" i="1"/>
  <c r="U197" i="1"/>
  <c r="V197" i="1"/>
  <c r="X197" i="1"/>
  <c r="Z197" i="1" s="1"/>
  <c r="Q198" i="1"/>
  <c r="R198" i="1"/>
  <c r="S198" i="1"/>
  <c r="T198" i="1"/>
  <c r="U198" i="1"/>
  <c r="V198" i="1"/>
  <c r="X198" i="1"/>
  <c r="AA198" i="1" s="1"/>
  <c r="AB198" i="1" s="1"/>
  <c r="Q199" i="1"/>
  <c r="R199" i="1"/>
  <c r="S199" i="1"/>
  <c r="T199" i="1"/>
  <c r="U199" i="1"/>
  <c r="V199" i="1"/>
  <c r="X199" i="1"/>
  <c r="Z199" i="1" s="1"/>
  <c r="Q200" i="1"/>
  <c r="R200" i="1"/>
  <c r="S200" i="1"/>
  <c r="T200" i="1"/>
  <c r="U200" i="1"/>
  <c r="V200" i="1"/>
  <c r="X200" i="1"/>
  <c r="AA200" i="1" s="1"/>
  <c r="AB200" i="1" s="1"/>
  <c r="Q201" i="1"/>
  <c r="R201" i="1"/>
  <c r="S201" i="1"/>
  <c r="T201" i="1"/>
  <c r="U201" i="1"/>
  <c r="V201" i="1"/>
  <c r="X201" i="1"/>
  <c r="AA201" i="1" s="1"/>
  <c r="AB201" i="1" s="1"/>
  <c r="Q202" i="1"/>
  <c r="R202" i="1"/>
  <c r="S202" i="1"/>
  <c r="T202" i="1"/>
  <c r="U202" i="1"/>
  <c r="V202" i="1"/>
  <c r="X202" i="1"/>
  <c r="AA202" i="1" s="1"/>
  <c r="AB202" i="1" s="1"/>
  <c r="Q203" i="1"/>
  <c r="R203" i="1"/>
  <c r="S203" i="1"/>
  <c r="T203" i="1"/>
  <c r="U203" i="1"/>
  <c r="V203" i="1"/>
  <c r="X203" i="1"/>
  <c r="Z203" i="1" s="1"/>
  <c r="Q204" i="1"/>
  <c r="R204" i="1"/>
  <c r="S204" i="1"/>
  <c r="T204" i="1"/>
  <c r="U204" i="1"/>
  <c r="V204" i="1"/>
  <c r="X204" i="1"/>
  <c r="Z204" i="1" s="1"/>
  <c r="Q205" i="1"/>
  <c r="R205" i="1"/>
  <c r="S205" i="1"/>
  <c r="T205" i="1"/>
  <c r="U205" i="1"/>
  <c r="V205" i="1"/>
  <c r="X205" i="1"/>
  <c r="Z205" i="1" s="1"/>
  <c r="Q206" i="1"/>
  <c r="R206" i="1"/>
  <c r="S206" i="1"/>
  <c r="T206" i="1"/>
  <c r="U206" i="1"/>
  <c r="V206" i="1"/>
  <c r="X206" i="1"/>
  <c r="AA206" i="1" s="1"/>
  <c r="AB206" i="1" s="1"/>
  <c r="Q207" i="1"/>
  <c r="R207" i="1"/>
  <c r="S207" i="1"/>
  <c r="T207" i="1"/>
  <c r="U207" i="1"/>
  <c r="V207" i="1"/>
  <c r="X207" i="1"/>
  <c r="Z207" i="1" s="1"/>
  <c r="Q208" i="1"/>
  <c r="R208" i="1"/>
  <c r="S208" i="1"/>
  <c r="T208" i="1"/>
  <c r="U208" i="1"/>
  <c r="V208" i="1"/>
  <c r="X208" i="1"/>
  <c r="AA208" i="1" s="1"/>
  <c r="AB208" i="1" s="1"/>
  <c r="Q209" i="1"/>
  <c r="R209" i="1"/>
  <c r="S209" i="1"/>
  <c r="T209" i="1"/>
  <c r="U209" i="1"/>
  <c r="V209" i="1"/>
  <c r="X209" i="1"/>
  <c r="AA209" i="1" s="1"/>
  <c r="AB209" i="1" s="1"/>
  <c r="Q210" i="1"/>
  <c r="R210" i="1"/>
  <c r="S210" i="1"/>
  <c r="T210" i="1"/>
  <c r="U210" i="1"/>
  <c r="V210" i="1"/>
  <c r="X210" i="1"/>
  <c r="AA210" i="1" s="1"/>
  <c r="AB210" i="1" s="1"/>
  <c r="Q211" i="1"/>
  <c r="R211" i="1"/>
  <c r="S211" i="1"/>
  <c r="T211" i="1"/>
  <c r="U211" i="1"/>
  <c r="V211" i="1"/>
  <c r="X211" i="1"/>
  <c r="Z211" i="1" s="1"/>
  <c r="Q212" i="1"/>
  <c r="R212" i="1"/>
  <c r="S212" i="1"/>
  <c r="T212" i="1"/>
  <c r="U212" i="1"/>
  <c r="V212" i="1"/>
  <c r="X212" i="1"/>
  <c r="Z212" i="1" s="1"/>
  <c r="Q213" i="1"/>
  <c r="R213" i="1"/>
  <c r="S213" i="1"/>
  <c r="T213" i="1"/>
  <c r="U213" i="1"/>
  <c r="V213" i="1"/>
  <c r="X213" i="1"/>
  <c r="Z213" i="1" s="1"/>
  <c r="Q214" i="1"/>
  <c r="R214" i="1"/>
  <c r="S214" i="1"/>
  <c r="T214" i="1"/>
  <c r="U214" i="1"/>
  <c r="V214" i="1"/>
  <c r="X214" i="1"/>
  <c r="Z214" i="1" s="1"/>
  <c r="Q215" i="1"/>
  <c r="R215" i="1"/>
  <c r="S215" i="1"/>
  <c r="T215" i="1"/>
  <c r="U215" i="1"/>
  <c r="V215" i="1"/>
  <c r="X215" i="1"/>
  <c r="AA215" i="1" s="1"/>
  <c r="AB215" i="1" s="1"/>
  <c r="Q216" i="1"/>
  <c r="R216" i="1"/>
  <c r="S216" i="1"/>
  <c r="T216" i="1"/>
  <c r="U216" i="1"/>
  <c r="V216" i="1"/>
  <c r="X216" i="1"/>
  <c r="AA216" i="1" s="1"/>
  <c r="AB216" i="1" s="1"/>
  <c r="Q217" i="1"/>
  <c r="R217" i="1"/>
  <c r="S217" i="1"/>
  <c r="T217" i="1"/>
  <c r="U217" i="1"/>
  <c r="V217" i="1"/>
  <c r="X217" i="1"/>
  <c r="AA217" i="1" s="1"/>
  <c r="AB217" i="1" s="1"/>
  <c r="Q218" i="1"/>
  <c r="R218" i="1"/>
  <c r="S218" i="1"/>
  <c r="T218" i="1"/>
  <c r="U218" i="1"/>
  <c r="V218" i="1"/>
  <c r="X218" i="1"/>
  <c r="Z218" i="1" s="1"/>
  <c r="Q219" i="1"/>
  <c r="R219" i="1"/>
  <c r="S219" i="1"/>
  <c r="T219" i="1"/>
  <c r="U219" i="1"/>
  <c r="V219" i="1"/>
  <c r="X219" i="1"/>
  <c r="Z219" i="1" s="1"/>
  <c r="Q220" i="1"/>
  <c r="R220" i="1"/>
  <c r="S220" i="1"/>
  <c r="T220" i="1"/>
  <c r="U220" i="1"/>
  <c r="V220" i="1"/>
  <c r="X220" i="1"/>
  <c r="Z220" i="1" s="1"/>
  <c r="Q221" i="1"/>
  <c r="R221" i="1"/>
  <c r="S221" i="1"/>
  <c r="T221" i="1"/>
  <c r="U221" i="1"/>
  <c r="V221" i="1"/>
  <c r="X221" i="1"/>
  <c r="Z221" i="1" s="1"/>
  <c r="Q222" i="1"/>
  <c r="R222" i="1"/>
  <c r="S222" i="1"/>
  <c r="T222" i="1"/>
  <c r="U222" i="1"/>
  <c r="V222" i="1"/>
  <c r="X222" i="1"/>
  <c r="Z222" i="1" s="1"/>
  <c r="Q223" i="1"/>
  <c r="R223" i="1"/>
  <c r="S223" i="1"/>
  <c r="T223" i="1"/>
  <c r="U223" i="1"/>
  <c r="V223" i="1"/>
  <c r="X223" i="1"/>
  <c r="Z223" i="1" s="1"/>
  <c r="Q224" i="1"/>
  <c r="R224" i="1"/>
  <c r="S224" i="1"/>
  <c r="T224" i="1"/>
  <c r="U224" i="1"/>
  <c r="V224" i="1"/>
  <c r="X224" i="1"/>
  <c r="AA224" i="1" s="1"/>
  <c r="AB224" i="1" s="1"/>
  <c r="Q225" i="1"/>
  <c r="R225" i="1"/>
  <c r="S225" i="1"/>
  <c r="T225" i="1"/>
  <c r="U225" i="1"/>
  <c r="V225" i="1"/>
  <c r="X225" i="1"/>
  <c r="AA225" i="1" s="1"/>
  <c r="AB225" i="1" s="1"/>
  <c r="Q226" i="1"/>
  <c r="R226" i="1"/>
  <c r="S226" i="1"/>
  <c r="T226" i="1"/>
  <c r="U226" i="1"/>
  <c r="V226" i="1"/>
  <c r="X226" i="1"/>
  <c r="Z226" i="1" s="1"/>
  <c r="Q227" i="1"/>
  <c r="R227" i="1"/>
  <c r="S227" i="1"/>
  <c r="T227" i="1"/>
  <c r="U227" i="1"/>
  <c r="V227" i="1"/>
  <c r="X227" i="1"/>
  <c r="Z227" i="1" s="1"/>
  <c r="Q228" i="1"/>
  <c r="R228" i="1"/>
  <c r="S228" i="1"/>
  <c r="T228" i="1"/>
  <c r="U228" i="1"/>
  <c r="V228" i="1"/>
  <c r="X228" i="1"/>
  <c r="Z228" i="1" s="1"/>
  <c r="Q229" i="1"/>
  <c r="R229" i="1"/>
  <c r="S229" i="1"/>
  <c r="T229" i="1"/>
  <c r="U229" i="1"/>
  <c r="V229" i="1"/>
  <c r="X229" i="1"/>
  <c r="Z229" i="1" s="1"/>
  <c r="Q230" i="1"/>
  <c r="R230" i="1"/>
  <c r="S230" i="1"/>
  <c r="T230" i="1"/>
  <c r="U230" i="1"/>
  <c r="V230" i="1"/>
  <c r="X230" i="1"/>
  <c r="Z230" i="1" s="1"/>
  <c r="Q231" i="1"/>
  <c r="R231" i="1"/>
  <c r="S231" i="1"/>
  <c r="T231" i="1"/>
  <c r="U231" i="1"/>
  <c r="V231" i="1"/>
  <c r="X231" i="1"/>
  <c r="Z231" i="1" s="1"/>
  <c r="Q232" i="1"/>
  <c r="R232" i="1"/>
  <c r="S232" i="1"/>
  <c r="T232" i="1"/>
  <c r="U232" i="1"/>
  <c r="V232" i="1"/>
  <c r="X232" i="1"/>
  <c r="Z232" i="1" s="1"/>
  <c r="Q233" i="1"/>
  <c r="R233" i="1"/>
  <c r="S233" i="1"/>
  <c r="T233" i="1"/>
  <c r="U233" i="1"/>
  <c r="V233" i="1"/>
  <c r="X233" i="1"/>
  <c r="AA233" i="1" s="1"/>
  <c r="AB233" i="1" s="1"/>
  <c r="Q234" i="1"/>
  <c r="R234" i="1"/>
  <c r="S234" i="1"/>
  <c r="T234" i="1"/>
  <c r="U234" i="1"/>
  <c r="V234" i="1"/>
  <c r="X234" i="1"/>
  <c r="AA234" i="1" s="1"/>
  <c r="AB234" i="1" s="1"/>
  <c r="Q2" i="1"/>
  <c r="R2" i="1"/>
  <c r="S2" i="1"/>
  <c r="T2" i="1"/>
  <c r="U2" i="1"/>
  <c r="V2" i="1"/>
  <c r="X2" i="1"/>
  <c r="Z2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X3" i="1"/>
  <c r="AA3" i="1" s="1"/>
  <c r="AB3" i="1" s="1"/>
  <c r="X4" i="1"/>
  <c r="AA4" i="1" s="1"/>
  <c r="AB4" i="1" s="1"/>
  <c r="X5" i="1"/>
  <c r="AA5" i="1" s="1"/>
  <c r="AB5" i="1" s="1"/>
  <c r="X6" i="1"/>
  <c r="AA6" i="1" s="1"/>
  <c r="AB6" i="1" s="1"/>
  <c r="X7" i="1"/>
  <c r="AA7" i="1" s="1"/>
  <c r="AB7" i="1" s="1"/>
  <c r="X8" i="1"/>
  <c r="AA8" i="1" s="1"/>
  <c r="AB8" i="1" s="1"/>
  <c r="X9" i="1"/>
  <c r="Z9" i="1" s="1"/>
  <c r="X10" i="1"/>
  <c r="Z10" i="1" s="1"/>
  <c r="X11" i="1"/>
  <c r="AA11" i="1" s="1"/>
  <c r="AB11" i="1" s="1"/>
  <c r="X12" i="1"/>
  <c r="AA12" i="1" s="1"/>
  <c r="AB12" i="1" s="1"/>
  <c r="X13" i="1"/>
  <c r="AA13" i="1" s="1"/>
  <c r="AB13" i="1" s="1"/>
  <c r="X14" i="1"/>
  <c r="AA14" i="1" s="1"/>
  <c r="AB14" i="1" s="1"/>
  <c r="X15" i="1"/>
  <c r="AA15" i="1" s="1"/>
  <c r="AB15" i="1" s="1"/>
  <c r="X16" i="1"/>
  <c r="AA16" i="1" s="1"/>
  <c r="AB16" i="1" s="1"/>
  <c r="X17" i="1"/>
  <c r="Z17" i="1" s="1"/>
  <c r="X18" i="1"/>
  <c r="Z18" i="1" s="1"/>
  <c r="X19" i="1"/>
  <c r="AA19" i="1" s="1"/>
  <c r="AB19" i="1" s="1"/>
  <c r="X20" i="1"/>
  <c r="AA20" i="1" s="1"/>
  <c r="AB20" i="1" s="1"/>
  <c r="X21" i="1"/>
  <c r="AA21" i="1" s="1"/>
  <c r="AB21" i="1" s="1"/>
  <c r="X22" i="1"/>
  <c r="Z22" i="1" s="1"/>
  <c r="X23" i="1"/>
  <c r="Z23" i="1" s="1"/>
  <c r="X24" i="1"/>
  <c r="AA24" i="1" s="1"/>
  <c r="AB24" i="1" s="1"/>
  <c r="X25" i="1"/>
  <c r="Z25" i="1" s="1"/>
  <c r="X26" i="1"/>
  <c r="Z26" i="1" s="1"/>
  <c r="X27" i="1"/>
  <c r="AA27" i="1" s="1"/>
  <c r="AB27" i="1" s="1"/>
  <c r="X28" i="1"/>
  <c r="AA28" i="1" s="1"/>
  <c r="AB28" i="1" s="1"/>
  <c r="X29" i="1"/>
  <c r="AA29" i="1" s="1"/>
  <c r="AB29" i="1" s="1"/>
  <c r="X30" i="1"/>
  <c r="AA30" i="1" s="1"/>
  <c r="AB30" i="1" s="1"/>
  <c r="X31" i="1"/>
  <c r="AA31" i="1" s="1"/>
  <c r="AB31" i="1" s="1"/>
  <c r="X32" i="1"/>
  <c r="AA32" i="1" s="1"/>
  <c r="AB32" i="1" s="1"/>
  <c r="X33" i="1"/>
  <c r="Z33" i="1" s="1"/>
  <c r="X34" i="1"/>
  <c r="Z34" i="1" s="1"/>
  <c r="X35" i="1"/>
  <c r="AA35" i="1" s="1"/>
  <c r="AB35" i="1" s="1"/>
  <c r="X36" i="1"/>
  <c r="AA36" i="1" s="1"/>
  <c r="AB36" i="1" s="1"/>
  <c r="X37" i="1"/>
  <c r="AA37" i="1" s="1"/>
  <c r="AB37" i="1" s="1"/>
  <c r="X38" i="1"/>
  <c r="Z38" i="1" s="1"/>
  <c r="X39" i="1"/>
  <c r="AA39" i="1" s="1"/>
  <c r="AB39" i="1" s="1"/>
  <c r="X40" i="1"/>
  <c r="AA40" i="1" s="1"/>
  <c r="AB40" i="1" s="1"/>
  <c r="X41" i="1"/>
  <c r="Z41" i="1" s="1"/>
  <c r="X42" i="1"/>
  <c r="Z42" i="1" s="1"/>
  <c r="X43" i="1"/>
  <c r="AA43" i="1" s="1"/>
  <c r="AB43" i="1" s="1"/>
  <c r="X44" i="1"/>
  <c r="AA44" i="1" s="1"/>
  <c r="AB44" i="1" s="1"/>
  <c r="X45" i="1"/>
  <c r="AA45" i="1" s="1"/>
  <c r="AB45" i="1" s="1"/>
  <c r="X46" i="1"/>
  <c r="Z46" i="1" s="1"/>
  <c r="X47" i="1"/>
  <c r="AA47" i="1" s="1"/>
  <c r="AB47" i="1" s="1"/>
  <c r="X48" i="1"/>
  <c r="AA48" i="1" s="1"/>
  <c r="AB48" i="1" s="1"/>
  <c r="X49" i="1"/>
  <c r="Z49" i="1" s="1"/>
  <c r="X50" i="1"/>
  <c r="Z50" i="1" s="1"/>
  <c r="X51" i="1"/>
  <c r="AA51" i="1" s="1"/>
  <c r="AB51" i="1" s="1"/>
  <c r="X52" i="1"/>
  <c r="AA52" i="1" s="1"/>
  <c r="AB52" i="1" s="1"/>
  <c r="X53" i="1"/>
  <c r="AA53" i="1" s="1"/>
  <c r="AB53" i="1" s="1"/>
  <c r="X54" i="1"/>
  <c r="Z54" i="1" s="1"/>
  <c r="X55" i="1"/>
  <c r="Z55" i="1" s="1"/>
  <c r="X56" i="1"/>
  <c r="AA56" i="1" s="1"/>
  <c r="AB56" i="1" s="1"/>
  <c r="X57" i="1"/>
  <c r="Z57" i="1" s="1"/>
  <c r="X58" i="1"/>
  <c r="Z58" i="1" s="1"/>
  <c r="X59" i="1"/>
  <c r="AA59" i="1" s="1"/>
  <c r="AB59" i="1" s="1"/>
  <c r="X60" i="1"/>
  <c r="AA60" i="1" s="1"/>
  <c r="AB60" i="1" s="1"/>
  <c r="X61" i="1"/>
  <c r="AA61" i="1" s="1"/>
  <c r="AB61" i="1" s="1"/>
  <c r="X62" i="1"/>
  <c r="Z62" i="1" s="1"/>
  <c r="X63" i="1"/>
  <c r="Z63" i="1" s="1"/>
  <c r="X64" i="1"/>
  <c r="AA64" i="1" s="1"/>
  <c r="AB64" i="1" s="1"/>
  <c r="X65" i="1"/>
  <c r="Z65" i="1" s="1"/>
  <c r="X66" i="1"/>
  <c r="Z66" i="1" s="1"/>
  <c r="X67" i="1"/>
  <c r="AA67" i="1" s="1"/>
  <c r="AB67" i="1" s="1"/>
  <c r="X68" i="1"/>
  <c r="AA68" i="1" s="1"/>
  <c r="AB68" i="1" s="1"/>
  <c r="X69" i="1"/>
  <c r="AA69" i="1" s="1"/>
  <c r="AB69" i="1" s="1"/>
  <c r="X70" i="1"/>
  <c r="Z70" i="1" s="1"/>
  <c r="X71" i="1"/>
  <c r="Z71" i="1" s="1"/>
  <c r="X72" i="1"/>
  <c r="AA72" i="1" s="1"/>
  <c r="AB72" i="1" s="1"/>
  <c r="X73" i="1"/>
  <c r="Z73" i="1" s="1"/>
  <c r="X74" i="1"/>
  <c r="Z74" i="1" s="1"/>
  <c r="X75" i="1"/>
  <c r="AA75" i="1" s="1"/>
  <c r="AB75" i="1" s="1"/>
  <c r="X76" i="1"/>
  <c r="AA76" i="1" s="1"/>
  <c r="AB76" i="1" s="1"/>
  <c r="X77" i="1"/>
  <c r="AA77" i="1" s="1"/>
  <c r="AB77" i="1" s="1"/>
  <c r="X78" i="1"/>
  <c r="Z78" i="1" s="1"/>
  <c r="X79" i="1"/>
  <c r="Z79" i="1" s="1"/>
  <c r="X80" i="1"/>
  <c r="AA80" i="1" s="1"/>
  <c r="AB80" i="1" s="1"/>
  <c r="X81" i="1"/>
  <c r="Z81" i="1" s="1"/>
  <c r="X82" i="1"/>
  <c r="Z82" i="1" s="1"/>
  <c r="X83" i="1"/>
  <c r="AA83" i="1" s="1"/>
  <c r="AB83" i="1" s="1"/>
  <c r="X84" i="1"/>
  <c r="AA84" i="1" s="1"/>
  <c r="AB84" i="1" s="1"/>
  <c r="X85" i="1"/>
  <c r="AA85" i="1" s="1"/>
  <c r="AB85" i="1" s="1"/>
  <c r="X86" i="1"/>
  <c r="Z86" i="1" s="1"/>
  <c r="X87" i="1"/>
  <c r="Z87" i="1" s="1"/>
  <c r="X88" i="1"/>
  <c r="AA88" i="1" s="1"/>
  <c r="AB88" i="1" s="1"/>
  <c r="X89" i="1"/>
  <c r="Z89" i="1" s="1"/>
  <c r="X90" i="1"/>
  <c r="Z90" i="1" s="1"/>
  <c r="X91" i="1"/>
  <c r="AA91" i="1" s="1"/>
  <c r="AB91" i="1" s="1"/>
  <c r="X92" i="1"/>
  <c r="AA92" i="1" s="1"/>
  <c r="AB92" i="1" s="1"/>
  <c r="X93" i="1"/>
  <c r="AA93" i="1" s="1"/>
  <c r="AB93" i="1" s="1"/>
  <c r="X94" i="1"/>
  <c r="Z94" i="1" s="1"/>
  <c r="X95" i="1"/>
  <c r="Z95" i="1" s="1"/>
  <c r="X96" i="1"/>
  <c r="AA96" i="1" s="1"/>
  <c r="AB96" i="1" s="1"/>
  <c r="X97" i="1"/>
  <c r="Z97" i="1" s="1"/>
  <c r="X98" i="1"/>
  <c r="Z98" i="1" s="1"/>
  <c r="X99" i="1"/>
  <c r="AA99" i="1" s="1"/>
  <c r="AB99" i="1" s="1"/>
  <c r="X100" i="1"/>
  <c r="AA100" i="1" s="1"/>
  <c r="AB100" i="1" s="1"/>
  <c r="X101" i="1"/>
  <c r="AA101" i="1" s="1"/>
  <c r="AB101" i="1" s="1"/>
  <c r="X102" i="1"/>
  <c r="Z102" i="1" s="1"/>
  <c r="X103" i="1"/>
  <c r="Z103" i="1" s="1"/>
  <c r="X104" i="1"/>
  <c r="AA104" i="1" s="1"/>
  <c r="AB104" i="1" s="1"/>
  <c r="X105" i="1"/>
  <c r="Z105" i="1" s="1"/>
  <c r="X106" i="1"/>
  <c r="Z106" i="1" s="1"/>
  <c r="X107" i="1"/>
  <c r="AA107" i="1" s="1"/>
  <c r="AB107" i="1" s="1"/>
  <c r="X108" i="1"/>
  <c r="AA108" i="1" s="1"/>
  <c r="AB108" i="1" s="1"/>
  <c r="X109" i="1"/>
  <c r="AA109" i="1" s="1"/>
  <c r="AB109" i="1" s="1"/>
  <c r="X110" i="1"/>
  <c r="Z110" i="1" s="1"/>
  <c r="X111" i="1"/>
  <c r="Z111" i="1" s="1"/>
  <c r="X112" i="1"/>
  <c r="AA112" i="1" s="1"/>
  <c r="AB112" i="1" s="1"/>
  <c r="X113" i="1"/>
  <c r="Z113" i="1" s="1"/>
  <c r="X114" i="1"/>
  <c r="Z114" i="1" s="1"/>
  <c r="X115" i="1"/>
  <c r="AA115" i="1" s="1"/>
  <c r="AB115" i="1" s="1"/>
  <c r="X116" i="1"/>
  <c r="AA116" i="1" s="1"/>
  <c r="AB116" i="1" s="1"/>
  <c r="X117" i="1"/>
  <c r="AA117" i="1" s="1"/>
  <c r="AB117" i="1" s="1"/>
  <c r="X118" i="1"/>
  <c r="Z118" i="1" s="1"/>
  <c r="X119" i="1"/>
  <c r="Z119" i="1" s="1"/>
  <c r="X120" i="1"/>
  <c r="AA120" i="1" s="1"/>
  <c r="AB120" i="1" s="1"/>
  <c r="X121" i="1"/>
  <c r="Z121" i="1" s="1"/>
  <c r="X122" i="1"/>
  <c r="Z122" i="1" s="1"/>
  <c r="X123" i="1"/>
  <c r="AA123" i="1" s="1"/>
  <c r="AB123" i="1" s="1"/>
  <c r="X124" i="1"/>
  <c r="AA124" i="1" s="1"/>
  <c r="AB124" i="1" s="1"/>
  <c r="X125" i="1"/>
  <c r="AA125" i="1" s="1"/>
  <c r="AB125" i="1" s="1"/>
  <c r="X126" i="1"/>
  <c r="Z126" i="1" s="1"/>
  <c r="X127" i="1"/>
  <c r="Z127" i="1" s="1"/>
  <c r="X128" i="1"/>
  <c r="AA128" i="1" s="1"/>
  <c r="AB128" i="1" s="1"/>
  <c r="X129" i="1"/>
  <c r="Z129" i="1" s="1"/>
  <c r="X130" i="1"/>
  <c r="Z130" i="1" s="1"/>
  <c r="X131" i="1"/>
  <c r="AA131" i="1" s="1"/>
  <c r="AB131" i="1" s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R35" i="1"/>
  <c r="S35" i="1"/>
  <c r="T35" i="1"/>
  <c r="U35" i="1"/>
  <c r="V35" i="1"/>
  <c r="R36" i="1"/>
  <c r="S36" i="1"/>
  <c r="T36" i="1"/>
  <c r="U36" i="1"/>
  <c r="V36" i="1"/>
  <c r="R37" i="1"/>
  <c r="S37" i="1"/>
  <c r="T37" i="1"/>
  <c r="U37" i="1"/>
  <c r="V37" i="1"/>
  <c r="R38" i="1"/>
  <c r="S38" i="1"/>
  <c r="T38" i="1"/>
  <c r="U38" i="1"/>
  <c r="V38" i="1"/>
  <c r="R39" i="1"/>
  <c r="S39" i="1"/>
  <c r="T39" i="1"/>
  <c r="U39" i="1"/>
  <c r="V39" i="1"/>
  <c r="R40" i="1"/>
  <c r="S40" i="1"/>
  <c r="T40" i="1"/>
  <c r="U40" i="1"/>
  <c r="V40" i="1"/>
  <c r="R41" i="1"/>
  <c r="S41" i="1"/>
  <c r="T41" i="1"/>
  <c r="U41" i="1"/>
  <c r="V41" i="1"/>
  <c r="R42" i="1"/>
  <c r="S42" i="1"/>
  <c r="T42" i="1"/>
  <c r="U42" i="1"/>
  <c r="V42" i="1"/>
  <c r="R43" i="1"/>
  <c r="S43" i="1"/>
  <c r="T43" i="1"/>
  <c r="U43" i="1"/>
  <c r="V43" i="1"/>
  <c r="R44" i="1"/>
  <c r="S44" i="1"/>
  <c r="T44" i="1"/>
  <c r="U44" i="1"/>
  <c r="V44" i="1"/>
  <c r="R45" i="1"/>
  <c r="S45" i="1"/>
  <c r="T45" i="1"/>
  <c r="U45" i="1"/>
  <c r="V45" i="1"/>
  <c r="R46" i="1"/>
  <c r="S46" i="1"/>
  <c r="T46" i="1"/>
  <c r="U46" i="1"/>
  <c r="V46" i="1"/>
  <c r="R47" i="1"/>
  <c r="S47" i="1"/>
  <c r="T47" i="1"/>
  <c r="U47" i="1"/>
  <c r="V47" i="1"/>
  <c r="R48" i="1"/>
  <c r="S48" i="1"/>
  <c r="T48" i="1"/>
  <c r="U48" i="1"/>
  <c r="V48" i="1"/>
  <c r="R49" i="1"/>
  <c r="S49" i="1"/>
  <c r="T49" i="1"/>
  <c r="U49" i="1"/>
  <c r="V49" i="1"/>
  <c r="R50" i="1"/>
  <c r="S50" i="1"/>
  <c r="T50" i="1"/>
  <c r="U50" i="1"/>
  <c r="V50" i="1"/>
  <c r="R51" i="1"/>
  <c r="S51" i="1"/>
  <c r="T51" i="1"/>
  <c r="U51" i="1"/>
  <c r="V51" i="1"/>
  <c r="R52" i="1"/>
  <c r="S52" i="1"/>
  <c r="T52" i="1"/>
  <c r="U52" i="1"/>
  <c r="V52" i="1"/>
  <c r="R53" i="1"/>
  <c r="S53" i="1"/>
  <c r="T53" i="1"/>
  <c r="U53" i="1"/>
  <c r="V53" i="1"/>
  <c r="R54" i="1"/>
  <c r="S54" i="1"/>
  <c r="T54" i="1"/>
  <c r="U54" i="1"/>
  <c r="V54" i="1"/>
  <c r="R55" i="1"/>
  <c r="S55" i="1"/>
  <c r="T55" i="1"/>
  <c r="U55" i="1"/>
  <c r="V55" i="1"/>
  <c r="R56" i="1"/>
  <c r="S56" i="1"/>
  <c r="T56" i="1"/>
  <c r="U56" i="1"/>
  <c r="V56" i="1"/>
  <c r="R57" i="1"/>
  <c r="S57" i="1"/>
  <c r="T57" i="1"/>
  <c r="U57" i="1"/>
  <c r="V57" i="1"/>
  <c r="R58" i="1"/>
  <c r="S58" i="1"/>
  <c r="T58" i="1"/>
  <c r="U58" i="1"/>
  <c r="V58" i="1"/>
  <c r="R59" i="1"/>
  <c r="S59" i="1"/>
  <c r="T59" i="1"/>
  <c r="U59" i="1"/>
  <c r="V59" i="1"/>
  <c r="R60" i="1"/>
  <c r="S60" i="1"/>
  <c r="T60" i="1"/>
  <c r="U60" i="1"/>
  <c r="V60" i="1"/>
  <c r="R61" i="1"/>
  <c r="S61" i="1"/>
  <c r="T61" i="1"/>
  <c r="U61" i="1"/>
  <c r="V61" i="1"/>
  <c r="R62" i="1"/>
  <c r="S62" i="1"/>
  <c r="T62" i="1"/>
  <c r="U62" i="1"/>
  <c r="V62" i="1"/>
  <c r="R63" i="1"/>
  <c r="S63" i="1"/>
  <c r="T63" i="1"/>
  <c r="U63" i="1"/>
  <c r="V63" i="1"/>
  <c r="R64" i="1"/>
  <c r="S64" i="1"/>
  <c r="T64" i="1"/>
  <c r="U64" i="1"/>
  <c r="V64" i="1"/>
  <c r="R65" i="1"/>
  <c r="S65" i="1"/>
  <c r="T65" i="1"/>
  <c r="U65" i="1"/>
  <c r="V65" i="1"/>
  <c r="R66" i="1"/>
  <c r="S66" i="1"/>
  <c r="T66" i="1"/>
  <c r="U66" i="1"/>
  <c r="V66" i="1"/>
  <c r="R67" i="1"/>
  <c r="S67" i="1"/>
  <c r="T67" i="1"/>
  <c r="U67" i="1"/>
  <c r="V67" i="1"/>
  <c r="R68" i="1"/>
  <c r="S68" i="1"/>
  <c r="T68" i="1"/>
  <c r="U68" i="1"/>
  <c r="V68" i="1"/>
  <c r="R69" i="1"/>
  <c r="S69" i="1"/>
  <c r="T69" i="1"/>
  <c r="U69" i="1"/>
  <c r="V69" i="1"/>
  <c r="R70" i="1"/>
  <c r="S70" i="1"/>
  <c r="T70" i="1"/>
  <c r="U70" i="1"/>
  <c r="V70" i="1"/>
  <c r="R71" i="1"/>
  <c r="S71" i="1"/>
  <c r="T71" i="1"/>
  <c r="U71" i="1"/>
  <c r="V71" i="1"/>
  <c r="R72" i="1"/>
  <c r="S72" i="1"/>
  <c r="T72" i="1"/>
  <c r="U72" i="1"/>
  <c r="V72" i="1"/>
  <c r="R73" i="1"/>
  <c r="S73" i="1"/>
  <c r="T73" i="1"/>
  <c r="U73" i="1"/>
  <c r="V73" i="1"/>
  <c r="R74" i="1"/>
  <c r="S74" i="1"/>
  <c r="T74" i="1"/>
  <c r="U74" i="1"/>
  <c r="V74" i="1"/>
  <c r="R75" i="1"/>
  <c r="S75" i="1"/>
  <c r="T75" i="1"/>
  <c r="U75" i="1"/>
  <c r="V75" i="1"/>
  <c r="R76" i="1"/>
  <c r="S76" i="1"/>
  <c r="T76" i="1"/>
  <c r="U76" i="1"/>
  <c r="V76" i="1"/>
  <c r="R77" i="1"/>
  <c r="S77" i="1"/>
  <c r="T77" i="1"/>
  <c r="U77" i="1"/>
  <c r="V77" i="1"/>
  <c r="R78" i="1"/>
  <c r="S78" i="1"/>
  <c r="T78" i="1"/>
  <c r="U78" i="1"/>
  <c r="V78" i="1"/>
  <c r="R79" i="1"/>
  <c r="S79" i="1"/>
  <c r="T79" i="1"/>
  <c r="U79" i="1"/>
  <c r="V79" i="1"/>
  <c r="R80" i="1"/>
  <c r="S80" i="1"/>
  <c r="T80" i="1"/>
  <c r="U80" i="1"/>
  <c r="V80" i="1"/>
  <c r="R81" i="1"/>
  <c r="S81" i="1"/>
  <c r="T81" i="1"/>
  <c r="U81" i="1"/>
  <c r="V81" i="1"/>
  <c r="R82" i="1"/>
  <c r="S82" i="1"/>
  <c r="T82" i="1"/>
  <c r="U82" i="1"/>
  <c r="V82" i="1"/>
  <c r="R83" i="1"/>
  <c r="S83" i="1"/>
  <c r="T83" i="1"/>
  <c r="U83" i="1"/>
  <c r="V83" i="1"/>
  <c r="R84" i="1"/>
  <c r="S84" i="1"/>
  <c r="T84" i="1"/>
  <c r="U84" i="1"/>
  <c r="V84" i="1"/>
  <c r="R85" i="1"/>
  <c r="S85" i="1"/>
  <c r="T85" i="1"/>
  <c r="U85" i="1"/>
  <c r="V85" i="1"/>
  <c r="R86" i="1"/>
  <c r="S86" i="1"/>
  <c r="T86" i="1"/>
  <c r="U86" i="1"/>
  <c r="V86" i="1"/>
  <c r="R87" i="1"/>
  <c r="S87" i="1"/>
  <c r="T87" i="1"/>
  <c r="U87" i="1"/>
  <c r="V87" i="1"/>
  <c r="R88" i="1"/>
  <c r="S88" i="1"/>
  <c r="T88" i="1"/>
  <c r="U88" i="1"/>
  <c r="V88" i="1"/>
  <c r="R89" i="1"/>
  <c r="S89" i="1"/>
  <c r="T89" i="1"/>
  <c r="U89" i="1"/>
  <c r="V89" i="1"/>
  <c r="R90" i="1"/>
  <c r="S90" i="1"/>
  <c r="T90" i="1"/>
  <c r="U90" i="1"/>
  <c r="V90" i="1"/>
  <c r="R91" i="1"/>
  <c r="S91" i="1"/>
  <c r="T91" i="1"/>
  <c r="U91" i="1"/>
  <c r="V91" i="1"/>
  <c r="R92" i="1"/>
  <c r="S92" i="1"/>
  <c r="T92" i="1"/>
  <c r="U92" i="1"/>
  <c r="V92" i="1"/>
  <c r="R93" i="1"/>
  <c r="S93" i="1"/>
  <c r="T93" i="1"/>
  <c r="U93" i="1"/>
  <c r="V93" i="1"/>
  <c r="R94" i="1"/>
  <c r="S94" i="1"/>
  <c r="T94" i="1"/>
  <c r="U94" i="1"/>
  <c r="V94" i="1"/>
  <c r="R95" i="1"/>
  <c r="S95" i="1"/>
  <c r="T95" i="1"/>
  <c r="U95" i="1"/>
  <c r="V95" i="1"/>
  <c r="R96" i="1"/>
  <c r="S96" i="1"/>
  <c r="T96" i="1"/>
  <c r="U96" i="1"/>
  <c r="V96" i="1"/>
  <c r="R97" i="1"/>
  <c r="S97" i="1"/>
  <c r="T97" i="1"/>
  <c r="U97" i="1"/>
  <c r="V97" i="1"/>
  <c r="R98" i="1"/>
  <c r="S98" i="1"/>
  <c r="T98" i="1"/>
  <c r="U98" i="1"/>
  <c r="V98" i="1"/>
  <c r="R99" i="1"/>
  <c r="S99" i="1"/>
  <c r="T99" i="1"/>
  <c r="U99" i="1"/>
  <c r="V99" i="1"/>
  <c r="R100" i="1"/>
  <c r="S100" i="1"/>
  <c r="T100" i="1"/>
  <c r="U100" i="1"/>
  <c r="V100" i="1"/>
  <c r="R101" i="1"/>
  <c r="S101" i="1"/>
  <c r="T101" i="1"/>
  <c r="U101" i="1"/>
  <c r="V101" i="1"/>
  <c r="R102" i="1"/>
  <c r="S102" i="1"/>
  <c r="T102" i="1"/>
  <c r="U102" i="1"/>
  <c r="V102" i="1"/>
  <c r="R103" i="1"/>
  <c r="S103" i="1"/>
  <c r="T103" i="1"/>
  <c r="U103" i="1"/>
  <c r="V103" i="1"/>
  <c r="R104" i="1"/>
  <c r="S104" i="1"/>
  <c r="T104" i="1"/>
  <c r="U104" i="1"/>
  <c r="V104" i="1"/>
  <c r="R105" i="1"/>
  <c r="S105" i="1"/>
  <c r="T105" i="1"/>
  <c r="U105" i="1"/>
  <c r="V105" i="1"/>
  <c r="R106" i="1"/>
  <c r="S106" i="1"/>
  <c r="T106" i="1"/>
  <c r="U106" i="1"/>
  <c r="V106" i="1"/>
  <c r="R107" i="1"/>
  <c r="S107" i="1"/>
  <c r="T107" i="1"/>
  <c r="U107" i="1"/>
  <c r="V107" i="1"/>
  <c r="R108" i="1"/>
  <c r="S108" i="1"/>
  <c r="T108" i="1"/>
  <c r="U108" i="1"/>
  <c r="V108" i="1"/>
  <c r="R109" i="1"/>
  <c r="S109" i="1"/>
  <c r="T109" i="1"/>
  <c r="U109" i="1"/>
  <c r="V109" i="1"/>
  <c r="R110" i="1"/>
  <c r="S110" i="1"/>
  <c r="T110" i="1"/>
  <c r="U110" i="1"/>
  <c r="V110" i="1"/>
  <c r="R111" i="1"/>
  <c r="S111" i="1"/>
  <c r="T111" i="1"/>
  <c r="U111" i="1"/>
  <c r="V111" i="1"/>
  <c r="R112" i="1"/>
  <c r="S112" i="1"/>
  <c r="T112" i="1"/>
  <c r="U112" i="1"/>
  <c r="V112" i="1"/>
  <c r="R113" i="1"/>
  <c r="S113" i="1"/>
  <c r="T113" i="1"/>
  <c r="U113" i="1"/>
  <c r="V113" i="1"/>
  <c r="R114" i="1"/>
  <c r="S114" i="1"/>
  <c r="T114" i="1"/>
  <c r="U114" i="1"/>
  <c r="V114" i="1"/>
  <c r="R115" i="1"/>
  <c r="S115" i="1"/>
  <c r="T115" i="1"/>
  <c r="U115" i="1"/>
  <c r="V115" i="1"/>
  <c r="R116" i="1"/>
  <c r="S116" i="1"/>
  <c r="T116" i="1"/>
  <c r="U116" i="1"/>
  <c r="V116" i="1"/>
  <c r="R117" i="1"/>
  <c r="S117" i="1"/>
  <c r="T117" i="1"/>
  <c r="U117" i="1"/>
  <c r="V117" i="1"/>
  <c r="R118" i="1"/>
  <c r="S118" i="1"/>
  <c r="T118" i="1"/>
  <c r="U118" i="1"/>
  <c r="V118" i="1"/>
  <c r="R119" i="1"/>
  <c r="S119" i="1"/>
  <c r="T119" i="1"/>
  <c r="U119" i="1"/>
  <c r="V119" i="1"/>
  <c r="R120" i="1"/>
  <c r="S120" i="1"/>
  <c r="T120" i="1"/>
  <c r="U120" i="1"/>
  <c r="V120" i="1"/>
  <c r="R121" i="1"/>
  <c r="S121" i="1"/>
  <c r="T121" i="1"/>
  <c r="U121" i="1"/>
  <c r="V121" i="1"/>
  <c r="R122" i="1"/>
  <c r="S122" i="1"/>
  <c r="T122" i="1"/>
  <c r="U122" i="1"/>
  <c r="V122" i="1"/>
  <c r="R123" i="1"/>
  <c r="S123" i="1"/>
  <c r="T123" i="1"/>
  <c r="U123" i="1"/>
  <c r="V123" i="1"/>
  <c r="R124" i="1"/>
  <c r="S124" i="1"/>
  <c r="T124" i="1"/>
  <c r="U124" i="1"/>
  <c r="V124" i="1"/>
  <c r="R125" i="1"/>
  <c r="S125" i="1"/>
  <c r="T125" i="1"/>
  <c r="U125" i="1"/>
  <c r="V125" i="1"/>
  <c r="R126" i="1"/>
  <c r="S126" i="1"/>
  <c r="T126" i="1"/>
  <c r="U126" i="1"/>
  <c r="V126" i="1"/>
  <c r="R127" i="1"/>
  <c r="S127" i="1"/>
  <c r="T127" i="1"/>
  <c r="U127" i="1"/>
  <c r="V127" i="1"/>
  <c r="R128" i="1"/>
  <c r="S128" i="1"/>
  <c r="T128" i="1"/>
  <c r="U128" i="1"/>
  <c r="V128" i="1"/>
  <c r="R129" i="1"/>
  <c r="S129" i="1"/>
  <c r="T129" i="1"/>
  <c r="U129" i="1"/>
  <c r="V129" i="1"/>
  <c r="R130" i="1"/>
  <c r="S130" i="1"/>
  <c r="T130" i="1"/>
  <c r="U130" i="1"/>
  <c r="V130" i="1"/>
  <c r="R131" i="1"/>
  <c r="S131" i="1"/>
  <c r="T131" i="1"/>
  <c r="U131" i="1"/>
  <c r="V131" i="1"/>
  <c r="R3" i="1"/>
  <c r="S3" i="1"/>
  <c r="T3" i="1"/>
  <c r="U3" i="1"/>
  <c r="V3" i="1"/>
  <c r="R4" i="1"/>
  <c r="S4" i="1"/>
  <c r="T4" i="1"/>
  <c r="U4" i="1"/>
  <c r="V4" i="1"/>
  <c r="R5" i="1"/>
  <c r="S5" i="1"/>
  <c r="T5" i="1"/>
  <c r="U5" i="1"/>
  <c r="V5" i="1"/>
  <c r="R6" i="1"/>
  <c r="S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R17" i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V19" i="1"/>
  <c r="R20" i="1"/>
  <c r="S20" i="1"/>
  <c r="T20" i="1"/>
  <c r="U20" i="1"/>
  <c r="V20" i="1"/>
  <c r="R21" i="1"/>
  <c r="S21" i="1"/>
  <c r="T21" i="1"/>
  <c r="U21" i="1"/>
  <c r="V21" i="1"/>
  <c r="R22" i="1"/>
  <c r="S22" i="1"/>
  <c r="T22" i="1"/>
  <c r="U22" i="1"/>
  <c r="V22" i="1"/>
  <c r="R23" i="1"/>
  <c r="S23" i="1"/>
  <c r="T23" i="1"/>
  <c r="U23" i="1"/>
  <c r="V23" i="1"/>
  <c r="R24" i="1"/>
  <c r="S24" i="1"/>
  <c r="T24" i="1"/>
  <c r="U24" i="1"/>
  <c r="V24" i="1"/>
  <c r="R25" i="1"/>
  <c r="S25" i="1"/>
  <c r="T25" i="1"/>
  <c r="U25" i="1"/>
  <c r="V25" i="1"/>
  <c r="R26" i="1"/>
  <c r="S26" i="1"/>
  <c r="T26" i="1"/>
  <c r="U26" i="1"/>
  <c r="V26" i="1"/>
  <c r="R27" i="1"/>
  <c r="S27" i="1"/>
  <c r="T27" i="1"/>
  <c r="U27" i="1"/>
  <c r="V27" i="1"/>
  <c r="R28" i="1"/>
  <c r="S28" i="1"/>
  <c r="T28" i="1"/>
  <c r="U28" i="1"/>
  <c r="V28" i="1"/>
  <c r="R29" i="1"/>
  <c r="S29" i="1"/>
  <c r="T29" i="1"/>
  <c r="U29" i="1"/>
  <c r="V29" i="1"/>
  <c r="R30" i="1"/>
  <c r="S30" i="1"/>
  <c r="T30" i="1"/>
  <c r="U30" i="1"/>
  <c r="V30" i="1"/>
  <c r="R31" i="1"/>
  <c r="S31" i="1"/>
  <c r="T31" i="1"/>
  <c r="U31" i="1"/>
  <c r="V31" i="1"/>
  <c r="R32" i="1"/>
  <c r="S32" i="1"/>
  <c r="T32" i="1"/>
  <c r="U32" i="1"/>
  <c r="V32" i="1"/>
  <c r="R33" i="1"/>
  <c r="S33" i="1"/>
  <c r="T33" i="1"/>
  <c r="U33" i="1"/>
  <c r="V33" i="1"/>
  <c r="V34" i="1"/>
  <c r="U34" i="1"/>
  <c r="T34" i="1"/>
  <c r="S34" i="1"/>
  <c r="R3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AC137" i="1" l="1"/>
  <c r="AC209" i="1"/>
  <c r="AC201" i="1"/>
  <c r="AC193" i="1"/>
  <c r="AC145" i="1"/>
  <c r="AC185" i="1"/>
  <c r="AC177" i="1"/>
  <c r="AC233" i="1"/>
  <c r="AC169" i="1"/>
  <c r="AC225" i="1"/>
  <c r="AC161" i="1"/>
  <c r="AC217" i="1"/>
  <c r="AC153" i="1"/>
  <c r="AC274" i="1"/>
  <c r="AC266" i="1"/>
  <c r="AC258" i="1"/>
  <c r="AC250" i="1"/>
  <c r="AC242" i="1"/>
  <c r="AC234" i="1"/>
  <c r="AC210" i="1"/>
  <c r="AC202" i="1"/>
  <c r="AC194" i="1"/>
  <c r="AC186" i="1"/>
  <c r="AC178" i="1"/>
  <c r="AC162" i="1"/>
  <c r="AC154" i="1"/>
  <c r="AC146" i="1"/>
  <c r="AC138" i="1"/>
  <c r="AC224" i="1"/>
  <c r="AC216" i="1"/>
  <c r="AC208" i="1"/>
  <c r="AC200" i="1"/>
  <c r="AC192" i="1"/>
  <c r="AC184" i="1"/>
  <c r="AC176" i="1"/>
  <c r="AC168" i="1"/>
  <c r="AC160" i="1"/>
  <c r="AC144" i="1"/>
  <c r="AC136" i="1"/>
  <c r="AC128" i="1"/>
  <c r="AC120" i="1"/>
  <c r="AC112" i="1"/>
  <c r="AC104" i="1"/>
  <c r="AC96" i="1"/>
  <c r="AC88" i="1"/>
  <c r="AC80" i="1"/>
  <c r="AC72" i="1"/>
  <c r="AC64" i="1"/>
  <c r="AC56" i="1"/>
  <c r="AC48" i="1"/>
  <c r="AC40" i="1"/>
  <c r="AC32" i="1"/>
  <c r="AC24" i="1"/>
  <c r="AC16" i="1"/>
  <c r="AC8" i="1"/>
  <c r="AC239" i="1"/>
  <c r="AC215" i="1"/>
  <c r="AC175" i="1"/>
  <c r="AC143" i="1"/>
  <c r="AC47" i="1"/>
  <c r="AC39" i="1"/>
  <c r="AC31" i="1"/>
  <c r="AC15" i="1"/>
  <c r="AC7" i="1"/>
  <c r="AC206" i="1"/>
  <c r="AC198" i="1"/>
  <c r="AC182" i="1"/>
  <c r="AC174" i="1"/>
  <c r="AC158" i="1"/>
  <c r="AC30" i="1"/>
  <c r="AC14" i="1"/>
  <c r="AC6" i="1"/>
  <c r="AC189" i="1"/>
  <c r="AC125" i="1"/>
  <c r="AC117" i="1"/>
  <c r="AC109" i="1"/>
  <c r="AC101" i="1"/>
  <c r="AC93" i="1"/>
  <c r="AC85" i="1"/>
  <c r="AC77" i="1"/>
  <c r="AC69" i="1"/>
  <c r="AC61" i="1"/>
  <c r="AC53" i="1"/>
  <c r="AC45" i="1"/>
  <c r="AC37" i="1"/>
  <c r="AC29" i="1"/>
  <c r="AC21" i="1"/>
  <c r="AC13" i="1"/>
  <c r="AC5" i="1"/>
  <c r="AC276" i="1"/>
  <c r="AC124" i="1"/>
  <c r="AC116" i="1"/>
  <c r="AC108" i="1"/>
  <c r="AC100" i="1"/>
  <c r="AC92" i="1"/>
  <c r="AC84" i="1"/>
  <c r="AC76" i="1"/>
  <c r="AC68" i="1"/>
  <c r="AC60" i="1"/>
  <c r="AC52" i="1"/>
  <c r="AC44" i="1"/>
  <c r="AC36" i="1"/>
  <c r="AC28" i="1"/>
  <c r="AC20" i="1"/>
  <c r="AC12" i="1"/>
  <c r="AC4" i="1"/>
  <c r="AC131" i="1"/>
  <c r="AC123" i="1"/>
  <c r="AC115" i="1"/>
  <c r="AC107" i="1"/>
  <c r="AC99" i="1"/>
  <c r="AC91" i="1"/>
  <c r="AC83" i="1"/>
  <c r="AC75" i="1"/>
  <c r="AC67" i="1"/>
  <c r="AC59" i="1"/>
  <c r="AC51" i="1"/>
  <c r="AC43" i="1"/>
  <c r="AC35" i="1"/>
  <c r="AC27" i="1"/>
  <c r="AC19" i="1"/>
  <c r="AC11" i="1"/>
  <c r="AC3" i="1"/>
  <c r="AA219" i="1"/>
  <c r="Z258" i="1"/>
  <c r="Z136" i="1"/>
  <c r="AA135" i="1"/>
  <c r="AA263" i="1"/>
  <c r="Z239" i="1"/>
  <c r="Z276" i="1"/>
  <c r="AA268" i="1"/>
  <c r="AC268" i="1" s="1"/>
  <c r="W223" i="1"/>
  <c r="AA252" i="1"/>
  <c r="AC252" i="1" s="1"/>
  <c r="Z224" i="1"/>
  <c r="AA223" i="1"/>
  <c r="AC223" i="1" s="1"/>
  <c r="AA222" i="1"/>
  <c r="AC222" i="1" s="1"/>
  <c r="W262" i="1"/>
  <c r="W240" i="1"/>
  <c r="W238" i="1"/>
  <c r="W264" i="1"/>
  <c r="AA260" i="1"/>
  <c r="AC260" i="1" s="1"/>
  <c r="Z182" i="1"/>
  <c r="AA181" i="1"/>
  <c r="AC181" i="1" s="1"/>
  <c r="AA139" i="1"/>
  <c r="AC139" i="1" s="1"/>
  <c r="W267" i="1"/>
  <c r="AA237" i="1"/>
  <c r="AC237" i="1" s="1"/>
  <c r="AA244" i="1"/>
  <c r="AC244" i="1" s="1"/>
  <c r="Z242" i="1"/>
  <c r="Z143" i="1"/>
  <c r="W228" i="1"/>
  <c r="AA273" i="1"/>
  <c r="AC273" i="1" s="1"/>
  <c r="AA272" i="1"/>
  <c r="AC272" i="1" s="1"/>
  <c r="AA271" i="1"/>
  <c r="AC271" i="1" s="1"/>
  <c r="AA255" i="1"/>
  <c r="AC255" i="1" s="1"/>
  <c r="W184" i="1"/>
  <c r="W246" i="1"/>
  <c r="W220" i="1"/>
  <c r="Z215" i="1"/>
  <c r="AA214" i="1"/>
  <c r="AC214" i="1" s="1"/>
  <c r="AA179" i="1"/>
  <c r="AC179" i="1" s="1"/>
  <c r="Z178" i="1"/>
  <c r="Z177" i="1"/>
  <c r="Z168" i="1"/>
  <c r="AA167" i="1"/>
  <c r="AC167" i="1" s="1"/>
  <c r="AA166" i="1"/>
  <c r="AC166" i="1" s="1"/>
  <c r="W254" i="1"/>
  <c r="W248" i="1"/>
  <c r="W151" i="1"/>
  <c r="W270" i="1"/>
  <c r="W188" i="1"/>
  <c r="AA152" i="1"/>
  <c r="AC152" i="1" s="1"/>
  <c r="AA265" i="1"/>
  <c r="AC265" i="1" s="1"/>
  <c r="W256" i="1"/>
  <c r="AA249" i="1"/>
  <c r="AC249" i="1" s="1"/>
  <c r="AA248" i="1"/>
  <c r="AC248" i="1" s="1"/>
  <c r="AA247" i="1"/>
  <c r="AC247" i="1" s="1"/>
  <c r="AA151" i="1"/>
  <c r="AC151" i="1" s="1"/>
  <c r="W272" i="1"/>
  <c r="W257" i="1"/>
  <c r="W233" i="1"/>
  <c r="Z175" i="1"/>
  <c r="Z174" i="1"/>
  <c r="AA173" i="1"/>
  <c r="AC173" i="1" s="1"/>
  <c r="W271" i="1"/>
  <c r="W269" i="1"/>
  <c r="W266" i="1"/>
  <c r="AA261" i="1"/>
  <c r="AC261" i="1" s="1"/>
  <c r="W260" i="1"/>
  <c r="W247" i="1"/>
  <c r="W245" i="1"/>
  <c r="W241" i="1"/>
  <c r="AA236" i="1"/>
  <c r="AC236" i="1" s="1"/>
  <c r="W231" i="1"/>
  <c r="W230" i="1"/>
  <c r="W212" i="1"/>
  <c r="W242" i="1"/>
  <c r="AA232" i="1"/>
  <c r="AC232" i="1" s="1"/>
  <c r="AA227" i="1"/>
  <c r="AC227" i="1" s="1"/>
  <c r="W195" i="1"/>
  <c r="W194" i="1"/>
  <c r="AA187" i="1"/>
  <c r="AC187" i="1" s="1"/>
  <c r="Z186" i="1"/>
  <c r="Z185" i="1"/>
  <c r="Z184" i="1"/>
  <c r="AA183" i="1"/>
  <c r="AC183" i="1" s="1"/>
  <c r="W132" i="1"/>
  <c r="AA269" i="1"/>
  <c r="AC269" i="1" s="1"/>
  <c r="W268" i="1"/>
  <c r="W265" i="1"/>
  <c r="AA257" i="1"/>
  <c r="AC257" i="1" s="1"/>
  <c r="AA256" i="1"/>
  <c r="AC256" i="1" s="1"/>
  <c r="AA245" i="1"/>
  <c r="AC245" i="1" s="1"/>
  <c r="W244" i="1"/>
  <c r="AA231" i="1"/>
  <c r="AC231" i="1" s="1"/>
  <c r="AA230" i="1"/>
  <c r="AC230" i="1" s="1"/>
  <c r="W215" i="1"/>
  <c r="AA211" i="1"/>
  <c r="AC211" i="1" s="1"/>
  <c r="Z210" i="1"/>
  <c r="Z209" i="1"/>
  <c r="Z208" i="1"/>
  <c r="AA207" i="1"/>
  <c r="AC207" i="1" s="1"/>
  <c r="W167" i="1"/>
  <c r="W137" i="1"/>
  <c r="W136" i="1"/>
  <c r="W274" i="1"/>
  <c r="Z266" i="1"/>
  <c r="W255" i="1"/>
  <c r="W253" i="1"/>
  <c r="W250" i="1"/>
  <c r="W235" i="1"/>
  <c r="Z194" i="1"/>
  <c r="Z193" i="1"/>
  <c r="Z192" i="1"/>
  <c r="AA191" i="1"/>
  <c r="AC191" i="1" s="1"/>
  <c r="W275" i="1"/>
  <c r="W273" i="1"/>
  <c r="W251" i="1"/>
  <c r="W249" i="1"/>
  <c r="AA241" i="1"/>
  <c r="AC241" i="1" s="1"/>
  <c r="AA240" i="1"/>
  <c r="AC240" i="1" s="1"/>
  <c r="W204" i="1"/>
  <c r="W276" i="1"/>
  <c r="AA264" i="1"/>
  <c r="AC264" i="1" s="1"/>
  <c r="W259" i="1"/>
  <c r="AA253" i="1"/>
  <c r="AC253" i="1" s="1"/>
  <c r="W252" i="1"/>
  <c r="W239" i="1"/>
  <c r="W237" i="1"/>
  <c r="W207" i="1"/>
  <c r="Z200" i="1"/>
  <c r="AA199" i="1"/>
  <c r="AC199" i="1" s="1"/>
  <c r="Z198" i="1"/>
  <c r="AA197" i="1"/>
  <c r="AC197" i="1" s="1"/>
  <c r="AA170" i="1"/>
  <c r="AC170" i="1" s="1"/>
  <c r="Z274" i="1"/>
  <c r="W263" i="1"/>
  <c r="W261" i="1"/>
  <c r="W258" i="1"/>
  <c r="Z250" i="1"/>
  <c r="W243" i="1"/>
  <c r="W236" i="1"/>
  <c r="AA270" i="1"/>
  <c r="AC270" i="1" s="1"/>
  <c r="AA262" i="1"/>
  <c r="AC262" i="1" s="1"/>
  <c r="AA254" i="1"/>
  <c r="AC254" i="1" s="1"/>
  <c r="AA246" i="1"/>
  <c r="AC246" i="1" s="1"/>
  <c r="AA238" i="1"/>
  <c r="AC238" i="1" s="1"/>
  <c r="AA275" i="1"/>
  <c r="AC275" i="1" s="1"/>
  <c r="AA267" i="1"/>
  <c r="AC267" i="1" s="1"/>
  <c r="AA259" i="1"/>
  <c r="AC259" i="1" s="1"/>
  <c r="AA251" i="1"/>
  <c r="AC251" i="1" s="1"/>
  <c r="AA243" i="1"/>
  <c r="AC243" i="1" s="1"/>
  <c r="AA235" i="1"/>
  <c r="AC235" i="1" s="1"/>
  <c r="W232" i="1"/>
  <c r="W226" i="1"/>
  <c r="W222" i="1"/>
  <c r="W200" i="1"/>
  <c r="W234" i="1"/>
  <c r="W229" i="1"/>
  <c r="W227" i="1"/>
  <c r="W199" i="1"/>
  <c r="W216" i="1"/>
  <c r="W208" i="1"/>
  <c r="W213" i="1"/>
  <c r="W211" i="1"/>
  <c r="W210" i="1"/>
  <c r="W209" i="1"/>
  <c r="W205" i="1"/>
  <c r="W217" i="1"/>
  <c r="W214" i="1"/>
  <c r="W206" i="1"/>
  <c r="W224" i="1"/>
  <c r="W218" i="1"/>
  <c r="W225" i="1"/>
  <c r="W221" i="1"/>
  <c r="W219" i="1"/>
  <c r="Z206" i="1"/>
  <c r="AA205" i="1"/>
  <c r="AC205" i="1" s="1"/>
  <c r="AA203" i="1"/>
  <c r="AC203" i="1" s="1"/>
  <c r="Z202" i="1"/>
  <c r="Z201" i="1"/>
  <c r="W180" i="1"/>
  <c r="W179" i="1"/>
  <c r="W178" i="1"/>
  <c r="W177" i="1"/>
  <c r="W189" i="1"/>
  <c r="W183" i="1"/>
  <c r="W191" i="1"/>
  <c r="W190" i="1"/>
  <c r="W193" i="1"/>
  <c r="Z189" i="1"/>
  <c r="W172" i="1"/>
  <c r="W159" i="1"/>
  <c r="W153" i="1"/>
  <c r="W175" i="1"/>
  <c r="W135" i="1"/>
  <c r="W138" i="1"/>
  <c r="W162" i="1"/>
  <c r="W163" i="1"/>
  <c r="W143" i="1"/>
  <c r="W164" i="1"/>
  <c r="W156" i="1"/>
  <c r="W165" i="1"/>
  <c r="W148" i="1"/>
  <c r="AA163" i="1"/>
  <c r="AC163" i="1" s="1"/>
  <c r="Z162" i="1"/>
  <c r="Z161" i="1"/>
  <c r="Z160" i="1"/>
  <c r="AA159" i="1"/>
  <c r="AC159" i="1" s="1"/>
  <c r="Z158" i="1"/>
  <c r="AA157" i="1"/>
  <c r="AC157" i="1" s="1"/>
  <c r="AA155" i="1"/>
  <c r="AC155" i="1" s="1"/>
  <c r="Z154" i="1"/>
  <c r="Z153" i="1"/>
  <c r="AA150" i="1"/>
  <c r="AC150" i="1" s="1"/>
  <c r="Z176" i="1"/>
  <c r="Z144" i="1"/>
  <c r="W203" i="1"/>
  <c r="W202" i="1"/>
  <c r="W201" i="1"/>
  <c r="W187" i="1"/>
  <c r="W186" i="1"/>
  <c r="W185" i="1"/>
  <c r="W169" i="1"/>
  <c r="W161" i="1"/>
  <c r="W133" i="1"/>
  <c r="W198" i="1"/>
  <c r="W197" i="1"/>
  <c r="W182" i="1"/>
  <c r="W181" i="1"/>
  <c r="W176" i="1"/>
  <c r="W168" i="1"/>
  <c r="W160" i="1"/>
  <c r="W145" i="1"/>
  <c r="W144" i="1"/>
  <c r="W140" i="1"/>
  <c r="W134" i="1"/>
  <c r="W171" i="1"/>
  <c r="W170" i="1"/>
  <c r="W166" i="1"/>
  <c r="W158" i="1"/>
  <c r="W157" i="1"/>
  <c r="W141" i="1"/>
  <c r="W139" i="1"/>
  <c r="W174" i="1"/>
  <c r="W173" i="1"/>
  <c r="W155" i="1"/>
  <c r="W154" i="1"/>
  <c r="W146" i="1"/>
  <c r="W142" i="1"/>
  <c r="W196" i="1"/>
  <c r="W152" i="1"/>
  <c r="W147" i="1"/>
  <c r="W192" i="1"/>
  <c r="W149" i="1"/>
  <c r="W150" i="1"/>
  <c r="AA213" i="1"/>
  <c r="AC213" i="1" s="1"/>
  <c r="AA165" i="1"/>
  <c r="AC165" i="1" s="1"/>
  <c r="AA142" i="1"/>
  <c r="AC142" i="1" s="1"/>
  <c r="Z138" i="1"/>
  <c r="Z137" i="1"/>
  <c r="AA229" i="1"/>
  <c r="AC229" i="1" s="1"/>
  <c r="AA221" i="1"/>
  <c r="AC221" i="1" s="1"/>
  <c r="AA171" i="1"/>
  <c r="AC171" i="1" s="1"/>
  <c r="AA134" i="1"/>
  <c r="AC134" i="1" s="1"/>
  <c r="AA226" i="1"/>
  <c r="AC226" i="1" s="1"/>
  <c r="AA218" i="1"/>
  <c r="AC218" i="1" s="1"/>
  <c r="AA190" i="1"/>
  <c r="AC190" i="1" s="1"/>
  <c r="Z169" i="1"/>
  <c r="AA149" i="1"/>
  <c r="AC149" i="1" s="1"/>
  <c r="Z234" i="1"/>
  <c r="Z233" i="1"/>
  <c r="Z225" i="1"/>
  <c r="Z217" i="1"/>
  <c r="Z216" i="1"/>
  <c r="AA147" i="1"/>
  <c r="AC147" i="1" s="1"/>
  <c r="Z146" i="1"/>
  <c r="Z145" i="1"/>
  <c r="AA195" i="1"/>
  <c r="AC195" i="1" s="1"/>
  <c r="AA141" i="1"/>
  <c r="AC141" i="1" s="1"/>
  <c r="AA133" i="1"/>
  <c r="AC133" i="1" s="1"/>
  <c r="AA228" i="1"/>
  <c r="AC228" i="1" s="1"/>
  <c r="AA220" i="1"/>
  <c r="AC220" i="1" s="1"/>
  <c r="AA212" i="1"/>
  <c r="AC212" i="1" s="1"/>
  <c r="AA204" i="1"/>
  <c r="AC204" i="1" s="1"/>
  <c r="AA196" i="1"/>
  <c r="AC196" i="1" s="1"/>
  <c r="AA188" i="1"/>
  <c r="AC188" i="1" s="1"/>
  <c r="AA180" i="1"/>
  <c r="AC180" i="1" s="1"/>
  <c r="AA172" i="1"/>
  <c r="AC172" i="1" s="1"/>
  <c r="AA164" i="1"/>
  <c r="AC164" i="1" s="1"/>
  <c r="AA156" i="1"/>
  <c r="AC156" i="1" s="1"/>
  <c r="AA148" i="1"/>
  <c r="AC148" i="1" s="1"/>
  <c r="AA140" i="1"/>
  <c r="AC140" i="1" s="1"/>
  <c r="AA132" i="1"/>
  <c r="AC132" i="1" s="1"/>
  <c r="W2" i="1"/>
  <c r="AA2" i="1"/>
  <c r="AC2" i="1" s="1"/>
  <c r="Z47" i="1"/>
  <c r="AA87" i="1"/>
  <c r="AC87" i="1" s="1"/>
  <c r="Z69" i="1"/>
  <c r="AA119" i="1"/>
  <c r="AC119" i="1" s="1"/>
  <c r="Z68" i="1"/>
  <c r="AA118" i="1"/>
  <c r="AC118" i="1" s="1"/>
  <c r="Z45" i="1"/>
  <c r="AA86" i="1"/>
  <c r="AC86" i="1" s="1"/>
  <c r="Z29" i="1"/>
  <c r="AA55" i="1"/>
  <c r="AC55" i="1" s="1"/>
  <c r="Z28" i="1"/>
  <c r="AA54" i="1"/>
  <c r="AC54" i="1" s="1"/>
  <c r="Z125" i="1"/>
  <c r="Z13" i="1"/>
  <c r="AA23" i="1"/>
  <c r="AC23" i="1" s="1"/>
  <c r="Z117" i="1"/>
  <c r="Z12" i="1"/>
  <c r="AA22" i="1"/>
  <c r="AC22" i="1" s="1"/>
  <c r="Z77" i="1"/>
  <c r="Z53" i="1"/>
  <c r="Z31" i="1"/>
  <c r="Z15" i="1"/>
  <c r="AA127" i="1"/>
  <c r="AC127" i="1" s="1"/>
  <c r="AA95" i="1"/>
  <c r="AC95" i="1" s="1"/>
  <c r="AA63" i="1"/>
  <c r="AC63" i="1" s="1"/>
  <c r="Z76" i="1"/>
  <c r="Z52" i="1"/>
  <c r="Z30" i="1"/>
  <c r="Z14" i="1"/>
  <c r="AA126" i="1"/>
  <c r="AC126" i="1" s="1"/>
  <c r="AA94" i="1"/>
  <c r="AC94" i="1" s="1"/>
  <c r="AA62" i="1"/>
  <c r="AC62" i="1" s="1"/>
  <c r="Z109" i="1"/>
  <c r="Z44" i="1"/>
  <c r="Z7" i="1"/>
  <c r="AA111" i="1"/>
  <c r="AC111" i="1" s="1"/>
  <c r="AA79" i="1"/>
  <c r="AC79" i="1" s="1"/>
  <c r="Z101" i="1"/>
  <c r="Z61" i="1"/>
  <c r="Z39" i="1"/>
  <c r="Z6" i="1"/>
  <c r="AA110" i="1"/>
  <c r="AC110" i="1" s="1"/>
  <c r="AA78" i="1"/>
  <c r="AC78" i="1" s="1"/>
  <c r="AA46" i="1"/>
  <c r="AC46" i="1" s="1"/>
  <c r="Z93" i="1"/>
  <c r="Z60" i="1"/>
  <c r="Z37" i="1"/>
  <c r="Z21" i="1"/>
  <c r="Z5" i="1"/>
  <c r="AA103" i="1"/>
  <c r="AC103" i="1" s="1"/>
  <c r="AA71" i="1"/>
  <c r="AC71" i="1" s="1"/>
  <c r="Z85" i="1"/>
  <c r="Z36" i="1"/>
  <c r="Z20" i="1"/>
  <c r="Z4" i="1"/>
  <c r="AA102" i="1"/>
  <c r="AC102" i="1" s="1"/>
  <c r="AA70" i="1"/>
  <c r="AC70" i="1" s="1"/>
  <c r="AA38" i="1"/>
  <c r="AC38" i="1" s="1"/>
  <c r="Z128" i="1"/>
  <c r="Z120" i="1"/>
  <c r="Z112" i="1"/>
  <c r="Z104" i="1"/>
  <c r="Z96" i="1"/>
  <c r="Z88" i="1"/>
  <c r="Z80" i="1"/>
  <c r="Z72" i="1"/>
  <c r="Z64" i="1"/>
  <c r="Z56" i="1"/>
  <c r="Z48" i="1"/>
  <c r="Z40" i="1"/>
  <c r="Z32" i="1"/>
  <c r="Z24" i="1"/>
  <c r="Z16" i="1"/>
  <c r="Z8" i="1"/>
  <c r="AA130" i="1"/>
  <c r="AC130" i="1" s="1"/>
  <c r="AA122" i="1"/>
  <c r="AC122" i="1" s="1"/>
  <c r="AA114" i="1"/>
  <c r="AC114" i="1" s="1"/>
  <c r="AA106" i="1"/>
  <c r="AC106" i="1" s="1"/>
  <c r="AA98" i="1"/>
  <c r="AC98" i="1" s="1"/>
  <c r="AA90" i="1"/>
  <c r="AC90" i="1" s="1"/>
  <c r="AA82" i="1"/>
  <c r="AC82" i="1" s="1"/>
  <c r="AA74" i="1"/>
  <c r="AC74" i="1" s="1"/>
  <c r="AA66" i="1"/>
  <c r="AC66" i="1" s="1"/>
  <c r="AA58" i="1"/>
  <c r="AC58" i="1" s="1"/>
  <c r="AA50" i="1"/>
  <c r="AC50" i="1" s="1"/>
  <c r="AA42" i="1"/>
  <c r="AC42" i="1" s="1"/>
  <c r="AA34" i="1"/>
  <c r="AC34" i="1" s="1"/>
  <c r="AA26" i="1"/>
  <c r="AC26" i="1" s="1"/>
  <c r="AA18" i="1"/>
  <c r="AC18" i="1" s="1"/>
  <c r="AA10" i="1"/>
  <c r="AC10" i="1" s="1"/>
  <c r="AA129" i="1"/>
  <c r="AC129" i="1" s="1"/>
  <c r="AA121" i="1"/>
  <c r="AC121" i="1" s="1"/>
  <c r="AA113" i="1"/>
  <c r="AC113" i="1" s="1"/>
  <c r="AA105" i="1"/>
  <c r="AC105" i="1" s="1"/>
  <c r="AA97" i="1"/>
  <c r="AC97" i="1" s="1"/>
  <c r="AA89" i="1"/>
  <c r="AC89" i="1" s="1"/>
  <c r="AA81" i="1"/>
  <c r="AC81" i="1" s="1"/>
  <c r="AA73" i="1"/>
  <c r="AC73" i="1" s="1"/>
  <c r="AA65" i="1"/>
  <c r="AC65" i="1" s="1"/>
  <c r="AA57" i="1"/>
  <c r="AC57" i="1" s="1"/>
  <c r="AA49" i="1"/>
  <c r="AC49" i="1" s="1"/>
  <c r="AA41" i="1"/>
  <c r="AC41" i="1" s="1"/>
  <c r="AA33" i="1"/>
  <c r="AC33" i="1" s="1"/>
  <c r="AA25" i="1"/>
  <c r="AC25" i="1" s="1"/>
  <c r="AA17" i="1"/>
  <c r="AC17" i="1" s="1"/>
  <c r="AA9" i="1"/>
  <c r="AC9" i="1" s="1"/>
  <c r="Z124" i="1"/>
  <c r="Z116" i="1"/>
  <c r="Z108" i="1"/>
  <c r="Z100" i="1"/>
  <c r="Z92" i="1"/>
  <c r="Z84" i="1"/>
  <c r="Z131" i="1"/>
  <c r="Z123" i="1"/>
  <c r="Z115" i="1"/>
  <c r="Z107" i="1"/>
  <c r="Z99" i="1"/>
  <c r="Z91" i="1"/>
  <c r="Z83" i="1"/>
  <c r="Z75" i="1"/>
  <c r="Z67" i="1"/>
  <c r="Z59" i="1"/>
  <c r="Z51" i="1"/>
  <c r="Z43" i="1"/>
  <c r="Z35" i="1"/>
  <c r="Z27" i="1"/>
  <c r="Z19" i="1"/>
  <c r="Z11" i="1"/>
  <c r="Z3" i="1"/>
  <c r="W84" i="1"/>
  <c r="W29" i="1"/>
  <c r="W100" i="1"/>
  <c r="W89" i="1"/>
  <c r="W73" i="1"/>
  <c r="W52" i="1"/>
  <c r="W121" i="1"/>
  <c r="W68" i="1"/>
  <c r="W18" i="1"/>
  <c r="W128" i="1"/>
  <c r="W112" i="1"/>
  <c r="W96" i="1"/>
  <c r="W80" i="1"/>
  <c r="W64" i="1"/>
  <c r="W48" i="1"/>
  <c r="W116" i="1"/>
  <c r="W105" i="1"/>
  <c r="W57" i="1"/>
  <c r="W36" i="1"/>
  <c r="W9" i="1"/>
  <c r="W131" i="1"/>
  <c r="W115" i="1"/>
  <c r="W99" i="1"/>
  <c r="W86" i="1"/>
  <c r="W83" i="1"/>
  <c r="W70" i="1"/>
  <c r="W67" i="1"/>
  <c r="W59" i="1"/>
  <c r="W35" i="1"/>
  <c r="W21" i="1"/>
  <c r="W13" i="1"/>
  <c r="W5" i="1"/>
  <c r="W124" i="1"/>
  <c r="W119" i="1"/>
  <c r="W108" i="1"/>
  <c r="W103" i="1"/>
  <c r="W92" i="1"/>
  <c r="W87" i="1"/>
  <c r="W76" i="1"/>
  <c r="W71" i="1"/>
  <c r="W60" i="1"/>
  <c r="W55" i="1"/>
  <c r="W44" i="1"/>
  <c r="W127" i="1"/>
  <c r="W120" i="1"/>
  <c r="W111" i="1"/>
  <c r="W104" i="1"/>
  <c r="W95" i="1"/>
  <c r="W88" i="1"/>
  <c r="W79" i="1"/>
  <c r="W72" i="1"/>
  <c r="W63" i="1"/>
  <c r="W47" i="1"/>
  <c r="W39" i="1"/>
  <c r="W123" i="1"/>
  <c r="W107" i="1"/>
  <c r="W91" i="1"/>
  <c r="W75" i="1"/>
  <c r="W43" i="1"/>
  <c r="W33" i="1"/>
  <c r="W25" i="1"/>
  <c r="W56" i="1"/>
  <c r="W54" i="1"/>
  <c r="W51" i="1"/>
  <c r="W30" i="1"/>
  <c r="W27" i="1"/>
  <c r="W24" i="1"/>
  <c r="W17" i="1"/>
  <c r="W10" i="1"/>
  <c r="W7" i="1"/>
  <c r="W4" i="1"/>
  <c r="W118" i="1"/>
  <c r="W102" i="1"/>
  <c r="W45" i="1"/>
  <c r="W109" i="1"/>
  <c r="W93" i="1"/>
  <c r="W77" i="1"/>
  <c r="W22" i="1"/>
  <c r="W19" i="1"/>
  <c r="W122" i="1"/>
  <c r="W106" i="1"/>
  <c r="W90" i="1"/>
  <c r="W49" i="1"/>
  <c r="W40" i="1"/>
  <c r="W37" i="1"/>
  <c r="W16" i="1"/>
  <c r="W125" i="1"/>
  <c r="W31" i="1"/>
  <c r="W28" i="1"/>
  <c r="W14" i="1"/>
  <c r="W11" i="1"/>
  <c r="W8" i="1"/>
  <c r="W129" i="1"/>
  <c r="W113" i="1"/>
  <c r="W97" i="1"/>
  <c r="W81" i="1"/>
  <c r="W78" i="1"/>
  <c r="W65" i="1"/>
  <c r="W62" i="1"/>
  <c r="W46" i="1"/>
  <c r="W38" i="1"/>
  <c r="W61" i="1"/>
  <c r="W126" i="1"/>
  <c r="W110" i="1"/>
  <c r="W94" i="1"/>
  <c r="W53" i="1"/>
  <c r="W74" i="1"/>
  <c r="W26" i="1"/>
  <c r="W23" i="1"/>
  <c r="W20" i="1"/>
  <c r="W6" i="1"/>
  <c r="W3" i="1"/>
  <c r="W117" i="1"/>
  <c r="W101" i="1"/>
  <c r="W85" i="1"/>
  <c r="W82" i="1"/>
  <c r="W69" i="1"/>
  <c r="W66" i="1"/>
  <c r="W50" i="1"/>
  <c r="W41" i="1"/>
  <c r="W58" i="1"/>
  <c r="W32" i="1"/>
  <c r="W15" i="1"/>
  <c r="W12" i="1"/>
  <c r="W130" i="1"/>
  <c r="W114" i="1"/>
  <c r="W98" i="1"/>
  <c r="W42" i="1"/>
  <c r="W34" i="1"/>
  <c r="AB219" i="1" l="1"/>
  <c r="AC219" i="1"/>
  <c r="AB263" i="1"/>
  <c r="AC263" i="1"/>
  <c r="AB135" i="1"/>
  <c r="AC135" i="1"/>
  <c r="AB9" i="1"/>
  <c r="AB55" i="1"/>
  <c r="AB165" i="1"/>
  <c r="AB17" i="1"/>
  <c r="AB81" i="1"/>
  <c r="AB18" i="1"/>
  <c r="AB82" i="1"/>
  <c r="AB70" i="1"/>
  <c r="AB63" i="1"/>
  <c r="AB172" i="1"/>
  <c r="AB133" i="1"/>
  <c r="AB134" i="1"/>
  <c r="AB213" i="1"/>
  <c r="AB159" i="1"/>
  <c r="AB235" i="1"/>
  <c r="AB254" i="1"/>
  <c r="AB240" i="1"/>
  <c r="AB236" i="1"/>
  <c r="AB247" i="1"/>
  <c r="AB179" i="1"/>
  <c r="AB272" i="1"/>
  <c r="AB139" i="1"/>
  <c r="AB252" i="1"/>
  <c r="AB268" i="1"/>
  <c r="AB10" i="1"/>
  <c r="AB110" i="1"/>
  <c r="AB22" i="1"/>
  <c r="AB228" i="1"/>
  <c r="AB205" i="1"/>
  <c r="AB246" i="1"/>
  <c r="AB211" i="1"/>
  <c r="AB25" i="1"/>
  <c r="AB89" i="1"/>
  <c r="AB26" i="1"/>
  <c r="AB90" i="1"/>
  <c r="AB102" i="1"/>
  <c r="AB62" i="1"/>
  <c r="AB95" i="1"/>
  <c r="AB86" i="1"/>
  <c r="AB2" i="1"/>
  <c r="AB180" i="1"/>
  <c r="AB141" i="1"/>
  <c r="AB171" i="1"/>
  <c r="AB243" i="1"/>
  <c r="AB262" i="1"/>
  <c r="AB241" i="1"/>
  <c r="AB230" i="1"/>
  <c r="AB269" i="1"/>
  <c r="AB173" i="1"/>
  <c r="AB248" i="1"/>
  <c r="AB214" i="1"/>
  <c r="AB273" i="1"/>
  <c r="AB181" i="1"/>
  <c r="AB103" i="1"/>
  <c r="AB164" i="1"/>
  <c r="AB187" i="1"/>
  <c r="AB151" i="1"/>
  <c r="AB271" i="1"/>
  <c r="AB33" i="1"/>
  <c r="AB34" i="1"/>
  <c r="AB98" i="1"/>
  <c r="AB94" i="1"/>
  <c r="AB127" i="1"/>
  <c r="AB23" i="1"/>
  <c r="AB188" i="1"/>
  <c r="AB195" i="1"/>
  <c r="AB221" i="1"/>
  <c r="AB150" i="1"/>
  <c r="AB251" i="1"/>
  <c r="AB270" i="1"/>
  <c r="AB170" i="1"/>
  <c r="AB231" i="1"/>
  <c r="AB227" i="1"/>
  <c r="AB249" i="1"/>
  <c r="AB222" i="1"/>
  <c r="AB73" i="1"/>
  <c r="AB87" i="1"/>
  <c r="AB226" i="1"/>
  <c r="AB97" i="1"/>
  <c r="AB41" i="1"/>
  <c r="AB105" i="1"/>
  <c r="AB42" i="1"/>
  <c r="AB106" i="1"/>
  <c r="AB126" i="1"/>
  <c r="AB118" i="1"/>
  <c r="AB132" i="1"/>
  <c r="AB196" i="1"/>
  <c r="AB149" i="1"/>
  <c r="AB229" i="1"/>
  <c r="AB259" i="1"/>
  <c r="AB197" i="1"/>
  <c r="AB253" i="1"/>
  <c r="AB207" i="1"/>
  <c r="AB183" i="1"/>
  <c r="AB232" i="1"/>
  <c r="AB166" i="1"/>
  <c r="AB260" i="1"/>
  <c r="AB223" i="1"/>
  <c r="AB74" i="1"/>
  <c r="AB113" i="1"/>
  <c r="AB204" i="1"/>
  <c r="AB245" i="1"/>
  <c r="AB265" i="1"/>
  <c r="AB167" i="1"/>
  <c r="AB38" i="1"/>
  <c r="AB49" i="1"/>
  <c r="AB50" i="1"/>
  <c r="AB114" i="1"/>
  <c r="AB79" i="1"/>
  <c r="AB140" i="1"/>
  <c r="AB163" i="1"/>
  <c r="AB267" i="1"/>
  <c r="AB57" i="1"/>
  <c r="AB121" i="1"/>
  <c r="AB58" i="1"/>
  <c r="AB122" i="1"/>
  <c r="AB46" i="1"/>
  <c r="AB111" i="1"/>
  <c r="AB54" i="1"/>
  <c r="AB119" i="1"/>
  <c r="AB148" i="1"/>
  <c r="AB212" i="1"/>
  <c r="AB147" i="1"/>
  <c r="AB190" i="1"/>
  <c r="AB155" i="1"/>
  <c r="AB275" i="1"/>
  <c r="AB199" i="1"/>
  <c r="AB264" i="1"/>
  <c r="AB256" i="1"/>
  <c r="AB261" i="1"/>
  <c r="AB152" i="1"/>
  <c r="AB244" i="1"/>
  <c r="AB65" i="1"/>
  <c r="AB129" i="1"/>
  <c r="AB66" i="1"/>
  <c r="AB130" i="1"/>
  <c r="AB71" i="1"/>
  <c r="AB78" i="1"/>
  <c r="AB156" i="1"/>
  <c r="AB220" i="1"/>
  <c r="AB218" i="1"/>
  <c r="AB142" i="1"/>
  <c r="AB157" i="1"/>
  <c r="AB203" i="1"/>
  <c r="AB238" i="1"/>
  <c r="AB191" i="1"/>
  <c r="AB257" i="1"/>
  <c r="AB255" i="1"/>
  <c r="AB237" i="1"/>
</calcChain>
</file>

<file path=xl/sharedStrings.xml><?xml version="1.0" encoding="utf-8"?>
<sst xmlns="http://schemas.openxmlformats.org/spreadsheetml/2006/main" count="304" uniqueCount="24">
  <si>
    <t>Good</t>
  </si>
  <si>
    <t>Bumpy</t>
  </si>
  <si>
    <t>Worst</t>
  </si>
  <si>
    <t>SlightyBumpy</t>
  </si>
  <si>
    <t>I1</t>
  </si>
  <si>
    <t>I2</t>
  </si>
  <si>
    <t>I3</t>
  </si>
  <si>
    <t>I4</t>
  </si>
  <si>
    <t>I5</t>
  </si>
  <si>
    <t>Final</t>
  </si>
  <si>
    <t>Speed</t>
  </si>
  <si>
    <t>Sum</t>
  </si>
  <si>
    <t>SB</t>
  </si>
  <si>
    <t>B</t>
  </si>
  <si>
    <t>W</t>
  </si>
  <si>
    <t>NC</t>
  </si>
  <si>
    <t>Danger</t>
  </si>
  <si>
    <t>High Speed Blocker</t>
  </si>
  <si>
    <t>Irregular road</t>
  </si>
  <si>
    <t>High Speed irregular road</t>
  </si>
  <si>
    <t>Max</t>
  </si>
  <si>
    <t>Direct</t>
  </si>
  <si>
    <t>Inverse</t>
  </si>
  <si>
    <t>Total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</si>
</sst>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6"/>
  <sheetViews>
    <sheetView tabSelected="1" topLeftCell="F1" workbookViewId="0">
      <selection activeCell="K1" sqref="K1"/>
    </sheetView>
  </sheetViews>
  <sheetFormatPr defaultRowHeight="15" x14ac:dyDescent="0.25"/>
  <cols>
    <col min="10" max="10" width="14.140625" customWidth="1"/>
    <col min="25" max="25" width="9.28515625" customWidth="1"/>
  </cols>
  <sheetData>
    <row r="1" spans="1:33" x14ac:dyDescent="0.25">
      <c r="H1" t="s">
        <v>10</v>
      </c>
      <c r="I1" t="s">
        <v>10</v>
      </c>
      <c r="J1" t="s">
        <v>9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11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11</v>
      </c>
      <c r="X1" t="s">
        <v>20</v>
      </c>
      <c r="Y1" t="s">
        <v>23</v>
      </c>
      <c r="Z1" t="s">
        <v>21</v>
      </c>
      <c r="AA1" t="s">
        <v>22</v>
      </c>
      <c r="AD1" t="s">
        <v>21</v>
      </c>
      <c r="AE1" t="s">
        <v>22</v>
      </c>
    </row>
    <row r="2" spans="1:33" x14ac:dyDescent="0.25">
      <c r="A2">
        <v>17.392267499999999</v>
      </c>
      <c r="B2">
        <v>78.367080200000004</v>
      </c>
      <c r="C2">
        <v>17.392432400000001</v>
      </c>
      <c r="D2">
        <v>78.366788400000004</v>
      </c>
      <c r="E2">
        <v>0.20269999999999999</v>
      </c>
      <c r="F2">
        <v>0.1812</v>
      </c>
      <c r="G2">
        <v>0.1744</v>
      </c>
      <c r="H2">
        <v>4.75</v>
      </c>
      <c r="I2">
        <f t="shared" ref="I2:I6" si="0">H2*3.6</f>
        <v>17.100000000000001</v>
      </c>
      <c r="J2" t="s">
        <v>0</v>
      </c>
      <c r="K2" s="1">
        <v>6.8368055555555557E-2</v>
      </c>
      <c r="L2">
        <v>0</v>
      </c>
      <c r="M2">
        <v>0</v>
      </c>
      <c r="N2">
        <v>0</v>
      </c>
      <c r="O2">
        <v>0</v>
      </c>
      <c r="P2">
        <v>0</v>
      </c>
      <c r="Q2">
        <f>SUM(L2:P2)</f>
        <v>0</v>
      </c>
      <c r="R2">
        <f>LOOKUP(EXCEL_235356_data!L2,Sheet1!$D$3:$D$7,Sheet1!$E$3:$E$7)</f>
        <v>0</v>
      </c>
      <c r="S2">
        <f>LOOKUP(EXCEL_235356_data!M2,Sheet1!$D$3:$D$7,Sheet1!$E$3:$E$7)</f>
        <v>0</v>
      </c>
      <c r="T2">
        <f>LOOKUP(EXCEL_235356_data!N2,Sheet1!$D$3:$D$7,Sheet1!$E$3:$E$7)</f>
        <v>0</v>
      </c>
      <c r="U2">
        <f>LOOKUP(EXCEL_235356_data!O2,Sheet1!$D$3:$D$7,Sheet1!$E$3:$E$7)</f>
        <v>0</v>
      </c>
      <c r="V2">
        <f>LOOKUP(EXCEL_235356_data!P2,Sheet1!$D$3:$D$7,Sheet1!$E$3:$E$7)</f>
        <v>0</v>
      </c>
      <c r="W2">
        <f t="shared" ref="W2:W33" si="1">AVERAGE(R2:V2)</f>
        <v>0</v>
      </c>
      <c r="X2">
        <f>MAX(E2:G2)</f>
        <v>0.20269999999999999</v>
      </c>
      <c r="Y2">
        <f>SUM(E2:G2)</f>
        <v>0.55830000000000002</v>
      </c>
      <c r="Z2">
        <f>X2*H2</f>
        <v>0.96282499999999993</v>
      </c>
      <c r="AA2">
        <f>(X2/H2)*100</f>
        <v>4.2673684210526313</v>
      </c>
      <c r="AB2" t="str">
        <f>IF(AA2&gt;2,"BUMPY","GOOD")</f>
        <v>BUMPY</v>
      </c>
      <c r="AC2" t="str">
        <f>IF(AA2&gt;3,"SUPER","GOOD")</f>
        <v>SUPER</v>
      </c>
      <c r="AD2">
        <f>Y2*I2</f>
        <v>9.5469300000000015</v>
      </c>
      <c r="AE2">
        <f>(Y2/I2)*100</f>
        <v>3.2649122807017541</v>
      </c>
      <c r="AF2" t="str">
        <f>IF(AE2&gt;2,"BUMPY","GOOD")</f>
        <v>BUMPY</v>
      </c>
      <c r="AG2" t="str">
        <f>IF(AE2&gt;3,"SUPER","GOOD")</f>
        <v>SUPER</v>
      </c>
    </row>
    <row r="3" spans="1:33" x14ac:dyDescent="0.25">
      <c r="A3">
        <v>17.392432400000001</v>
      </c>
      <c r="B3">
        <v>78.366788400000004</v>
      </c>
      <c r="C3">
        <v>17.392677500000001</v>
      </c>
      <c r="D3">
        <v>78.366820399999995</v>
      </c>
      <c r="E3">
        <v>6.6699999999999995E-2</v>
      </c>
      <c r="F3">
        <v>5.2200000000000003E-2</v>
      </c>
      <c r="G3">
        <v>7.9600000000000004E-2</v>
      </c>
      <c r="H3">
        <v>6.75</v>
      </c>
      <c r="I3">
        <f t="shared" si="0"/>
        <v>24.3</v>
      </c>
      <c r="J3" t="s">
        <v>0</v>
      </c>
      <c r="K3" s="1">
        <v>6.8425925925925932E-2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66" si="2">SUM(L3:P3)</f>
        <v>0</v>
      </c>
      <c r="R3">
        <f>LOOKUP(EXCEL_235356_data!L3,Sheet1!$D$3:$D$7,Sheet1!$E$3:$E$7)</f>
        <v>0</v>
      </c>
      <c r="S3">
        <f>LOOKUP(EXCEL_235356_data!M3,Sheet1!$D$3:$D$7,Sheet1!$E$3:$E$7)</f>
        <v>0</v>
      </c>
      <c r="T3">
        <f>LOOKUP(EXCEL_235356_data!N3,Sheet1!$D$3:$D$7,Sheet1!$E$3:$E$7)</f>
        <v>0</v>
      </c>
      <c r="U3">
        <f>LOOKUP(EXCEL_235356_data!O3,Sheet1!$D$3:$D$7,Sheet1!$E$3:$E$7)</f>
        <v>0</v>
      </c>
      <c r="V3">
        <f>LOOKUP(EXCEL_235356_data!P3,Sheet1!$D$3:$D$7,Sheet1!$E$3:$E$7)</f>
        <v>0</v>
      </c>
      <c r="W3">
        <f t="shared" si="1"/>
        <v>0</v>
      </c>
      <c r="X3">
        <f t="shared" ref="X3:X66" si="3">MAX(E3:G3)</f>
        <v>7.9600000000000004E-2</v>
      </c>
      <c r="Y3">
        <f t="shared" ref="Y3:Y66" si="4">SUM(E3:G3)</f>
        <v>0.19850000000000001</v>
      </c>
      <c r="Z3">
        <f t="shared" ref="Z3:Z66" si="5">X3*H3</f>
        <v>0.5373</v>
      </c>
      <c r="AA3">
        <f t="shared" ref="AA3:AA66" si="6">(X3/H3)*100</f>
        <v>1.1792592592592592</v>
      </c>
      <c r="AB3" t="str">
        <f t="shared" ref="AB3:AB66" si="7">IF(AA3&gt;2,"BUMPY","GOOD")</f>
        <v>GOOD</v>
      </c>
      <c r="AC3" t="str">
        <f t="shared" ref="AC3:AC66" si="8">IF(AA3&gt;3,"SUPER","GOOD")</f>
        <v>GOOD</v>
      </c>
      <c r="AD3">
        <f t="shared" ref="AD3:AD66" si="9">Y3*I3</f>
        <v>4.82355</v>
      </c>
      <c r="AE3">
        <f t="shared" ref="AE3:AE66" si="10">(Y3/I3)*100</f>
        <v>0.8168724279835391</v>
      </c>
      <c r="AF3" t="str">
        <f t="shared" ref="AF3:AF66" si="11">IF(AE3&gt;2,"BUMPY","GOOD")</f>
        <v>GOOD</v>
      </c>
      <c r="AG3" t="str">
        <f t="shared" ref="AG3:AG66" si="12">IF(AE3&gt;3,"SUPER","GOOD")</f>
        <v>GOOD</v>
      </c>
    </row>
    <row r="4" spans="1:33" x14ac:dyDescent="0.25">
      <c r="A4">
        <v>17.3927446</v>
      </c>
      <c r="B4">
        <v>78.366826799999998</v>
      </c>
      <c r="C4">
        <v>17.393152600000001</v>
      </c>
      <c r="D4">
        <v>78.366878400000004</v>
      </c>
      <c r="E4">
        <v>6.2100000000000002E-2</v>
      </c>
      <c r="F4">
        <v>5.7000000000000002E-2</v>
      </c>
      <c r="G4">
        <v>6.6299999999999998E-2</v>
      </c>
      <c r="H4">
        <v>7.75</v>
      </c>
      <c r="I4">
        <f t="shared" si="0"/>
        <v>27.900000000000002</v>
      </c>
      <c r="J4" t="s">
        <v>0</v>
      </c>
      <c r="K4" s="1">
        <v>6.8495370370370359E-2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2"/>
        <v>0</v>
      </c>
      <c r="R4">
        <f>LOOKUP(EXCEL_235356_data!L4,Sheet1!$D$3:$D$7,Sheet1!$E$3:$E$7)</f>
        <v>0</v>
      </c>
      <c r="S4">
        <f>LOOKUP(EXCEL_235356_data!M4,Sheet1!$D$3:$D$7,Sheet1!$E$3:$E$7)</f>
        <v>0</v>
      </c>
      <c r="T4">
        <f>LOOKUP(EXCEL_235356_data!N4,Sheet1!$D$3:$D$7,Sheet1!$E$3:$E$7)</f>
        <v>0</v>
      </c>
      <c r="U4">
        <f>LOOKUP(EXCEL_235356_data!O4,Sheet1!$D$3:$D$7,Sheet1!$E$3:$E$7)</f>
        <v>0</v>
      </c>
      <c r="V4">
        <f>LOOKUP(EXCEL_235356_data!P4,Sheet1!$D$3:$D$7,Sheet1!$E$3:$E$7)</f>
        <v>0</v>
      </c>
      <c r="W4">
        <f t="shared" si="1"/>
        <v>0</v>
      </c>
      <c r="X4">
        <f t="shared" si="3"/>
        <v>6.6299999999999998E-2</v>
      </c>
      <c r="Y4">
        <f t="shared" si="4"/>
        <v>0.18540000000000001</v>
      </c>
      <c r="Z4">
        <f t="shared" si="5"/>
        <v>0.51382499999999998</v>
      </c>
      <c r="AA4">
        <f t="shared" si="6"/>
        <v>0.85548387096774192</v>
      </c>
      <c r="AB4" t="str">
        <f t="shared" si="7"/>
        <v>GOOD</v>
      </c>
      <c r="AC4" t="str">
        <f t="shared" si="8"/>
        <v>GOOD</v>
      </c>
      <c r="AD4">
        <f t="shared" si="9"/>
        <v>5.1726600000000005</v>
      </c>
      <c r="AE4">
        <f t="shared" si="10"/>
        <v>0.66451612903225799</v>
      </c>
      <c r="AF4" t="str">
        <f t="shared" si="11"/>
        <v>GOOD</v>
      </c>
      <c r="AG4" t="str">
        <f t="shared" si="12"/>
        <v>GOOD</v>
      </c>
    </row>
    <row r="5" spans="1:33" x14ac:dyDescent="0.25">
      <c r="A5">
        <v>17.393152600000001</v>
      </c>
      <c r="B5">
        <v>78.366878400000004</v>
      </c>
      <c r="C5">
        <v>17.3933508</v>
      </c>
      <c r="D5">
        <v>78.366899099999998</v>
      </c>
      <c r="E5">
        <v>0.1147</v>
      </c>
      <c r="F5">
        <v>6.6799999999999998E-2</v>
      </c>
      <c r="G5">
        <v>0.15609999999999999</v>
      </c>
      <c r="H5">
        <v>4</v>
      </c>
      <c r="I5">
        <f t="shared" si="0"/>
        <v>14.4</v>
      </c>
      <c r="J5" t="s">
        <v>0</v>
      </c>
      <c r="K5" s="1">
        <v>6.8541666666666667E-2</v>
      </c>
      <c r="L5">
        <v>0</v>
      </c>
      <c r="M5">
        <v>0</v>
      </c>
      <c r="N5">
        <v>0</v>
      </c>
      <c r="O5">
        <v>0</v>
      </c>
      <c r="Q5">
        <f t="shared" si="2"/>
        <v>0</v>
      </c>
      <c r="R5">
        <f>LOOKUP(EXCEL_235356_data!L5,Sheet1!$D$3:$D$7,Sheet1!$E$3:$E$7)</f>
        <v>0</v>
      </c>
      <c r="S5">
        <f>LOOKUP(EXCEL_235356_data!M5,Sheet1!$D$3:$D$7,Sheet1!$E$3:$E$7)</f>
        <v>0</v>
      </c>
      <c r="T5">
        <f>LOOKUP(EXCEL_235356_data!N5,Sheet1!$D$3:$D$7,Sheet1!$E$3:$E$7)</f>
        <v>0</v>
      </c>
      <c r="U5">
        <f>LOOKUP(EXCEL_235356_data!O5,Sheet1!$D$3:$D$7,Sheet1!$E$3:$E$7)</f>
        <v>0</v>
      </c>
      <c r="V5">
        <f>LOOKUP(EXCEL_235356_data!P5,Sheet1!$D$3:$D$7,Sheet1!$E$3:$E$7)</f>
        <v>0</v>
      </c>
      <c r="W5">
        <f t="shared" si="1"/>
        <v>0</v>
      </c>
      <c r="X5">
        <f t="shared" si="3"/>
        <v>0.15609999999999999</v>
      </c>
      <c r="Y5">
        <f t="shared" si="4"/>
        <v>0.33760000000000001</v>
      </c>
      <c r="Z5">
        <f t="shared" si="5"/>
        <v>0.62439999999999996</v>
      </c>
      <c r="AA5">
        <f t="shared" si="6"/>
        <v>3.9024999999999999</v>
      </c>
      <c r="AB5" t="str">
        <f t="shared" si="7"/>
        <v>BUMPY</v>
      </c>
      <c r="AC5" t="str">
        <f t="shared" si="8"/>
        <v>SUPER</v>
      </c>
      <c r="AD5">
        <f t="shared" si="9"/>
        <v>4.86144</v>
      </c>
      <c r="AE5">
        <f t="shared" si="10"/>
        <v>2.3444444444444446</v>
      </c>
      <c r="AF5" t="str">
        <f t="shared" si="11"/>
        <v>BUMPY</v>
      </c>
      <c r="AG5" t="str">
        <f t="shared" si="12"/>
        <v>GOOD</v>
      </c>
    </row>
    <row r="6" spans="1:33" x14ac:dyDescent="0.25">
      <c r="A6">
        <v>17.3933508</v>
      </c>
      <c r="B6">
        <v>78.366899099999998</v>
      </c>
      <c r="C6">
        <v>17.393393100000001</v>
      </c>
      <c r="D6">
        <v>78.367083800000003</v>
      </c>
      <c r="E6">
        <v>9.1899999999999996E-2</v>
      </c>
      <c r="F6">
        <v>4.8800000000000003E-2</v>
      </c>
      <c r="G6">
        <v>6.25E-2</v>
      </c>
      <c r="H6">
        <v>7.25</v>
      </c>
      <c r="I6">
        <f t="shared" si="0"/>
        <v>26.1</v>
      </c>
      <c r="J6" t="s">
        <v>0</v>
      </c>
      <c r="K6" s="1">
        <v>6.8599537037037042E-2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2"/>
        <v>0</v>
      </c>
      <c r="R6">
        <f>LOOKUP(EXCEL_235356_data!L6,Sheet1!$D$3:$D$7,Sheet1!$E$3:$E$7)</f>
        <v>0</v>
      </c>
      <c r="S6">
        <f>LOOKUP(EXCEL_235356_data!M6,Sheet1!$D$3:$D$7,Sheet1!$E$3:$E$7)</f>
        <v>0</v>
      </c>
      <c r="T6">
        <f>LOOKUP(EXCEL_235356_data!N6,Sheet1!$D$3:$D$7,Sheet1!$E$3:$E$7)</f>
        <v>0</v>
      </c>
      <c r="U6">
        <f>LOOKUP(EXCEL_235356_data!O6,Sheet1!$D$3:$D$7,Sheet1!$E$3:$E$7)</f>
        <v>0</v>
      </c>
      <c r="V6">
        <f>LOOKUP(EXCEL_235356_data!P6,Sheet1!$D$3:$D$7,Sheet1!$E$3:$E$7)</f>
        <v>0</v>
      </c>
      <c r="W6">
        <f t="shared" si="1"/>
        <v>0</v>
      </c>
      <c r="X6">
        <f t="shared" si="3"/>
        <v>9.1899999999999996E-2</v>
      </c>
      <c r="Y6">
        <f t="shared" si="4"/>
        <v>0.20319999999999999</v>
      </c>
      <c r="Z6">
        <f t="shared" si="5"/>
        <v>0.66627499999999995</v>
      </c>
      <c r="AA6">
        <f t="shared" si="6"/>
        <v>1.2675862068965518</v>
      </c>
      <c r="AB6" t="str">
        <f t="shared" si="7"/>
        <v>GOOD</v>
      </c>
      <c r="AC6" t="str">
        <f t="shared" si="8"/>
        <v>GOOD</v>
      </c>
      <c r="AD6">
        <f t="shared" si="9"/>
        <v>5.3035199999999998</v>
      </c>
      <c r="AE6">
        <f t="shared" si="10"/>
        <v>0.77854406130268183</v>
      </c>
      <c r="AF6" t="str">
        <f t="shared" si="11"/>
        <v>GOOD</v>
      </c>
      <c r="AG6" t="str">
        <f t="shared" si="12"/>
        <v>GOOD</v>
      </c>
    </row>
    <row r="7" spans="1:33" x14ac:dyDescent="0.25">
      <c r="A7">
        <v>17.3933836</v>
      </c>
      <c r="B7">
        <v>78.3671595</v>
      </c>
      <c r="C7">
        <v>17.393355400000001</v>
      </c>
      <c r="D7">
        <v>78.367578800000004</v>
      </c>
      <c r="E7">
        <v>7.5700000000000003E-2</v>
      </c>
      <c r="F7">
        <v>0.1011</v>
      </c>
      <c r="G7">
        <v>6.6799999999999998E-2</v>
      </c>
      <c r="H7">
        <v>9.5</v>
      </c>
      <c r="I7">
        <f>H7*3.6</f>
        <v>34.200000000000003</v>
      </c>
      <c r="J7" t="s">
        <v>0</v>
      </c>
      <c r="K7" s="1">
        <v>6.8657407407407403E-2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2"/>
        <v>0</v>
      </c>
      <c r="R7">
        <f>LOOKUP(EXCEL_235356_data!L7,Sheet1!$D$3:$D$7,Sheet1!$E$3:$E$7)</f>
        <v>0</v>
      </c>
      <c r="S7">
        <f>LOOKUP(EXCEL_235356_data!M7,Sheet1!$D$3:$D$7,Sheet1!$E$3:$E$7)</f>
        <v>0</v>
      </c>
      <c r="T7">
        <f>LOOKUP(EXCEL_235356_data!N7,Sheet1!$D$3:$D$7,Sheet1!$E$3:$E$7)</f>
        <v>0</v>
      </c>
      <c r="U7">
        <f>LOOKUP(EXCEL_235356_data!O7,Sheet1!$D$3:$D$7,Sheet1!$E$3:$E$7)</f>
        <v>0</v>
      </c>
      <c r="V7">
        <f>LOOKUP(EXCEL_235356_data!P7,Sheet1!$D$3:$D$7,Sheet1!$E$3:$E$7)</f>
        <v>0</v>
      </c>
      <c r="W7">
        <f t="shared" si="1"/>
        <v>0</v>
      </c>
      <c r="X7">
        <f t="shared" si="3"/>
        <v>0.1011</v>
      </c>
      <c r="Y7">
        <f t="shared" si="4"/>
        <v>0.24360000000000001</v>
      </c>
      <c r="Z7">
        <f t="shared" si="5"/>
        <v>0.96044999999999991</v>
      </c>
      <c r="AA7">
        <f t="shared" si="6"/>
        <v>1.0642105263157893</v>
      </c>
      <c r="AB7" t="str">
        <f t="shared" si="7"/>
        <v>GOOD</v>
      </c>
      <c r="AC7" t="str">
        <f t="shared" si="8"/>
        <v>GOOD</v>
      </c>
      <c r="AD7">
        <f t="shared" si="9"/>
        <v>8.3311200000000003</v>
      </c>
      <c r="AE7">
        <f t="shared" si="10"/>
        <v>0.71228070175438596</v>
      </c>
      <c r="AF7" t="str">
        <f t="shared" si="11"/>
        <v>GOOD</v>
      </c>
      <c r="AG7" t="str">
        <f t="shared" si="12"/>
        <v>GOOD</v>
      </c>
    </row>
    <row r="8" spans="1:33" x14ac:dyDescent="0.25">
      <c r="A8">
        <v>17.393355400000001</v>
      </c>
      <c r="B8">
        <v>78.367578800000004</v>
      </c>
      <c r="C8">
        <v>17.393296299999999</v>
      </c>
      <c r="D8">
        <v>78.368059599999995</v>
      </c>
      <c r="E8">
        <v>7.6200000000000004E-2</v>
      </c>
      <c r="F8">
        <v>7.3400000000000007E-2</v>
      </c>
      <c r="G8">
        <v>0.1186</v>
      </c>
      <c r="H8">
        <v>10.5</v>
      </c>
      <c r="I8">
        <f t="shared" ref="I8:I71" si="13">H8*3.6</f>
        <v>37.800000000000004</v>
      </c>
      <c r="J8" t="s">
        <v>0</v>
      </c>
      <c r="K8" s="1">
        <v>6.8715277777777778E-2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2"/>
        <v>0</v>
      </c>
      <c r="R8">
        <f>LOOKUP(EXCEL_235356_data!L8,Sheet1!$D$3:$D$7,Sheet1!$E$3:$E$7)</f>
        <v>0</v>
      </c>
      <c r="S8">
        <f>LOOKUP(EXCEL_235356_data!M8,Sheet1!$D$3:$D$7,Sheet1!$E$3:$E$7)</f>
        <v>0</v>
      </c>
      <c r="T8">
        <f>LOOKUP(EXCEL_235356_data!N8,Sheet1!$D$3:$D$7,Sheet1!$E$3:$E$7)</f>
        <v>0</v>
      </c>
      <c r="U8">
        <f>LOOKUP(EXCEL_235356_data!O8,Sheet1!$D$3:$D$7,Sheet1!$E$3:$E$7)</f>
        <v>0</v>
      </c>
      <c r="V8">
        <f>LOOKUP(EXCEL_235356_data!P8,Sheet1!$D$3:$D$7,Sheet1!$E$3:$E$7)</f>
        <v>0</v>
      </c>
      <c r="W8">
        <f t="shared" si="1"/>
        <v>0</v>
      </c>
      <c r="X8">
        <f t="shared" si="3"/>
        <v>0.1186</v>
      </c>
      <c r="Y8">
        <f t="shared" si="4"/>
        <v>0.26819999999999999</v>
      </c>
      <c r="Z8">
        <f t="shared" si="5"/>
        <v>1.2453000000000001</v>
      </c>
      <c r="AA8">
        <f t="shared" si="6"/>
        <v>1.1295238095238094</v>
      </c>
      <c r="AB8" t="str">
        <f t="shared" si="7"/>
        <v>GOOD</v>
      </c>
      <c r="AC8" t="str">
        <f t="shared" si="8"/>
        <v>GOOD</v>
      </c>
      <c r="AD8">
        <f t="shared" si="9"/>
        <v>10.137960000000001</v>
      </c>
      <c r="AE8">
        <f t="shared" si="10"/>
        <v>0.70952380952380945</v>
      </c>
      <c r="AF8" t="str">
        <f t="shared" si="11"/>
        <v>GOOD</v>
      </c>
      <c r="AG8" t="str">
        <f t="shared" si="12"/>
        <v>GOOD</v>
      </c>
    </row>
    <row r="9" spans="1:33" x14ac:dyDescent="0.25">
      <c r="A9">
        <v>17.393296299999999</v>
      </c>
      <c r="B9">
        <v>78.368059599999995</v>
      </c>
      <c r="C9">
        <v>17.393281600000002</v>
      </c>
      <c r="D9">
        <v>78.368339399999996</v>
      </c>
      <c r="E9">
        <v>0.15720000000000001</v>
      </c>
      <c r="F9">
        <v>0.23</v>
      </c>
      <c r="G9">
        <v>0.31480000000000002</v>
      </c>
      <c r="H9">
        <v>3</v>
      </c>
      <c r="I9">
        <f t="shared" si="13"/>
        <v>10.8</v>
      </c>
      <c r="J9" t="s">
        <v>1</v>
      </c>
      <c r="K9" s="1">
        <v>6.8773148148148153E-2</v>
      </c>
      <c r="L9">
        <v>0</v>
      </c>
      <c r="M9">
        <v>0</v>
      </c>
      <c r="N9">
        <v>0</v>
      </c>
      <c r="O9">
        <v>1</v>
      </c>
      <c r="P9">
        <v>1</v>
      </c>
      <c r="Q9">
        <f t="shared" si="2"/>
        <v>2</v>
      </c>
      <c r="R9">
        <f>LOOKUP(EXCEL_235356_data!L9,Sheet1!$D$3:$D$7,Sheet1!$E$3:$E$7)</f>
        <v>0</v>
      </c>
      <c r="S9">
        <f>LOOKUP(EXCEL_235356_data!M9,Sheet1!$D$3:$D$7,Sheet1!$E$3:$E$7)</f>
        <v>0</v>
      </c>
      <c r="T9">
        <f>LOOKUP(EXCEL_235356_data!N9,Sheet1!$D$3:$D$7,Sheet1!$E$3:$E$7)</f>
        <v>0</v>
      </c>
      <c r="U9">
        <f>LOOKUP(EXCEL_235356_data!O9,Sheet1!$D$3:$D$7,Sheet1!$E$3:$E$7)</f>
        <v>0.8</v>
      </c>
      <c r="V9">
        <f>LOOKUP(EXCEL_235356_data!P9,Sheet1!$D$3:$D$7,Sheet1!$E$3:$E$7)</f>
        <v>0.8</v>
      </c>
      <c r="W9">
        <f t="shared" si="1"/>
        <v>0.32</v>
      </c>
      <c r="X9">
        <f t="shared" si="3"/>
        <v>0.31480000000000002</v>
      </c>
      <c r="Y9">
        <f t="shared" si="4"/>
        <v>0.70199999999999996</v>
      </c>
      <c r="Z9">
        <f t="shared" si="5"/>
        <v>0.94440000000000013</v>
      </c>
      <c r="AA9">
        <f t="shared" si="6"/>
        <v>10.493333333333334</v>
      </c>
      <c r="AB9" t="str">
        <f t="shared" si="7"/>
        <v>BUMPY</v>
      </c>
      <c r="AC9" t="str">
        <f t="shared" si="8"/>
        <v>SUPER</v>
      </c>
      <c r="AD9">
        <f t="shared" si="9"/>
        <v>7.5815999999999999</v>
      </c>
      <c r="AE9">
        <f t="shared" si="10"/>
        <v>6.4999999999999991</v>
      </c>
      <c r="AF9" t="str">
        <f t="shared" si="11"/>
        <v>BUMPY</v>
      </c>
      <c r="AG9" t="str">
        <f t="shared" si="12"/>
        <v>SUPER</v>
      </c>
    </row>
    <row r="10" spans="1:33" x14ac:dyDescent="0.25">
      <c r="A10">
        <v>17.393275200000001</v>
      </c>
      <c r="B10">
        <v>78.368363099999996</v>
      </c>
      <c r="C10">
        <v>17.3933286</v>
      </c>
      <c r="D10">
        <v>78.368430599999996</v>
      </c>
      <c r="E10">
        <v>0.222</v>
      </c>
      <c r="F10">
        <v>0.24740000000000001</v>
      </c>
      <c r="G10">
        <v>0.1963</v>
      </c>
      <c r="H10">
        <v>4.25</v>
      </c>
      <c r="I10">
        <f t="shared" si="13"/>
        <v>15.3</v>
      </c>
      <c r="J10" t="s">
        <v>2</v>
      </c>
      <c r="K10" s="1">
        <v>6.8831018518518514E-2</v>
      </c>
      <c r="L10">
        <v>1</v>
      </c>
      <c r="M10">
        <v>0</v>
      </c>
      <c r="N10">
        <v>1</v>
      </c>
      <c r="O10">
        <v>1</v>
      </c>
      <c r="Q10">
        <f t="shared" si="2"/>
        <v>3</v>
      </c>
      <c r="R10">
        <f>LOOKUP(EXCEL_235356_data!L10,Sheet1!$D$3:$D$7,Sheet1!$E$3:$E$7)</f>
        <v>0.8</v>
      </c>
      <c r="S10">
        <f>LOOKUP(EXCEL_235356_data!M10,Sheet1!$D$3:$D$7,Sheet1!$E$3:$E$7)</f>
        <v>0</v>
      </c>
      <c r="T10">
        <f>LOOKUP(EXCEL_235356_data!N10,Sheet1!$D$3:$D$7,Sheet1!$E$3:$E$7)</f>
        <v>0.8</v>
      </c>
      <c r="U10">
        <f>LOOKUP(EXCEL_235356_data!O10,Sheet1!$D$3:$D$7,Sheet1!$E$3:$E$7)</f>
        <v>0.8</v>
      </c>
      <c r="V10">
        <f>LOOKUP(EXCEL_235356_data!P10,Sheet1!$D$3:$D$7,Sheet1!$E$3:$E$7)</f>
        <v>0</v>
      </c>
      <c r="W10">
        <f t="shared" si="1"/>
        <v>0.48000000000000009</v>
      </c>
      <c r="X10">
        <f t="shared" si="3"/>
        <v>0.24740000000000001</v>
      </c>
      <c r="Y10">
        <f t="shared" si="4"/>
        <v>0.66570000000000007</v>
      </c>
      <c r="Z10">
        <f t="shared" si="5"/>
        <v>1.05145</v>
      </c>
      <c r="AA10">
        <f t="shared" si="6"/>
        <v>5.8211764705882354</v>
      </c>
      <c r="AB10" t="str">
        <f t="shared" si="7"/>
        <v>BUMPY</v>
      </c>
      <c r="AC10" t="str">
        <f t="shared" si="8"/>
        <v>SUPER</v>
      </c>
      <c r="AD10">
        <f t="shared" si="9"/>
        <v>10.185210000000001</v>
      </c>
      <c r="AE10">
        <f t="shared" si="10"/>
        <v>4.3509803921568624</v>
      </c>
      <c r="AF10" t="str">
        <f t="shared" si="11"/>
        <v>BUMPY</v>
      </c>
      <c r="AG10" t="str">
        <f t="shared" si="12"/>
        <v>SUPER</v>
      </c>
    </row>
    <row r="11" spans="1:33" x14ac:dyDescent="0.25">
      <c r="A11">
        <v>17.393369100000001</v>
      </c>
      <c r="B11">
        <v>78.368445199999996</v>
      </c>
      <c r="C11">
        <v>17.393640600000001</v>
      </c>
      <c r="D11">
        <v>78.368473699999996</v>
      </c>
      <c r="E11">
        <v>0.1132</v>
      </c>
      <c r="F11">
        <v>4.07E-2</v>
      </c>
      <c r="G11">
        <v>3.7900000000000003E-2</v>
      </c>
      <c r="H11">
        <v>7.75</v>
      </c>
      <c r="I11">
        <f t="shared" si="13"/>
        <v>27.900000000000002</v>
      </c>
      <c r="J11" t="s">
        <v>0</v>
      </c>
      <c r="K11" s="1">
        <v>6.8888888888888888E-2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2"/>
        <v>0</v>
      </c>
      <c r="R11">
        <f>LOOKUP(EXCEL_235356_data!L11,Sheet1!$D$3:$D$7,Sheet1!$E$3:$E$7)</f>
        <v>0</v>
      </c>
      <c r="S11">
        <f>LOOKUP(EXCEL_235356_data!M11,Sheet1!$D$3:$D$7,Sheet1!$E$3:$E$7)</f>
        <v>0</v>
      </c>
      <c r="T11">
        <f>LOOKUP(EXCEL_235356_data!N11,Sheet1!$D$3:$D$7,Sheet1!$E$3:$E$7)</f>
        <v>0</v>
      </c>
      <c r="U11">
        <f>LOOKUP(EXCEL_235356_data!O11,Sheet1!$D$3:$D$7,Sheet1!$E$3:$E$7)</f>
        <v>0</v>
      </c>
      <c r="V11">
        <f>LOOKUP(EXCEL_235356_data!P11,Sheet1!$D$3:$D$7,Sheet1!$E$3:$E$7)</f>
        <v>0</v>
      </c>
      <c r="W11">
        <f t="shared" si="1"/>
        <v>0</v>
      </c>
      <c r="X11">
        <f t="shared" si="3"/>
        <v>0.1132</v>
      </c>
      <c r="Y11">
        <f t="shared" si="4"/>
        <v>0.19179999999999997</v>
      </c>
      <c r="Z11">
        <f t="shared" si="5"/>
        <v>0.87729999999999997</v>
      </c>
      <c r="AA11">
        <f t="shared" si="6"/>
        <v>1.4606451612903226</v>
      </c>
      <c r="AB11" t="str">
        <f t="shared" si="7"/>
        <v>GOOD</v>
      </c>
      <c r="AC11" t="str">
        <f t="shared" si="8"/>
        <v>GOOD</v>
      </c>
      <c r="AD11">
        <f t="shared" si="9"/>
        <v>5.3512199999999996</v>
      </c>
      <c r="AE11">
        <f t="shared" si="10"/>
        <v>0.68745519713261627</v>
      </c>
      <c r="AF11" t="str">
        <f t="shared" si="11"/>
        <v>GOOD</v>
      </c>
      <c r="AG11" t="str">
        <f t="shared" si="12"/>
        <v>GOOD</v>
      </c>
    </row>
    <row r="12" spans="1:33" x14ac:dyDescent="0.25">
      <c r="A12">
        <v>17.393724599999999</v>
      </c>
      <c r="B12">
        <v>78.368467999999993</v>
      </c>
      <c r="C12">
        <v>17.394071</v>
      </c>
      <c r="D12">
        <v>78.368521799999996</v>
      </c>
      <c r="E12">
        <v>0.1401</v>
      </c>
      <c r="F12">
        <v>4.7500000000000001E-2</v>
      </c>
      <c r="G12">
        <v>0.1182</v>
      </c>
      <c r="H12">
        <v>10.5</v>
      </c>
      <c r="I12">
        <f t="shared" si="13"/>
        <v>37.800000000000004</v>
      </c>
      <c r="J12" t="s">
        <v>0</v>
      </c>
      <c r="K12" s="1">
        <v>6.8946759259259263E-2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2"/>
        <v>0</v>
      </c>
      <c r="R12">
        <f>LOOKUP(EXCEL_235356_data!L12,Sheet1!$D$3:$D$7,Sheet1!$E$3:$E$7)</f>
        <v>0</v>
      </c>
      <c r="S12">
        <f>LOOKUP(EXCEL_235356_data!M12,Sheet1!$D$3:$D$7,Sheet1!$E$3:$E$7)</f>
        <v>0</v>
      </c>
      <c r="T12">
        <f>LOOKUP(EXCEL_235356_data!N12,Sheet1!$D$3:$D$7,Sheet1!$E$3:$E$7)</f>
        <v>0</v>
      </c>
      <c r="U12">
        <f>LOOKUP(EXCEL_235356_data!O12,Sheet1!$D$3:$D$7,Sheet1!$E$3:$E$7)</f>
        <v>0</v>
      </c>
      <c r="V12">
        <f>LOOKUP(EXCEL_235356_data!P12,Sheet1!$D$3:$D$7,Sheet1!$E$3:$E$7)</f>
        <v>0</v>
      </c>
      <c r="W12">
        <f t="shared" si="1"/>
        <v>0</v>
      </c>
      <c r="X12">
        <f t="shared" si="3"/>
        <v>0.1401</v>
      </c>
      <c r="Y12">
        <f t="shared" si="4"/>
        <v>0.30579999999999996</v>
      </c>
      <c r="Z12">
        <f t="shared" si="5"/>
        <v>1.47105</v>
      </c>
      <c r="AA12">
        <f t="shared" si="6"/>
        <v>1.3342857142857143</v>
      </c>
      <c r="AB12" t="str">
        <f t="shared" si="7"/>
        <v>GOOD</v>
      </c>
      <c r="AC12" t="str">
        <f t="shared" si="8"/>
        <v>GOOD</v>
      </c>
      <c r="AD12">
        <f t="shared" si="9"/>
        <v>11.559239999999999</v>
      </c>
      <c r="AE12">
        <f t="shared" si="10"/>
        <v>0.80899470899470882</v>
      </c>
      <c r="AF12" t="str">
        <f t="shared" si="11"/>
        <v>GOOD</v>
      </c>
      <c r="AG12" t="str">
        <f t="shared" si="12"/>
        <v>GOOD</v>
      </c>
    </row>
    <row r="13" spans="1:33" x14ac:dyDescent="0.25">
      <c r="A13">
        <v>17.394157199999999</v>
      </c>
      <c r="B13">
        <v>78.368547399999997</v>
      </c>
      <c r="C13">
        <v>17.3946462</v>
      </c>
      <c r="D13">
        <v>78.368715499999993</v>
      </c>
      <c r="E13">
        <v>6.3299999999999995E-2</v>
      </c>
      <c r="F13">
        <v>0.1401</v>
      </c>
      <c r="G13">
        <v>0.1956</v>
      </c>
      <c r="H13">
        <v>12.75</v>
      </c>
      <c r="I13">
        <f t="shared" si="13"/>
        <v>45.9</v>
      </c>
      <c r="J13" t="s">
        <v>0</v>
      </c>
      <c r="K13" s="1">
        <v>6.9004629629629624E-2</v>
      </c>
      <c r="L13">
        <v>0</v>
      </c>
      <c r="M13">
        <v>0</v>
      </c>
      <c r="N13">
        <v>0</v>
      </c>
      <c r="O13">
        <v>1</v>
      </c>
      <c r="P13">
        <v>0</v>
      </c>
      <c r="Q13">
        <f t="shared" si="2"/>
        <v>1</v>
      </c>
      <c r="R13">
        <f>LOOKUP(EXCEL_235356_data!L13,Sheet1!$D$3:$D$7,Sheet1!$E$3:$E$7)</f>
        <v>0</v>
      </c>
      <c r="S13">
        <f>LOOKUP(EXCEL_235356_data!M13,Sheet1!$D$3:$D$7,Sheet1!$E$3:$E$7)</f>
        <v>0</v>
      </c>
      <c r="T13">
        <f>LOOKUP(EXCEL_235356_data!N13,Sheet1!$D$3:$D$7,Sheet1!$E$3:$E$7)</f>
        <v>0</v>
      </c>
      <c r="U13">
        <f>LOOKUP(EXCEL_235356_data!O13,Sheet1!$D$3:$D$7,Sheet1!$E$3:$E$7)</f>
        <v>0.8</v>
      </c>
      <c r="V13">
        <f>LOOKUP(EXCEL_235356_data!P13,Sheet1!$D$3:$D$7,Sheet1!$E$3:$E$7)</f>
        <v>0</v>
      </c>
      <c r="W13">
        <f t="shared" si="1"/>
        <v>0.16</v>
      </c>
      <c r="X13">
        <f t="shared" si="3"/>
        <v>0.1956</v>
      </c>
      <c r="Y13">
        <f t="shared" si="4"/>
        <v>0.39900000000000002</v>
      </c>
      <c r="Z13">
        <f t="shared" si="5"/>
        <v>2.4939</v>
      </c>
      <c r="AA13">
        <f t="shared" si="6"/>
        <v>1.5341176470588236</v>
      </c>
      <c r="AB13" t="str">
        <f t="shared" si="7"/>
        <v>GOOD</v>
      </c>
      <c r="AC13" t="str">
        <f t="shared" si="8"/>
        <v>GOOD</v>
      </c>
      <c r="AD13">
        <f t="shared" si="9"/>
        <v>18.3141</v>
      </c>
      <c r="AE13">
        <f t="shared" si="10"/>
        <v>0.86928104575163412</v>
      </c>
      <c r="AF13" t="str">
        <f t="shared" si="11"/>
        <v>GOOD</v>
      </c>
      <c r="AG13" t="str">
        <f t="shared" si="12"/>
        <v>GOOD</v>
      </c>
    </row>
    <row r="14" spans="1:33" x14ac:dyDescent="0.25">
      <c r="A14">
        <v>17.3946462</v>
      </c>
      <c r="B14">
        <v>78.368715499999993</v>
      </c>
      <c r="C14">
        <v>17.3950985</v>
      </c>
      <c r="D14">
        <v>78.368890899999997</v>
      </c>
      <c r="E14">
        <v>8.5000000000000006E-2</v>
      </c>
      <c r="F14">
        <v>4.82E-2</v>
      </c>
      <c r="G14">
        <v>8.14E-2</v>
      </c>
      <c r="H14">
        <v>13.5</v>
      </c>
      <c r="I14">
        <f t="shared" si="13"/>
        <v>48.6</v>
      </c>
      <c r="J14" t="s">
        <v>0</v>
      </c>
      <c r="K14" s="1">
        <v>6.9062500000000013E-2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2"/>
        <v>0</v>
      </c>
      <c r="R14">
        <f>LOOKUP(EXCEL_235356_data!L14,Sheet1!$D$3:$D$7,Sheet1!$E$3:$E$7)</f>
        <v>0</v>
      </c>
      <c r="S14">
        <f>LOOKUP(EXCEL_235356_data!M14,Sheet1!$D$3:$D$7,Sheet1!$E$3:$E$7)</f>
        <v>0</v>
      </c>
      <c r="T14">
        <f>LOOKUP(EXCEL_235356_data!N14,Sheet1!$D$3:$D$7,Sheet1!$E$3:$E$7)</f>
        <v>0</v>
      </c>
      <c r="U14">
        <f>LOOKUP(EXCEL_235356_data!O14,Sheet1!$D$3:$D$7,Sheet1!$E$3:$E$7)</f>
        <v>0</v>
      </c>
      <c r="V14">
        <f>LOOKUP(EXCEL_235356_data!P14,Sheet1!$D$3:$D$7,Sheet1!$E$3:$E$7)</f>
        <v>0</v>
      </c>
      <c r="W14">
        <f t="shared" si="1"/>
        <v>0</v>
      </c>
      <c r="X14">
        <f t="shared" si="3"/>
        <v>8.5000000000000006E-2</v>
      </c>
      <c r="Y14">
        <f t="shared" si="4"/>
        <v>0.21460000000000001</v>
      </c>
      <c r="Z14">
        <f t="shared" si="5"/>
        <v>1.1475000000000002</v>
      </c>
      <c r="AA14">
        <f t="shared" si="6"/>
        <v>0.62962962962962965</v>
      </c>
      <c r="AB14" t="str">
        <f t="shared" si="7"/>
        <v>GOOD</v>
      </c>
      <c r="AC14" t="str">
        <f t="shared" si="8"/>
        <v>GOOD</v>
      </c>
      <c r="AD14">
        <f t="shared" si="9"/>
        <v>10.42956</v>
      </c>
      <c r="AE14">
        <f t="shared" si="10"/>
        <v>0.44156378600823049</v>
      </c>
      <c r="AF14" t="str">
        <f t="shared" si="11"/>
        <v>GOOD</v>
      </c>
      <c r="AG14" t="str">
        <f t="shared" si="12"/>
        <v>GOOD</v>
      </c>
    </row>
    <row r="15" spans="1:33" x14ac:dyDescent="0.25">
      <c r="A15">
        <v>17.395221800000002</v>
      </c>
      <c r="B15">
        <v>78.368938700000001</v>
      </c>
      <c r="C15">
        <v>17.395731399999999</v>
      </c>
      <c r="D15">
        <v>78.369099300000002</v>
      </c>
      <c r="E15">
        <v>5.2900000000000003E-2</v>
      </c>
      <c r="F15">
        <v>2.7300000000000001E-2</v>
      </c>
      <c r="G15">
        <v>5.8900000000000001E-2</v>
      </c>
      <c r="H15">
        <v>15</v>
      </c>
      <c r="I15">
        <f t="shared" si="13"/>
        <v>54</v>
      </c>
      <c r="J15" t="s">
        <v>0</v>
      </c>
      <c r="K15" s="1">
        <v>6.9120370370370374E-2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2"/>
        <v>0</v>
      </c>
      <c r="R15">
        <f>LOOKUP(EXCEL_235356_data!L15,Sheet1!$D$3:$D$7,Sheet1!$E$3:$E$7)</f>
        <v>0</v>
      </c>
      <c r="S15">
        <f>LOOKUP(EXCEL_235356_data!M15,Sheet1!$D$3:$D$7,Sheet1!$E$3:$E$7)</f>
        <v>0</v>
      </c>
      <c r="T15">
        <f>LOOKUP(EXCEL_235356_data!N15,Sheet1!$D$3:$D$7,Sheet1!$E$3:$E$7)</f>
        <v>0</v>
      </c>
      <c r="U15">
        <f>LOOKUP(EXCEL_235356_data!O15,Sheet1!$D$3:$D$7,Sheet1!$E$3:$E$7)</f>
        <v>0</v>
      </c>
      <c r="V15">
        <f>LOOKUP(EXCEL_235356_data!P15,Sheet1!$D$3:$D$7,Sheet1!$E$3:$E$7)</f>
        <v>0</v>
      </c>
      <c r="W15">
        <f t="shared" si="1"/>
        <v>0</v>
      </c>
      <c r="X15">
        <f t="shared" si="3"/>
        <v>5.8900000000000001E-2</v>
      </c>
      <c r="Y15">
        <f t="shared" si="4"/>
        <v>0.1391</v>
      </c>
      <c r="Z15">
        <f t="shared" si="5"/>
        <v>0.88350000000000006</v>
      </c>
      <c r="AA15">
        <f t="shared" si="6"/>
        <v>0.39266666666666666</v>
      </c>
      <c r="AB15" t="str">
        <f t="shared" si="7"/>
        <v>GOOD</v>
      </c>
      <c r="AC15" t="str">
        <f t="shared" si="8"/>
        <v>GOOD</v>
      </c>
      <c r="AD15">
        <f t="shared" si="9"/>
        <v>7.5114000000000001</v>
      </c>
      <c r="AE15">
        <f t="shared" si="10"/>
        <v>0.2575925925925926</v>
      </c>
      <c r="AF15" t="str">
        <f t="shared" si="11"/>
        <v>GOOD</v>
      </c>
      <c r="AG15" t="str">
        <f t="shared" si="12"/>
        <v>GOOD</v>
      </c>
    </row>
    <row r="16" spans="1:33" x14ac:dyDescent="0.25">
      <c r="A16">
        <v>17.395850200000002</v>
      </c>
      <c r="B16">
        <v>78.369153699999998</v>
      </c>
      <c r="C16">
        <v>17.3963711</v>
      </c>
      <c r="D16">
        <v>78.369351399999999</v>
      </c>
      <c r="E16">
        <v>4.1200000000000001E-2</v>
      </c>
      <c r="F16">
        <v>2.5999999999999999E-2</v>
      </c>
      <c r="G16">
        <v>9.74E-2</v>
      </c>
      <c r="H16">
        <v>9.75</v>
      </c>
      <c r="I16">
        <f t="shared" si="13"/>
        <v>35.1</v>
      </c>
      <c r="J16" t="s">
        <v>0</v>
      </c>
      <c r="K16" s="1">
        <v>6.9178240740740735E-2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2"/>
        <v>0</v>
      </c>
      <c r="R16">
        <f>LOOKUP(EXCEL_235356_data!L16,Sheet1!$D$3:$D$7,Sheet1!$E$3:$E$7)</f>
        <v>0</v>
      </c>
      <c r="S16">
        <f>LOOKUP(EXCEL_235356_data!M16,Sheet1!$D$3:$D$7,Sheet1!$E$3:$E$7)</f>
        <v>0</v>
      </c>
      <c r="T16">
        <f>LOOKUP(EXCEL_235356_data!N16,Sheet1!$D$3:$D$7,Sheet1!$E$3:$E$7)</f>
        <v>0</v>
      </c>
      <c r="U16">
        <f>LOOKUP(EXCEL_235356_data!O16,Sheet1!$D$3:$D$7,Sheet1!$E$3:$E$7)</f>
        <v>0</v>
      </c>
      <c r="V16">
        <f>LOOKUP(EXCEL_235356_data!P16,Sheet1!$D$3:$D$7,Sheet1!$E$3:$E$7)</f>
        <v>0</v>
      </c>
      <c r="W16">
        <f t="shared" si="1"/>
        <v>0</v>
      </c>
      <c r="X16">
        <f t="shared" si="3"/>
        <v>9.74E-2</v>
      </c>
      <c r="Y16">
        <f t="shared" si="4"/>
        <v>0.1646</v>
      </c>
      <c r="Z16">
        <f t="shared" si="5"/>
        <v>0.94964999999999999</v>
      </c>
      <c r="AA16">
        <f t="shared" si="6"/>
        <v>0.99897435897435893</v>
      </c>
      <c r="AB16" t="str">
        <f t="shared" si="7"/>
        <v>GOOD</v>
      </c>
      <c r="AC16" t="str">
        <f t="shared" si="8"/>
        <v>GOOD</v>
      </c>
      <c r="AD16">
        <f t="shared" si="9"/>
        <v>5.7774600000000005</v>
      </c>
      <c r="AE16">
        <f t="shared" si="10"/>
        <v>0.46894586894586893</v>
      </c>
      <c r="AF16" t="str">
        <f t="shared" si="11"/>
        <v>GOOD</v>
      </c>
      <c r="AG16" t="str">
        <f t="shared" si="12"/>
        <v>GOOD</v>
      </c>
    </row>
    <row r="17" spans="1:33" x14ac:dyDescent="0.25">
      <c r="A17">
        <v>17.3963711</v>
      </c>
      <c r="B17">
        <v>78.369351399999999</v>
      </c>
      <c r="C17">
        <v>17.396561899999998</v>
      </c>
      <c r="D17">
        <v>78.369517700000003</v>
      </c>
      <c r="E17">
        <v>0.14219999999999999</v>
      </c>
      <c r="F17">
        <v>0.14030000000000001</v>
      </c>
      <c r="G17">
        <v>0.2283</v>
      </c>
      <c r="H17">
        <v>5</v>
      </c>
      <c r="I17">
        <f t="shared" si="13"/>
        <v>18</v>
      </c>
      <c r="J17" t="s">
        <v>0</v>
      </c>
      <c r="K17" s="1">
        <v>6.9236111111111109E-2</v>
      </c>
      <c r="L17">
        <v>0</v>
      </c>
      <c r="M17">
        <v>0</v>
      </c>
      <c r="N17">
        <v>1</v>
      </c>
      <c r="O17">
        <v>0</v>
      </c>
      <c r="P17">
        <v>0</v>
      </c>
      <c r="Q17">
        <f t="shared" si="2"/>
        <v>1</v>
      </c>
      <c r="R17">
        <f>LOOKUP(EXCEL_235356_data!L17,Sheet1!$D$3:$D$7,Sheet1!$E$3:$E$7)</f>
        <v>0</v>
      </c>
      <c r="S17">
        <f>LOOKUP(EXCEL_235356_data!M17,Sheet1!$D$3:$D$7,Sheet1!$E$3:$E$7)</f>
        <v>0</v>
      </c>
      <c r="T17">
        <f>LOOKUP(EXCEL_235356_data!N17,Sheet1!$D$3:$D$7,Sheet1!$E$3:$E$7)</f>
        <v>0.8</v>
      </c>
      <c r="U17">
        <f>LOOKUP(EXCEL_235356_data!O17,Sheet1!$D$3:$D$7,Sheet1!$E$3:$E$7)</f>
        <v>0</v>
      </c>
      <c r="V17">
        <f>LOOKUP(EXCEL_235356_data!P17,Sheet1!$D$3:$D$7,Sheet1!$E$3:$E$7)</f>
        <v>0</v>
      </c>
      <c r="W17">
        <f t="shared" si="1"/>
        <v>0.16</v>
      </c>
      <c r="X17">
        <f t="shared" si="3"/>
        <v>0.2283</v>
      </c>
      <c r="Y17">
        <f t="shared" si="4"/>
        <v>0.51079999999999992</v>
      </c>
      <c r="Z17">
        <f t="shared" si="5"/>
        <v>1.1415</v>
      </c>
      <c r="AA17">
        <f t="shared" si="6"/>
        <v>4.5659999999999998</v>
      </c>
      <c r="AB17" t="str">
        <f t="shared" si="7"/>
        <v>BUMPY</v>
      </c>
      <c r="AC17" t="str">
        <f t="shared" si="8"/>
        <v>SUPER</v>
      </c>
      <c r="AD17">
        <f t="shared" si="9"/>
        <v>9.1943999999999981</v>
      </c>
      <c r="AE17">
        <f t="shared" si="10"/>
        <v>2.8377777777777773</v>
      </c>
      <c r="AF17" t="str">
        <f t="shared" si="11"/>
        <v>BUMPY</v>
      </c>
      <c r="AG17" t="str">
        <f t="shared" si="12"/>
        <v>GOOD</v>
      </c>
    </row>
    <row r="18" spans="1:33" x14ac:dyDescent="0.25">
      <c r="A18">
        <v>17.396561899999998</v>
      </c>
      <c r="B18">
        <v>78.369517700000003</v>
      </c>
      <c r="C18">
        <v>17.396614100000001</v>
      </c>
      <c r="D18">
        <v>78.369693699999999</v>
      </c>
      <c r="E18">
        <v>0.18759999999999999</v>
      </c>
      <c r="F18">
        <v>0.13270000000000001</v>
      </c>
      <c r="G18">
        <v>0.2069</v>
      </c>
      <c r="H18">
        <v>1.75</v>
      </c>
      <c r="I18">
        <f t="shared" si="13"/>
        <v>6.3</v>
      </c>
      <c r="J18" t="s">
        <v>1</v>
      </c>
      <c r="K18" s="1">
        <v>6.9293981481481484E-2</v>
      </c>
      <c r="L18">
        <v>0</v>
      </c>
      <c r="M18">
        <v>0</v>
      </c>
      <c r="N18">
        <v>0</v>
      </c>
      <c r="O18">
        <v>1</v>
      </c>
      <c r="P18">
        <v>1</v>
      </c>
      <c r="Q18">
        <f t="shared" si="2"/>
        <v>2</v>
      </c>
      <c r="R18">
        <f>LOOKUP(EXCEL_235356_data!L18,Sheet1!$D$3:$D$7,Sheet1!$E$3:$E$7)</f>
        <v>0</v>
      </c>
      <c r="S18">
        <f>LOOKUP(EXCEL_235356_data!M18,Sheet1!$D$3:$D$7,Sheet1!$E$3:$E$7)</f>
        <v>0</v>
      </c>
      <c r="T18">
        <f>LOOKUP(EXCEL_235356_data!N18,Sheet1!$D$3:$D$7,Sheet1!$E$3:$E$7)</f>
        <v>0</v>
      </c>
      <c r="U18">
        <f>LOOKUP(EXCEL_235356_data!O18,Sheet1!$D$3:$D$7,Sheet1!$E$3:$E$7)</f>
        <v>0.8</v>
      </c>
      <c r="V18">
        <f>LOOKUP(EXCEL_235356_data!P18,Sheet1!$D$3:$D$7,Sheet1!$E$3:$E$7)</f>
        <v>0.8</v>
      </c>
      <c r="W18">
        <f t="shared" si="1"/>
        <v>0.32</v>
      </c>
      <c r="X18">
        <f t="shared" si="3"/>
        <v>0.2069</v>
      </c>
      <c r="Y18">
        <f t="shared" si="4"/>
        <v>0.5272</v>
      </c>
      <c r="Z18">
        <f t="shared" si="5"/>
        <v>0.36207499999999998</v>
      </c>
      <c r="AA18">
        <f t="shared" si="6"/>
        <v>11.822857142857144</v>
      </c>
      <c r="AB18" t="str">
        <f t="shared" si="7"/>
        <v>BUMPY</v>
      </c>
      <c r="AC18" t="str">
        <f t="shared" si="8"/>
        <v>SUPER</v>
      </c>
      <c r="AD18">
        <f t="shared" si="9"/>
        <v>3.3213599999999999</v>
      </c>
      <c r="AE18">
        <f t="shared" si="10"/>
        <v>8.3682539682539687</v>
      </c>
      <c r="AF18" t="str">
        <f t="shared" si="11"/>
        <v>BUMPY</v>
      </c>
      <c r="AG18" t="str">
        <f t="shared" si="12"/>
        <v>SUPER</v>
      </c>
    </row>
    <row r="19" spans="1:33" x14ac:dyDescent="0.25">
      <c r="A19">
        <v>17.396614100000001</v>
      </c>
      <c r="B19">
        <v>78.369693699999999</v>
      </c>
      <c r="C19">
        <v>17.396560699999998</v>
      </c>
      <c r="D19">
        <v>78.369888799999998</v>
      </c>
      <c r="E19">
        <v>0.1452</v>
      </c>
      <c r="F19">
        <v>0.12859999999999999</v>
      </c>
      <c r="G19">
        <v>0.1479</v>
      </c>
      <c r="H19">
        <v>5.5</v>
      </c>
      <c r="I19">
        <f t="shared" si="13"/>
        <v>19.8</v>
      </c>
      <c r="J19" t="s">
        <v>2</v>
      </c>
      <c r="K19" s="1">
        <v>6.9351851851851845E-2</v>
      </c>
      <c r="L19">
        <v>1</v>
      </c>
      <c r="M19">
        <v>0</v>
      </c>
      <c r="N19">
        <v>1</v>
      </c>
      <c r="O19">
        <v>1</v>
      </c>
      <c r="P19">
        <v>1</v>
      </c>
      <c r="Q19">
        <f t="shared" si="2"/>
        <v>4</v>
      </c>
      <c r="R19">
        <f>LOOKUP(EXCEL_235356_data!L19,Sheet1!$D$3:$D$7,Sheet1!$E$3:$E$7)</f>
        <v>0.8</v>
      </c>
      <c r="S19">
        <f>LOOKUP(EXCEL_235356_data!M19,Sheet1!$D$3:$D$7,Sheet1!$E$3:$E$7)</f>
        <v>0</v>
      </c>
      <c r="T19">
        <f>LOOKUP(EXCEL_235356_data!N19,Sheet1!$D$3:$D$7,Sheet1!$E$3:$E$7)</f>
        <v>0.8</v>
      </c>
      <c r="U19">
        <f>LOOKUP(EXCEL_235356_data!O19,Sheet1!$D$3:$D$7,Sheet1!$E$3:$E$7)</f>
        <v>0.8</v>
      </c>
      <c r="V19">
        <f>LOOKUP(EXCEL_235356_data!P19,Sheet1!$D$3:$D$7,Sheet1!$E$3:$E$7)</f>
        <v>0.8</v>
      </c>
      <c r="W19">
        <f t="shared" si="1"/>
        <v>0.64</v>
      </c>
      <c r="X19">
        <f t="shared" si="3"/>
        <v>0.1479</v>
      </c>
      <c r="Y19">
        <f t="shared" si="4"/>
        <v>0.42169999999999996</v>
      </c>
      <c r="Z19">
        <f t="shared" si="5"/>
        <v>0.81345000000000001</v>
      </c>
      <c r="AA19">
        <f t="shared" si="6"/>
        <v>2.689090909090909</v>
      </c>
      <c r="AB19" t="str">
        <f t="shared" si="7"/>
        <v>BUMPY</v>
      </c>
      <c r="AC19" t="str">
        <f t="shared" si="8"/>
        <v>GOOD</v>
      </c>
      <c r="AD19">
        <f t="shared" si="9"/>
        <v>8.3496600000000001</v>
      </c>
      <c r="AE19">
        <f t="shared" si="10"/>
        <v>2.1297979797979796</v>
      </c>
      <c r="AF19" t="str">
        <f t="shared" si="11"/>
        <v>BUMPY</v>
      </c>
      <c r="AG19" t="str">
        <f t="shared" si="12"/>
        <v>GOOD</v>
      </c>
    </row>
    <row r="20" spans="1:33" x14ac:dyDescent="0.25">
      <c r="A20">
        <v>17.396560699999998</v>
      </c>
      <c r="B20">
        <v>78.369888799999998</v>
      </c>
      <c r="C20">
        <v>17.3964502</v>
      </c>
      <c r="D20">
        <v>78.370214000000004</v>
      </c>
      <c r="E20">
        <v>0.3286</v>
      </c>
      <c r="F20">
        <v>0.75660000000000005</v>
      </c>
      <c r="G20">
        <v>0.39169999999999999</v>
      </c>
      <c r="H20">
        <v>7.75</v>
      </c>
      <c r="I20">
        <f t="shared" si="13"/>
        <v>27.900000000000002</v>
      </c>
      <c r="J20" t="s">
        <v>2</v>
      </c>
      <c r="K20" s="1">
        <v>6.9409722222222234E-2</v>
      </c>
      <c r="L20">
        <v>3</v>
      </c>
      <c r="M20">
        <v>1</v>
      </c>
      <c r="N20">
        <v>0</v>
      </c>
      <c r="O20">
        <v>1</v>
      </c>
      <c r="P20">
        <v>2</v>
      </c>
      <c r="Q20">
        <f t="shared" si="2"/>
        <v>7</v>
      </c>
      <c r="R20">
        <f>LOOKUP(EXCEL_235356_data!L20,Sheet1!$D$3:$D$7,Sheet1!$E$3:$E$7)</f>
        <v>1.5</v>
      </c>
      <c r="S20">
        <f>LOOKUP(EXCEL_235356_data!M20,Sheet1!$D$3:$D$7,Sheet1!$E$3:$E$7)</f>
        <v>0.8</v>
      </c>
      <c r="T20">
        <f>LOOKUP(EXCEL_235356_data!N20,Sheet1!$D$3:$D$7,Sheet1!$E$3:$E$7)</f>
        <v>0</v>
      </c>
      <c r="U20">
        <f>LOOKUP(EXCEL_235356_data!O20,Sheet1!$D$3:$D$7,Sheet1!$E$3:$E$7)</f>
        <v>0.8</v>
      </c>
      <c r="V20">
        <f>LOOKUP(EXCEL_235356_data!P20,Sheet1!$D$3:$D$7,Sheet1!$E$3:$E$7)</f>
        <v>1</v>
      </c>
      <c r="W20">
        <f t="shared" si="1"/>
        <v>0.82</v>
      </c>
      <c r="X20">
        <f t="shared" si="3"/>
        <v>0.75660000000000005</v>
      </c>
      <c r="Y20">
        <f t="shared" si="4"/>
        <v>1.4768999999999999</v>
      </c>
      <c r="Z20">
        <f t="shared" si="5"/>
        <v>5.8636500000000007</v>
      </c>
      <c r="AA20">
        <f t="shared" si="6"/>
        <v>9.7625806451612913</v>
      </c>
      <c r="AB20" t="str">
        <f t="shared" si="7"/>
        <v>BUMPY</v>
      </c>
      <c r="AC20" t="str">
        <f t="shared" si="8"/>
        <v>SUPER</v>
      </c>
      <c r="AD20">
        <f t="shared" si="9"/>
        <v>41.205509999999997</v>
      </c>
      <c r="AE20">
        <f t="shared" si="10"/>
        <v>5.2935483870967737</v>
      </c>
      <c r="AF20" t="str">
        <f t="shared" si="11"/>
        <v>BUMPY</v>
      </c>
      <c r="AG20" t="str">
        <f t="shared" si="12"/>
        <v>SUPER</v>
      </c>
    </row>
    <row r="21" spans="1:33" x14ac:dyDescent="0.25">
      <c r="A21">
        <v>17.3964502</v>
      </c>
      <c r="B21">
        <v>78.370214000000004</v>
      </c>
      <c r="C21">
        <v>17.396361500000001</v>
      </c>
      <c r="D21">
        <v>78.370501300000001</v>
      </c>
      <c r="E21">
        <v>0.21179999999999999</v>
      </c>
      <c r="F21">
        <v>0.26829999999999998</v>
      </c>
      <c r="G21">
        <v>0.2374</v>
      </c>
      <c r="H21">
        <v>6.25</v>
      </c>
      <c r="I21">
        <f t="shared" si="13"/>
        <v>22.5</v>
      </c>
      <c r="J21" t="s">
        <v>1</v>
      </c>
      <c r="K21" s="1">
        <v>6.9467592592592595E-2</v>
      </c>
      <c r="L21">
        <v>0</v>
      </c>
      <c r="M21">
        <v>2</v>
      </c>
      <c r="N21">
        <v>0</v>
      </c>
      <c r="O21">
        <v>1</v>
      </c>
      <c r="P21">
        <v>0</v>
      </c>
      <c r="Q21">
        <f t="shared" si="2"/>
        <v>3</v>
      </c>
      <c r="R21">
        <f>LOOKUP(EXCEL_235356_data!L21,Sheet1!$D$3:$D$7,Sheet1!$E$3:$E$7)</f>
        <v>0</v>
      </c>
      <c r="S21">
        <f>LOOKUP(EXCEL_235356_data!M21,Sheet1!$D$3:$D$7,Sheet1!$E$3:$E$7)</f>
        <v>1</v>
      </c>
      <c r="T21">
        <f>LOOKUP(EXCEL_235356_data!N21,Sheet1!$D$3:$D$7,Sheet1!$E$3:$E$7)</f>
        <v>0</v>
      </c>
      <c r="U21">
        <f>LOOKUP(EXCEL_235356_data!O21,Sheet1!$D$3:$D$7,Sheet1!$E$3:$E$7)</f>
        <v>0.8</v>
      </c>
      <c r="V21">
        <f>LOOKUP(EXCEL_235356_data!P21,Sheet1!$D$3:$D$7,Sheet1!$E$3:$E$7)</f>
        <v>0</v>
      </c>
      <c r="W21">
        <f t="shared" si="1"/>
        <v>0.36</v>
      </c>
      <c r="X21">
        <f t="shared" si="3"/>
        <v>0.26829999999999998</v>
      </c>
      <c r="Y21">
        <f t="shared" si="4"/>
        <v>0.71750000000000003</v>
      </c>
      <c r="Z21">
        <f t="shared" si="5"/>
        <v>1.6768749999999999</v>
      </c>
      <c r="AA21">
        <f t="shared" si="6"/>
        <v>4.2927999999999997</v>
      </c>
      <c r="AB21" t="str">
        <f t="shared" si="7"/>
        <v>BUMPY</v>
      </c>
      <c r="AC21" t="str">
        <f t="shared" si="8"/>
        <v>SUPER</v>
      </c>
      <c r="AD21">
        <f t="shared" si="9"/>
        <v>16.143750000000001</v>
      </c>
      <c r="AE21">
        <f t="shared" si="10"/>
        <v>3.1888888888888891</v>
      </c>
      <c r="AF21" t="str">
        <f t="shared" si="11"/>
        <v>BUMPY</v>
      </c>
      <c r="AG21" t="str">
        <f t="shared" si="12"/>
        <v>SUPER</v>
      </c>
    </row>
    <row r="22" spans="1:33" x14ac:dyDescent="0.25">
      <c r="A22">
        <v>17.396361500000001</v>
      </c>
      <c r="B22">
        <v>78.370501300000001</v>
      </c>
      <c r="C22">
        <v>17.396235000000001</v>
      </c>
      <c r="D22">
        <v>78.370784200000003</v>
      </c>
      <c r="E22">
        <v>0.3115</v>
      </c>
      <c r="F22">
        <v>0.32850000000000001</v>
      </c>
      <c r="G22">
        <v>0.31319999999999998</v>
      </c>
      <c r="H22">
        <v>7</v>
      </c>
      <c r="I22">
        <f t="shared" si="13"/>
        <v>25.2</v>
      </c>
      <c r="J22" t="s">
        <v>2</v>
      </c>
      <c r="K22" s="1">
        <v>6.9525462962962969E-2</v>
      </c>
      <c r="L22">
        <v>2</v>
      </c>
      <c r="M22">
        <v>0</v>
      </c>
      <c r="N22">
        <v>1</v>
      </c>
      <c r="O22">
        <v>1</v>
      </c>
      <c r="P22">
        <v>2</v>
      </c>
      <c r="Q22">
        <f t="shared" si="2"/>
        <v>6</v>
      </c>
      <c r="R22">
        <f>LOOKUP(EXCEL_235356_data!L22,Sheet1!$D$3:$D$7,Sheet1!$E$3:$E$7)</f>
        <v>1</v>
      </c>
      <c r="S22">
        <f>LOOKUP(EXCEL_235356_data!M22,Sheet1!$D$3:$D$7,Sheet1!$E$3:$E$7)</f>
        <v>0</v>
      </c>
      <c r="T22">
        <f>LOOKUP(EXCEL_235356_data!N22,Sheet1!$D$3:$D$7,Sheet1!$E$3:$E$7)</f>
        <v>0.8</v>
      </c>
      <c r="U22">
        <f>LOOKUP(EXCEL_235356_data!O22,Sheet1!$D$3:$D$7,Sheet1!$E$3:$E$7)</f>
        <v>0.8</v>
      </c>
      <c r="V22">
        <f>LOOKUP(EXCEL_235356_data!P22,Sheet1!$D$3:$D$7,Sheet1!$E$3:$E$7)</f>
        <v>1</v>
      </c>
      <c r="W22">
        <f t="shared" si="1"/>
        <v>0.72</v>
      </c>
      <c r="X22">
        <f t="shared" si="3"/>
        <v>0.32850000000000001</v>
      </c>
      <c r="Y22">
        <f t="shared" si="4"/>
        <v>0.95320000000000005</v>
      </c>
      <c r="Z22">
        <f t="shared" si="5"/>
        <v>2.2995000000000001</v>
      </c>
      <c r="AA22">
        <f t="shared" si="6"/>
        <v>4.6928571428571431</v>
      </c>
      <c r="AB22" t="str">
        <f t="shared" si="7"/>
        <v>BUMPY</v>
      </c>
      <c r="AC22" t="str">
        <f t="shared" si="8"/>
        <v>SUPER</v>
      </c>
      <c r="AD22">
        <f t="shared" si="9"/>
        <v>24.02064</v>
      </c>
      <c r="AE22">
        <f t="shared" si="10"/>
        <v>3.7825396825396833</v>
      </c>
      <c r="AF22" t="str">
        <f t="shared" si="11"/>
        <v>BUMPY</v>
      </c>
      <c r="AG22" t="str">
        <f t="shared" si="12"/>
        <v>SUPER</v>
      </c>
    </row>
    <row r="23" spans="1:33" x14ac:dyDescent="0.25">
      <c r="A23">
        <v>17.396235000000001</v>
      </c>
      <c r="B23">
        <v>78.370784200000003</v>
      </c>
      <c r="C23">
        <v>17.3961273</v>
      </c>
      <c r="D23">
        <v>78.371066299999995</v>
      </c>
      <c r="E23">
        <v>0.2034</v>
      </c>
      <c r="F23">
        <v>0.29820000000000002</v>
      </c>
      <c r="G23">
        <v>0.42680000000000001</v>
      </c>
      <c r="H23">
        <v>5.5</v>
      </c>
      <c r="I23">
        <f t="shared" si="13"/>
        <v>19.8</v>
      </c>
      <c r="J23" t="s">
        <v>2</v>
      </c>
      <c r="K23" s="1">
        <v>6.958333333333333E-2</v>
      </c>
      <c r="L23">
        <v>0</v>
      </c>
      <c r="M23">
        <v>0</v>
      </c>
      <c r="N23">
        <v>2</v>
      </c>
      <c r="O23">
        <v>2</v>
      </c>
      <c r="P23">
        <v>2</v>
      </c>
      <c r="Q23">
        <f t="shared" si="2"/>
        <v>6</v>
      </c>
      <c r="R23">
        <f>LOOKUP(EXCEL_235356_data!L23,Sheet1!$D$3:$D$7,Sheet1!$E$3:$E$7)</f>
        <v>0</v>
      </c>
      <c r="S23">
        <f>LOOKUP(EXCEL_235356_data!M23,Sheet1!$D$3:$D$7,Sheet1!$E$3:$E$7)</f>
        <v>0</v>
      </c>
      <c r="T23">
        <f>LOOKUP(EXCEL_235356_data!N23,Sheet1!$D$3:$D$7,Sheet1!$E$3:$E$7)</f>
        <v>1</v>
      </c>
      <c r="U23">
        <f>LOOKUP(EXCEL_235356_data!O23,Sheet1!$D$3:$D$7,Sheet1!$E$3:$E$7)</f>
        <v>1</v>
      </c>
      <c r="V23">
        <f>LOOKUP(EXCEL_235356_data!P23,Sheet1!$D$3:$D$7,Sheet1!$E$3:$E$7)</f>
        <v>1</v>
      </c>
      <c r="W23">
        <f t="shared" si="1"/>
        <v>0.6</v>
      </c>
      <c r="X23">
        <f t="shared" si="3"/>
        <v>0.42680000000000001</v>
      </c>
      <c r="Y23">
        <f t="shared" si="4"/>
        <v>0.92840000000000011</v>
      </c>
      <c r="Z23">
        <f t="shared" si="5"/>
        <v>2.3473999999999999</v>
      </c>
      <c r="AA23">
        <f t="shared" si="6"/>
        <v>7.76</v>
      </c>
      <c r="AB23" t="str">
        <f t="shared" si="7"/>
        <v>BUMPY</v>
      </c>
      <c r="AC23" t="str">
        <f t="shared" si="8"/>
        <v>SUPER</v>
      </c>
      <c r="AD23">
        <f t="shared" si="9"/>
        <v>18.382320000000004</v>
      </c>
      <c r="AE23">
        <f t="shared" si="10"/>
        <v>4.6888888888888891</v>
      </c>
      <c r="AF23" t="str">
        <f t="shared" si="11"/>
        <v>BUMPY</v>
      </c>
      <c r="AG23" t="str">
        <f t="shared" si="12"/>
        <v>SUPER</v>
      </c>
    </row>
    <row r="24" spans="1:33" x14ac:dyDescent="0.25">
      <c r="A24">
        <v>17.3961273</v>
      </c>
      <c r="B24">
        <v>78.371066299999995</v>
      </c>
      <c r="C24">
        <v>17.3960525</v>
      </c>
      <c r="D24">
        <v>78.371271800000002</v>
      </c>
      <c r="E24">
        <v>0.40839999999999999</v>
      </c>
      <c r="F24">
        <v>0.22140000000000001</v>
      </c>
      <c r="G24">
        <v>0.66020000000000001</v>
      </c>
      <c r="H24">
        <v>3.75</v>
      </c>
      <c r="I24">
        <f t="shared" si="13"/>
        <v>13.5</v>
      </c>
      <c r="J24" t="s">
        <v>2</v>
      </c>
      <c r="K24" s="1">
        <v>6.9641203703703705E-2</v>
      </c>
      <c r="L24">
        <v>1</v>
      </c>
      <c r="M24">
        <v>2</v>
      </c>
      <c r="N24">
        <v>0</v>
      </c>
      <c r="O24">
        <v>2</v>
      </c>
      <c r="P24">
        <v>2</v>
      </c>
      <c r="Q24">
        <f t="shared" si="2"/>
        <v>7</v>
      </c>
      <c r="R24">
        <f>LOOKUP(EXCEL_235356_data!L24,Sheet1!$D$3:$D$7,Sheet1!$E$3:$E$7)</f>
        <v>0.8</v>
      </c>
      <c r="S24">
        <f>LOOKUP(EXCEL_235356_data!M24,Sheet1!$D$3:$D$7,Sheet1!$E$3:$E$7)</f>
        <v>1</v>
      </c>
      <c r="T24">
        <f>LOOKUP(EXCEL_235356_data!N24,Sheet1!$D$3:$D$7,Sheet1!$E$3:$E$7)</f>
        <v>0</v>
      </c>
      <c r="U24">
        <f>LOOKUP(EXCEL_235356_data!O24,Sheet1!$D$3:$D$7,Sheet1!$E$3:$E$7)</f>
        <v>1</v>
      </c>
      <c r="V24">
        <f>LOOKUP(EXCEL_235356_data!P24,Sheet1!$D$3:$D$7,Sheet1!$E$3:$E$7)</f>
        <v>1</v>
      </c>
      <c r="W24">
        <f t="shared" si="1"/>
        <v>0.76</v>
      </c>
      <c r="X24">
        <f t="shared" si="3"/>
        <v>0.66020000000000001</v>
      </c>
      <c r="Y24">
        <f t="shared" si="4"/>
        <v>1.29</v>
      </c>
      <c r="Z24">
        <f t="shared" si="5"/>
        <v>2.4757500000000001</v>
      </c>
      <c r="AA24">
        <f t="shared" si="6"/>
        <v>17.605333333333334</v>
      </c>
      <c r="AB24" t="str">
        <f t="shared" si="7"/>
        <v>BUMPY</v>
      </c>
      <c r="AC24" t="str">
        <f t="shared" si="8"/>
        <v>SUPER</v>
      </c>
      <c r="AD24">
        <f t="shared" si="9"/>
        <v>17.414999999999999</v>
      </c>
      <c r="AE24">
        <f t="shared" si="10"/>
        <v>9.5555555555555554</v>
      </c>
      <c r="AF24" t="str">
        <f t="shared" si="11"/>
        <v>BUMPY</v>
      </c>
      <c r="AG24" t="str">
        <f t="shared" si="12"/>
        <v>SUPER</v>
      </c>
    </row>
    <row r="25" spans="1:33" x14ac:dyDescent="0.25">
      <c r="A25">
        <v>17.3960525</v>
      </c>
      <c r="B25">
        <v>78.371271800000002</v>
      </c>
      <c r="C25">
        <v>17.395980699999999</v>
      </c>
      <c r="D25">
        <v>78.371539900000002</v>
      </c>
      <c r="E25">
        <v>0.1789</v>
      </c>
      <c r="F25">
        <v>0.45469999999999999</v>
      </c>
      <c r="G25">
        <v>0.2666</v>
      </c>
      <c r="H25">
        <v>6</v>
      </c>
      <c r="I25">
        <f t="shared" si="13"/>
        <v>21.6</v>
      </c>
      <c r="J25" t="s">
        <v>2</v>
      </c>
      <c r="K25" s="1">
        <v>6.9699074074074066E-2</v>
      </c>
      <c r="L25">
        <v>1</v>
      </c>
      <c r="M25">
        <v>1</v>
      </c>
      <c r="N25">
        <v>2</v>
      </c>
      <c r="O25">
        <v>2</v>
      </c>
      <c r="P25">
        <v>2</v>
      </c>
      <c r="Q25">
        <f t="shared" si="2"/>
        <v>8</v>
      </c>
      <c r="R25">
        <f>LOOKUP(EXCEL_235356_data!L25,Sheet1!$D$3:$D$7,Sheet1!$E$3:$E$7)</f>
        <v>0.8</v>
      </c>
      <c r="S25">
        <f>LOOKUP(EXCEL_235356_data!M25,Sheet1!$D$3:$D$7,Sheet1!$E$3:$E$7)</f>
        <v>0.8</v>
      </c>
      <c r="T25">
        <f>LOOKUP(EXCEL_235356_data!N25,Sheet1!$D$3:$D$7,Sheet1!$E$3:$E$7)</f>
        <v>1</v>
      </c>
      <c r="U25">
        <f>LOOKUP(EXCEL_235356_data!O25,Sheet1!$D$3:$D$7,Sheet1!$E$3:$E$7)</f>
        <v>1</v>
      </c>
      <c r="V25">
        <f>LOOKUP(EXCEL_235356_data!P25,Sheet1!$D$3:$D$7,Sheet1!$E$3:$E$7)</f>
        <v>1</v>
      </c>
      <c r="W25">
        <f t="shared" si="1"/>
        <v>0.91999999999999993</v>
      </c>
      <c r="X25">
        <f t="shared" si="3"/>
        <v>0.45469999999999999</v>
      </c>
      <c r="Y25">
        <f t="shared" si="4"/>
        <v>0.90019999999999989</v>
      </c>
      <c r="Z25">
        <f t="shared" si="5"/>
        <v>2.7282000000000002</v>
      </c>
      <c r="AA25">
        <f t="shared" si="6"/>
        <v>7.5783333333333331</v>
      </c>
      <c r="AB25" t="str">
        <f t="shared" si="7"/>
        <v>BUMPY</v>
      </c>
      <c r="AC25" t="str">
        <f t="shared" si="8"/>
        <v>SUPER</v>
      </c>
      <c r="AD25">
        <f t="shared" si="9"/>
        <v>19.444319999999998</v>
      </c>
      <c r="AE25">
        <f t="shared" si="10"/>
        <v>4.1675925925925918</v>
      </c>
      <c r="AF25" t="str">
        <f t="shared" si="11"/>
        <v>BUMPY</v>
      </c>
      <c r="AG25" t="str">
        <f t="shared" si="12"/>
        <v>SUPER</v>
      </c>
    </row>
    <row r="26" spans="1:33" x14ac:dyDescent="0.25">
      <c r="A26">
        <v>17.395980699999999</v>
      </c>
      <c r="B26">
        <v>78.371539900000002</v>
      </c>
      <c r="C26">
        <v>17.395837499999999</v>
      </c>
      <c r="D26">
        <v>78.371803299999996</v>
      </c>
      <c r="E26">
        <v>0.17580000000000001</v>
      </c>
      <c r="F26">
        <v>0.16800000000000001</v>
      </c>
      <c r="G26">
        <v>0.41689999999999999</v>
      </c>
      <c r="H26">
        <v>6.5</v>
      </c>
      <c r="I26">
        <f t="shared" si="13"/>
        <v>23.400000000000002</v>
      </c>
      <c r="J26" t="s">
        <v>2</v>
      </c>
      <c r="K26" s="1">
        <v>6.9756944444444455E-2</v>
      </c>
      <c r="L26">
        <v>3</v>
      </c>
      <c r="M26">
        <v>2</v>
      </c>
      <c r="N26">
        <v>2</v>
      </c>
      <c r="O26">
        <v>2</v>
      </c>
      <c r="P26">
        <v>1</v>
      </c>
      <c r="Q26">
        <f t="shared" si="2"/>
        <v>10</v>
      </c>
      <c r="R26">
        <f>LOOKUP(EXCEL_235356_data!L26,Sheet1!$D$3:$D$7,Sheet1!$E$3:$E$7)</f>
        <v>1.5</v>
      </c>
      <c r="S26">
        <f>LOOKUP(EXCEL_235356_data!M26,Sheet1!$D$3:$D$7,Sheet1!$E$3:$E$7)</f>
        <v>1</v>
      </c>
      <c r="T26">
        <f>LOOKUP(EXCEL_235356_data!N26,Sheet1!$D$3:$D$7,Sheet1!$E$3:$E$7)</f>
        <v>1</v>
      </c>
      <c r="U26">
        <f>LOOKUP(EXCEL_235356_data!O26,Sheet1!$D$3:$D$7,Sheet1!$E$3:$E$7)</f>
        <v>1</v>
      </c>
      <c r="V26">
        <f>LOOKUP(EXCEL_235356_data!P26,Sheet1!$D$3:$D$7,Sheet1!$E$3:$E$7)</f>
        <v>0.8</v>
      </c>
      <c r="W26">
        <f t="shared" si="1"/>
        <v>1.06</v>
      </c>
      <c r="X26">
        <f t="shared" si="3"/>
        <v>0.41689999999999999</v>
      </c>
      <c r="Y26">
        <f t="shared" si="4"/>
        <v>0.76069999999999993</v>
      </c>
      <c r="Z26">
        <f t="shared" si="5"/>
        <v>2.7098499999999999</v>
      </c>
      <c r="AA26">
        <f t="shared" si="6"/>
        <v>6.4138461538461531</v>
      </c>
      <c r="AB26" t="str">
        <f t="shared" si="7"/>
        <v>BUMPY</v>
      </c>
      <c r="AC26" t="str">
        <f t="shared" si="8"/>
        <v>SUPER</v>
      </c>
      <c r="AD26">
        <f t="shared" si="9"/>
        <v>17.800380000000001</v>
      </c>
      <c r="AE26">
        <f t="shared" si="10"/>
        <v>3.2508547008547004</v>
      </c>
      <c r="AF26" t="str">
        <f t="shared" si="11"/>
        <v>BUMPY</v>
      </c>
      <c r="AG26" t="str">
        <f t="shared" si="12"/>
        <v>SUPER</v>
      </c>
    </row>
    <row r="27" spans="1:33" x14ac:dyDescent="0.25">
      <c r="A27">
        <v>17.395837499999999</v>
      </c>
      <c r="B27">
        <v>78.371803299999996</v>
      </c>
      <c r="C27">
        <v>17.395721000000002</v>
      </c>
      <c r="D27">
        <v>78.372096299999995</v>
      </c>
      <c r="E27">
        <v>0.27739999999999998</v>
      </c>
      <c r="F27">
        <v>0.35880000000000001</v>
      </c>
      <c r="G27">
        <v>0.57169999999999999</v>
      </c>
      <c r="H27">
        <v>7.5</v>
      </c>
      <c r="I27">
        <f t="shared" si="13"/>
        <v>27</v>
      </c>
      <c r="J27" t="s">
        <v>2</v>
      </c>
      <c r="K27" s="1">
        <v>6.9814814814814816E-2</v>
      </c>
      <c r="L27">
        <v>2</v>
      </c>
      <c r="M27">
        <v>2</v>
      </c>
      <c r="N27">
        <v>3</v>
      </c>
      <c r="O27">
        <v>2</v>
      </c>
      <c r="P27">
        <v>1</v>
      </c>
      <c r="Q27">
        <f t="shared" si="2"/>
        <v>10</v>
      </c>
      <c r="R27">
        <f>LOOKUP(EXCEL_235356_data!L27,Sheet1!$D$3:$D$7,Sheet1!$E$3:$E$7)</f>
        <v>1</v>
      </c>
      <c r="S27">
        <f>LOOKUP(EXCEL_235356_data!M27,Sheet1!$D$3:$D$7,Sheet1!$E$3:$E$7)</f>
        <v>1</v>
      </c>
      <c r="T27">
        <f>LOOKUP(EXCEL_235356_data!N27,Sheet1!$D$3:$D$7,Sheet1!$E$3:$E$7)</f>
        <v>1.5</v>
      </c>
      <c r="U27">
        <f>LOOKUP(EXCEL_235356_data!O27,Sheet1!$D$3:$D$7,Sheet1!$E$3:$E$7)</f>
        <v>1</v>
      </c>
      <c r="V27">
        <f>LOOKUP(EXCEL_235356_data!P27,Sheet1!$D$3:$D$7,Sheet1!$E$3:$E$7)</f>
        <v>0.8</v>
      </c>
      <c r="W27">
        <f t="shared" si="1"/>
        <v>1.06</v>
      </c>
      <c r="X27">
        <f t="shared" si="3"/>
        <v>0.57169999999999999</v>
      </c>
      <c r="Y27">
        <f t="shared" si="4"/>
        <v>1.2079</v>
      </c>
      <c r="Z27">
        <f t="shared" si="5"/>
        <v>4.28775</v>
      </c>
      <c r="AA27">
        <f t="shared" si="6"/>
        <v>7.6226666666666665</v>
      </c>
      <c r="AB27" t="str">
        <f t="shared" si="7"/>
        <v>BUMPY</v>
      </c>
      <c r="AC27" t="str">
        <f t="shared" si="8"/>
        <v>SUPER</v>
      </c>
      <c r="AD27">
        <f t="shared" si="9"/>
        <v>32.613300000000002</v>
      </c>
      <c r="AE27">
        <f t="shared" si="10"/>
        <v>4.4737037037037037</v>
      </c>
      <c r="AF27" t="str">
        <f t="shared" si="11"/>
        <v>BUMPY</v>
      </c>
      <c r="AG27" t="str">
        <f t="shared" si="12"/>
        <v>SUPER</v>
      </c>
    </row>
    <row r="28" spans="1:33" x14ac:dyDescent="0.25">
      <c r="A28">
        <v>17.395721000000002</v>
      </c>
      <c r="B28">
        <v>78.372096299999995</v>
      </c>
      <c r="C28">
        <v>17.395581100000001</v>
      </c>
      <c r="D28">
        <v>78.372441699999996</v>
      </c>
      <c r="E28">
        <v>0.18440000000000001</v>
      </c>
      <c r="F28">
        <v>0.216</v>
      </c>
      <c r="G28">
        <v>0.42</v>
      </c>
      <c r="H28">
        <v>7.75</v>
      </c>
      <c r="I28">
        <f t="shared" si="13"/>
        <v>27.900000000000002</v>
      </c>
      <c r="J28" t="s">
        <v>2</v>
      </c>
      <c r="K28" s="1">
        <v>6.987268518518519E-2</v>
      </c>
      <c r="L28">
        <v>2</v>
      </c>
      <c r="M28">
        <v>2</v>
      </c>
      <c r="N28">
        <v>1</v>
      </c>
      <c r="O28">
        <v>1</v>
      </c>
      <c r="P28">
        <v>2</v>
      </c>
      <c r="Q28">
        <f t="shared" si="2"/>
        <v>8</v>
      </c>
      <c r="R28">
        <f>LOOKUP(EXCEL_235356_data!L28,Sheet1!$D$3:$D$7,Sheet1!$E$3:$E$7)</f>
        <v>1</v>
      </c>
      <c r="S28">
        <f>LOOKUP(EXCEL_235356_data!M28,Sheet1!$D$3:$D$7,Sheet1!$E$3:$E$7)</f>
        <v>1</v>
      </c>
      <c r="T28">
        <f>LOOKUP(EXCEL_235356_data!N28,Sheet1!$D$3:$D$7,Sheet1!$E$3:$E$7)</f>
        <v>0.8</v>
      </c>
      <c r="U28">
        <f>LOOKUP(EXCEL_235356_data!O28,Sheet1!$D$3:$D$7,Sheet1!$E$3:$E$7)</f>
        <v>0.8</v>
      </c>
      <c r="V28">
        <f>LOOKUP(EXCEL_235356_data!P28,Sheet1!$D$3:$D$7,Sheet1!$E$3:$E$7)</f>
        <v>1</v>
      </c>
      <c r="W28">
        <f t="shared" si="1"/>
        <v>0.91999999999999993</v>
      </c>
      <c r="X28">
        <f t="shared" si="3"/>
        <v>0.42</v>
      </c>
      <c r="Y28">
        <f t="shared" si="4"/>
        <v>0.82040000000000002</v>
      </c>
      <c r="Z28">
        <f t="shared" si="5"/>
        <v>3.2549999999999999</v>
      </c>
      <c r="AA28">
        <f t="shared" si="6"/>
        <v>5.419354838709677</v>
      </c>
      <c r="AB28" t="str">
        <f t="shared" si="7"/>
        <v>BUMPY</v>
      </c>
      <c r="AC28" t="str">
        <f t="shared" si="8"/>
        <v>SUPER</v>
      </c>
      <c r="AD28">
        <f t="shared" si="9"/>
        <v>22.889160000000004</v>
      </c>
      <c r="AE28">
        <f t="shared" si="10"/>
        <v>2.9405017921146954</v>
      </c>
      <c r="AF28" t="str">
        <f t="shared" si="11"/>
        <v>BUMPY</v>
      </c>
      <c r="AG28" t="str">
        <f t="shared" si="12"/>
        <v>GOOD</v>
      </c>
    </row>
    <row r="29" spans="1:33" x14ac:dyDescent="0.25">
      <c r="A29">
        <v>17.395581100000001</v>
      </c>
      <c r="B29">
        <v>78.372441699999996</v>
      </c>
      <c r="C29">
        <v>17.395456800000002</v>
      </c>
      <c r="D29">
        <v>78.372758000000005</v>
      </c>
      <c r="E29">
        <v>0.13500000000000001</v>
      </c>
      <c r="F29">
        <v>0.26369999999999999</v>
      </c>
      <c r="G29">
        <v>0.27710000000000001</v>
      </c>
      <c r="H29">
        <v>7.5</v>
      </c>
      <c r="I29">
        <f t="shared" si="13"/>
        <v>27</v>
      </c>
      <c r="J29" t="s">
        <v>2</v>
      </c>
      <c r="K29" s="1">
        <v>6.9930555555555551E-2</v>
      </c>
      <c r="L29">
        <v>1</v>
      </c>
      <c r="M29">
        <v>1</v>
      </c>
      <c r="N29">
        <v>2</v>
      </c>
      <c r="O29">
        <v>2</v>
      </c>
      <c r="P29">
        <v>2</v>
      </c>
      <c r="Q29">
        <f t="shared" si="2"/>
        <v>8</v>
      </c>
      <c r="R29">
        <f>LOOKUP(EXCEL_235356_data!L29,Sheet1!$D$3:$D$7,Sheet1!$E$3:$E$7)</f>
        <v>0.8</v>
      </c>
      <c r="S29">
        <f>LOOKUP(EXCEL_235356_data!M29,Sheet1!$D$3:$D$7,Sheet1!$E$3:$E$7)</f>
        <v>0.8</v>
      </c>
      <c r="T29">
        <f>LOOKUP(EXCEL_235356_data!N29,Sheet1!$D$3:$D$7,Sheet1!$E$3:$E$7)</f>
        <v>1</v>
      </c>
      <c r="U29">
        <f>LOOKUP(EXCEL_235356_data!O29,Sheet1!$D$3:$D$7,Sheet1!$E$3:$E$7)</f>
        <v>1</v>
      </c>
      <c r="V29">
        <f>LOOKUP(EXCEL_235356_data!P29,Sheet1!$D$3:$D$7,Sheet1!$E$3:$E$7)</f>
        <v>1</v>
      </c>
      <c r="W29">
        <f t="shared" si="1"/>
        <v>0.91999999999999993</v>
      </c>
      <c r="X29">
        <f t="shared" si="3"/>
        <v>0.27710000000000001</v>
      </c>
      <c r="Y29">
        <f t="shared" si="4"/>
        <v>0.67579999999999996</v>
      </c>
      <c r="Z29">
        <f t="shared" si="5"/>
        <v>2.0782500000000002</v>
      </c>
      <c r="AA29">
        <f t="shared" si="6"/>
        <v>3.694666666666667</v>
      </c>
      <c r="AB29" t="str">
        <f t="shared" si="7"/>
        <v>BUMPY</v>
      </c>
      <c r="AC29" t="str">
        <f t="shared" si="8"/>
        <v>SUPER</v>
      </c>
      <c r="AD29">
        <f t="shared" si="9"/>
        <v>18.246599999999997</v>
      </c>
      <c r="AE29">
        <f t="shared" si="10"/>
        <v>2.5029629629629628</v>
      </c>
      <c r="AF29" t="str">
        <f t="shared" si="11"/>
        <v>BUMPY</v>
      </c>
      <c r="AG29" t="str">
        <f t="shared" si="12"/>
        <v>GOOD</v>
      </c>
    </row>
    <row r="30" spans="1:33" x14ac:dyDescent="0.25">
      <c r="A30">
        <v>17.395456800000002</v>
      </c>
      <c r="B30">
        <v>78.372758000000005</v>
      </c>
      <c r="C30">
        <v>17.395340300000001</v>
      </c>
      <c r="D30">
        <v>78.373085200000006</v>
      </c>
      <c r="E30">
        <v>0.27</v>
      </c>
      <c r="F30">
        <v>0.27889999999999998</v>
      </c>
      <c r="G30">
        <v>0.42880000000000001</v>
      </c>
      <c r="H30">
        <v>7.5</v>
      </c>
      <c r="I30">
        <f t="shared" si="13"/>
        <v>27</v>
      </c>
      <c r="J30" t="s">
        <v>2</v>
      </c>
      <c r="K30" s="1">
        <v>6.9988425925925926E-2</v>
      </c>
      <c r="L30">
        <v>2</v>
      </c>
      <c r="M30">
        <v>2</v>
      </c>
      <c r="N30">
        <v>2</v>
      </c>
      <c r="O30">
        <v>2</v>
      </c>
      <c r="P30">
        <v>2</v>
      </c>
      <c r="Q30">
        <f t="shared" si="2"/>
        <v>10</v>
      </c>
      <c r="R30">
        <f>LOOKUP(EXCEL_235356_data!L30,Sheet1!$D$3:$D$7,Sheet1!$E$3:$E$7)</f>
        <v>1</v>
      </c>
      <c r="S30">
        <f>LOOKUP(EXCEL_235356_data!M30,Sheet1!$D$3:$D$7,Sheet1!$E$3:$E$7)</f>
        <v>1</v>
      </c>
      <c r="T30">
        <f>LOOKUP(EXCEL_235356_data!N30,Sheet1!$D$3:$D$7,Sheet1!$E$3:$E$7)</f>
        <v>1</v>
      </c>
      <c r="U30">
        <f>LOOKUP(EXCEL_235356_data!O30,Sheet1!$D$3:$D$7,Sheet1!$E$3:$E$7)</f>
        <v>1</v>
      </c>
      <c r="V30">
        <f>LOOKUP(EXCEL_235356_data!P30,Sheet1!$D$3:$D$7,Sheet1!$E$3:$E$7)</f>
        <v>1</v>
      </c>
      <c r="W30">
        <f t="shared" si="1"/>
        <v>1</v>
      </c>
      <c r="X30">
        <f t="shared" si="3"/>
        <v>0.42880000000000001</v>
      </c>
      <c r="Y30">
        <f t="shared" si="4"/>
        <v>0.97770000000000001</v>
      </c>
      <c r="Z30">
        <f t="shared" si="5"/>
        <v>3.2160000000000002</v>
      </c>
      <c r="AA30">
        <f t="shared" si="6"/>
        <v>5.7173333333333334</v>
      </c>
      <c r="AB30" t="str">
        <f t="shared" si="7"/>
        <v>BUMPY</v>
      </c>
      <c r="AC30" t="str">
        <f t="shared" si="8"/>
        <v>SUPER</v>
      </c>
      <c r="AD30">
        <f t="shared" si="9"/>
        <v>26.3979</v>
      </c>
      <c r="AE30">
        <f t="shared" si="10"/>
        <v>3.6211111111111109</v>
      </c>
      <c r="AF30" t="str">
        <f t="shared" si="11"/>
        <v>BUMPY</v>
      </c>
      <c r="AG30" t="str">
        <f t="shared" si="12"/>
        <v>SUPER</v>
      </c>
    </row>
    <row r="31" spans="1:33" x14ac:dyDescent="0.25">
      <c r="A31">
        <v>17.395340300000001</v>
      </c>
      <c r="B31">
        <v>78.373085200000006</v>
      </c>
      <c r="C31">
        <v>17.395194499999999</v>
      </c>
      <c r="D31">
        <v>78.373391799999993</v>
      </c>
      <c r="E31">
        <v>0.21840000000000001</v>
      </c>
      <c r="F31">
        <v>0.32350000000000001</v>
      </c>
      <c r="G31">
        <v>0.40739999999999998</v>
      </c>
      <c r="H31">
        <v>6.75</v>
      </c>
      <c r="I31">
        <f t="shared" si="13"/>
        <v>24.3</v>
      </c>
      <c r="J31" t="s">
        <v>2</v>
      </c>
      <c r="K31" s="1">
        <v>7.0046296296296287E-2</v>
      </c>
      <c r="L31">
        <v>2</v>
      </c>
      <c r="M31">
        <v>0</v>
      </c>
      <c r="N31">
        <v>2</v>
      </c>
      <c r="O31">
        <v>2</v>
      </c>
      <c r="P31">
        <v>0</v>
      </c>
      <c r="Q31">
        <f t="shared" si="2"/>
        <v>6</v>
      </c>
      <c r="R31">
        <f>LOOKUP(EXCEL_235356_data!L31,Sheet1!$D$3:$D$7,Sheet1!$E$3:$E$7)</f>
        <v>1</v>
      </c>
      <c r="S31">
        <f>LOOKUP(EXCEL_235356_data!M31,Sheet1!$D$3:$D$7,Sheet1!$E$3:$E$7)</f>
        <v>0</v>
      </c>
      <c r="T31">
        <f>LOOKUP(EXCEL_235356_data!N31,Sheet1!$D$3:$D$7,Sheet1!$E$3:$E$7)</f>
        <v>1</v>
      </c>
      <c r="U31">
        <f>LOOKUP(EXCEL_235356_data!O31,Sheet1!$D$3:$D$7,Sheet1!$E$3:$E$7)</f>
        <v>1</v>
      </c>
      <c r="V31">
        <f>LOOKUP(EXCEL_235356_data!P31,Sheet1!$D$3:$D$7,Sheet1!$E$3:$E$7)</f>
        <v>0</v>
      </c>
      <c r="W31">
        <f t="shared" si="1"/>
        <v>0.6</v>
      </c>
      <c r="X31">
        <f t="shared" si="3"/>
        <v>0.40739999999999998</v>
      </c>
      <c r="Y31">
        <f t="shared" si="4"/>
        <v>0.94930000000000003</v>
      </c>
      <c r="Z31">
        <f t="shared" si="5"/>
        <v>2.7499500000000001</v>
      </c>
      <c r="AA31">
        <f t="shared" si="6"/>
        <v>6.0355555555555549</v>
      </c>
      <c r="AB31" t="str">
        <f t="shared" si="7"/>
        <v>BUMPY</v>
      </c>
      <c r="AC31" t="str">
        <f t="shared" si="8"/>
        <v>SUPER</v>
      </c>
      <c r="AD31">
        <f t="shared" si="9"/>
        <v>23.067990000000002</v>
      </c>
      <c r="AE31">
        <f t="shared" si="10"/>
        <v>3.9065843621399177</v>
      </c>
      <c r="AF31" t="str">
        <f t="shared" si="11"/>
        <v>BUMPY</v>
      </c>
      <c r="AG31" t="str">
        <f t="shared" si="12"/>
        <v>SUPER</v>
      </c>
    </row>
    <row r="32" spans="1:33" x14ac:dyDescent="0.25">
      <c r="A32">
        <v>17.395194499999999</v>
      </c>
      <c r="B32">
        <v>78.373391799999993</v>
      </c>
      <c r="C32">
        <v>17.395011799999999</v>
      </c>
      <c r="D32">
        <v>78.373720599999999</v>
      </c>
      <c r="E32">
        <v>0.30280000000000001</v>
      </c>
      <c r="F32">
        <v>0.30349999999999999</v>
      </c>
      <c r="G32">
        <v>0.31830000000000003</v>
      </c>
      <c r="H32">
        <v>7.25</v>
      </c>
      <c r="I32">
        <f t="shared" si="13"/>
        <v>26.1</v>
      </c>
      <c r="J32" t="s">
        <v>1</v>
      </c>
      <c r="K32" s="1">
        <v>7.0104166666666676E-2</v>
      </c>
      <c r="L32">
        <v>1</v>
      </c>
      <c r="M32">
        <v>0</v>
      </c>
      <c r="N32">
        <v>0</v>
      </c>
      <c r="O32">
        <v>0</v>
      </c>
      <c r="P32">
        <v>2</v>
      </c>
      <c r="Q32">
        <f t="shared" si="2"/>
        <v>3</v>
      </c>
      <c r="R32">
        <f>LOOKUP(EXCEL_235356_data!L32,Sheet1!$D$3:$D$7,Sheet1!$E$3:$E$7)</f>
        <v>0.8</v>
      </c>
      <c r="S32">
        <f>LOOKUP(EXCEL_235356_data!M32,Sheet1!$D$3:$D$7,Sheet1!$E$3:$E$7)</f>
        <v>0</v>
      </c>
      <c r="T32">
        <f>LOOKUP(EXCEL_235356_data!N32,Sheet1!$D$3:$D$7,Sheet1!$E$3:$E$7)</f>
        <v>0</v>
      </c>
      <c r="U32">
        <f>LOOKUP(EXCEL_235356_data!O32,Sheet1!$D$3:$D$7,Sheet1!$E$3:$E$7)</f>
        <v>0</v>
      </c>
      <c r="V32">
        <f>LOOKUP(EXCEL_235356_data!P32,Sheet1!$D$3:$D$7,Sheet1!$E$3:$E$7)</f>
        <v>1</v>
      </c>
      <c r="W32">
        <f t="shared" si="1"/>
        <v>0.36</v>
      </c>
      <c r="X32">
        <f t="shared" si="3"/>
        <v>0.31830000000000003</v>
      </c>
      <c r="Y32">
        <f t="shared" si="4"/>
        <v>0.92460000000000009</v>
      </c>
      <c r="Z32">
        <f t="shared" si="5"/>
        <v>2.3076750000000001</v>
      </c>
      <c r="AA32">
        <f t="shared" si="6"/>
        <v>4.3903448275862074</v>
      </c>
      <c r="AB32" t="str">
        <f t="shared" si="7"/>
        <v>BUMPY</v>
      </c>
      <c r="AC32" t="str">
        <f t="shared" si="8"/>
        <v>SUPER</v>
      </c>
      <c r="AD32">
        <f t="shared" si="9"/>
        <v>24.132060000000003</v>
      </c>
      <c r="AE32">
        <f t="shared" si="10"/>
        <v>3.542528735632184</v>
      </c>
      <c r="AF32" t="str">
        <f t="shared" si="11"/>
        <v>BUMPY</v>
      </c>
      <c r="AG32" t="str">
        <f t="shared" si="12"/>
        <v>SUPER</v>
      </c>
    </row>
    <row r="33" spans="1:33" x14ac:dyDescent="0.25">
      <c r="A33">
        <v>17.395011799999999</v>
      </c>
      <c r="B33">
        <v>78.373720599999999</v>
      </c>
      <c r="C33">
        <v>17.394882299999999</v>
      </c>
      <c r="D33">
        <v>78.373970999999997</v>
      </c>
      <c r="E33">
        <v>0.16500000000000001</v>
      </c>
      <c r="F33">
        <v>0.19939999999999999</v>
      </c>
      <c r="G33">
        <v>0.35570000000000002</v>
      </c>
      <c r="H33">
        <v>5.5</v>
      </c>
      <c r="I33">
        <f t="shared" si="13"/>
        <v>19.8</v>
      </c>
      <c r="J33" t="s">
        <v>2</v>
      </c>
      <c r="K33" s="1">
        <v>7.0162037037037037E-2</v>
      </c>
      <c r="L33">
        <v>3</v>
      </c>
      <c r="M33">
        <v>2</v>
      </c>
      <c r="N33">
        <v>2</v>
      </c>
      <c r="O33">
        <v>2</v>
      </c>
      <c r="P33">
        <v>2</v>
      </c>
      <c r="Q33">
        <f t="shared" si="2"/>
        <v>11</v>
      </c>
      <c r="R33">
        <f>LOOKUP(EXCEL_235356_data!L33,Sheet1!$D$3:$D$7,Sheet1!$E$3:$E$7)</f>
        <v>1.5</v>
      </c>
      <c r="S33">
        <f>LOOKUP(EXCEL_235356_data!M33,Sheet1!$D$3:$D$7,Sheet1!$E$3:$E$7)</f>
        <v>1</v>
      </c>
      <c r="T33">
        <f>LOOKUP(EXCEL_235356_data!N33,Sheet1!$D$3:$D$7,Sheet1!$E$3:$E$7)</f>
        <v>1</v>
      </c>
      <c r="U33">
        <f>LOOKUP(EXCEL_235356_data!O33,Sheet1!$D$3:$D$7,Sheet1!$E$3:$E$7)</f>
        <v>1</v>
      </c>
      <c r="V33">
        <f>LOOKUP(EXCEL_235356_data!P33,Sheet1!$D$3:$D$7,Sheet1!$E$3:$E$7)</f>
        <v>1</v>
      </c>
      <c r="W33">
        <f t="shared" si="1"/>
        <v>1.1000000000000001</v>
      </c>
      <c r="X33">
        <f t="shared" si="3"/>
        <v>0.35570000000000002</v>
      </c>
      <c r="Y33">
        <f t="shared" si="4"/>
        <v>0.72009999999999996</v>
      </c>
      <c r="Z33">
        <f t="shared" si="5"/>
        <v>1.95635</v>
      </c>
      <c r="AA33">
        <f t="shared" si="6"/>
        <v>6.4672727272727268</v>
      </c>
      <c r="AB33" t="str">
        <f t="shared" si="7"/>
        <v>BUMPY</v>
      </c>
      <c r="AC33" t="str">
        <f t="shared" si="8"/>
        <v>SUPER</v>
      </c>
      <c r="AD33">
        <f t="shared" si="9"/>
        <v>14.25798</v>
      </c>
      <c r="AE33">
        <f t="shared" si="10"/>
        <v>3.6368686868686861</v>
      </c>
      <c r="AF33" t="str">
        <f t="shared" si="11"/>
        <v>BUMPY</v>
      </c>
      <c r="AG33" t="str">
        <f t="shared" si="12"/>
        <v>SUPER</v>
      </c>
    </row>
    <row r="34" spans="1:33" x14ac:dyDescent="0.25">
      <c r="A34">
        <v>17.394882299999999</v>
      </c>
      <c r="B34">
        <v>78.373970999999997</v>
      </c>
      <c r="C34">
        <v>17.394721000000001</v>
      </c>
      <c r="D34">
        <v>78.374233799999999</v>
      </c>
      <c r="E34">
        <v>0.18759999999999999</v>
      </c>
      <c r="F34">
        <v>0.15720000000000001</v>
      </c>
      <c r="G34">
        <v>0.2059</v>
      </c>
      <c r="H34">
        <v>7.25</v>
      </c>
      <c r="I34">
        <f t="shared" si="13"/>
        <v>26.1</v>
      </c>
      <c r="J34" t="s">
        <v>2</v>
      </c>
      <c r="K34" s="1">
        <v>7.0219907407407411E-2</v>
      </c>
      <c r="L34">
        <v>1</v>
      </c>
      <c r="M34">
        <v>2</v>
      </c>
      <c r="N34">
        <v>2</v>
      </c>
      <c r="O34">
        <v>2</v>
      </c>
      <c r="P34">
        <v>2</v>
      </c>
      <c r="Q34">
        <f t="shared" si="2"/>
        <v>9</v>
      </c>
      <c r="R34">
        <f>LOOKUP(EXCEL_235356_data!L34,Sheet1!$D$3:$D$7,Sheet1!$E$3:$E$7)</f>
        <v>0.8</v>
      </c>
      <c r="S34">
        <f>LOOKUP(EXCEL_235356_data!M34,Sheet1!$D$3:$D$7,Sheet1!$E$3:$E$7)</f>
        <v>1</v>
      </c>
      <c r="T34">
        <f>LOOKUP(EXCEL_235356_data!N34,Sheet1!$D$3:$D$7,Sheet1!$E$3:$E$7)</f>
        <v>1</v>
      </c>
      <c r="U34">
        <f>LOOKUP(EXCEL_235356_data!O34,Sheet1!$D$3:$D$7,Sheet1!$E$3:$E$7)</f>
        <v>1</v>
      </c>
      <c r="V34">
        <f>LOOKUP(EXCEL_235356_data!P34,Sheet1!$D$3:$D$7,Sheet1!$E$3:$E$7)</f>
        <v>1</v>
      </c>
      <c r="W34">
        <f t="shared" ref="W34:W66" si="14">AVERAGE(R34:V34)</f>
        <v>0.96</v>
      </c>
      <c r="X34">
        <f t="shared" si="3"/>
        <v>0.2059</v>
      </c>
      <c r="Y34">
        <f t="shared" si="4"/>
        <v>0.55069999999999997</v>
      </c>
      <c r="Z34">
        <f t="shared" si="5"/>
        <v>1.492775</v>
      </c>
      <c r="AA34">
        <f t="shared" si="6"/>
        <v>2.8400000000000003</v>
      </c>
      <c r="AB34" t="str">
        <f t="shared" si="7"/>
        <v>BUMPY</v>
      </c>
      <c r="AC34" t="str">
        <f t="shared" si="8"/>
        <v>GOOD</v>
      </c>
      <c r="AD34">
        <f t="shared" si="9"/>
        <v>14.37327</v>
      </c>
      <c r="AE34">
        <f t="shared" si="10"/>
        <v>2.1099616858237544</v>
      </c>
      <c r="AF34" t="str">
        <f t="shared" si="11"/>
        <v>BUMPY</v>
      </c>
      <c r="AG34" t="str">
        <f t="shared" si="12"/>
        <v>GOOD</v>
      </c>
    </row>
    <row r="35" spans="1:33" x14ac:dyDescent="0.25">
      <c r="A35">
        <v>17.394721000000001</v>
      </c>
      <c r="B35">
        <v>78.374233799999999</v>
      </c>
      <c r="C35">
        <v>17.3945565</v>
      </c>
      <c r="D35">
        <v>78.374551699999998</v>
      </c>
      <c r="E35">
        <v>0.253</v>
      </c>
      <c r="F35">
        <v>0.45119999999999999</v>
      </c>
      <c r="G35">
        <v>0.3342</v>
      </c>
      <c r="H35">
        <v>6.75</v>
      </c>
      <c r="I35">
        <f t="shared" si="13"/>
        <v>24.3</v>
      </c>
      <c r="J35" t="s">
        <v>2</v>
      </c>
      <c r="K35" s="1">
        <v>7.0277777777777786E-2</v>
      </c>
      <c r="L35">
        <v>1</v>
      </c>
      <c r="M35">
        <v>2</v>
      </c>
      <c r="N35">
        <v>2</v>
      </c>
      <c r="O35">
        <v>3</v>
      </c>
      <c r="P35">
        <v>2</v>
      </c>
      <c r="Q35">
        <f t="shared" si="2"/>
        <v>10</v>
      </c>
      <c r="R35">
        <f>LOOKUP(EXCEL_235356_data!L35,Sheet1!$D$3:$D$7,Sheet1!$E$3:$E$7)</f>
        <v>0.8</v>
      </c>
      <c r="S35">
        <f>LOOKUP(EXCEL_235356_data!M35,Sheet1!$D$3:$D$7,Sheet1!$E$3:$E$7)</f>
        <v>1</v>
      </c>
      <c r="T35">
        <f>LOOKUP(EXCEL_235356_data!N35,Sheet1!$D$3:$D$7,Sheet1!$E$3:$E$7)</f>
        <v>1</v>
      </c>
      <c r="U35">
        <f>LOOKUP(EXCEL_235356_data!O35,Sheet1!$D$3:$D$7,Sheet1!$E$3:$E$7)</f>
        <v>1.5</v>
      </c>
      <c r="V35">
        <f>LOOKUP(EXCEL_235356_data!P35,Sheet1!$D$3:$D$7,Sheet1!$E$3:$E$7)</f>
        <v>1</v>
      </c>
      <c r="W35">
        <f t="shared" si="14"/>
        <v>1.06</v>
      </c>
      <c r="X35">
        <f t="shared" si="3"/>
        <v>0.45119999999999999</v>
      </c>
      <c r="Y35">
        <f t="shared" si="4"/>
        <v>1.0384</v>
      </c>
      <c r="Z35">
        <f t="shared" si="5"/>
        <v>3.0455999999999999</v>
      </c>
      <c r="AA35">
        <f t="shared" si="6"/>
        <v>6.684444444444444</v>
      </c>
      <c r="AB35" t="str">
        <f t="shared" si="7"/>
        <v>BUMPY</v>
      </c>
      <c r="AC35" t="str">
        <f t="shared" si="8"/>
        <v>SUPER</v>
      </c>
      <c r="AD35">
        <f t="shared" si="9"/>
        <v>25.23312</v>
      </c>
      <c r="AE35">
        <f t="shared" si="10"/>
        <v>4.2732510288065839</v>
      </c>
      <c r="AF35" t="str">
        <f t="shared" si="11"/>
        <v>BUMPY</v>
      </c>
      <c r="AG35" t="str">
        <f t="shared" si="12"/>
        <v>SUPER</v>
      </c>
    </row>
    <row r="36" spans="1:33" x14ac:dyDescent="0.25">
      <c r="A36">
        <v>17.3945565</v>
      </c>
      <c r="B36">
        <v>78.374551699999998</v>
      </c>
      <c r="C36">
        <v>17.394387800000001</v>
      </c>
      <c r="D36">
        <v>78.374820700000001</v>
      </c>
      <c r="E36">
        <v>0.2606</v>
      </c>
      <c r="F36">
        <v>0.53139999999999998</v>
      </c>
      <c r="G36">
        <v>0.621</v>
      </c>
      <c r="H36">
        <v>6.5</v>
      </c>
      <c r="I36">
        <f t="shared" si="13"/>
        <v>23.400000000000002</v>
      </c>
      <c r="J36" t="s">
        <v>2</v>
      </c>
      <c r="K36" s="1">
        <v>7.0335648148148147E-2</v>
      </c>
      <c r="L36">
        <v>2</v>
      </c>
      <c r="M36">
        <v>2</v>
      </c>
      <c r="N36">
        <v>3</v>
      </c>
      <c r="O36">
        <v>3</v>
      </c>
      <c r="P36">
        <v>2</v>
      </c>
      <c r="Q36">
        <f t="shared" si="2"/>
        <v>12</v>
      </c>
      <c r="R36">
        <f>LOOKUP(EXCEL_235356_data!L36,Sheet1!$D$3:$D$7,Sheet1!$E$3:$E$7)</f>
        <v>1</v>
      </c>
      <c r="S36">
        <f>LOOKUP(EXCEL_235356_data!M36,Sheet1!$D$3:$D$7,Sheet1!$E$3:$E$7)</f>
        <v>1</v>
      </c>
      <c r="T36">
        <f>LOOKUP(EXCEL_235356_data!N36,Sheet1!$D$3:$D$7,Sheet1!$E$3:$E$7)</f>
        <v>1.5</v>
      </c>
      <c r="U36">
        <f>LOOKUP(EXCEL_235356_data!O36,Sheet1!$D$3:$D$7,Sheet1!$E$3:$E$7)</f>
        <v>1.5</v>
      </c>
      <c r="V36">
        <f>LOOKUP(EXCEL_235356_data!P36,Sheet1!$D$3:$D$7,Sheet1!$E$3:$E$7)</f>
        <v>1</v>
      </c>
      <c r="W36">
        <f t="shared" si="14"/>
        <v>1.2</v>
      </c>
      <c r="X36">
        <f t="shared" si="3"/>
        <v>0.621</v>
      </c>
      <c r="Y36">
        <f t="shared" si="4"/>
        <v>1.413</v>
      </c>
      <c r="Z36">
        <f t="shared" si="5"/>
        <v>4.0365000000000002</v>
      </c>
      <c r="AA36">
        <f t="shared" si="6"/>
        <v>9.5538461538461537</v>
      </c>
      <c r="AB36" t="str">
        <f t="shared" si="7"/>
        <v>BUMPY</v>
      </c>
      <c r="AC36" t="str">
        <f t="shared" si="8"/>
        <v>SUPER</v>
      </c>
      <c r="AD36">
        <f t="shared" si="9"/>
        <v>33.064200000000007</v>
      </c>
      <c r="AE36">
        <f t="shared" si="10"/>
        <v>6.0384615384615383</v>
      </c>
      <c r="AF36" t="str">
        <f t="shared" si="11"/>
        <v>BUMPY</v>
      </c>
      <c r="AG36" t="str">
        <f t="shared" si="12"/>
        <v>SUPER</v>
      </c>
    </row>
    <row r="37" spans="1:33" x14ac:dyDescent="0.25">
      <c r="A37">
        <v>17.394387800000001</v>
      </c>
      <c r="B37">
        <v>78.374820700000001</v>
      </c>
      <c r="C37">
        <v>17.3942351</v>
      </c>
      <c r="D37">
        <v>78.375097400000001</v>
      </c>
      <c r="E37">
        <v>0.32429999999999998</v>
      </c>
      <c r="F37">
        <v>0.23710000000000001</v>
      </c>
      <c r="G37">
        <v>0.34589999999999999</v>
      </c>
      <c r="H37">
        <v>7</v>
      </c>
      <c r="I37">
        <f t="shared" si="13"/>
        <v>25.2</v>
      </c>
      <c r="J37" t="s">
        <v>2</v>
      </c>
      <c r="K37" s="1">
        <v>7.0393518518518508E-2</v>
      </c>
      <c r="L37">
        <v>2</v>
      </c>
      <c r="M37">
        <v>2</v>
      </c>
      <c r="N37">
        <v>2</v>
      </c>
      <c r="O37">
        <v>2</v>
      </c>
      <c r="P37">
        <v>2</v>
      </c>
      <c r="Q37">
        <f t="shared" si="2"/>
        <v>10</v>
      </c>
      <c r="R37">
        <f>LOOKUP(EXCEL_235356_data!L37,Sheet1!$D$3:$D$7,Sheet1!$E$3:$E$7)</f>
        <v>1</v>
      </c>
      <c r="S37">
        <f>LOOKUP(EXCEL_235356_data!M37,Sheet1!$D$3:$D$7,Sheet1!$E$3:$E$7)</f>
        <v>1</v>
      </c>
      <c r="T37">
        <f>LOOKUP(EXCEL_235356_data!N37,Sheet1!$D$3:$D$7,Sheet1!$E$3:$E$7)</f>
        <v>1</v>
      </c>
      <c r="U37">
        <f>LOOKUP(EXCEL_235356_data!O37,Sheet1!$D$3:$D$7,Sheet1!$E$3:$E$7)</f>
        <v>1</v>
      </c>
      <c r="V37">
        <f>LOOKUP(EXCEL_235356_data!P37,Sheet1!$D$3:$D$7,Sheet1!$E$3:$E$7)</f>
        <v>1</v>
      </c>
      <c r="W37">
        <f t="shared" si="14"/>
        <v>1</v>
      </c>
      <c r="X37">
        <f t="shared" si="3"/>
        <v>0.34589999999999999</v>
      </c>
      <c r="Y37">
        <f t="shared" si="4"/>
        <v>0.9073</v>
      </c>
      <c r="Z37">
        <f t="shared" si="5"/>
        <v>2.4213</v>
      </c>
      <c r="AA37">
        <f t="shared" si="6"/>
        <v>4.9414285714285713</v>
      </c>
      <c r="AB37" t="str">
        <f t="shared" si="7"/>
        <v>BUMPY</v>
      </c>
      <c r="AC37" t="str">
        <f t="shared" si="8"/>
        <v>SUPER</v>
      </c>
      <c r="AD37">
        <f t="shared" si="9"/>
        <v>22.863959999999999</v>
      </c>
      <c r="AE37">
        <f t="shared" si="10"/>
        <v>3.6003968253968255</v>
      </c>
      <c r="AF37" t="str">
        <f t="shared" si="11"/>
        <v>BUMPY</v>
      </c>
      <c r="AG37" t="str">
        <f t="shared" si="12"/>
        <v>SUPER</v>
      </c>
    </row>
    <row r="38" spans="1:33" x14ac:dyDescent="0.25">
      <c r="A38">
        <v>17.3942351</v>
      </c>
      <c r="B38">
        <v>78.375097400000001</v>
      </c>
      <c r="C38">
        <v>17.394064799999999</v>
      </c>
      <c r="D38">
        <v>78.375361100000006</v>
      </c>
      <c r="E38">
        <v>0.1736</v>
      </c>
      <c r="F38">
        <v>0.67449999999999999</v>
      </c>
      <c r="G38">
        <v>0.1421</v>
      </c>
      <c r="H38">
        <v>6.75</v>
      </c>
      <c r="I38">
        <f t="shared" si="13"/>
        <v>24.3</v>
      </c>
      <c r="J38" t="s">
        <v>2</v>
      </c>
      <c r="K38" s="1">
        <v>7.0451388888888897E-2</v>
      </c>
      <c r="L38">
        <v>2</v>
      </c>
      <c r="M38">
        <v>2</v>
      </c>
      <c r="N38">
        <v>3</v>
      </c>
      <c r="O38">
        <v>3</v>
      </c>
      <c r="P38">
        <v>2</v>
      </c>
      <c r="Q38">
        <f t="shared" si="2"/>
        <v>12</v>
      </c>
      <c r="R38">
        <f>LOOKUP(EXCEL_235356_data!L38,Sheet1!$D$3:$D$7,Sheet1!$E$3:$E$7)</f>
        <v>1</v>
      </c>
      <c r="S38">
        <f>LOOKUP(EXCEL_235356_data!M38,Sheet1!$D$3:$D$7,Sheet1!$E$3:$E$7)</f>
        <v>1</v>
      </c>
      <c r="T38">
        <f>LOOKUP(EXCEL_235356_data!N38,Sheet1!$D$3:$D$7,Sheet1!$E$3:$E$7)</f>
        <v>1.5</v>
      </c>
      <c r="U38">
        <f>LOOKUP(EXCEL_235356_data!O38,Sheet1!$D$3:$D$7,Sheet1!$E$3:$E$7)</f>
        <v>1.5</v>
      </c>
      <c r="V38">
        <f>LOOKUP(EXCEL_235356_data!P38,Sheet1!$D$3:$D$7,Sheet1!$E$3:$E$7)</f>
        <v>1</v>
      </c>
      <c r="W38">
        <f t="shared" si="14"/>
        <v>1.2</v>
      </c>
      <c r="X38">
        <f t="shared" si="3"/>
        <v>0.67449999999999999</v>
      </c>
      <c r="Y38">
        <f t="shared" si="4"/>
        <v>0.99019999999999997</v>
      </c>
      <c r="Z38">
        <f t="shared" si="5"/>
        <v>4.5528750000000002</v>
      </c>
      <c r="AA38">
        <f t="shared" si="6"/>
        <v>9.992592592592592</v>
      </c>
      <c r="AB38" t="str">
        <f t="shared" si="7"/>
        <v>BUMPY</v>
      </c>
      <c r="AC38" t="str">
        <f t="shared" si="8"/>
        <v>SUPER</v>
      </c>
      <c r="AD38">
        <f t="shared" si="9"/>
        <v>24.061859999999999</v>
      </c>
      <c r="AE38">
        <f t="shared" si="10"/>
        <v>4.0748971193415633</v>
      </c>
      <c r="AF38" t="str">
        <f t="shared" si="11"/>
        <v>BUMPY</v>
      </c>
      <c r="AG38" t="str">
        <f t="shared" si="12"/>
        <v>SUPER</v>
      </c>
    </row>
    <row r="39" spans="1:33" x14ac:dyDescent="0.25">
      <c r="A39">
        <v>17.394064799999999</v>
      </c>
      <c r="B39">
        <v>78.375361100000006</v>
      </c>
      <c r="C39">
        <v>17.393874199999999</v>
      </c>
      <c r="D39">
        <v>78.375664200000003</v>
      </c>
      <c r="E39">
        <v>0.14080000000000001</v>
      </c>
      <c r="F39">
        <v>0.35820000000000002</v>
      </c>
      <c r="G39">
        <v>0.3997</v>
      </c>
      <c r="H39">
        <v>8.5</v>
      </c>
      <c r="I39">
        <f t="shared" si="13"/>
        <v>30.6</v>
      </c>
      <c r="J39" t="s">
        <v>2</v>
      </c>
      <c r="K39" s="1">
        <v>7.0509259259259258E-2</v>
      </c>
      <c r="L39">
        <v>2</v>
      </c>
      <c r="M39">
        <v>1</v>
      </c>
      <c r="N39">
        <v>0</v>
      </c>
      <c r="O39">
        <v>2</v>
      </c>
      <c r="P39">
        <v>2</v>
      </c>
      <c r="Q39">
        <f t="shared" si="2"/>
        <v>7</v>
      </c>
      <c r="R39">
        <f>LOOKUP(EXCEL_235356_data!L39,Sheet1!$D$3:$D$7,Sheet1!$E$3:$E$7)</f>
        <v>1</v>
      </c>
      <c r="S39">
        <f>LOOKUP(EXCEL_235356_data!M39,Sheet1!$D$3:$D$7,Sheet1!$E$3:$E$7)</f>
        <v>0.8</v>
      </c>
      <c r="T39">
        <f>LOOKUP(EXCEL_235356_data!N39,Sheet1!$D$3:$D$7,Sheet1!$E$3:$E$7)</f>
        <v>0</v>
      </c>
      <c r="U39">
        <f>LOOKUP(EXCEL_235356_data!O39,Sheet1!$D$3:$D$7,Sheet1!$E$3:$E$7)</f>
        <v>1</v>
      </c>
      <c r="V39">
        <f>LOOKUP(EXCEL_235356_data!P39,Sheet1!$D$3:$D$7,Sheet1!$E$3:$E$7)</f>
        <v>1</v>
      </c>
      <c r="W39">
        <f t="shared" si="14"/>
        <v>0.76</v>
      </c>
      <c r="X39">
        <f t="shared" si="3"/>
        <v>0.3997</v>
      </c>
      <c r="Y39">
        <f t="shared" si="4"/>
        <v>0.89870000000000005</v>
      </c>
      <c r="Z39">
        <f t="shared" si="5"/>
        <v>3.3974500000000001</v>
      </c>
      <c r="AA39">
        <f t="shared" si="6"/>
        <v>4.7023529411764704</v>
      </c>
      <c r="AB39" t="str">
        <f t="shared" si="7"/>
        <v>BUMPY</v>
      </c>
      <c r="AC39" t="str">
        <f t="shared" si="8"/>
        <v>SUPER</v>
      </c>
      <c r="AD39">
        <f t="shared" si="9"/>
        <v>27.500220000000002</v>
      </c>
      <c r="AE39">
        <f t="shared" si="10"/>
        <v>2.9369281045751636</v>
      </c>
      <c r="AF39" t="str">
        <f t="shared" si="11"/>
        <v>BUMPY</v>
      </c>
      <c r="AG39" t="str">
        <f t="shared" si="12"/>
        <v>GOOD</v>
      </c>
    </row>
    <row r="40" spans="1:33" x14ac:dyDescent="0.25">
      <c r="A40">
        <v>17.393874199999999</v>
      </c>
      <c r="B40">
        <v>78.375664200000003</v>
      </c>
      <c r="C40">
        <v>17.393660400000002</v>
      </c>
      <c r="D40">
        <v>78.376005000000006</v>
      </c>
      <c r="E40">
        <v>5.6399999999999999E-2</v>
      </c>
      <c r="F40">
        <v>0.13159999999999999</v>
      </c>
      <c r="G40">
        <v>0.1242</v>
      </c>
      <c r="H40">
        <v>9</v>
      </c>
      <c r="I40">
        <f t="shared" si="13"/>
        <v>32.4</v>
      </c>
      <c r="J40" t="s">
        <v>2</v>
      </c>
      <c r="K40" s="1">
        <v>7.0567129629629632E-2</v>
      </c>
      <c r="L40">
        <v>1</v>
      </c>
      <c r="M40">
        <v>1</v>
      </c>
      <c r="N40">
        <v>2</v>
      </c>
      <c r="O40">
        <v>1</v>
      </c>
      <c r="P40">
        <v>1</v>
      </c>
      <c r="Q40">
        <f t="shared" si="2"/>
        <v>6</v>
      </c>
      <c r="R40">
        <f>LOOKUP(EXCEL_235356_data!L40,Sheet1!$D$3:$D$7,Sheet1!$E$3:$E$7)</f>
        <v>0.8</v>
      </c>
      <c r="S40">
        <f>LOOKUP(EXCEL_235356_data!M40,Sheet1!$D$3:$D$7,Sheet1!$E$3:$E$7)</f>
        <v>0.8</v>
      </c>
      <c r="T40">
        <f>LOOKUP(EXCEL_235356_data!N40,Sheet1!$D$3:$D$7,Sheet1!$E$3:$E$7)</f>
        <v>1</v>
      </c>
      <c r="U40">
        <f>LOOKUP(EXCEL_235356_data!O40,Sheet1!$D$3:$D$7,Sheet1!$E$3:$E$7)</f>
        <v>0.8</v>
      </c>
      <c r="V40">
        <f>LOOKUP(EXCEL_235356_data!P40,Sheet1!$D$3:$D$7,Sheet1!$E$3:$E$7)</f>
        <v>0.8</v>
      </c>
      <c r="W40">
        <f t="shared" si="14"/>
        <v>0.84000000000000008</v>
      </c>
      <c r="X40">
        <f t="shared" si="3"/>
        <v>0.13159999999999999</v>
      </c>
      <c r="Y40">
        <f t="shared" si="4"/>
        <v>0.31220000000000003</v>
      </c>
      <c r="Z40">
        <f t="shared" si="5"/>
        <v>1.1843999999999999</v>
      </c>
      <c r="AA40">
        <f t="shared" si="6"/>
        <v>1.4622222222222223</v>
      </c>
      <c r="AB40" t="str">
        <f t="shared" si="7"/>
        <v>GOOD</v>
      </c>
      <c r="AC40" t="str">
        <f t="shared" si="8"/>
        <v>GOOD</v>
      </c>
      <c r="AD40">
        <f t="shared" si="9"/>
        <v>10.11528</v>
      </c>
      <c r="AE40">
        <f t="shared" si="10"/>
        <v>0.96358024691358035</v>
      </c>
      <c r="AF40" t="str">
        <f t="shared" si="11"/>
        <v>GOOD</v>
      </c>
      <c r="AG40" t="str">
        <f t="shared" si="12"/>
        <v>GOOD</v>
      </c>
    </row>
    <row r="41" spans="1:33" x14ac:dyDescent="0.25">
      <c r="A41">
        <v>17.393660400000002</v>
      </c>
      <c r="B41">
        <v>78.376005000000006</v>
      </c>
      <c r="C41">
        <v>17.393466100000001</v>
      </c>
      <c r="D41">
        <v>78.376308699999996</v>
      </c>
      <c r="E41">
        <v>0.1106</v>
      </c>
      <c r="F41">
        <v>4.1099999999999998E-2</v>
      </c>
      <c r="G41">
        <v>0.13819999999999999</v>
      </c>
      <c r="H41">
        <v>7.25</v>
      </c>
      <c r="I41">
        <f t="shared" si="13"/>
        <v>26.1</v>
      </c>
      <c r="J41" t="s">
        <v>1</v>
      </c>
      <c r="K41" s="1">
        <v>7.0625000000000007E-2</v>
      </c>
      <c r="L41">
        <v>1</v>
      </c>
      <c r="M41">
        <v>1</v>
      </c>
      <c r="N41">
        <v>0</v>
      </c>
      <c r="O41">
        <v>0</v>
      </c>
      <c r="P41">
        <v>0</v>
      </c>
      <c r="Q41">
        <f t="shared" si="2"/>
        <v>2</v>
      </c>
      <c r="R41">
        <f>LOOKUP(EXCEL_235356_data!L41,Sheet1!$D$3:$D$7,Sheet1!$E$3:$E$7)</f>
        <v>0.8</v>
      </c>
      <c r="S41">
        <f>LOOKUP(EXCEL_235356_data!M41,Sheet1!$D$3:$D$7,Sheet1!$E$3:$E$7)</f>
        <v>0.8</v>
      </c>
      <c r="T41">
        <f>LOOKUP(EXCEL_235356_data!N41,Sheet1!$D$3:$D$7,Sheet1!$E$3:$E$7)</f>
        <v>0</v>
      </c>
      <c r="U41">
        <f>LOOKUP(EXCEL_235356_data!O41,Sheet1!$D$3:$D$7,Sheet1!$E$3:$E$7)</f>
        <v>0</v>
      </c>
      <c r="V41">
        <f>LOOKUP(EXCEL_235356_data!P41,Sheet1!$D$3:$D$7,Sheet1!$E$3:$E$7)</f>
        <v>0</v>
      </c>
      <c r="W41">
        <f t="shared" si="14"/>
        <v>0.32</v>
      </c>
      <c r="X41">
        <f t="shared" si="3"/>
        <v>0.13819999999999999</v>
      </c>
      <c r="Y41">
        <f t="shared" si="4"/>
        <v>0.28989999999999999</v>
      </c>
      <c r="Z41">
        <f t="shared" si="5"/>
        <v>1.0019499999999999</v>
      </c>
      <c r="AA41">
        <f t="shared" si="6"/>
        <v>1.906206896551724</v>
      </c>
      <c r="AB41" t="str">
        <f t="shared" si="7"/>
        <v>GOOD</v>
      </c>
      <c r="AC41" t="str">
        <f t="shared" si="8"/>
        <v>GOOD</v>
      </c>
      <c r="AD41">
        <f t="shared" si="9"/>
        <v>7.5663900000000002</v>
      </c>
      <c r="AE41">
        <f t="shared" si="10"/>
        <v>1.1107279693486589</v>
      </c>
      <c r="AF41" t="str">
        <f t="shared" si="11"/>
        <v>GOOD</v>
      </c>
      <c r="AG41" t="str">
        <f t="shared" si="12"/>
        <v>GOOD</v>
      </c>
    </row>
    <row r="42" spans="1:33" x14ac:dyDescent="0.25">
      <c r="A42">
        <v>17.393466100000001</v>
      </c>
      <c r="B42">
        <v>78.376308699999996</v>
      </c>
      <c r="C42">
        <v>17.393440999999999</v>
      </c>
      <c r="D42">
        <v>78.376536000000002</v>
      </c>
      <c r="E42">
        <v>0.1071</v>
      </c>
      <c r="F42">
        <v>5.9499999999999997E-2</v>
      </c>
      <c r="G42">
        <v>3.0700000000000002E-2</v>
      </c>
      <c r="H42">
        <v>3.25</v>
      </c>
      <c r="I42">
        <f t="shared" si="13"/>
        <v>11.700000000000001</v>
      </c>
      <c r="J42" t="s">
        <v>0</v>
      </c>
      <c r="K42" s="1">
        <v>7.0682870370370368E-2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2"/>
        <v>0</v>
      </c>
      <c r="R42">
        <f>LOOKUP(EXCEL_235356_data!L42,Sheet1!$D$3:$D$7,Sheet1!$E$3:$E$7)</f>
        <v>0</v>
      </c>
      <c r="S42">
        <f>LOOKUP(EXCEL_235356_data!M42,Sheet1!$D$3:$D$7,Sheet1!$E$3:$E$7)</f>
        <v>0</v>
      </c>
      <c r="T42">
        <f>LOOKUP(EXCEL_235356_data!N42,Sheet1!$D$3:$D$7,Sheet1!$E$3:$E$7)</f>
        <v>0</v>
      </c>
      <c r="U42">
        <f>LOOKUP(EXCEL_235356_data!O42,Sheet1!$D$3:$D$7,Sheet1!$E$3:$E$7)</f>
        <v>0</v>
      </c>
      <c r="V42">
        <f>LOOKUP(EXCEL_235356_data!P42,Sheet1!$D$3:$D$7,Sheet1!$E$3:$E$7)</f>
        <v>0</v>
      </c>
      <c r="W42">
        <f t="shared" si="14"/>
        <v>0</v>
      </c>
      <c r="X42">
        <f t="shared" si="3"/>
        <v>0.1071</v>
      </c>
      <c r="Y42">
        <f t="shared" si="4"/>
        <v>0.1973</v>
      </c>
      <c r="Z42">
        <f t="shared" si="5"/>
        <v>0.34807500000000002</v>
      </c>
      <c r="AA42">
        <f t="shared" si="6"/>
        <v>3.2953846153846151</v>
      </c>
      <c r="AB42" t="str">
        <f t="shared" si="7"/>
        <v>BUMPY</v>
      </c>
      <c r="AC42" t="str">
        <f t="shared" si="8"/>
        <v>SUPER</v>
      </c>
      <c r="AD42">
        <f t="shared" si="9"/>
        <v>2.3084100000000003</v>
      </c>
      <c r="AE42">
        <f t="shared" si="10"/>
        <v>1.6863247863247863</v>
      </c>
      <c r="AF42" t="str">
        <f t="shared" si="11"/>
        <v>GOOD</v>
      </c>
      <c r="AG42" t="str">
        <f t="shared" si="12"/>
        <v>GOOD</v>
      </c>
    </row>
    <row r="43" spans="1:33" x14ac:dyDescent="0.25">
      <c r="A43">
        <v>17.393440999999999</v>
      </c>
      <c r="B43">
        <v>78.376536000000002</v>
      </c>
      <c r="C43">
        <v>17.3935864</v>
      </c>
      <c r="D43">
        <v>78.376632000000001</v>
      </c>
      <c r="E43">
        <v>0.1623</v>
      </c>
      <c r="F43">
        <v>8.8999999999999996E-2</v>
      </c>
      <c r="G43">
        <v>0.17560000000000001</v>
      </c>
      <c r="H43">
        <v>5.75</v>
      </c>
      <c r="I43">
        <f t="shared" si="13"/>
        <v>20.7</v>
      </c>
      <c r="J43" t="s">
        <v>1</v>
      </c>
      <c r="K43" s="1">
        <v>7.0740740740740743E-2</v>
      </c>
      <c r="L43">
        <v>0</v>
      </c>
      <c r="M43">
        <v>0</v>
      </c>
      <c r="N43">
        <v>1</v>
      </c>
      <c r="O43">
        <v>0</v>
      </c>
      <c r="P43">
        <v>1</v>
      </c>
      <c r="Q43">
        <f t="shared" si="2"/>
        <v>2</v>
      </c>
      <c r="R43">
        <f>LOOKUP(EXCEL_235356_data!L43,Sheet1!$D$3:$D$7,Sheet1!$E$3:$E$7)</f>
        <v>0</v>
      </c>
      <c r="S43">
        <f>LOOKUP(EXCEL_235356_data!M43,Sheet1!$D$3:$D$7,Sheet1!$E$3:$E$7)</f>
        <v>0</v>
      </c>
      <c r="T43">
        <f>LOOKUP(EXCEL_235356_data!N43,Sheet1!$D$3:$D$7,Sheet1!$E$3:$E$7)</f>
        <v>0.8</v>
      </c>
      <c r="U43">
        <f>LOOKUP(EXCEL_235356_data!O43,Sheet1!$D$3:$D$7,Sheet1!$E$3:$E$7)</f>
        <v>0</v>
      </c>
      <c r="V43">
        <f>LOOKUP(EXCEL_235356_data!P43,Sheet1!$D$3:$D$7,Sheet1!$E$3:$E$7)</f>
        <v>0.8</v>
      </c>
      <c r="W43">
        <f t="shared" si="14"/>
        <v>0.32</v>
      </c>
      <c r="X43">
        <f t="shared" si="3"/>
        <v>0.17560000000000001</v>
      </c>
      <c r="Y43">
        <f t="shared" si="4"/>
        <v>0.42689999999999995</v>
      </c>
      <c r="Z43">
        <f t="shared" si="5"/>
        <v>1.0097</v>
      </c>
      <c r="AA43">
        <f t="shared" si="6"/>
        <v>3.0539130434782611</v>
      </c>
      <c r="AB43" t="str">
        <f t="shared" si="7"/>
        <v>BUMPY</v>
      </c>
      <c r="AC43" t="str">
        <f t="shared" si="8"/>
        <v>SUPER</v>
      </c>
      <c r="AD43">
        <f t="shared" si="9"/>
        <v>8.8368299999999991</v>
      </c>
      <c r="AE43">
        <f t="shared" si="10"/>
        <v>2.0623188405797097</v>
      </c>
      <c r="AF43" t="str">
        <f t="shared" si="11"/>
        <v>BUMPY</v>
      </c>
      <c r="AG43" t="str">
        <f t="shared" si="12"/>
        <v>GOOD</v>
      </c>
    </row>
    <row r="44" spans="1:33" x14ac:dyDescent="0.25">
      <c r="A44">
        <v>17.3935864</v>
      </c>
      <c r="B44">
        <v>78.376632000000001</v>
      </c>
      <c r="C44">
        <v>17.393862599999999</v>
      </c>
      <c r="D44">
        <v>78.376738000000003</v>
      </c>
      <c r="E44">
        <v>0.15509999999999999</v>
      </c>
      <c r="F44">
        <v>0.72489999999999999</v>
      </c>
      <c r="G44">
        <v>1.3047</v>
      </c>
      <c r="H44">
        <v>6.25</v>
      </c>
      <c r="I44">
        <f t="shared" si="13"/>
        <v>22.5</v>
      </c>
      <c r="J44" t="s">
        <v>1</v>
      </c>
      <c r="K44" s="1">
        <v>7.0798611111111118E-2</v>
      </c>
      <c r="L44">
        <v>0</v>
      </c>
      <c r="M44">
        <v>3</v>
      </c>
      <c r="N44">
        <v>0</v>
      </c>
      <c r="O44">
        <v>0</v>
      </c>
      <c r="P44">
        <v>1</v>
      </c>
      <c r="Q44">
        <f t="shared" si="2"/>
        <v>4</v>
      </c>
      <c r="R44">
        <f>LOOKUP(EXCEL_235356_data!L44,Sheet1!$D$3:$D$7,Sheet1!$E$3:$E$7)</f>
        <v>0</v>
      </c>
      <c r="S44">
        <f>LOOKUP(EXCEL_235356_data!M44,Sheet1!$D$3:$D$7,Sheet1!$E$3:$E$7)</f>
        <v>1.5</v>
      </c>
      <c r="T44">
        <f>LOOKUP(EXCEL_235356_data!N44,Sheet1!$D$3:$D$7,Sheet1!$E$3:$E$7)</f>
        <v>0</v>
      </c>
      <c r="U44">
        <f>LOOKUP(EXCEL_235356_data!O44,Sheet1!$D$3:$D$7,Sheet1!$E$3:$E$7)</f>
        <v>0</v>
      </c>
      <c r="V44">
        <f>LOOKUP(EXCEL_235356_data!P44,Sheet1!$D$3:$D$7,Sheet1!$E$3:$E$7)</f>
        <v>0.8</v>
      </c>
      <c r="W44">
        <f t="shared" si="14"/>
        <v>0.45999999999999996</v>
      </c>
      <c r="X44">
        <f t="shared" si="3"/>
        <v>1.3047</v>
      </c>
      <c r="Y44">
        <f t="shared" si="4"/>
        <v>2.1846999999999999</v>
      </c>
      <c r="Z44">
        <f t="shared" si="5"/>
        <v>8.1543749999999999</v>
      </c>
      <c r="AA44">
        <f t="shared" si="6"/>
        <v>20.8752</v>
      </c>
      <c r="AB44" t="str">
        <f t="shared" si="7"/>
        <v>BUMPY</v>
      </c>
      <c r="AC44" t="str">
        <f t="shared" si="8"/>
        <v>SUPER</v>
      </c>
      <c r="AD44">
        <f t="shared" si="9"/>
        <v>49.155749999999998</v>
      </c>
      <c r="AE44">
        <f t="shared" si="10"/>
        <v>9.7097777777777772</v>
      </c>
      <c r="AF44" t="str">
        <f t="shared" si="11"/>
        <v>BUMPY</v>
      </c>
      <c r="AG44" t="str">
        <f t="shared" si="12"/>
        <v>SUPER</v>
      </c>
    </row>
    <row r="45" spans="1:33" x14ac:dyDescent="0.25">
      <c r="A45">
        <v>17.393862599999999</v>
      </c>
      <c r="B45">
        <v>78.376738000000003</v>
      </c>
      <c r="C45">
        <v>17.394199</v>
      </c>
      <c r="D45">
        <v>78.376885400000006</v>
      </c>
      <c r="E45">
        <v>9.7600000000000006E-2</v>
      </c>
      <c r="F45">
        <v>0.1217</v>
      </c>
      <c r="G45">
        <v>0.16020000000000001</v>
      </c>
      <c r="H45">
        <v>10.25</v>
      </c>
      <c r="I45">
        <f t="shared" si="13"/>
        <v>36.9</v>
      </c>
      <c r="J45" t="s">
        <v>2</v>
      </c>
      <c r="K45" s="1">
        <v>7.0856481481481479E-2</v>
      </c>
      <c r="L45">
        <v>1</v>
      </c>
      <c r="M45">
        <v>0</v>
      </c>
      <c r="N45">
        <v>1</v>
      </c>
      <c r="O45">
        <v>2</v>
      </c>
      <c r="P45">
        <v>1</v>
      </c>
      <c r="Q45">
        <f t="shared" si="2"/>
        <v>5</v>
      </c>
      <c r="R45">
        <f>LOOKUP(EXCEL_235356_data!L45,Sheet1!$D$3:$D$7,Sheet1!$E$3:$E$7)</f>
        <v>0.8</v>
      </c>
      <c r="S45">
        <f>LOOKUP(EXCEL_235356_data!M45,Sheet1!$D$3:$D$7,Sheet1!$E$3:$E$7)</f>
        <v>0</v>
      </c>
      <c r="T45">
        <f>LOOKUP(EXCEL_235356_data!N45,Sheet1!$D$3:$D$7,Sheet1!$E$3:$E$7)</f>
        <v>0.8</v>
      </c>
      <c r="U45">
        <f>LOOKUP(EXCEL_235356_data!O45,Sheet1!$D$3:$D$7,Sheet1!$E$3:$E$7)</f>
        <v>1</v>
      </c>
      <c r="V45">
        <f>LOOKUP(EXCEL_235356_data!P45,Sheet1!$D$3:$D$7,Sheet1!$E$3:$E$7)</f>
        <v>0.8</v>
      </c>
      <c r="W45">
        <f t="shared" si="14"/>
        <v>0.68</v>
      </c>
      <c r="X45">
        <f t="shared" si="3"/>
        <v>0.16020000000000001</v>
      </c>
      <c r="Y45">
        <f t="shared" si="4"/>
        <v>0.3795</v>
      </c>
      <c r="Z45">
        <f t="shared" si="5"/>
        <v>1.64205</v>
      </c>
      <c r="AA45">
        <f t="shared" si="6"/>
        <v>1.5629268292682927</v>
      </c>
      <c r="AB45" t="str">
        <f t="shared" si="7"/>
        <v>GOOD</v>
      </c>
      <c r="AC45" t="str">
        <f t="shared" si="8"/>
        <v>GOOD</v>
      </c>
      <c r="AD45">
        <f t="shared" si="9"/>
        <v>14.003549999999999</v>
      </c>
      <c r="AE45">
        <f t="shared" si="10"/>
        <v>1.0284552845528454</v>
      </c>
      <c r="AF45" t="str">
        <f t="shared" si="11"/>
        <v>GOOD</v>
      </c>
      <c r="AG45" t="str">
        <f t="shared" si="12"/>
        <v>GOOD</v>
      </c>
    </row>
    <row r="46" spans="1:33" x14ac:dyDescent="0.25">
      <c r="A46">
        <v>17.394199</v>
      </c>
      <c r="B46">
        <v>78.376885400000006</v>
      </c>
      <c r="C46">
        <v>17.394510499999999</v>
      </c>
      <c r="D46">
        <v>78.3770138</v>
      </c>
      <c r="E46">
        <v>7.2599999999999998E-2</v>
      </c>
      <c r="F46">
        <v>0.18329999999999999</v>
      </c>
      <c r="G46">
        <v>0.1638</v>
      </c>
      <c r="H46">
        <v>7.5</v>
      </c>
      <c r="I46">
        <f t="shared" si="13"/>
        <v>27</v>
      </c>
      <c r="J46" t="s">
        <v>2</v>
      </c>
      <c r="K46" s="1">
        <v>7.0914351851851853E-2</v>
      </c>
      <c r="L46">
        <v>0</v>
      </c>
      <c r="M46">
        <v>1</v>
      </c>
      <c r="N46">
        <v>1</v>
      </c>
      <c r="O46">
        <v>1</v>
      </c>
      <c r="P46">
        <v>0</v>
      </c>
      <c r="Q46">
        <f t="shared" si="2"/>
        <v>3</v>
      </c>
      <c r="R46">
        <f>LOOKUP(EXCEL_235356_data!L46,Sheet1!$D$3:$D$7,Sheet1!$E$3:$E$7)</f>
        <v>0</v>
      </c>
      <c r="S46">
        <f>LOOKUP(EXCEL_235356_data!M46,Sheet1!$D$3:$D$7,Sheet1!$E$3:$E$7)</f>
        <v>0.8</v>
      </c>
      <c r="T46">
        <f>LOOKUP(EXCEL_235356_data!N46,Sheet1!$D$3:$D$7,Sheet1!$E$3:$E$7)</f>
        <v>0.8</v>
      </c>
      <c r="U46">
        <f>LOOKUP(EXCEL_235356_data!O46,Sheet1!$D$3:$D$7,Sheet1!$E$3:$E$7)</f>
        <v>0.8</v>
      </c>
      <c r="V46">
        <f>LOOKUP(EXCEL_235356_data!P46,Sheet1!$D$3:$D$7,Sheet1!$E$3:$E$7)</f>
        <v>0</v>
      </c>
      <c r="W46">
        <f t="shared" si="14"/>
        <v>0.48000000000000009</v>
      </c>
      <c r="X46">
        <f t="shared" si="3"/>
        <v>0.18329999999999999</v>
      </c>
      <c r="Y46">
        <f t="shared" si="4"/>
        <v>0.41970000000000002</v>
      </c>
      <c r="Z46">
        <f t="shared" si="5"/>
        <v>1.3747499999999999</v>
      </c>
      <c r="AA46">
        <f t="shared" si="6"/>
        <v>2.444</v>
      </c>
      <c r="AB46" t="str">
        <f t="shared" si="7"/>
        <v>BUMPY</v>
      </c>
      <c r="AC46" t="str">
        <f t="shared" si="8"/>
        <v>GOOD</v>
      </c>
      <c r="AD46">
        <f t="shared" si="9"/>
        <v>11.331900000000001</v>
      </c>
      <c r="AE46">
        <f t="shared" si="10"/>
        <v>1.5544444444444445</v>
      </c>
      <c r="AF46" t="str">
        <f t="shared" si="11"/>
        <v>GOOD</v>
      </c>
      <c r="AG46" t="str">
        <f t="shared" si="12"/>
        <v>GOOD</v>
      </c>
    </row>
    <row r="47" spans="1:33" x14ac:dyDescent="0.25">
      <c r="A47">
        <v>17.394510499999999</v>
      </c>
      <c r="B47">
        <v>78.3770138</v>
      </c>
      <c r="C47">
        <v>17.394679400000001</v>
      </c>
      <c r="D47">
        <v>78.377122900000003</v>
      </c>
      <c r="E47">
        <v>0.1825</v>
      </c>
      <c r="F47">
        <v>7.9299999999999995E-2</v>
      </c>
      <c r="G47">
        <v>0.15079999999999999</v>
      </c>
      <c r="H47">
        <v>3.75</v>
      </c>
      <c r="I47">
        <f t="shared" si="13"/>
        <v>13.5</v>
      </c>
      <c r="J47" t="s">
        <v>0</v>
      </c>
      <c r="K47" s="1">
        <v>7.0972222222222228E-2</v>
      </c>
      <c r="L47">
        <v>0</v>
      </c>
      <c r="M47">
        <v>0</v>
      </c>
      <c r="N47">
        <v>0</v>
      </c>
      <c r="O47">
        <v>1</v>
      </c>
      <c r="P47">
        <v>0</v>
      </c>
      <c r="Q47">
        <f t="shared" si="2"/>
        <v>1</v>
      </c>
      <c r="R47">
        <f>LOOKUP(EXCEL_235356_data!L47,Sheet1!$D$3:$D$7,Sheet1!$E$3:$E$7)</f>
        <v>0</v>
      </c>
      <c r="S47">
        <f>LOOKUP(EXCEL_235356_data!M47,Sheet1!$D$3:$D$7,Sheet1!$E$3:$E$7)</f>
        <v>0</v>
      </c>
      <c r="T47">
        <f>LOOKUP(EXCEL_235356_data!N47,Sheet1!$D$3:$D$7,Sheet1!$E$3:$E$7)</f>
        <v>0</v>
      </c>
      <c r="U47">
        <f>LOOKUP(EXCEL_235356_data!O47,Sheet1!$D$3:$D$7,Sheet1!$E$3:$E$7)</f>
        <v>0.8</v>
      </c>
      <c r="V47">
        <f>LOOKUP(EXCEL_235356_data!P47,Sheet1!$D$3:$D$7,Sheet1!$E$3:$E$7)</f>
        <v>0</v>
      </c>
      <c r="W47">
        <f t="shared" si="14"/>
        <v>0.16</v>
      </c>
      <c r="X47">
        <f t="shared" si="3"/>
        <v>0.1825</v>
      </c>
      <c r="Y47">
        <f t="shared" si="4"/>
        <v>0.41259999999999997</v>
      </c>
      <c r="Z47">
        <f t="shared" si="5"/>
        <v>0.68437499999999996</v>
      </c>
      <c r="AA47">
        <f t="shared" si="6"/>
        <v>4.8666666666666663</v>
      </c>
      <c r="AB47" t="str">
        <f t="shared" si="7"/>
        <v>BUMPY</v>
      </c>
      <c r="AC47" t="str">
        <f t="shared" si="8"/>
        <v>SUPER</v>
      </c>
      <c r="AD47">
        <f t="shared" si="9"/>
        <v>5.5700999999999992</v>
      </c>
      <c r="AE47">
        <f t="shared" si="10"/>
        <v>3.0562962962962961</v>
      </c>
      <c r="AF47" t="str">
        <f t="shared" si="11"/>
        <v>BUMPY</v>
      </c>
      <c r="AG47" t="str">
        <f t="shared" si="12"/>
        <v>SUPER</v>
      </c>
    </row>
    <row r="48" spans="1:33" x14ac:dyDescent="0.25">
      <c r="A48">
        <v>17.394679400000001</v>
      </c>
      <c r="B48">
        <v>78.377122900000003</v>
      </c>
      <c r="C48">
        <v>17.3949003</v>
      </c>
      <c r="D48">
        <v>78.377187199999995</v>
      </c>
      <c r="E48">
        <v>0.12859999999999999</v>
      </c>
      <c r="F48">
        <v>0.14380000000000001</v>
      </c>
      <c r="G48">
        <v>5.9700000000000003E-2</v>
      </c>
      <c r="H48">
        <v>5</v>
      </c>
      <c r="I48">
        <f t="shared" si="13"/>
        <v>18</v>
      </c>
      <c r="J48" t="s">
        <v>1</v>
      </c>
      <c r="K48" s="1">
        <v>7.1030092592592589E-2</v>
      </c>
      <c r="L48">
        <v>0</v>
      </c>
      <c r="M48">
        <v>0</v>
      </c>
      <c r="N48">
        <v>1</v>
      </c>
      <c r="O48">
        <v>1</v>
      </c>
      <c r="P48">
        <v>0</v>
      </c>
      <c r="Q48">
        <f t="shared" si="2"/>
        <v>2</v>
      </c>
      <c r="R48">
        <f>LOOKUP(EXCEL_235356_data!L48,Sheet1!$D$3:$D$7,Sheet1!$E$3:$E$7)</f>
        <v>0</v>
      </c>
      <c r="S48">
        <f>LOOKUP(EXCEL_235356_data!M48,Sheet1!$D$3:$D$7,Sheet1!$E$3:$E$7)</f>
        <v>0</v>
      </c>
      <c r="T48">
        <f>LOOKUP(EXCEL_235356_data!N48,Sheet1!$D$3:$D$7,Sheet1!$E$3:$E$7)</f>
        <v>0.8</v>
      </c>
      <c r="U48">
        <f>LOOKUP(EXCEL_235356_data!O48,Sheet1!$D$3:$D$7,Sheet1!$E$3:$E$7)</f>
        <v>0.8</v>
      </c>
      <c r="V48">
        <f>LOOKUP(EXCEL_235356_data!P48,Sheet1!$D$3:$D$7,Sheet1!$E$3:$E$7)</f>
        <v>0</v>
      </c>
      <c r="W48">
        <f t="shared" si="14"/>
        <v>0.32</v>
      </c>
      <c r="X48">
        <f t="shared" si="3"/>
        <v>0.14380000000000001</v>
      </c>
      <c r="Y48">
        <f t="shared" si="4"/>
        <v>0.33209999999999995</v>
      </c>
      <c r="Z48">
        <f t="shared" si="5"/>
        <v>0.71900000000000008</v>
      </c>
      <c r="AA48">
        <f t="shared" si="6"/>
        <v>2.8759999999999999</v>
      </c>
      <c r="AB48" t="str">
        <f t="shared" si="7"/>
        <v>BUMPY</v>
      </c>
      <c r="AC48" t="str">
        <f t="shared" si="8"/>
        <v>GOOD</v>
      </c>
      <c r="AD48">
        <f t="shared" si="9"/>
        <v>5.9777999999999993</v>
      </c>
      <c r="AE48">
        <f t="shared" si="10"/>
        <v>1.8449999999999998</v>
      </c>
      <c r="AF48" t="str">
        <f t="shared" si="11"/>
        <v>GOOD</v>
      </c>
      <c r="AG48" t="str">
        <f t="shared" si="12"/>
        <v>GOOD</v>
      </c>
    </row>
    <row r="49" spans="1:33" x14ac:dyDescent="0.25">
      <c r="A49">
        <v>17.3949003</v>
      </c>
      <c r="B49">
        <v>78.377187199999995</v>
      </c>
      <c r="C49">
        <v>17.395058899999999</v>
      </c>
      <c r="D49">
        <v>78.377208499999995</v>
      </c>
      <c r="E49">
        <v>0.1075</v>
      </c>
      <c r="F49">
        <v>0.1212</v>
      </c>
      <c r="G49">
        <v>0.17080000000000001</v>
      </c>
      <c r="H49">
        <v>3.75</v>
      </c>
      <c r="I49">
        <f t="shared" si="13"/>
        <v>13.5</v>
      </c>
      <c r="J49" t="s">
        <v>2</v>
      </c>
      <c r="K49" s="1">
        <v>7.1087962962962964E-2</v>
      </c>
      <c r="L49">
        <v>0</v>
      </c>
      <c r="M49">
        <v>0</v>
      </c>
      <c r="N49">
        <v>1</v>
      </c>
      <c r="O49">
        <v>1</v>
      </c>
      <c r="P49">
        <v>1</v>
      </c>
      <c r="Q49">
        <f t="shared" si="2"/>
        <v>3</v>
      </c>
      <c r="R49">
        <f>LOOKUP(EXCEL_235356_data!L49,Sheet1!$D$3:$D$7,Sheet1!$E$3:$E$7)</f>
        <v>0</v>
      </c>
      <c r="S49">
        <f>LOOKUP(EXCEL_235356_data!M49,Sheet1!$D$3:$D$7,Sheet1!$E$3:$E$7)</f>
        <v>0</v>
      </c>
      <c r="T49">
        <f>LOOKUP(EXCEL_235356_data!N49,Sheet1!$D$3:$D$7,Sheet1!$E$3:$E$7)</f>
        <v>0.8</v>
      </c>
      <c r="U49">
        <f>LOOKUP(EXCEL_235356_data!O49,Sheet1!$D$3:$D$7,Sheet1!$E$3:$E$7)</f>
        <v>0.8</v>
      </c>
      <c r="V49">
        <f>LOOKUP(EXCEL_235356_data!P49,Sheet1!$D$3:$D$7,Sheet1!$E$3:$E$7)</f>
        <v>0.8</v>
      </c>
      <c r="W49">
        <f t="shared" si="14"/>
        <v>0.48000000000000009</v>
      </c>
      <c r="X49">
        <f t="shared" si="3"/>
        <v>0.17080000000000001</v>
      </c>
      <c r="Y49">
        <f t="shared" si="4"/>
        <v>0.39950000000000002</v>
      </c>
      <c r="Z49">
        <f t="shared" si="5"/>
        <v>0.64050000000000007</v>
      </c>
      <c r="AA49">
        <f t="shared" si="6"/>
        <v>4.5546666666666669</v>
      </c>
      <c r="AB49" t="str">
        <f t="shared" si="7"/>
        <v>BUMPY</v>
      </c>
      <c r="AC49" t="str">
        <f t="shared" si="8"/>
        <v>SUPER</v>
      </c>
      <c r="AD49">
        <f t="shared" si="9"/>
        <v>5.3932500000000001</v>
      </c>
      <c r="AE49">
        <f t="shared" si="10"/>
        <v>2.9592592592592593</v>
      </c>
      <c r="AF49" t="str">
        <f t="shared" si="11"/>
        <v>BUMPY</v>
      </c>
      <c r="AG49" t="str">
        <f t="shared" si="12"/>
        <v>GOOD</v>
      </c>
    </row>
    <row r="50" spans="1:33" x14ac:dyDescent="0.25">
      <c r="A50">
        <v>17.395058899999999</v>
      </c>
      <c r="B50">
        <v>78.377208499999995</v>
      </c>
      <c r="C50">
        <v>17.3952855</v>
      </c>
      <c r="D50">
        <v>78.377185600000004</v>
      </c>
      <c r="E50">
        <v>0.17219999999999999</v>
      </c>
      <c r="F50">
        <v>0.38700000000000001</v>
      </c>
      <c r="G50">
        <v>0.33889999999999998</v>
      </c>
      <c r="H50">
        <v>4.25</v>
      </c>
      <c r="I50">
        <f t="shared" si="13"/>
        <v>15.3</v>
      </c>
      <c r="J50" t="s">
        <v>1</v>
      </c>
      <c r="K50" s="1">
        <v>7.1145833333333339E-2</v>
      </c>
      <c r="L50">
        <v>0</v>
      </c>
      <c r="M50">
        <v>0</v>
      </c>
      <c r="N50">
        <v>0</v>
      </c>
      <c r="O50">
        <v>2</v>
      </c>
      <c r="P50">
        <v>2</v>
      </c>
      <c r="Q50">
        <f t="shared" si="2"/>
        <v>4</v>
      </c>
      <c r="R50">
        <f>LOOKUP(EXCEL_235356_data!L50,Sheet1!$D$3:$D$7,Sheet1!$E$3:$E$7)</f>
        <v>0</v>
      </c>
      <c r="S50">
        <f>LOOKUP(EXCEL_235356_data!M50,Sheet1!$D$3:$D$7,Sheet1!$E$3:$E$7)</f>
        <v>0</v>
      </c>
      <c r="T50">
        <f>LOOKUP(EXCEL_235356_data!N50,Sheet1!$D$3:$D$7,Sheet1!$E$3:$E$7)</f>
        <v>0</v>
      </c>
      <c r="U50">
        <f>LOOKUP(EXCEL_235356_data!O50,Sheet1!$D$3:$D$7,Sheet1!$E$3:$E$7)</f>
        <v>1</v>
      </c>
      <c r="V50">
        <f>LOOKUP(EXCEL_235356_data!P50,Sheet1!$D$3:$D$7,Sheet1!$E$3:$E$7)</f>
        <v>1</v>
      </c>
      <c r="W50">
        <f t="shared" si="14"/>
        <v>0.4</v>
      </c>
      <c r="X50">
        <f t="shared" si="3"/>
        <v>0.38700000000000001</v>
      </c>
      <c r="Y50">
        <f t="shared" si="4"/>
        <v>0.89810000000000001</v>
      </c>
      <c r="Z50">
        <f t="shared" si="5"/>
        <v>1.6447500000000002</v>
      </c>
      <c r="AA50">
        <f t="shared" si="6"/>
        <v>9.1058823529411761</v>
      </c>
      <c r="AB50" t="str">
        <f t="shared" si="7"/>
        <v>BUMPY</v>
      </c>
      <c r="AC50" t="str">
        <f t="shared" si="8"/>
        <v>SUPER</v>
      </c>
      <c r="AD50">
        <f t="shared" si="9"/>
        <v>13.740930000000001</v>
      </c>
      <c r="AE50">
        <f t="shared" si="10"/>
        <v>5.8699346405228754</v>
      </c>
      <c r="AF50" t="str">
        <f t="shared" si="11"/>
        <v>BUMPY</v>
      </c>
      <c r="AG50" t="str">
        <f t="shared" si="12"/>
        <v>SUPER</v>
      </c>
    </row>
    <row r="51" spans="1:33" x14ac:dyDescent="0.25">
      <c r="A51">
        <v>17.3952855</v>
      </c>
      <c r="B51">
        <v>78.377185600000004</v>
      </c>
      <c r="C51">
        <v>17.395486300000002</v>
      </c>
      <c r="D51">
        <v>78.377192600000001</v>
      </c>
      <c r="E51">
        <v>0.36</v>
      </c>
      <c r="F51">
        <v>0.39850000000000002</v>
      </c>
      <c r="G51">
        <v>0.26879999999999998</v>
      </c>
      <c r="H51">
        <v>4.5</v>
      </c>
      <c r="I51">
        <f t="shared" si="13"/>
        <v>16.2</v>
      </c>
      <c r="J51" t="s">
        <v>1</v>
      </c>
      <c r="K51" s="1">
        <v>7.12037037037037E-2</v>
      </c>
      <c r="L51">
        <v>2</v>
      </c>
      <c r="M51">
        <v>2</v>
      </c>
      <c r="N51">
        <v>0</v>
      </c>
      <c r="O51">
        <v>0</v>
      </c>
      <c r="P51">
        <v>0</v>
      </c>
      <c r="Q51">
        <f t="shared" si="2"/>
        <v>4</v>
      </c>
      <c r="R51">
        <f>LOOKUP(EXCEL_235356_data!L51,Sheet1!$D$3:$D$7,Sheet1!$E$3:$E$7)</f>
        <v>1</v>
      </c>
      <c r="S51">
        <f>LOOKUP(EXCEL_235356_data!M51,Sheet1!$D$3:$D$7,Sheet1!$E$3:$E$7)</f>
        <v>1</v>
      </c>
      <c r="T51">
        <f>LOOKUP(EXCEL_235356_data!N51,Sheet1!$D$3:$D$7,Sheet1!$E$3:$E$7)</f>
        <v>0</v>
      </c>
      <c r="U51">
        <f>LOOKUP(EXCEL_235356_data!O51,Sheet1!$D$3:$D$7,Sheet1!$E$3:$E$7)</f>
        <v>0</v>
      </c>
      <c r="V51">
        <f>LOOKUP(EXCEL_235356_data!P51,Sheet1!$D$3:$D$7,Sheet1!$E$3:$E$7)</f>
        <v>0</v>
      </c>
      <c r="W51">
        <f t="shared" si="14"/>
        <v>0.4</v>
      </c>
      <c r="X51">
        <f t="shared" si="3"/>
        <v>0.39850000000000002</v>
      </c>
      <c r="Y51">
        <f t="shared" si="4"/>
        <v>1.0272999999999999</v>
      </c>
      <c r="Z51">
        <f t="shared" si="5"/>
        <v>1.79325</v>
      </c>
      <c r="AA51">
        <f t="shared" si="6"/>
        <v>8.8555555555555561</v>
      </c>
      <c r="AB51" t="str">
        <f t="shared" si="7"/>
        <v>BUMPY</v>
      </c>
      <c r="AC51" t="str">
        <f t="shared" si="8"/>
        <v>SUPER</v>
      </c>
      <c r="AD51">
        <f t="shared" si="9"/>
        <v>16.642259999999997</v>
      </c>
      <c r="AE51">
        <f t="shared" si="10"/>
        <v>6.341358024691357</v>
      </c>
      <c r="AF51" t="str">
        <f t="shared" si="11"/>
        <v>BUMPY</v>
      </c>
      <c r="AG51" t="str">
        <f t="shared" si="12"/>
        <v>SUPER</v>
      </c>
    </row>
    <row r="52" spans="1:33" x14ac:dyDescent="0.25">
      <c r="A52">
        <v>17.395486300000002</v>
      </c>
      <c r="B52">
        <v>78.377192600000001</v>
      </c>
      <c r="C52">
        <v>17.395681799999998</v>
      </c>
      <c r="D52">
        <v>78.377228500000001</v>
      </c>
      <c r="E52">
        <v>0.41549999999999998</v>
      </c>
      <c r="F52">
        <v>0.2964</v>
      </c>
      <c r="G52">
        <v>0.75849999999999995</v>
      </c>
      <c r="H52">
        <v>5.25</v>
      </c>
      <c r="I52">
        <f t="shared" si="13"/>
        <v>18.900000000000002</v>
      </c>
      <c r="J52" t="s">
        <v>2</v>
      </c>
      <c r="K52" s="1">
        <v>7.1261574074074074E-2</v>
      </c>
      <c r="L52">
        <v>3</v>
      </c>
      <c r="M52">
        <v>2</v>
      </c>
      <c r="N52">
        <v>0</v>
      </c>
      <c r="O52">
        <v>1</v>
      </c>
      <c r="P52">
        <v>0</v>
      </c>
      <c r="Q52">
        <f t="shared" si="2"/>
        <v>6</v>
      </c>
      <c r="R52">
        <f>LOOKUP(EXCEL_235356_data!L52,Sheet1!$D$3:$D$7,Sheet1!$E$3:$E$7)</f>
        <v>1.5</v>
      </c>
      <c r="S52">
        <f>LOOKUP(EXCEL_235356_data!M52,Sheet1!$D$3:$D$7,Sheet1!$E$3:$E$7)</f>
        <v>1</v>
      </c>
      <c r="T52">
        <f>LOOKUP(EXCEL_235356_data!N52,Sheet1!$D$3:$D$7,Sheet1!$E$3:$E$7)</f>
        <v>0</v>
      </c>
      <c r="U52">
        <f>LOOKUP(EXCEL_235356_data!O52,Sheet1!$D$3:$D$7,Sheet1!$E$3:$E$7)</f>
        <v>0.8</v>
      </c>
      <c r="V52">
        <f>LOOKUP(EXCEL_235356_data!P52,Sheet1!$D$3:$D$7,Sheet1!$E$3:$E$7)</f>
        <v>0</v>
      </c>
      <c r="W52">
        <f t="shared" si="14"/>
        <v>0.65999999999999992</v>
      </c>
      <c r="X52">
        <f t="shared" si="3"/>
        <v>0.75849999999999995</v>
      </c>
      <c r="Y52">
        <f t="shared" si="4"/>
        <v>1.4703999999999999</v>
      </c>
      <c r="Z52">
        <f t="shared" si="5"/>
        <v>3.9821249999999999</v>
      </c>
      <c r="AA52">
        <f t="shared" si="6"/>
        <v>14.447619047619048</v>
      </c>
      <c r="AB52" t="str">
        <f t="shared" si="7"/>
        <v>BUMPY</v>
      </c>
      <c r="AC52" t="str">
        <f t="shared" si="8"/>
        <v>SUPER</v>
      </c>
      <c r="AD52">
        <f t="shared" si="9"/>
        <v>27.790560000000003</v>
      </c>
      <c r="AE52">
        <f t="shared" si="10"/>
        <v>7.7798941798941783</v>
      </c>
      <c r="AF52" t="str">
        <f t="shared" si="11"/>
        <v>BUMPY</v>
      </c>
      <c r="AG52" t="str">
        <f t="shared" si="12"/>
        <v>SUPER</v>
      </c>
    </row>
    <row r="53" spans="1:33" x14ac:dyDescent="0.25">
      <c r="A53">
        <v>17.395681799999998</v>
      </c>
      <c r="B53">
        <v>78.377228500000001</v>
      </c>
      <c r="C53">
        <v>17.395963699999999</v>
      </c>
      <c r="D53">
        <v>78.377347200000003</v>
      </c>
      <c r="E53">
        <v>7.7100000000000002E-2</v>
      </c>
      <c r="F53">
        <v>0.28520000000000001</v>
      </c>
      <c r="G53">
        <v>0.35139999999999999</v>
      </c>
      <c r="H53">
        <v>6.25</v>
      </c>
      <c r="I53">
        <f t="shared" si="13"/>
        <v>22.5</v>
      </c>
      <c r="J53" t="s">
        <v>2</v>
      </c>
      <c r="K53" s="1">
        <v>7.1319444444444449E-2</v>
      </c>
      <c r="L53">
        <v>1</v>
      </c>
      <c r="M53">
        <v>0</v>
      </c>
      <c r="N53">
        <v>2</v>
      </c>
      <c r="O53">
        <v>1</v>
      </c>
      <c r="P53">
        <v>0</v>
      </c>
      <c r="Q53">
        <f t="shared" si="2"/>
        <v>4</v>
      </c>
      <c r="R53">
        <f>LOOKUP(EXCEL_235356_data!L53,Sheet1!$D$3:$D$7,Sheet1!$E$3:$E$7)</f>
        <v>0.8</v>
      </c>
      <c r="S53">
        <f>LOOKUP(EXCEL_235356_data!M53,Sheet1!$D$3:$D$7,Sheet1!$E$3:$E$7)</f>
        <v>0</v>
      </c>
      <c r="T53">
        <f>LOOKUP(EXCEL_235356_data!N53,Sheet1!$D$3:$D$7,Sheet1!$E$3:$E$7)</f>
        <v>1</v>
      </c>
      <c r="U53">
        <f>LOOKUP(EXCEL_235356_data!O53,Sheet1!$D$3:$D$7,Sheet1!$E$3:$E$7)</f>
        <v>0.8</v>
      </c>
      <c r="V53">
        <f>LOOKUP(EXCEL_235356_data!P53,Sheet1!$D$3:$D$7,Sheet1!$E$3:$E$7)</f>
        <v>0</v>
      </c>
      <c r="W53">
        <f t="shared" si="14"/>
        <v>0.52</v>
      </c>
      <c r="X53">
        <f t="shared" si="3"/>
        <v>0.35139999999999999</v>
      </c>
      <c r="Y53">
        <f t="shared" si="4"/>
        <v>0.7137</v>
      </c>
      <c r="Z53">
        <f t="shared" si="5"/>
        <v>2.19625</v>
      </c>
      <c r="AA53">
        <f t="shared" si="6"/>
        <v>5.6223999999999998</v>
      </c>
      <c r="AB53" t="str">
        <f t="shared" si="7"/>
        <v>BUMPY</v>
      </c>
      <c r="AC53" t="str">
        <f t="shared" si="8"/>
        <v>SUPER</v>
      </c>
      <c r="AD53">
        <f t="shared" si="9"/>
        <v>16.058250000000001</v>
      </c>
      <c r="AE53">
        <f t="shared" si="10"/>
        <v>3.1719999999999997</v>
      </c>
      <c r="AF53" t="str">
        <f t="shared" si="11"/>
        <v>BUMPY</v>
      </c>
      <c r="AG53" t="str">
        <f t="shared" si="12"/>
        <v>SUPER</v>
      </c>
    </row>
    <row r="54" spans="1:33" x14ac:dyDescent="0.25">
      <c r="A54">
        <v>17.395963699999999</v>
      </c>
      <c r="B54">
        <v>78.377347200000003</v>
      </c>
      <c r="C54">
        <v>17.396272799999998</v>
      </c>
      <c r="D54">
        <v>78.377420200000003</v>
      </c>
      <c r="E54">
        <v>0.1439</v>
      </c>
      <c r="F54">
        <v>7.3200000000000001E-2</v>
      </c>
      <c r="G54">
        <v>0.2031</v>
      </c>
      <c r="H54">
        <v>6.75</v>
      </c>
      <c r="I54">
        <f t="shared" si="13"/>
        <v>24.3</v>
      </c>
      <c r="J54" t="s">
        <v>2</v>
      </c>
      <c r="K54" s="1">
        <v>7.137731481481481E-2</v>
      </c>
      <c r="L54">
        <v>0</v>
      </c>
      <c r="M54">
        <v>2</v>
      </c>
      <c r="N54">
        <v>2</v>
      </c>
      <c r="O54">
        <v>2</v>
      </c>
      <c r="P54">
        <v>1</v>
      </c>
      <c r="Q54">
        <f t="shared" si="2"/>
        <v>7</v>
      </c>
      <c r="R54">
        <f>LOOKUP(EXCEL_235356_data!L54,Sheet1!$D$3:$D$7,Sheet1!$E$3:$E$7)</f>
        <v>0</v>
      </c>
      <c r="S54">
        <f>LOOKUP(EXCEL_235356_data!M54,Sheet1!$D$3:$D$7,Sheet1!$E$3:$E$7)</f>
        <v>1</v>
      </c>
      <c r="T54">
        <f>LOOKUP(EXCEL_235356_data!N54,Sheet1!$D$3:$D$7,Sheet1!$E$3:$E$7)</f>
        <v>1</v>
      </c>
      <c r="U54">
        <f>LOOKUP(EXCEL_235356_data!O54,Sheet1!$D$3:$D$7,Sheet1!$E$3:$E$7)</f>
        <v>1</v>
      </c>
      <c r="V54">
        <f>LOOKUP(EXCEL_235356_data!P54,Sheet1!$D$3:$D$7,Sheet1!$E$3:$E$7)</f>
        <v>0.8</v>
      </c>
      <c r="W54">
        <f t="shared" si="14"/>
        <v>0.76</v>
      </c>
      <c r="X54">
        <f t="shared" si="3"/>
        <v>0.2031</v>
      </c>
      <c r="Y54">
        <f t="shared" si="4"/>
        <v>0.42020000000000002</v>
      </c>
      <c r="Z54">
        <f t="shared" si="5"/>
        <v>1.3709249999999999</v>
      </c>
      <c r="AA54">
        <f t="shared" si="6"/>
        <v>3.0088888888888889</v>
      </c>
      <c r="AB54" t="str">
        <f t="shared" si="7"/>
        <v>BUMPY</v>
      </c>
      <c r="AC54" t="str">
        <f t="shared" si="8"/>
        <v>SUPER</v>
      </c>
      <c r="AD54">
        <f t="shared" si="9"/>
        <v>10.21086</v>
      </c>
      <c r="AE54">
        <f t="shared" si="10"/>
        <v>1.7292181069958847</v>
      </c>
      <c r="AF54" t="str">
        <f t="shared" si="11"/>
        <v>GOOD</v>
      </c>
      <c r="AG54" t="str">
        <f t="shared" si="12"/>
        <v>GOOD</v>
      </c>
    </row>
    <row r="55" spans="1:33" x14ac:dyDescent="0.25">
      <c r="A55">
        <v>17.396272799999998</v>
      </c>
      <c r="B55">
        <v>78.377420200000003</v>
      </c>
      <c r="C55">
        <v>17.396529699999999</v>
      </c>
      <c r="D55">
        <v>78.377479600000001</v>
      </c>
      <c r="E55">
        <v>0.17760000000000001</v>
      </c>
      <c r="F55">
        <v>0.28220000000000001</v>
      </c>
      <c r="G55">
        <v>0.25269999999999998</v>
      </c>
      <c r="H55">
        <v>5.75</v>
      </c>
      <c r="I55">
        <f t="shared" si="13"/>
        <v>20.7</v>
      </c>
      <c r="J55" t="s">
        <v>2</v>
      </c>
      <c r="K55" s="1">
        <v>7.1435185185185185E-2</v>
      </c>
      <c r="L55">
        <v>2</v>
      </c>
      <c r="M55">
        <v>1</v>
      </c>
      <c r="N55">
        <v>2</v>
      </c>
      <c r="O55">
        <v>2</v>
      </c>
      <c r="P55">
        <v>0</v>
      </c>
      <c r="Q55">
        <f t="shared" si="2"/>
        <v>7</v>
      </c>
      <c r="R55">
        <f>LOOKUP(EXCEL_235356_data!L55,Sheet1!$D$3:$D$7,Sheet1!$E$3:$E$7)</f>
        <v>1</v>
      </c>
      <c r="S55">
        <f>LOOKUP(EXCEL_235356_data!M55,Sheet1!$D$3:$D$7,Sheet1!$E$3:$E$7)</f>
        <v>0.8</v>
      </c>
      <c r="T55">
        <f>LOOKUP(EXCEL_235356_data!N55,Sheet1!$D$3:$D$7,Sheet1!$E$3:$E$7)</f>
        <v>1</v>
      </c>
      <c r="U55">
        <f>LOOKUP(EXCEL_235356_data!O55,Sheet1!$D$3:$D$7,Sheet1!$E$3:$E$7)</f>
        <v>1</v>
      </c>
      <c r="V55">
        <f>LOOKUP(EXCEL_235356_data!P55,Sheet1!$D$3:$D$7,Sheet1!$E$3:$E$7)</f>
        <v>0</v>
      </c>
      <c r="W55">
        <f t="shared" si="14"/>
        <v>0.76</v>
      </c>
      <c r="X55">
        <f t="shared" si="3"/>
        <v>0.28220000000000001</v>
      </c>
      <c r="Y55">
        <f t="shared" si="4"/>
        <v>0.71249999999999991</v>
      </c>
      <c r="Z55">
        <f t="shared" si="5"/>
        <v>1.6226500000000001</v>
      </c>
      <c r="AA55">
        <f t="shared" si="6"/>
        <v>4.907826086956522</v>
      </c>
      <c r="AB55" t="str">
        <f t="shared" si="7"/>
        <v>BUMPY</v>
      </c>
      <c r="AC55" t="str">
        <f t="shared" si="8"/>
        <v>SUPER</v>
      </c>
      <c r="AD55">
        <f t="shared" si="9"/>
        <v>14.748749999999998</v>
      </c>
      <c r="AE55">
        <f t="shared" si="10"/>
        <v>3.4420289855072466</v>
      </c>
      <c r="AF55" t="str">
        <f t="shared" si="11"/>
        <v>BUMPY</v>
      </c>
      <c r="AG55" t="str">
        <f t="shared" si="12"/>
        <v>SUPER</v>
      </c>
    </row>
    <row r="56" spans="1:33" x14ac:dyDescent="0.25">
      <c r="A56">
        <v>17.396529699999999</v>
      </c>
      <c r="B56">
        <v>78.377479600000001</v>
      </c>
      <c r="C56">
        <v>17.396817299999999</v>
      </c>
      <c r="D56">
        <v>78.377555700000002</v>
      </c>
      <c r="E56">
        <v>0.31409999999999999</v>
      </c>
      <c r="F56">
        <v>0.31680000000000003</v>
      </c>
      <c r="G56">
        <v>0.44540000000000002</v>
      </c>
      <c r="H56">
        <v>7.25</v>
      </c>
      <c r="I56">
        <f t="shared" si="13"/>
        <v>26.1</v>
      </c>
      <c r="J56" t="s">
        <v>2</v>
      </c>
      <c r="K56" s="1">
        <v>7.149305555555556E-2</v>
      </c>
      <c r="L56">
        <v>2</v>
      </c>
      <c r="M56">
        <v>0</v>
      </c>
      <c r="N56">
        <v>2</v>
      </c>
      <c r="O56">
        <v>1</v>
      </c>
      <c r="P56">
        <v>0</v>
      </c>
      <c r="Q56">
        <f t="shared" si="2"/>
        <v>5</v>
      </c>
      <c r="R56">
        <f>LOOKUP(EXCEL_235356_data!L56,Sheet1!$D$3:$D$7,Sheet1!$E$3:$E$7)</f>
        <v>1</v>
      </c>
      <c r="S56">
        <f>LOOKUP(EXCEL_235356_data!M56,Sheet1!$D$3:$D$7,Sheet1!$E$3:$E$7)</f>
        <v>0</v>
      </c>
      <c r="T56">
        <f>LOOKUP(EXCEL_235356_data!N56,Sheet1!$D$3:$D$7,Sheet1!$E$3:$E$7)</f>
        <v>1</v>
      </c>
      <c r="U56">
        <f>LOOKUP(EXCEL_235356_data!O56,Sheet1!$D$3:$D$7,Sheet1!$E$3:$E$7)</f>
        <v>0.8</v>
      </c>
      <c r="V56">
        <f>LOOKUP(EXCEL_235356_data!P56,Sheet1!$D$3:$D$7,Sheet1!$E$3:$E$7)</f>
        <v>0</v>
      </c>
      <c r="W56">
        <f t="shared" si="14"/>
        <v>0.55999999999999994</v>
      </c>
      <c r="X56">
        <f t="shared" si="3"/>
        <v>0.44540000000000002</v>
      </c>
      <c r="Y56">
        <f t="shared" si="4"/>
        <v>1.0763</v>
      </c>
      <c r="Z56">
        <f t="shared" si="5"/>
        <v>3.2291500000000002</v>
      </c>
      <c r="AA56">
        <f t="shared" si="6"/>
        <v>6.1434482758620694</v>
      </c>
      <c r="AB56" t="str">
        <f t="shared" si="7"/>
        <v>BUMPY</v>
      </c>
      <c r="AC56" t="str">
        <f t="shared" si="8"/>
        <v>SUPER</v>
      </c>
      <c r="AD56">
        <f t="shared" si="9"/>
        <v>28.091430000000003</v>
      </c>
      <c r="AE56">
        <f t="shared" si="10"/>
        <v>4.1237547892720308</v>
      </c>
      <c r="AF56" t="str">
        <f t="shared" si="11"/>
        <v>BUMPY</v>
      </c>
      <c r="AG56" t="str">
        <f t="shared" si="12"/>
        <v>SUPER</v>
      </c>
    </row>
    <row r="57" spans="1:33" x14ac:dyDescent="0.25">
      <c r="A57">
        <v>17.396817299999999</v>
      </c>
      <c r="B57">
        <v>78.377555700000002</v>
      </c>
      <c r="C57">
        <v>17.397179300000001</v>
      </c>
      <c r="D57">
        <v>78.377646299999995</v>
      </c>
      <c r="E57">
        <v>0.18410000000000001</v>
      </c>
      <c r="F57">
        <v>0.16020000000000001</v>
      </c>
      <c r="G57">
        <v>0.1903</v>
      </c>
      <c r="H57">
        <v>7.75</v>
      </c>
      <c r="I57">
        <f t="shared" si="13"/>
        <v>27.900000000000002</v>
      </c>
      <c r="J57" t="s">
        <v>1</v>
      </c>
      <c r="K57" s="1">
        <v>7.1550925925925921E-2</v>
      </c>
      <c r="L57">
        <v>0</v>
      </c>
      <c r="M57">
        <v>1</v>
      </c>
      <c r="N57">
        <v>0</v>
      </c>
      <c r="O57">
        <v>0</v>
      </c>
      <c r="P57">
        <v>1</v>
      </c>
      <c r="Q57">
        <f t="shared" si="2"/>
        <v>2</v>
      </c>
      <c r="R57">
        <f>LOOKUP(EXCEL_235356_data!L57,Sheet1!$D$3:$D$7,Sheet1!$E$3:$E$7)</f>
        <v>0</v>
      </c>
      <c r="S57">
        <f>LOOKUP(EXCEL_235356_data!M57,Sheet1!$D$3:$D$7,Sheet1!$E$3:$E$7)</f>
        <v>0.8</v>
      </c>
      <c r="T57">
        <f>LOOKUP(EXCEL_235356_data!N57,Sheet1!$D$3:$D$7,Sheet1!$E$3:$E$7)</f>
        <v>0</v>
      </c>
      <c r="U57">
        <f>LOOKUP(EXCEL_235356_data!O57,Sheet1!$D$3:$D$7,Sheet1!$E$3:$E$7)</f>
        <v>0</v>
      </c>
      <c r="V57">
        <f>LOOKUP(EXCEL_235356_data!P57,Sheet1!$D$3:$D$7,Sheet1!$E$3:$E$7)</f>
        <v>0.8</v>
      </c>
      <c r="W57">
        <f t="shared" si="14"/>
        <v>0.32</v>
      </c>
      <c r="X57">
        <f t="shared" si="3"/>
        <v>0.1903</v>
      </c>
      <c r="Y57">
        <f t="shared" si="4"/>
        <v>0.53460000000000008</v>
      </c>
      <c r="Z57">
        <f t="shared" si="5"/>
        <v>1.4748250000000001</v>
      </c>
      <c r="AA57">
        <f t="shared" si="6"/>
        <v>2.455483870967742</v>
      </c>
      <c r="AB57" t="str">
        <f t="shared" si="7"/>
        <v>BUMPY</v>
      </c>
      <c r="AC57" t="str">
        <f t="shared" si="8"/>
        <v>GOOD</v>
      </c>
      <c r="AD57">
        <f t="shared" si="9"/>
        <v>14.915340000000004</v>
      </c>
      <c r="AE57">
        <f t="shared" si="10"/>
        <v>1.9161290322580646</v>
      </c>
      <c r="AF57" t="str">
        <f t="shared" si="11"/>
        <v>GOOD</v>
      </c>
      <c r="AG57" t="str">
        <f t="shared" si="12"/>
        <v>GOOD</v>
      </c>
    </row>
    <row r="58" spans="1:33" x14ac:dyDescent="0.25">
      <c r="A58">
        <v>17.397179300000001</v>
      </c>
      <c r="B58">
        <v>78.377646299999995</v>
      </c>
      <c r="C58">
        <v>17.397511699999999</v>
      </c>
      <c r="D58">
        <v>78.377727699999994</v>
      </c>
      <c r="E58">
        <v>0.14610000000000001</v>
      </c>
      <c r="F58">
        <v>0.1215</v>
      </c>
      <c r="G58">
        <v>0.34849999999999998</v>
      </c>
      <c r="H58">
        <v>7</v>
      </c>
      <c r="I58">
        <f t="shared" si="13"/>
        <v>25.2</v>
      </c>
      <c r="J58" t="s">
        <v>2</v>
      </c>
      <c r="K58" s="1">
        <v>7.1608796296296295E-2</v>
      </c>
      <c r="L58">
        <v>0</v>
      </c>
      <c r="M58">
        <v>1</v>
      </c>
      <c r="N58">
        <v>2</v>
      </c>
      <c r="O58">
        <v>2</v>
      </c>
      <c r="P58">
        <v>1</v>
      </c>
      <c r="Q58">
        <f t="shared" si="2"/>
        <v>6</v>
      </c>
      <c r="R58">
        <f>LOOKUP(EXCEL_235356_data!L58,Sheet1!$D$3:$D$7,Sheet1!$E$3:$E$7)</f>
        <v>0</v>
      </c>
      <c r="S58">
        <f>LOOKUP(EXCEL_235356_data!M58,Sheet1!$D$3:$D$7,Sheet1!$E$3:$E$7)</f>
        <v>0.8</v>
      </c>
      <c r="T58">
        <f>LOOKUP(EXCEL_235356_data!N58,Sheet1!$D$3:$D$7,Sheet1!$E$3:$E$7)</f>
        <v>1</v>
      </c>
      <c r="U58">
        <f>LOOKUP(EXCEL_235356_data!O58,Sheet1!$D$3:$D$7,Sheet1!$E$3:$E$7)</f>
        <v>1</v>
      </c>
      <c r="V58">
        <f>LOOKUP(EXCEL_235356_data!P58,Sheet1!$D$3:$D$7,Sheet1!$E$3:$E$7)</f>
        <v>0.8</v>
      </c>
      <c r="W58">
        <f t="shared" si="14"/>
        <v>0.72</v>
      </c>
      <c r="X58">
        <f t="shared" si="3"/>
        <v>0.34849999999999998</v>
      </c>
      <c r="Y58">
        <f t="shared" si="4"/>
        <v>0.61609999999999998</v>
      </c>
      <c r="Z58">
        <f t="shared" si="5"/>
        <v>2.4394999999999998</v>
      </c>
      <c r="AA58">
        <f t="shared" si="6"/>
        <v>4.9785714285714278</v>
      </c>
      <c r="AB58" t="str">
        <f t="shared" si="7"/>
        <v>BUMPY</v>
      </c>
      <c r="AC58" t="str">
        <f t="shared" si="8"/>
        <v>SUPER</v>
      </c>
      <c r="AD58">
        <f t="shared" si="9"/>
        <v>15.52572</v>
      </c>
      <c r="AE58">
        <f t="shared" si="10"/>
        <v>2.44484126984127</v>
      </c>
      <c r="AF58" t="str">
        <f t="shared" si="11"/>
        <v>BUMPY</v>
      </c>
      <c r="AG58" t="str">
        <f t="shared" si="12"/>
        <v>GOOD</v>
      </c>
    </row>
    <row r="59" spans="1:33" x14ac:dyDescent="0.25">
      <c r="A59">
        <v>17.397511699999999</v>
      </c>
      <c r="B59">
        <v>78.377727699999994</v>
      </c>
      <c r="C59">
        <v>17.397798999999999</v>
      </c>
      <c r="D59">
        <v>78.377811399999999</v>
      </c>
      <c r="E59">
        <v>0.38300000000000001</v>
      </c>
      <c r="F59">
        <v>0.49569999999999997</v>
      </c>
      <c r="G59">
        <v>0.66379999999999995</v>
      </c>
      <c r="H59">
        <v>7</v>
      </c>
      <c r="I59">
        <f t="shared" si="13"/>
        <v>25.2</v>
      </c>
      <c r="J59" t="s">
        <v>1</v>
      </c>
      <c r="K59" s="1">
        <v>7.166666666666667E-2</v>
      </c>
      <c r="L59">
        <v>0</v>
      </c>
      <c r="M59">
        <v>3</v>
      </c>
      <c r="N59">
        <v>0</v>
      </c>
      <c r="O59">
        <v>2</v>
      </c>
      <c r="P59">
        <v>0</v>
      </c>
      <c r="Q59">
        <f t="shared" si="2"/>
        <v>5</v>
      </c>
      <c r="R59">
        <f>LOOKUP(EXCEL_235356_data!L59,Sheet1!$D$3:$D$7,Sheet1!$E$3:$E$7)</f>
        <v>0</v>
      </c>
      <c r="S59">
        <f>LOOKUP(EXCEL_235356_data!M59,Sheet1!$D$3:$D$7,Sheet1!$E$3:$E$7)</f>
        <v>1.5</v>
      </c>
      <c r="T59">
        <f>LOOKUP(EXCEL_235356_data!N59,Sheet1!$D$3:$D$7,Sheet1!$E$3:$E$7)</f>
        <v>0</v>
      </c>
      <c r="U59">
        <f>LOOKUP(EXCEL_235356_data!O59,Sheet1!$D$3:$D$7,Sheet1!$E$3:$E$7)</f>
        <v>1</v>
      </c>
      <c r="V59">
        <f>LOOKUP(EXCEL_235356_data!P59,Sheet1!$D$3:$D$7,Sheet1!$E$3:$E$7)</f>
        <v>0</v>
      </c>
      <c r="W59">
        <f t="shared" si="14"/>
        <v>0.5</v>
      </c>
      <c r="X59">
        <f t="shared" si="3"/>
        <v>0.66379999999999995</v>
      </c>
      <c r="Y59">
        <f t="shared" si="4"/>
        <v>1.5425</v>
      </c>
      <c r="Z59">
        <f t="shared" si="5"/>
        <v>4.6465999999999994</v>
      </c>
      <c r="AA59">
        <f t="shared" si="6"/>
        <v>9.4828571428571422</v>
      </c>
      <c r="AB59" t="str">
        <f t="shared" si="7"/>
        <v>BUMPY</v>
      </c>
      <c r="AC59" t="str">
        <f t="shared" si="8"/>
        <v>SUPER</v>
      </c>
      <c r="AD59">
        <f t="shared" si="9"/>
        <v>38.870999999999995</v>
      </c>
      <c r="AE59">
        <f t="shared" si="10"/>
        <v>6.121031746031746</v>
      </c>
      <c r="AF59" t="str">
        <f t="shared" si="11"/>
        <v>BUMPY</v>
      </c>
      <c r="AG59" t="str">
        <f t="shared" si="12"/>
        <v>SUPER</v>
      </c>
    </row>
    <row r="60" spans="1:33" x14ac:dyDescent="0.25">
      <c r="A60">
        <v>17.397798999999999</v>
      </c>
      <c r="B60">
        <v>78.377811399999999</v>
      </c>
      <c r="C60">
        <v>17.398136399999999</v>
      </c>
      <c r="D60">
        <v>78.377916900000002</v>
      </c>
      <c r="E60">
        <v>0.30869999999999997</v>
      </c>
      <c r="F60">
        <v>0.55569999999999997</v>
      </c>
      <c r="G60">
        <v>0.4274</v>
      </c>
      <c r="H60">
        <v>8</v>
      </c>
      <c r="I60">
        <f t="shared" si="13"/>
        <v>28.8</v>
      </c>
      <c r="J60" t="s">
        <v>2</v>
      </c>
      <c r="K60" s="1">
        <v>7.1724537037037031E-2</v>
      </c>
      <c r="L60">
        <v>0</v>
      </c>
      <c r="M60">
        <v>2</v>
      </c>
      <c r="N60">
        <v>1</v>
      </c>
      <c r="O60">
        <v>2</v>
      </c>
      <c r="P60">
        <v>1</v>
      </c>
      <c r="Q60">
        <f t="shared" si="2"/>
        <v>6</v>
      </c>
      <c r="R60">
        <f>LOOKUP(EXCEL_235356_data!L60,Sheet1!$D$3:$D$7,Sheet1!$E$3:$E$7)</f>
        <v>0</v>
      </c>
      <c r="S60">
        <f>LOOKUP(EXCEL_235356_data!M60,Sheet1!$D$3:$D$7,Sheet1!$E$3:$E$7)</f>
        <v>1</v>
      </c>
      <c r="T60">
        <f>LOOKUP(EXCEL_235356_data!N60,Sheet1!$D$3:$D$7,Sheet1!$E$3:$E$7)</f>
        <v>0.8</v>
      </c>
      <c r="U60">
        <f>LOOKUP(EXCEL_235356_data!O60,Sheet1!$D$3:$D$7,Sheet1!$E$3:$E$7)</f>
        <v>1</v>
      </c>
      <c r="V60">
        <f>LOOKUP(EXCEL_235356_data!P60,Sheet1!$D$3:$D$7,Sheet1!$E$3:$E$7)</f>
        <v>0.8</v>
      </c>
      <c r="W60">
        <f t="shared" si="14"/>
        <v>0.72</v>
      </c>
      <c r="X60">
        <f t="shared" si="3"/>
        <v>0.55569999999999997</v>
      </c>
      <c r="Y60">
        <f t="shared" si="4"/>
        <v>1.2917999999999998</v>
      </c>
      <c r="Z60">
        <f t="shared" si="5"/>
        <v>4.4455999999999998</v>
      </c>
      <c r="AA60">
        <f t="shared" si="6"/>
        <v>6.94625</v>
      </c>
      <c r="AB60" t="str">
        <f t="shared" si="7"/>
        <v>BUMPY</v>
      </c>
      <c r="AC60" t="str">
        <f t="shared" si="8"/>
        <v>SUPER</v>
      </c>
      <c r="AD60">
        <f t="shared" si="9"/>
        <v>37.20384</v>
      </c>
      <c r="AE60">
        <f t="shared" si="10"/>
        <v>4.4854166666666657</v>
      </c>
      <c r="AF60" t="str">
        <f t="shared" si="11"/>
        <v>BUMPY</v>
      </c>
      <c r="AG60" t="str">
        <f t="shared" si="12"/>
        <v>SUPER</v>
      </c>
    </row>
    <row r="61" spans="1:33" x14ac:dyDescent="0.25">
      <c r="A61">
        <v>17.398136399999999</v>
      </c>
      <c r="B61">
        <v>78.377916900000002</v>
      </c>
      <c r="C61">
        <v>17.398440600000001</v>
      </c>
      <c r="D61">
        <v>78.378001499999996</v>
      </c>
      <c r="E61">
        <v>4.9500000000000002E-2</v>
      </c>
      <c r="F61">
        <v>0.1111</v>
      </c>
      <c r="G61">
        <v>0.22800000000000001</v>
      </c>
      <c r="H61">
        <v>5.75</v>
      </c>
      <c r="I61">
        <f t="shared" si="13"/>
        <v>20.7</v>
      </c>
      <c r="J61" t="s">
        <v>0</v>
      </c>
      <c r="K61" s="1">
        <v>7.1782407407407406E-2</v>
      </c>
      <c r="L61">
        <v>2</v>
      </c>
      <c r="M61">
        <v>0</v>
      </c>
      <c r="N61">
        <v>0</v>
      </c>
      <c r="O61">
        <v>0</v>
      </c>
      <c r="P61">
        <v>0</v>
      </c>
      <c r="Q61">
        <f t="shared" si="2"/>
        <v>2</v>
      </c>
      <c r="R61">
        <f>LOOKUP(EXCEL_235356_data!L61,Sheet1!$D$3:$D$7,Sheet1!$E$3:$E$7)</f>
        <v>1</v>
      </c>
      <c r="S61">
        <f>LOOKUP(EXCEL_235356_data!M61,Sheet1!$D$3:$D$7,Sheet1!$E$3:$E$7)</f>
        <v>0</v>
      </c>
      <c r="T61">
        <f>LOOKUP(EXCEL_235356_data!N61,Sheet1!$D$3:$D$7,Sheet1!$E$3:$E$7)</f>
        <v>0</v>
      </c>
      <c r="U61">
        <f>LOOKUP(EXCEL_235356_data!O61,Sheet1!$D$3:$D$7,Sheet1!$E$3:$E$7)</f>
        <v>0</v>
      </c>
      <c r="V61">
        <f>LOOKUP(EXCEL_235356_data!P61,Sheet1!$D$3:$D$7,Sheet1!$E$3:$E$7)</f>
        <v>0</v>
      </c>
      <c r="W61">
        <f t="shared" si="14"/>
        <v>0.2</v>
      </c>
      <c r="X61">
        <f t="shared" si="3"/>
        <v>0.22800000000000001</v>
      </c>
      <c r="Y61">
        <f t="shared" si="4"/>
        <v>0.38860000000000006</v>
      </c>
      <c r="Z61">
        <f t="shared" si="5"/>
        <v>1.3109999999999999</v>
      </c>
      <c r="AA61">
        <f t="shared" si="6"/>
        <v>3.965217391304348</v>
      </c>
      <c r="AB61" t="str">
        <f t="shared" si="7"/>
        <v>BUMPY</v>
      </c>
      <c r="AC61" t="str">
        <f t="shared" si="8"/>
        <v>SUPER</v>
      </c>
      <c r="AD61">
        <f t="shared" si="9"/>
        <v>8.0440200000000015</v>
      </c>
      <c r="AE61">
        <f t="shared" si="10"/>
        <v>1.8772946859903383</v>
      </c>
      <c r="AF61" t="str">
        <f t="shared" si="11"/>
        <v>GOOD</v>
      </c>
      <c r="AG61" t="str">
        <f t="shared" si="12"/>
        <v>GOOD</v>
      </c>
    </row>
    <row r="62" spans="1:33" x14ac:dyDescent="0.25">
      <c r="A62">
        <v>17.398440600000001</v>
      </c>
      <c r="B62">
        <v>78.378001499999996</v>
      </c>
      <c r="C62">
        <v>17.398733</v>
      </c>
      <c r="D62">
        <v>78.378072799999998</v>
      </c>
      <c r="E62">
        <v>0.27260000000000001</v>
      </c>
      <c r="F62">
        <v>0.71860000000000002</v>
      </c>
      <c r="G62">
        <v>0.46700000000000003</v>
      </c>
      <c r="H62">
        <v>7.25</v>
      </c>
      <c r="I62">
        <f t="shared" si="13"/>
        <v>26.1</v>
      </c>
      <c r="J62" t="s">
        <v>1</v>
      </c>
      <c r="K62" s="1">
        <v>7.1840277777777781E-2</v>
      </c>
      <c r="L62">
        <v>2</v>
      </c>
      <c r="M62">
        <v>0</v>
      </c>
      <c r="N62">
        <v>0</v>
      </c>
      <c r="O62">
        <v>0</v>
      </c>
      <c r="P62">
        <v>3</v>
      </c>
      <c r="Q62">
        <f t="shared" si="2"/>
        <v>5</v>
      </c>
      <c r="R62">
        <f>LOOKUP(EXCEL_235356_data!L62,Sheet1!$D$3:$D$7,Sheet1!$E$3:$E$7)</f>
        <v>1</v>
      </c>
      <c r="S62">
        <f>LOOKUP(EXCEL_235356_data!M62,Sheet1!$D$3:$D$7,Sheet1!$E$3:$E$7)</f>
        <v>0</v>
      </c>
      <c r="T62">
        <f>LOOKUP(EXCEL_235356_data!N62,Sheet1!$D$3:$D$7,Sheet1!$E$3:$E$7)</f>
        <v>0</v>
      </c>
      <c r="U62">
        <f>LOOKUP(EXCEL_235356_data!O62,Sheet1!$D$3:$D$7,Sheet1!$E$3:$E$7)</f>
        <v>0</v>
      </c>
      <c r="V62">
        <f>LOOKUP(EXCEL_235356_data!P62,Sheet1!$D$3:$D$7,Sheet1!$E$3:$E$7)</f>
        <v>1.5</v>
      </c>
      <c r="W62">
        <f t="shared" si="14"/>
        <v>0.5</v>
      </c>
      <c r="X62">
        <f t="shared" si="3"/>
        <v>0.71860000000000002</v>
      </c>
      <c r="Y62">
        <f t="shared" si="4"/>
        <v>1.4582000000000002</v>
      </c>
      <c r="Z62">
        <f t="shared" si="5"/>
        <v>5.2098500000000003</v>
      </c>
      <c r="AA62">
        <f t="shared" si="6"/>
        <v>9.911724137931035</v>
      </c>
      <c r="AB62" t="str">
        <f t="shared" si="7"/>
        <v>BUMPY</v>
      </c>
      <c r="AC62" t="str">
        <f t="shared" si="8"/>
        <v>SUPER</v>
      </c>
      <c r="AD62">
        <f t="shared" si="9"/>
        <v>38.059020000000004</v>
      </c>
      <c r="AE62">
        <f t="shared" si="10"/>
        <v>5.5869731800766287</v>
      </c>
      <c r="AF62" t="str">
        <f t="shared" si="11"/>
        <v>BUMPY</v>
      </c>
      <c r="AG62" t="str">
        <f t="shared" si="12"/>
        <v>SUPER</v>
      </c>
    </row>
    <row r="63" spans="1:33" x14ac:dyDescent="0.25">
      <c r="A63">
        <v>17.398733</v>
      </c>
      <c r="B63">
        <v>78.378072799999998</v>
      </c>
      <c r="C63">
        <v>17.3990483</v>
      </c>
      <c r="D63">
        <v>78.37809</v>
      </c>
      <c r="E63">
        <v>0.16689999999999999</v>
      </c>
      <c r="F63">
        <v>0.2341</v>
      </c>
      <c r="G63">
        <v>0.27</v>
      </c>
      <c r="H63">
        <v>6.75</v>
      </c>
      <c r="I63">
        <f t="shared" si="13"/>
        <v>24.3</v>
      </c>
      <c r="J63" t="s">
        <v>2</v>
      </c>
      <c r="K63" s="1">
        <v>7.1898148148148142E-2</v>
      </c>
      <c r="L63">
        <v>2</v>
      </c>
      <c r="M63">
        <v>1</v>
      </c>
      <c r="N63">
        <v>0</v>
      </c>
      <c r="O63">
        <v>1</v>
      </c>
      <c r="P63">
        <v>0</v>
      </c>
      <c r="Q63">
        <f t="shared" si="2"/>
        <v>4</v>
      </c>
      <c r="R63">
        <f>LOOKUP(EXCEL_235356_data!L63,Sheet1!$D$3:$D$7,Sheet1!$E$3:$E$7)</f>
        <v>1</v>
      </c>
      <c r="S63">
        <f>LOOKUP(EXCEL_235356_data!M63,Sheet1!$D$3:$D$7,Sheet1!$E$3:$E$7)</f>
        <v>0.8</v>
      </c>
      <c r="T63">
        <f>LOOKUP(EXCEL_235356_data!N63,Sheet1!$D$3:$D$7,Sheet1!$E$3:$E$7)</f>
        <v>0</v>
      </c>
      <c r="U63">
        <f>LOOKUP(EXCEL_235356_data!O63,Sheet1!$D$3:$D$7,Sheet1!$E$3:$E$7)</f>
        <v>0.8</v>
      </c>
      <c r="V63">
        <f>LOOKUP(EXCEL_235356_data!P63,Sheet1!$D$3:$D$7,Sheet1!$E$3:$E$7)</f>
        <v>0</v>
      </c>
      <c r="W63">
        <f t="shared" si="14"/>
        <v>0.52</v>
      </c>
      <c r="X63">
        <f t="shared" si="3"/>
        <v>0.27</v>
      </c>
      <c r="Y63">
        <f t="shared" si="4"/>
        <v>0.67100000000000004</v>
      </c>
      <c r="Z63">
        <f t="shared" si="5"/>
        <v>1.8225000000000002</v>
      </c>
      <c r="AA63">
        <f t="shared" si="6"/>
        <v>4</v>
      </c>
      <c r="AB63" t="str">
        <f t="shared" si="7"/>
        <v>BUMPY</v>
      </c>
      <c r="AC63" t="str">
        <f t="shared" si="8"/>
        <v>SUPER</v>
      </c>
      <c r="AD63">
        <f t="shared" si="9"/>
        <v>16.305300000000003</v>
      </c>
      <c r="AE63">
        <f t="shared" si="10"/>
        <v>2.761316872427984</v>
      </c>
      <c r="AF63" t="str">
        <f t="shared" si="11"/>
        <v>BUMPY</v>
      </c>
      <c r="AG63" t="str">
        <f t="shared" si="12"/>
        <v>GOOD</v>
      </c>
    </row>
    <row r="64" spans="1:33" x14ac:dyDescent="0.25">
      <c r="A64">
        <v>17.3990483</v>
      </c>
      <c r="B64">
        <v>78.37809</v>
      </c>
      <c r="C64">
        <v>17.3992507</v>
      </c>
      <c r="D64">
        <v>78.378106700000004</v>
      </c>
      <c r="E64">
        <v>0.20130000000000001</v>
      </c>
      <c r="F64">
        <v>0.1827</v>
      </c>
      <c r="G64">
        <v>0.41820000000000002</v>
      </c>
      <c r="H64">
        <v>4</v>
      </c>
      <c r="I64">
        <f t="shared" si="13"/>
        <v>14.4</v>
      </c>
      <c r="J64" t="s">
        <v>1</v>
      </c>
      <c r="K64" s="1">
        <v>7.1956018518518516E-2</v>
      </c>
      <c r="L64">
        <v>0</v>
      </c>
      <c r="M64">
        <v>0</v>
      </c>
      <c r="N64">
        <v>0</v>
      </c>
      <c r="O64">
        <v>1</v>
      </c>
      <c r="P64">
        <v>2</v>
      </c>
      <c r="Q64">
        <f t="shared" si="2"/>
        <v>3</v>
      </c>
      <c r="R64">
        <f>LOOKUP(EXCEL_235356_data!L64,Sheet1!$D$3:$D$7,Sheet1!$E$3:$E$7)</f>
        <v>0</v>
      </c>
      <c r="S64">
        <f>LOOKUP(EXCEL_235356_data!M64,Sheet1!$D$3:$D$7,Sheet1!$E$3:$E$7)</f>
        <v>0</v>
      </c>
      <c r="T64">
        <f>LOOKUP(EXCEL_235356_data!N64,Sheet1!$D$3:$D$7,Sheet1!$E$3:$E$7)</f>
        <v>0</v>
      </c>
      <c r="U64">
        <f>LOOKUP(EXCEL_235356_data!O64,Sheet1!$D$3:$D$7,Sheet1!$E$3:$E$7)</f>
        <v>0.8</v>
      </c>
      <c r="V64">
        <f>LOOKUP(EXCEL_235356_data!P64,Sheet1!$D$3:$D$7,Sheet1!$E$3:$E$7)</f>
        <v>1</v>
      </c>
      <c r="W64">
        <f t="shared" si="14"/>
        <v>0.36</v>
      </c>
      <c r="X64">
        <f t="shared" si="3"/>
        <v>0.41820000000000002</v>
      </c>
      <c r="Y64">
        <f t="shared" si="4"/>
        <v>0.80220000000000002</v>
      </c>
      <c r="Z64">
        <f t="shared" si="5"/>
        <v>1.6728000000000001</v>
      </c>
      <c r="AA64">
        <f t="shared" si="6"/>
        <v>10.455</v>
      </c>
      <c r="AB64" t="str">
        <f t="shared" si="7"/>
        <v>BUMPY</v>
      </c>
      <c r="AC64" t="str">
        <f t="shared" si="8"/>
        <v>SUPER</v>
      </c>
      <c r="AD64">
        <f t="shared" si="9"/>
        <v>11.551680000000001</v>
      </c>
      <c r="AE64">
        <f t="shared" si="10"/>
        <v>5.5708333333333329</v>
      </c>
      <c r="AF64" t="str">
        <f t="shared" si="11"/>
        <v>BUMPY</v>
      </c>
      <c r="AG64" t="str">
        <f t="shared" si="12"/>
        <v>SUPER</v>
      </c>
    </row>
    <row r="65" spans="1:33" x14ac:dyDescent="0.25">
      <c r="A65">
        <v>17.3992507</v>
      </c>
      <c r="B65">
        <v>78.378106700000004</v>
      </c>
      <c r="C65">
        <v>17.399464900000002</v>
      </c>
      <c r="D65">
        <v>78.378138399999997</v>
      </c>
      <c r="E65">
        <v>0.17280000000000001</v>
      </c>
      <c r="F65">
        <v>0.15279999999999999</v>
      </c>
      <c r="G65">
        <v>0.30680000000000002</v>
      </c>
      <c r="H65">
        <v>5.5</v>
      </c>
      <c r="I65">
        <f t="shared" si="13"/>
        <v>19.8</v>
      </c>
      <c r="J65" t="s">
        <v>2</v>
      </c>
      <c r="K65" s="1">
        <v>7.2013888888888891E-2</v>
      </c>
      <c r="L65">
        <v>1</v>
      </c>
      <c r="M65">
        <v>0</v>
      </c>
      <c r="N65">
        <v>0</v>
      </c>
      <c r="O65">
        <v>2</v>
      </c>
      <c r="P65">
        <v>1</v>
      </c>
      <c r="Q65">
        <f t="shared" si="2"/>
        <v>4</v>
      </c>
      <c r="R65">
        <f>LOOKUP(EXCEL_235356_data!L65,Sheet1!$D$3:$D$7,Sheet1!$E$3:$E$7)</f>
        <v>0.8</v>
      </c>
      <c r="S65">
        <f>LOOKUP(EXCEL_235356_data!M65,Sheet1!$D$3:$D$7,Sheet1!$E$3:$E$7)</f>
        <v>0</v>
      </c>
      <c r="T65">
        <f>LOOKUP(EXCEL_235356_data!N65,Sheet1!$D$3:$D$7,Sheet1!$E$3:$E$7)</f>
        <v>0</v>
      </c>
      <c r="U65">
        <f>LOOKUP(EXCEL_235356_data!O65,Sheet1!$D$3:$D$7,Sheet1!$E$3:$E$7)</f>
        <v>1</v>
      </c>
      <c r="V65">
        <f>LOOKUP(EXCEL_235356_data!P65,Sheet1!$D$3:$D$7,Sheet1!$E$3:$E$7)</f>
        <v>0.8</v>
      </c>
      <c r="W65">
        <f t="shared" si="14"/>
        <v>0.52</v>
      </c>
      <c r="X65">
        <f t="shared" si="3"/>
        <v>0.30680000000000002</v>
      </c>
      <c r="Y65">
        <f t="shared" si="4"/>
        <v>0.63240000000000007</v>
      </c>
      <c r="Z65">
        <f t="shared" si="5"/>
        <v>1.6874</v>
      </c>
      <c r="AA65">
        <f t="shared" si="6"/>
        <v>5.5781818181818181</v>
      </c>
      <c r="AB65" t="str">
        <f t="shared" si="7"/>
        <v>BUMPY</v>
      </c>
      <c r="AC65" t="str">
        <f t="shared" si="8"/>
        <v>SUPER</v>
      </c>
      <c r="AD65">
        <f t="shared" si="9"/>
        <v>12.521520000000002</v>
      </c>
      <c r="AE65">
        <f t="shared" si="10"/>
        <v>3.1939393939393943</v>
      </c>
      <c r="AF65" t="str">
        <f t="shared" si="11"/>
        <v>BUMPY</v>
      </c>
      <c r="AG65" t="str">
        <f t="shared" si="12"/>
        <v>SUPER</v>
      </c>
    </row>
    <row r="66" spans="1:33" x14ac:dyDescent="0.25">
      <c r="A66">
        <v>17.399464900000002</v>
      </c>
      <c r="B66">
        <v>78.378138399999997</v>
      </c>
      <c r="C66">
        <v>17.3997314</v>
      </c>
      <c r="D66">
        <v>78.378180099999994</v>
      </c>
      <c r="E66">
        <v>0.12230000000000001</v>
      </c>
      <c r="F66">
        <v>6.6699999999999995E-2</v>
      </c>
      <c r="G66">
        <v>0.26200000000000001</v>
      </c>
      <c r="H66">
        <v>6.5</v>
      </c>
      <c r="I66">
        <f t="shared" si="13"/>
        <v>23.400000000000002</v>
      </c>
      <c r="J66" t="s">
        <v>1</v>
      </c>
      <c r="K66" s="1">
        <v>7.2071759259259252E-2</v>
      </c>
      <c r="L66">
        <v>2</v>
      </c>
      <c r="M66">
        <v>1</v>
      </c>
      <c r="N66">
        <v>0</v>
      </c>
      <c r="O66">
        <v>0</v>
      </c>
      <c r="P66">
        <v>0</v>
      </c>
      <c r="Q66">
        <f t="shared" si="2"/>
        <v>3</v>
      </c>
      <c r="R66">
        <f>LOOKUP(EXCEL_235356_data!L66,Sheet1!$D$3:$D$7,Sheet1!$E$3:$E$7)</f>
        <v>1</v>
      </c>
      <c r="S66">
        <f>LOOKUP(EXCEL_235356_data!M66,Sheet1!$D$3:$D$7,Sheet1!$E$3:$E$7)</f>
        <v>0.8</v>
      </c>
      <c r="T66">
        <f>LOOKUP(EXCEL_235356_data!N66,Sheet1!$D$3:$D$7,Sheet1!$E$3:$E$7)</f>
        <v>0</v>
      </c>
      <c r="U66">
        <f>LOOKUP(EXCEL_235356_data!O66,Sheet1!$D$3:$D$7,Sheet1!$E$3:$E$7)</f>
        <v>0</v>
      </c>
      <c r="V66">
        <f>LOOKUP(EXCEL_235356_data!P66,Sheet1!$D$3:$D$7,Sheet1!$E$3:$E$7)</f>
        <v>0</v>
      </c>
      <c r="W66">
        <f t="shared" si="14"/>
        <v>0.36</v>
      </c>
      <c r="X66">
        <f t="shared" si="3"/>
        <v>0.26200000000000001</v>
      </c>
      <c r="Y66">
        <f t="shared" si="4"/>
        <v>0.45100000000000001</v>
      </c>
      <c r="Z66">
        <f t="shared" si="5"/>
        <v>1.7030000000000001</v>
      </c>
      <c r="AA66">
        <f t="shared" si="6"/>
        <v>4.0307692307692307</v>
      </c>
      <c r="AB66" t="str">
        <f t="shared" si="7"/>
        <v>BUMPY</v>
      </c>
      <c r="AC66" t="str">
        <f t="shared" si="8"/>
        <v>SUPER</v>
      </c>
      <c r="AD66">
        <f t="shared" si="9"/>
        <v>10.553400000000002</v>
      </c>
      <c r="AE66">
        <f t="shared" si="10"/>
        <v>1.9273504273504272</v>
      </c>
      <c r="AF66" t="str">
        <f t="shared" si="11"/>
        <v>GOOD</v>
      </c>
      <c r="AG66" t="str">
        <f t="shared" si="12"/>
        <v>GOOD</v>
      </c>
    </row>
    <row r="67" spans="1:33" x14ac:dyDescent="0.25">
      <c r="A67">
        <v>17.3997314</v>
      </c>
      <c r="B67">
        <v>78.378180099999994</v>
      </c>
      <c r="C67">
        <v>17.400045500000001</v>
      </c>
      <c r="D67">
        <v>78.378258799999998</v>
      </c>
      <c r="E67">
        <v>0.25019999999999998</v>
      </c>
      <c r="F67">
        <v>0.75829999999999997</v>
      </c>
      <c r="G67">
        <v>1.1693</v>
      </c>
      <c r="H67">
        <v>7</v>
      </c>
      <c r="I67">
        <f t="shared" si="13"/>
        <v>25.2</v>
      </c>
      <c r="J67" t="s">
        <v>2</v>
      </c>
      <c r="K67" s="1">
        <v>7.2129629629629641E-2</v>
      </c>
      <c r="L67">
        <v>3</v>
      </c>
      <c r="M67">
        <v>0</v>
      </c>
      <c r="N67">
        <v>1</v>
      </c>
      <c r="O67">
        <v>1</v>
      </c>
      <c r="P67">
        <v>0</v>
      </c>
      <c r="Q67">
        <f t="shared" ref="Q67:Q130" si="15">SUM(L67:P67)</f>
        <v>5</v>
      </c>
      <c r="R67">
        <f>LOOKUP(EXCEL_235356_data!L67,Sheet1!$D$3:$D$7,Sheet1!$E$3:$E$7)</f>
        <v>1.5</v>
      </c>
      <c r="S67">
        <f>LOOKUP(EXCEL_235356_data!M67,Sheet1!$D$3:$D$7,Sheet1!$E$3:$E$7)</f>
        <v>0</v>
      </c>
      <c r="T67">
        <f>LOOKUP(EXCEL_235356_data!N67,Sheet1!$D$3:$D$7,Sheet1!$E$3:$E$7)</f>
        <v>0.8</v>
      </c>
      <c r="U67">
        <f>LOOKUP(EXCEL_235356_data!O67,Sheet1!$D$3:$D$7,Sheet1!$E$3:$E$7)</f>
        <v>0.8</v>
      </c>
      <c r="V67">
        <f>LOOKUP(EXCEL_235356_data!P67,Sheet1!$D$3:$D$7,Sheet1!$E$3:$E$7)</f>
        <v>0</v>
      </c>
      <c r="W67">
        <f t="shared" ref="W67:W130" si="16">AVERAGE(R67:V67)</f>
        <v>0.61999999999999988</v>
      </c>
      <c r="X67">
        <f t="shared" ref="X67:X130" si="17">MAX(E67:G67)</f>
        <v>1.1693</v>
      </c>
      <c r="Y67">
        <f t="shared" ref="Y67:Y130" si="18">SUM(E67:G67)</f>
        <v>2.1778</v>
      </c>
      <c r="Z67">
        <f t="shared" ref="Z67:Z130" si="19">X67*H67</f>
        <v>8.1851000000000003</v>
      </c>
      <c r="AA67">
        <f t="shared" ref="AA67:AA130" si="20">(X67/H67)*100</f>
        <v>16.704285714285714</v>
      </c>
      <c r="AB67" t="str">
        <f t="shared" ref="AB67:AB130" si="21">IF(AA67&gt;2,"BUMPY","GOOD")</f>
        <v>BUMPY</v>
      </c>
      <c r="AC67" t="str">
        <f t="shared" ref="AC67:AC130" si="22">IF(AA67&gt;3,"SUPER","GOOD")</f>
        <v>SUPER</v>
      </c>
      <c r="AD67">
        <f t="shared" ref="AD67:AD130" si="23">Y67*I67</f>
        <v>54.880559999999996</v>
      </c>
      <c r="AE67">
        <f t="shared" ref="AE67:AE130" si="24">(Y67/I67)*100</f>
        <v>8.6420634920634924</v>
      </c>
      <c r="AF67" t="str">
        <f t="shared" ref="AF67:AF130" si="25">IF(AE67&gt;2,"BUMPY","GOOD")</f>
        <v>BUMPY</v>
      </c>
      <c r="AG67" t="str">
        <f t="shared" ref="AG67:AG130" si="26">IF(AE67&gt;3,"SUPER","GOOD")</f>
        <v>SUPER</v>
      </c>
    </row>
    <row r="68" spans="1:33" x14ac:dyDescent="0.25">
      <c r="A68">
        <v>17.400045500000001</v>
      </c>
      <c r="B68">
        <v>78.378258799999998</v>
      </c>
      <c r="C68">
        <v>17.400323</v>
      </c>
      <c r="D68">
        <v>78.378265200000001</v>
      </c>
      <c r="E68">
        <v>0.11899999999999999</v>
      </c>
      <c r="F68">
        <v>6.8599999999999994E-2</v>
      </c>
      <c r="G68">
        <v>8.8400000000000006E-2</v>
      </c>
      <c r="H68">
        <v>6.25</v>
      </c>
      <c r="I68">
        <f t="shared" si="13"/>
        <v>22.5</v>
      </c>
      <c r="J68" t="s">
        <v>1</v>
      </c>
      <c r="K68" s="1">
        <v>7.2187500000000002E-2</v>
      </c>
      <c r="L68">
        <v>0</v>
      </c>
      <c r="M68">
        <v>1</v>
      </c>
      <c r="N68">
        <v>1</v>
      </c>
      <c r="O68">
        <v>0</v>
      </c>
      <c r="P68">
        <v>0</v>
      </c>
      <c r="Q68">
        <f t="shared" si="15"/>
        <v>2</v>
      </c>
      <c r="R68">
        <f>LOOKUP(EXCEL_235356_data!L68,Sheet1!$D$3:$D$7,Sheet1!$E$3:$E$7)</f>
        <v>0</v>
      </c>
      <c r="S68">
        <f>LOOKUP(EXCEL_235356_data!M68,Sheet1!$D$3:$D$7,Sheet1!$E$3:$E$7)</f>
        <v>0.8</v>
      </c>
      <c r="T68">
        <f>LOOKUP(EXCEL_235356_data!N68,Sheet1!$D$3:$D$7,Sheet1!$E$3:$E$7)</f>
        <v>0.8</v>
      </c>
      <c r="U68">
        <f>LOOKUP(EXCEL_235356_data!O68,Sheet1!$D$3:$D$7,Sheet1!$E$3:$E$7)</f>
        <v>0</v>
      </c>
      <c r="V68">
        <f>LOOKUP(EXCEL_235356_data!P68,Sheet1!$D$3:$D$7,Sheet1!$E$3:$E$7)</f>
        <v>0</v>
      </c>
      <c r="W68">
        <f t="shared" si="16"/>
        <v>0.32</v>
      </c>
      <c r="X68">
        <f t="shared" si="17"/>
        <v>0.11899999999999999</v>
      </c>
      <c r="Y68">
        <f t="shared" si="18"/>
        <v>0.27600000000000002</v>
      </c>
      <c r="Z68">
        <f t="shared" si="19"/>
        <v>0.74374999999999991</v>
      </c>
      <c r="AA68">
        <f t="shared" si="20"/>
        <v>1.9039999999999997</v>
      </c>
      <c r="AB68" t="str">
        <f t="shared" si="21"/>
        <v>GOOD</v>
      </c>
      <c r="AC68" t="str">
        <f t="shared" si="22"/>
        <v>GOOD</v>
      </c>
      <c r="AD68">
        <f t="shared" si="23"/>
        <v>6.2100000000000009</v>
      </c>
      <c r="AE68">
        <f t="shared" si="24"/>
        <v>1.2266666666666668</v>
      </c>
      <c r="AF68" t="str">
        <f t="shared" si="25"/>
        <v>GOOD</v>
      </c>
      <c r="AG68" t="str">
        <f t="shared" si="26"/>
        <v>GOOD</v>
      </c>
    </row>
    <row r="69" spans="1:33" x14ac:dyDescent="0.25">
      <c r="A69">
        <v>17.400323</v>
      </c>
      <c r="B69">
        <v>78.378265200000001</v>
      </c>
      <c r="C69">
        <v>17.400589799999999</v>
      </c>
      <c r="D69">
        <v>78.378342900000007</v>
      </c>
      <c r="E69">
        <v>0.23300000000000001</v>
      </c>
      <c r="F69">
        <v>0.1187</v>
      </c>
      <c r="G69">
        <v>0.31219999999999998</v>
      </c>
      <c r="H69">
        <v>5</v>
      </c>
      <c r="I69">
        <f t="shared" si="13"/>
        <v>18</v>
      </c>
      <c r="J69" t="s">
        <v>1</v>
      </c>
      <c r="K69" s="1">
        <v>7.2245370370370363E-2</v>
      </c>
      <c r="L69">
        <v>1</v>
      </c>
      <c r="M69">
        <v>0</v>
      </c>
      <c r="N69">
        <v>0</v>
      </c>
      <c r="O69">
        <v>0</v>
      </c>
      <c r="P69">
        <v>2</v>
      </c>
      <c r="Q69">
        <f t="shared" si="15"/>
        <v>3</v>
      </c>
      <c r="R69">
        <f>LOOKUP(EXCEL_235356_data!L69,Sheet1!$D$3:$D$7,Sheet1!$E$3:$E$7)</f>
        <v>0.8</v>
      </c>
      <c r="S69">
        <f>LOOKUP(EXCEL_235356_data!M69,Sheet1!$D$3:$D$7,Sheet1!$E$3:$E$7)</f>
        <v>0</v>
      </c>
      <c r="T69">
        <f>LOOKUP(EXCEL_235356_data!N69,Sheet1!$D$3:$D$7,Sheet1!$E$3:$E$7)</f>
        <v>0</v>
      </c>
      <c r="U69">
        <f>LOOKUP(EXCEL_235356_data!O69,Sheet1!$D$3:$D$7,Sheet1!$E$3:$E$7)</f>
        <v>0</v>
      </c>
      <c r="V69">
        <f>LOOKUP(EXCEL_235356_data!P69,Sheet1!$D$3:$D$7,Sheet1!$E$3:$E$7)</f>
        <v>1</v>
      </c>
      <c r="W69">
        <f t="shared" si="16"/>
        <v>0.36</v>
      </c>
      <c r="X69">
        <f t="shared" si="17"/>
        <v>0.31219999999999998</v>
      </c>
      <c r="Y69">
        <f t="shared" si="18"/>
        <v>0.66389999999999993</v>
      </c>
      <c r="Z69">
        <f t="shared" si="19"/>
        <v>1.5609999999999999</v>
      </c>
      <c r="AA69">
        <f t="shared" si="20"/>
        <v>6.2439999999999998</v>
      </c>
      <c r="AB69" t="str">
        <f t="shared" si="21"/>
        <v>BUMPY</v>
      </c>
      <c r="AC69" t="str">
        <f t="shared" si="22"/>
        <v>SUPER</v>
      </c>
      <c r="AD69">
        <f t="shared" si="23"/>
        <v>11.950199999999999</v>
      </c>
      <c r="AE69">
        <f t="shared" si="24"/>
        <v>3.688333333333333</v>
      </c>
      <c r="AF69" t="str">
        <f t="shared" si="25"/>
        <v>BUMPY</v>
      </c>
      <c r="AG69" t="str">
        <f t="shared" si="26"/>
        <v>SUPER</v>
      </c>
    </row>
    <row r="70" spans="1:33" x14ac:dyDescent="0.25">
      <c r="A70">
        <v>17.400589799999999</v>
      </c>
      <c r="B70">
        <v>78.378342900000007</v>
      </c>
      <c r="C70">
        <v>17.400687600000001</v>
      </c>
      <c r="D70">
        <v>78.378402399999999</v>
      </c>
      <c r="E70">
        <v>0.13159999999999999</v>
      </c>
      <c r="F70">
        <v>0.23780000000000001</v>
      </c>
      <c r="G70">
        <v>0.32590000000000002</v>
      </c>
      <c r="H70">
        <v>3.25</v>
      </c>
      <c r="I70">
        <f t="shared" si="13"/>
        <v>11.700000000000001</v>
      </c>
      <c r="J70" t="s">
        <v>2</v>
      </c>
      <c r="K70" s="1">
        <v>7.2303240740740737E-2</v>
      </c>
      <c r="L70">
        <v>2</v>
      </c>
      <c r="M70">
        <v>0</v>
      </c>
      <c r="N70">
        <v>0</v>
      </c>
      <c r="O70">
        <v>1</v>
      </c>
      <c r="P70">
        <v>1</v>
      </c>
      <c r="Q70">
        <f t="shared" si="15"/>
        <v>4</v>
      </c>
      <c r="R70">
        <f>LOOKUP(EXCEL_235356_data!L70,Sheet1!$D$3:$D$7,Sheet1!$E$3:$E$7)</f>
        <v>1</v>
      </c>
      <c r="S70">
        <f>LOOKUP(EXCEL_235356_data!M70,Sheet1!$D$3:$D$7,Sheet1!$E$3:$E$7)</f>
        <v>0</v>
      </c>
      <c r="T70">
        <f>LOOKUP(EXCEL_235356_data!N70,Sheet1!$D$3:$D$7,Sheet1!$E$3:$E$7)</f>
        <v>0</v>
      </c>
      <c r="U70">
        <f>LOOKUP(EXCEL_235356_data!O70,Sheet1!$D$3:$D$7,Sheet1!$E$3:$E$7)</f>
        <v>0.8</v>
      </c>
      <c r="V70">
        <f>LOOKUP(EXCEL_235356_data!P70,Sheet1!$D$3:$D$7,Sheet1!$E$3:$E$7)</f>
        <v>0.8</v>
      </c>
      <c r="W70">
        <f t="shared" si="16"/>
        <v>0.52</v>
      </c>
      <c r="X70">
        <f t="shared" si="17"/>
        <v>0.32590000000000002</v>
      </c>
      <c r="Y70">
        <f t="shared" si="18"/>
        <v>0.69530000000000003</v>
      </c>
      <c r="Z70">
        <f t="shared" si="19"/>
        <v>1.059175</v>
      </c>
      <c r="AA70">
        <f t="shared" si="20"/>
        <v>10.027692307692309</v>
      </c>
      <c r="AB70" t="str">
        <f t="shared" si="21"/>
        <v>BUMPY</v>
      </c>
      <c r="AC70" t="str">
        <f t="shared" si="22"/>
        <v>SUPER</v>
      </c>
      <c r="AD70">
        <f t="shared" si="23"/>
        <v>8.1350100000000012</v>
      </c>
      <c r="AE70">
        <f t="shared" si="24"/>
        <v>5.9427350427350421</v>
      </c>
      <c r="AF70" t="str">
        <f t="shared" si="25"/>
        <v>BUMPY</v>
      </c>
      <c r="AG70" t="str">
        <f t="shared" si="26"/>
        <v>SUPER</v>
      </c>
    </row>
    <row r="71" spans="1:33" x14ac:dyDescent="0.25">
      <c r="A71">
        <v>17.400687600000001</v>
      </c>
      <c r="B71">
        <v>78.378402399999999</v>
      </c>
      <c r="C71">
        <v>17.400683300000001</v>
      </c>
      <c r="D71">
        <v>78.378519600000004</v>
      </c>
      <c r="E71">
        <v>5.6899999999999999E-2</v>
      </c>
      <c r="F71">
        <v>4.6300000000000001E-2</v>
      </c>
      <c r="G71">
        <v>0.58930000000000005</v>
      </c>
      <c r="H71">
        <v>4</v>
      </c>
      <c r="I71">
        <f t="shared" si="13"/>
        <v>14.4</v>
      </c>
      <c r="J71" t="s">
        <v>2</v>
      </c>
      <c r="K71" s="1">
        <v>7.2361111111111112E-2</v>
      </c>
      <c r="L71">
        <v>0</v>
      </c>
      <c r="M71">
        <v>2</v>
      </c>
      <c r="N71">
        <v>2</v>
      </c>
      <c r="O71">
        <v>2</v>
      </c>
      <c r="P71">
        <v>0</v>
      </c>
      <c r="Q71">
        <f t="shared" si="15"/>
        <v>6</v>
      </c>
      <c r="R71">
        <f>LOOKUP(EXCEL_235356_data!L71,Sheet1!$D$3:$D$7,Sheet1!$E$3:$E$7)</f>
        <v>0</v>
      </c>
      <c r="S71">
        <f>LOOKUP(EXCEL_235356_data!M71,Sheet1!$D$3:$D$7,Sheet1!$E$3:$E$7)</f>
        <v>1</v>
      </c>
      <c r="T71">
        <f>LOOKUP(EXCEL_235356_data!N71,Sheet1!$D$3:$D$7,Sheet1!$E$3:$E$7)</f>
        <v>1</v>
      </c>
      <c r="U71">
        <f>LOOKUP(EXCEL_235356_data!O71,Sheet1!$D$3:$D$7,Sheet1!$E$3:$E$7)</f>
        <v>1</v>
      </c>
      <c r="V71">
        <f>LOOKUP(EXCEL_235356_data!P71,Sheet1!$D$3:$D$7,Sheet1!$E$3:$E$7)</f>
        <v>0</v>
      </c>
      <c r="W71">
        <f t="shared" si="16"/>
        <v>0.6</v>
      </c>
      <c r="X71">
        <f t="shared" si="17"/>
        <v>0.58930000000000005</v>
      </c>
      <c r="Y71">
        <f t="shared" si="18"/>
        <v>0.6925</v>
      </c>
      <c r="Z71">
        <f t="shared" si="19"/>
        <v>2.3572000000000002</v>
      </c>
      <c r="AA71">
        <f t="shared" si="20"/>
        <v>14.732500000000002</v>
      </c>
      <c r="AB71" t="str">
        <f t="shared" si="21"/>
        <v>BUMPY</v>
      </c>
      <c r="AC71" t="str">
        <f t="shared" si="22"/>
        <v>SUPER</v>
      </c>
      <c r="AD71">
        <f t="shared" si="23"/>
        <v>9.9719999999999995</v>
      </c>
      <c r="AE71">
        <f t="shared" si="24"/>
        <v>4.8090277777777777</v>
      </c>
      <c r="AF71" t="str">
        <f t="shared" si="25"/>
        <v>BUMPY</v>
      </c>
      <c r="AG71" t="str">
        <f t="shared" si="26"/>
        <v>SUPER</v>
      </c>
    </row>
    <row r="72" spans="1:33" x14ac:dyDescent="0.25">
      <c r="A72">
        <v>17.400683300000001</v>
      </c>
      <c r="B72">
        <v>78.378519600000004</v>
      </c>
      <c r="C72">
        <v>17.400657599999999</v>
      </c>
      <c r="D72">
        <v>78.378811999999996</v>
      </c>
      <c r="E72">
        <v>0.16739999999999999</v>
      </c>
      <c r="F72">
        <v>0.29110000000000003</v>
      </c>
      <c r="G72">
        <v>0.2999</v>
      </c>
      <c r="H72">
        <v>6.75</v>
      </c>
      <c r="I72">
        <f t="shared" ref="I72:I135" si="27">H72*3.6</f>
        <v>24.3</v>
      </c>
      <c r="J72" t="s">
        <v>0</v>
      </c>
      <c r="K72" s="1">
        <v>7.2418981481481473E-2</v>
      </c>
      <c r="L72">
        <v>0</v>
      </c>
      <c r="M72">
        <v>2</v>
      </c>
      <c r="N72">
        <v>0</v>
      </c>
      <c r="O72">
        <v>0</v>
      </c>
      <c r="P72">
        <v>0</v>
      </c>
      <c r="Q72">
        <f t="shared" si="15"/>
        <v>2</v>
      </c>
      <c r="R72">
        <f>LOOKUP(EXCEL_235356_data!L72,Sheet1!$D$3:$D$7,Sheet1!$E$3:$E$7)</f>
        <v>0</v>
      </c>
      <c r="S72">
        <f>LOOKUP(EXCEL_235356_data!M72,Sheet1!$D$3:$D$7,Sheet1!$E$3:$E$7)</f>
        <v>1</v>
      </c>
      <c r="T72">
        <f>LOOKUP(EXCEL_235356_data!N72,Sheet1!$D$3:$D$7,Sheet1!$E$3:$E$7)</f>
        <v>0</v>
      </c>
      <c r="U72">
        <f>LOOKUP(EXCEL_235356_data!O72,Sheet1!$D$3:$D$7,Sheet1!$E$3:$E$7)</f>
        <v>0</v>
      </c>
      <c r="V72">
        <f>LOOKUP(EXCEL_235356_data!P72,Sheet1!$D$3:$D$7,Sheet1!$E$3:$E$7)</f>
        <v>0</v>
      </c>
      <c r="W72">
        <f t="shared" si="16"/>
        <v>0.2</v>
      </c>
      <c r="X72">
        <f t="shared" si="17"/>
        <v>0.2999</v>
      </c>
      <c r="Y72">
        <f t="shared" si="18"/>
        <v>0.75839999999999996</v>
      </c>
      <c r="Z72">
        <f t="shared" si="19"/>
        <v>2.0243250000000002</v>
      </c>
      <c r="AA72">
        <f t="shared" si="20"/>
        <v>4.4429629629629632</v>
      </c>
      <c r="AB72" t="str">
        <f t="shared" si="21"/>
        <v>BUMPY</v>
      </c>
      <c r="AC72" t="str">
        <f t="shared" si="22"/>
        <v>SUPER</v>
      </c>
      <c r="AD72">
        <f t="shared" si="23"/>
        <v>18.429120000000001</v>
      </c>
      <c r="AE72">
        <f t="shared" si="24"/>
        <v>3.1209876543209876</v>
      </c>
      <c r="AF72" t="str">
        <f t="shared" si="25"/>
        <v>BUMPY</v>
      </c>
      <c r="AG72" t="str">
        <f t="shared" si="26"/>
        <v>SUPER</v>
      </c>
    </row>
    <row r="73" spans="1:33" x14ac:dyDescent="0.25">
      <c r="A73">
        <v>17.400657599999999</v>
      </c>
      <c r="B73">
        <v>78.378811999999996</v>
      </c>
      <c r="C73">
        <v>17.400621699999999</v>
      </c>
      <c r="D73">
        <v>78.379161699999997</v>
      </c>
      <c r="E73">
        <v>0.13830000000000001</v>
      </c>
      <c r="F73">
        <v>5.0799999999999998E-2</v>
      </c>
      <c r="G73">
        <v>7.9399999999999998E-2</v>
      </c>
      <c r="H73">
        <v>7.5</v>
      </c>
      <c r="I73">
        <f t="shared" si="27"/>
        <v>27</v>
      </c>
      <c r="J73" t="s">
        <v>0</v>
      </c>
      <c r="K73" s="1">
        <v>7.2476851851851862E-2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si="15"/>
        <v>0</v>
      </c>
      <c r="R73">
        <f>LOOKUP(EXCEL_235356_data!L73,Sheet1!$D$3:$D$7,Sheet1!$E$3:$E$7)</f>
        <v>0</v>
      </c>
      <c r="S73">
        <f>LOOKUP(EXCEL_235356_data!M73,Sheet1!$D$3:$D$7,Sheet1!$E$3:$E$7)</f>
        <v>0</v>
      </c>
      <c r="T73">
        <f>LOOKUP(EXCEL_235356_data!N73,Sheet1!$D$3:$D$7,Sheet1!$E$3:$E$7)</f>
        <v>0</v>
      </c>
      <c r="U73">
        <f>LOOKUP(EXCEL_235356_data!O73,Sheet1!$D$3:$D$7,Sheet1!$E$3:$E$7)</f>
        <v>0</v>
      </c>
      <c r="V73">
        <f>LOOKUP(EXCEL_235356_data!P73,Sheet1!$D$3:$D$7,Sheet1!$E$3:$E$7)</f>
        <v>0</v>
      </c>
      <c r="W73">
        <f t="shared" si="16"/>
        <v>0</v>
      </c>
      <c r="X73">
        <f t="shared" si="17"/>
        <v>0.13830000000000001</v>
      </c>
      <c r="Y73">
        <f t="shared" si="18"/>
        <v>0.26849999999999996</v>
      </c>
      <c r="Z73">
        <f t="shared" si="19"/>
        <v>1.03725</v>
      </c>
      <c r="AA73">
        <f t="shared" si="20"/>
        <v>1.8440000000000001</v>
      </c>
      <c r="AB73" t="str">
        <f t="shared" si="21"/>
        <v>GOOD</v>
      </c>
      <c r="AC73" t="str">
        <f t="shared" si="22"/>
        <v>GOOD</v>
      </c>
      <c r="AD73">
        <f t="shared" si="23"/>
        <v>7.2494999999999994</v>
      </c>
      <c r="AE73">
        <f t="shared" si="24"/>
        <v>0.99444444444444435</v>
      </c>
      <c r="AF73" t="str">
        <f t="shared" si="25"/>
        <v>GOOD</v>
      </c>
      <c r="AG73" t="str">
        <f t="shared" si="26"/>
        <v>GOOD</v>
      </c>
    </row>
    <row r="74" spans="1:33" x14ac:dyDescent="0.25">
      <c r="A74">
        <v>17.400551</v>
      </c>
      <c r="B74">
        <v>78.379608200000007</v>
      </c>
      <c r="C74">
        <v>17.400500699999998</v>
      </c>
      <c r="D74">
        <v>78.379822799999999</v>
      </c>
      <c r="E74">
        <v>0.1137</v>
      </c>
      <c r="F74">
        <v>7.1300000000000002E-2</v>
      </c>
      <c r="G74">
        <v>0.17349999999999999</v>
      </c>
      <c r="H74">
        <v>4</v>
      </c>
      <c r="I74">
        <f t="shared" si="27"/>
        <v>14.4</v>
      </c>
      <c r="J74" t="s">
        <v>0</v>
      </c>
      <c r="K74" s="1">
        <v>7.2824074074074083E-2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5"/>
        <v>0</v>
      </c>
      <c r="R74">
        <f>LOOKUP(EXCEL_235356_data!L74,Sheet1!$D$3:$D$7,Sheet1!$E$3:$E$7)</f>
        <v>0</v>
      </c>
      <c r="S74">
        <f>LOOKUP(EXCEL_235356_data!M74,Sheet1!$D$3:$D$7,Sheet1!$E$3:$E$7)</f>
        <v>0</v>
      </c>
      <c r="T74">
        <f>LOOKUP(EXCEL_235356_data!N74,Sheet1!$D$3:$D$7,Sheet1!$E$3:$E$7)</f>
        <v>0</v>
      </c>
      <c r="U74">
        <f>LOOKUP(EXCEL_235356_data!O74,Sheet1!$D$3:$D$7,Sheet1!$E$3:$E$7)</f>
        <v>0</v>
      </c>
      <c r="V74">
        <f>LOOKUP(EXCEL_235356_data!P74,Sheet1!$D$3:$D$7,Sheet1!$E$3:$E$7)</f>
        <v>0</v>
      </c>
      <c r="W74">
        <f t="shared" si="16"/>
        <v>0</v>
      </c>
      <c r="X74">
        <f t="shared" si="17"/>
        <v>0.17349999999999999</v>
      </c>
      <c r="Y74">
        <f t="shared" si="18"/>
        <v>0.35849999999999999</v>
      </c>
      <c r="Z74">
        <f t="shared" si="19"/>
        <v>0.69399999999999995</v>
      </c>
      <c r="AA74">
        <f t="shared" si="20"/>
        <v>4.3374999999999995</v>
      </c>
      <c r="AB74" t="str">
        <f t="shared" si="21"/>
        <v>BUMPY</v>
      </c>
      <c r="AC74" t="str">
        <f t="shared" si="22"/>
        <v>SUPER</v>
      </c>
      <c r="AD74">
        <f t="shared" si="23"/>
        <v>5.1623999999999999</v>
      </c>
      <c r="AE74">
        <f t="shared" si="24"/>
        <v>2.489583333333333</v>
      </c>
      <c r="AF74" t="str">
        <f t="shared" si="25"/>
        <v>BUMPY</v>
      </c>
      <c r="AG74" t="str">
        <f t="shared" si="26"/>
        <v>GOOD</v>
      </c>
    </row>
    <row r="75" spans="1:33" x14ac:dyDescent="0.25">
      <c r="A75">
        <v>17.4005075</v>
      </c>
      <c r="B75">
        <v>78.3798697</v>
      </c>
      <c r="C75">
        <v>17.4004765</v>
      </c>
      <c r="D75">
        <v>78.380035699999993</v>
      </c>
      <c r="E75">
        <v>5.5800000000000002E-2</v>
      </c>
      <c r="F75">
        <v>3.4200000000000001E-2</v>
      </c>
      <c r="G75">
        <v>0.1033</v>
      </c>
      <c r="H75">
        <v>4</v>
      </c>
      <c r="I75">
        <f t="shared" si="27"/>
        <v>14.4</v>
      </c>
      <c r="J75" t="s">
        <v>0</v>
      </c>
      <c r="K75" s="1">
        <v>7.2881944444444444E-2</v>
      </c>
      <c r="L75">
        <v>0</v>
      </c>
      <c r="M75">
        <v>0</v>
      </c>
      <c r="N75">
        <v>0</v>
      </c>
      <c r="O75">
        <v>0</v>
      </c>
      <c r="P75">
        <v>0</v>
      </c>
      <c r="Q75">
        <f t="shared" si="15"/>
        <v>0</v>
      </c>
      <c r="R75">
        <f>LOOKUP(EXCEL_235356_data!L75,Sheet1!$D$3:$D$7,Sheet1!$E$3:$E$7)</f>
        <v>0</v>
      </c>
      <c r="S75">
        <f>LOOKUP(EXCEL_235356_data!M75,Sheet1!$D$3:$D$7,Sheet1!$E$3:$E$7)</f>
        <v>0</v>
      </c>
      <c r="T75">
        <f>LOOKUP(EXCEL_235356_data!N75,Sheet1!$D$3:$D$7,Sheet1!$E$3:$E$7)</f>
        <v>0</v>
      </c>
      <c r="U75">
        <f>LOOKUP(EXCEL_235356_data!O75,Sheet1!$D$3:$D$7,Sheet1!$E$3:$E$7)</f>
        <v>0</v>
      </c>
      <c r="V75">
        <f>LOOKUP(EXCEL_235356_data!P75,Sheet1!$D$3:$D$7,Sheet1!$E$3:$E$7)</f>
        <v>0</v>
      </c>
      <c r="W75">
        <f t="shared" si="16"/>
        <v>0</v>
      </c>
      <c r="X75">
        <f t="shared" si="17"/>
        <v>0.1033</v>
      </c>
      <c r="Y75">
        <f t="shared" si="18"/>
        <v>0.1933</v>
      </c>
      <c r="Z75">
        <f t="shared" si="19"/>
        <v>0.41320000000000001</v>
      </c>
      <c r="AA75">
        <f t="shared" si="20"/>
        <v>2.5825</v>
      </c>
      <c r="AB75" t="str">
        <f t="shared" si="21"/>
        <v>BUMPY</v>
      </c>
      <c r="AC75" t="str">
        <f t="shared" si="22"/>
        <v>GOOD</v>
      </c>
      <c r="AD75">
        <f t="shared" si="23"/>
        <v>2.7835200000000002</v>
      </c>
      <c r="AE75">
        <f t="shared" si="24"/>
        <v>1.3423611111111111</v>
      </c>
      <c r="AF75" t="str">
        <f t="shared" si="25"/>
        <v>GOOD</v>
      </c>
      <c r="AG75" t="str">
        <f t="shared" si="26"/>
        <v>GOOD</v>
      </c>
    </row>
    <row r="76" spans="1:33" x14ac:dyDescent="0.25">
      <c r="A76">
        <v>17.400469999999999</v>
      </c>
      <c r="B76">
        <v>78.380073800000005</v>
      </c>
      <c r="C76">
        <v>17.4004528</v>
      </c>
      <c r="D76">
        <v>78.380229700000001</v>
      </c>
      <c r="E76">
        <v>0.1462</v>
      </c>
      <c r="F76">
        <v>0.33139999999999997</v>
      </c>
      <c r="G76">
        <v>0.59060000000000001</v>
      </c>
      <c r="H76">
        <v>4.25</v>
      </c>
      <c r="I76">
        <f t="shared" si="27"/>
        <v>15.3</v>
      </c>
      <c r="J76" t="s">
        <v>2</v>
      </c>
      <c r="K76" s="1">
        <v>7.2939814814814818E-2</v>
      </c>
      <c r="L76">
        <v>0</v>
      </c>
      <c r="M76">
        <v>1</v>
      </c>
      <c r="N76">
        <v>2</v>
      </c>
      <c r="O76">
        <v>1</v>
      </c>
      <c r="P76">
        <v>0</v>
      </c>
      <c r="Q76">
        <f t="shared" si="15"/>
        <v>4</v>
      </c>
      <c r="R76">
        <f>LOOKUP(EXCEL_235356_data!L76,Sheet1!$D$3:$D$7,Sheet1!$E$3:$E$7)</f>
        <v>0</v>
      </c>
      <c r="S76">
        <f>LOOKUP(EXCEL_235356_data!M76,Sheet1!$D$3:$D$7,Sheet1!$E$3:$E$7)</f>
        <v>0.8</v>
      </c>
      <c r="T76">
        <f>LOOKUP(EXCEL_235356_data!N76,Sheet1!$D$3:$D$7,Sheet1!$E$3:$E$7)</f>
        <v>1</v>
      </c>
      <c r="U76">
        <f>LOOKUP(EXCEL_235356_data!O76,Sheet1!$D$3:$D$7,Sheet1!$E$3:$E$7)</f>
        <v>0.8</v>
      </c>
      <c r="V76">
        <f>LOOKUP(EXCEL_235356_data!P76,Sheet1!$D$3:$D$7,Sheet1!$E$3:$E$7)</f>
        <v>0</v>
      </c>
      <c r="W76">
        <f t="shared" si="16"/>
        <v>0.52</v>
      </c>
      <c r="X76">
        <f t="shared" si="17"/>
        <v>0.59060000000000001</v>
      </c>
      <c r="Y76">
        <f t="shared" si="18"/>
        <v>1.0682</v>
      </c>
      <c r="Z76">
        <f t="shared" si="19"/>
        <v>2.5100500000000001</v>
      </c>
      <c r="AA76">
        <f t="shared" si="20"/>
        <v>13.896470588235294</v>
      </c>
      <c r="AB76" t="str">
        <f t="shared" si="21"/>
        <v>BUMPY</v>
      </c>
      <c r="AC76" t="str">
        <f t="shared" si="22"/>
        <v>SUPER</v>
      </c>
      <c r="AD76">
        <f t="shared" si="23"/>
        <v>16.34346</v>
      </c>
      <c r="AE76">
        <f t="shared" si="24"/>
        <v>6.9816993464052288</v>
      </c>
      <c r="AF76" t="str">
        <f t="shared" si="25"/>
        <v>BUMPY</v>
      </c>
      <c r="AG76" t="str">
        <f t="shared" si="26"/>
        <v>SUPER</v>
      </c>
    </row>
    <row r="77" spans="1:33" x14ac:dyDescent="0.25">
      <c r="A77">
        <v>17.400444700000001</v>
      </c>
      <c r="B77">
        <v>78.380268999999998</v>
      </c>
      <c r="C77">
        <v>17.400407600000001</v>
      </c>
      <c r="D77">
        <v>78.380463199999994</v>
      </c>
      <c r="E77">
        <v>0.24690000000000001</v>
      </c>
      <c r="F77">
        <v>0.53859999999999997</v>
      </c>
      <c r="G77">
        <v>0.49959999999999999</v>
      </c>
      <c r="H77">
        <v>4.25</v>
      </c>
      <c r="I77">
        <f t="shared" si="27"/>
        <v>15.3</v>
      </c>
      <c r="J77" t="s">
        <v>1</v>
      </c>
      <c r="K77" s="1">
        <v>7.2997685185185179E-2</v>
      </c>
      <c r="L77">
        <v>0</v>
      </c>
      <c r="M77">
        <v>0</v>
      </c>
      <c r="N77">
        <v>2</v>
      </c>
      <c r="O77">
        <v>1</v>
      </c>
      <c r="P77">
        <v>0</v>
      </c>
      <c r="Q77">
        <f t="shared" si="15"/>
        <v>3</v>
      </c>
      <c r="R77">
        <f>LOOKUP(EXCEL_235356_data!L77,Sheet1!$D$3:$D$7,Sheet1!$E$3:$E$7)</f>
        <v>0</v>
      </c>
      <c r="S77">
        <f>LOOKUP(EXCEL_235356_data!M77,Sheet1!$D$3:$D$7,Sheet1!$E$3:$E$7)</f>
        <v>0</v>
      </c>
      <c r="T77">
        <f>LOOKUP(EXCEL_235356_data!N77,Sheet1!$D$3:$D$7,Sheet1!$E$3:$E$7)</f>
        <v>1</v>
      </c>
      <c r="U77">
        <f>LOOKUP(EXCEL_235356_data!O77,Sheet1!$D$3:$D$7,Sheet1!$E$3:$E$7)</f>
        <v>0.8</v>
      </c>
      <c r="V77">
        <f>LOOKUP(EXCEL_235356_data!P77,Sheet1!$D$3:$D$7,Sheet1!$E$3:$E$7)</f>
        <v>0</v>
      </c>
      <c r="W77">
        <f t="shared" si="16"/>
        <v>0.36</v>
      </c>
      <c r="X77">
        <f t="shared" si="17"/>
        <v>0.53859999999999997</v>
      </c>
      <c r="Y77">
        <f t="shared" si="18"/>
        <v>1.2850999999999999</v>
      </c>
      <c r="Z77">
        <f t="shared" si="19"/>
        <v>2.28905</v>
      </c>
      <c r="AA77">
        <f t="shared" si="20"/>
        <v>12.672941176470587</v>
      </c>
      <c r="AB77" t="str">
        <f t="shared" si="21"/>
        <v>BUMPY</v>
      </c>
      <c r="AC77" t="str">
        <f t="shared" si="22"/>
        <v>SUPER</v>
      </c>
      <c r="AD77">
        <f t="shared" si="23"/>
        <v>19.662029999999998</v>
      </c>
      <c r="AE77">
        <f t="shared" si="24"/>
        <v>8.3993464052287568</v>
      </c>
      <c r="AF77" t="str">
        <f t="shared" si="25"/>
        <v>BUMPY</v>
      </c>
      <c r="AG77" t="str">
        <f t="shared" si="26"/>
        <v>SUPER</v>
      </c>
    </row>
    <row r="78" spans="1:33" x14ac:dyDescent="0.25">
      <c r="A78">
        <v>17.400407600000001</v>
      </c>
      <c r="B78">
        <v>78.380463199999994</v>
      </c>
      <c r="C78">
        <v>17.400380999999999</v>
      </c>
      <c r="D78">
        <v>78.3807142</v>
      </c>
      <c r="E78">
        <v>4.3900000000000002E-2</v>
      </c>
      <c r="F78">
        <v>8.9899999999999994E-2</v>
      </c>
      <c r="G78">
        <v>0.1258</v>
      </c>
      <c r="H78">
        <v>6</v>
      </c>
      <c r="I78">
        <f t="shared" si="27"/>
        <v>21.6</v>
      </c>
      <c r="J78" t="s">
        <v>0</v>
      </c>
      <c r="K78" s="1">
        <v>7.3055555555555554E-2</v>
      </c>
      <c r="L78">
        <v>0</v>
      </c>
      <c r="M78">
        <v>0</v>
      </c>
      <c r="N78">
        <v>0</v>
      </c>
      <c r="O78">
        <v>0</v>
      </c>
      <c r="P78">
        <v>0</v>
      </c>
      <c r="Q78">
        <f t="shared" si="15"/>
        <v>0</v>
      </c>
      <c r="R78">
        <f>LOOKUP(EXCEL_235356_data!L78,Sheet1!$D$3:$D$7,Sheet1!$E$3:$E$7)</f>
        <v>0</v>
      </c>
      <c r="S78">
        <f>LOOKUP(EXCEL_235356_data!M78,Sheet1!$D$3:$D$7,Sheet1!$E$3:$E$7)</f>
        <v>0</v>
      </c>
      <c r="T78">
        <f>LOOKUP(EXCEL_235356_data!N78,Sheet1!$D$3:$D$7,Sheet1!$E$3:$E$7)</f>
        <v>0</v>
      </c>
      <c r="U78">
        <f>LOOKUP(EXCEL_235356_data!O78,Sheet1!$D$3:$D$7,Sheet1!$E$3:$E$7)</f>
        <v>0</v>
      </c>
      <c r="V78">
        <f>LOOKUP(EXCEL_235356_data!P78,Sheet1!$D$3:$D$7,Sheet1!$E$3:$E$7)</f>
        <v>0</v>
      </c>
      <c r="W78">
        <f t="shared" si="16"/>
        <v>0</v>
      </c>
      <c r="X78">
        <f t="shared" si="17"/>
        <v>0.1258</v>
      </c>
      <c r="Y78">
        <f t="shared" si="18"/>
        <v>0.2596</v>
      </c>
      <c r="Z78">
        <f t="shared" si="19"/>
        <v>0.75479999999999992</v>
      </c>
      <c r="AA78">
        <f t="shared" si="20"/>
        <v>2.0966666666666667</v>
      </c>
      <c r="AB78" t="str">
        <f t="shared" si="21"/>
        <v>BUMPY</v>
      </c>
      <c r="AC78" t="str">
        <f t="shared" si="22"/>
        <v>GOOD</v>
      </c>
      <c r="AD78">
        <f t="shared" si="23"/>
        <v>5.6073599999999999</v>
      </c>
      <c r="AE78">
        <f t="shared" si="24"/>
        <v>1.2018518518518517</v>
      </c>
      <c r="AF78" t="str">
        <f t="shared" si="25"/>
        <v>GOOD</v>
      </c>
      <c r="AG78" t="str">
        <f t="shared" si="26"/>
        <v>GOOD</v>
      </c>
    </row>
    <row r="79" spans="1:33" x14ac:dyDescent="0.25">
      <c r="A79">
        <v>17.400380999999999</v>
      </c>
      <c r="B79">
        <v>78.3807142</v>
      </c>
      <c r="C79">
        <v>17.4003522</v>
      </c>
      <c r="D79">
        <v>78.381016299999999</v>
      </c>
      <c r="E79">
        <v>5.2699999999999997E-2</v>
      </c>
      <c r="F79">
        <v>5.3100000000000001E-2</v>
      </c>
      <c r="G79">
        <v>0.14879999999999999</v>
      </c>
      <c r="H79">
        <v>6</v>
      </c>
      <c r="I79">
        <f t="shared" si="27"/>
        <v>21.6</v>
      </c>
      <c r="J79" t="s">
        <v>1</v>
      </c>
      <c r="K79" s="1">
        <v>7.3113425925925915E-2</v>
      </c>
      <c r="L79">
        <v>0</v>
      </c>
      <c r="M79">
        <v>1</v>
      </c>
      <c r="N79">
        <v>0</v>
      </c>
      <c r="O79">
        <v>1</v>
      </c>
      <c r="P79">
        <v>0</v>
      </c>
      <c r="Q79">
        <f t="shared" si="15"/>
        <v>2</v>
      </c>
      <c r="R79">
        <f>LOOKUP(EXCEL_235356_data!L79,Sheet1!$D$3:$D$7,Sheet1!$E$3:$E$7)</f>
        <v>0</v>
      </c>
      <c r="S79">
        <f>LOOKUP(EXCEL_235356_data!M79,Sheet1!$D$3:$D$7,Sheet1!$E$3:$E$7)</f>
        <v>0.8</v>
      </c>
      <c r="T79">
        <f>LOOKUP(EXCEL_235356_data!N79,Sheet1!$D$3:$D$7,Sheet1!$E$3:$E$7)</f>
        <v>0</v>
      </c>
      <c r="U79">
        <f>LOOKUP(EXCEL_235356_data!O79,Sheet1!$D$3:$D$7,Sheet1!$E$3:$E$7)</f>
        <v>0.8</v>
      </c>
      <c r="V79">
        <f>LOOKUP(EXCEL_235356_data!P79,Sheet1!$D$3:$D$7,Sheet1!$E$3:$E$7)</f>
        <v>0</v>
      </c>
      <c r="W79">
        <f t="shared" si="16"/>
        <v>0.32</v>
      </c>
      <c r="X79">
        <f t="shared" si="17"/>
        <v>0.14879999999999999</v>
      </c>
      <c r="Y79">
        <f t="shared" si="18"/>
        <v>0.25459999999999999</v>
      </c>
      <c r="Z79">
        <f t="shared" si="19"/>
        <v>0.89279999999999993</v>
      </c>
      <c r="AA79">
        <f t="shared" si="20"/>
        <v>2.48</v>
      </c>
      <c r="AB79" t="str">
        <f t="shared" si="21"/>
        <v>BUMPY</v>
      </c>
      <c r="AC79" t="str">
        <f t="shared" si="22"/>
        <v>GOOD</v>
      </c>
      <c r="AD79">
        <f t="shared" si="23"/>
        <v>5.4993600000000002</v>
      </c>
      <c r="AE79">
        <f t="shared" si="24"/>
        <v>1.1787037037037036</v>
      </c>
      <c r="AF79" t="str">
        <f t="shared" si="25"/>
        <v>GOOD</v>
      </c>
      <c r="AG79" t="str">
        <f t="shared" si="26"/>
        <v>GOOD</v>
      </c>
    </row>
    <row r="80" spans="1:33" x14ac:dyDescent="0.25">
      <c r="A80">
        <v>17.4003522</v>
      </c>
      <c r="B80">
        <v>78.381016299999999</v>
      </c>
      <c r="C80">
        <v>17.400344100000002</v>
      </c>
      <c r="D80">
        <v>78.381262500000005</v>
      </c>
      <c r="E80">
        <v>7.17E-2</v>
      </c>
      <c r="F80">
        <v>0.109</v>
      </c>
      <c r="G80">
        <v>8.3199999999999996E-2</v>
      </c>
      <c r="H80">
        <v>4.5</v>
      </c>
      <c r="I80">
        <f t="shared" si="27"/>
        <v>16.2</v>
      </c>
      <c r="J80" t="s">
        <v>0</v>
      </c>
      <c r="K80" s="1">
        <v>7.3171296296296304E-2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15"/>
        <v>0</v>
      </c>
      <c r="R80">
        <f>LOOKUP(EXCEL_235356_data!L80,Sheet1!$D$3:$D$7,Sheet1!$E$3:$E$7)</f>
        <v>0</v>
      </c>
      <c r="S80">
        <f>LOOKUP(EXCEL_235356_data!M80,Sheet1!$D$3:$D$7,Sheet1!$E$3:$E$7)</f>
        <v>0</v>
      </c>
      <c r="T80">
        <f>LOOKUP(EXCEL_235356_data!N80,Sheet1!$D$3:$D$7,Sheet1!$E$3:$E$7)</f>
        <v>0</v>
      </c>
      <c r="U80">
        <f>LOOKUP(EXCEL_235356_data!O80,Sheet1!$D$3:$D$7,Sheet1!$E$3:$E$7)</f>
        <v>0</v>
      </c>
      <c r="V80">
        <f>LOOKUP(EXCEL_235356_data!P80,Sheet1!$D$3:$D$7,Sheet1!$E$3:$E$7)</f>
        <v>0</v>
      </c>
      <c r="W80">
        <f t="shared" si="16"/>
        <v>0</v>
      </c>
      <c r="X80">
        <f t="shared" si="17"/>
        <v>0.109</v>
      </c>
      <c r="Y80">
        <f t="shared" si="18"/>
        <v>0.26390000000000002</v>
      </c>
      <c r="Z80">
        <f t="shared" si="19"/>
        <v>0.49049999999999999</v>
      </c>
      <c r="AA80">
        <f t="shared" si="20"/>
        <v>2.4222222222222221</v>
      </c>
      <c r="AB80" t="str">
        <f t="shared" si="21"/>
        <v>BUMPY</v>
      </c>
      <c r="AC80" t="str">
        <f t="shared" si="22"/>
        <v>GOOD</v>
      </c>
      <c r="AD80">
        <f t="shared" si="23"/>
        <v>4.2751799999999998</v>
      </c>
      <c r="AE80">
        <f t="shared" si="24"/>
        <v>1.6290123456790127</v>
      </c>
      <c r="AF80" t="str">
        <f t="shared" si="25"/>
        <v>GOOD</v>
      </c>
      <c r="AG80" t="str">
        <f t="shared" si="26"/>
        <v>GOOD</v>
      </c>
    </row>
    <row r="81" spans="1:33" x14ac:dyDescent="0.25">
      <c r="A81">
        <v>17.400344100000002</v>
      </c>
      <c r="B81">
        <v>78.381262500000005</v>
      </c>
      <c r="C81">
        <v>17.400315299999999</v>
      </c>
      <c r="D81">
        <v>78.381529999999998</v>
      </c>
      <c r="E81">
        <v>4.8300000000000003E-2</v>
      </c>
      <c r="F81">
        <v>8.1900000000000001E-2</v>
      </c>
      <c r="G81">
        <v>0.19700000000000001</v>
      </c>
      <c r="H81">
        <v>6.5</v>
      </c>
      <c r="I81">
        <f t="shared" si="27"/>
        <v>23.400000000000002</v>
      </c>
      <c r="J81" t="s">
        <v>1</v>
      </c>
      <c r="K81" s="1">
        <v>7.3229166666666665E-2</v>
      </c>
      <c r="L81">
        <v>0</v>
      </c>
      <c r="M81">
        <v>0</v>
      </c>
      <c r="N81">
        <v>1</v>
      </c>
      <c r="O81">
        <v>0</v>
      </c>
      <c r="P81">
        <v>1</v>
      </c>
      <c r="Q81">
        <f t="shared" si="15"/>
        <v>2</v>
      </c>
      <c r="R81">
        <f>LOOKUP(EXCEL_235356_data!L81,Sheet1!$D$3:$D$7,Sheet1!$E$3:$E$7)</f>
        <v>0</v>
      </c>
      <c r="S81">
        <f>LOOKUP(EXCEL_235356_data!M81,Sheet1!$D$3:$D$7,Sheet1!$E$3:$E$7)</f>
        <v>0</v>
      </c>
      <c r="T81">
        <f>LOOKUP(EXCEL_235356_data!N81,Sheet1!$D$3:$D$7,Sheet1!$E$3:$E$7)</f>
        <v>0.8</v>
      </c>
      <c r="U81">
        <f>LOOKUP(EXCEL_235356_data!O81,Sheet1!$D$3:$D$7,Sheet1!$E$3:$E$7)</f>
        <v>0</v>
      </c>
      <c r="V81">
        <f>LOOKUP(EXCEL_235356_data!P81,Sheet1!$D$3:$D$7,Sheet1!$E$3:$E$7)</f>
        <v>0.8</v>
      </c>
      <c r="W81">
        <f t="shared" si="16"/>
        <v>0.32</v>
      </c>
      <c r="X81">
        <f t="shared" si="17"/>
        <v>0.19700000000000001</v>
      </c>
      <c r="Y81">
        <f t="shared" si="18"/>
        <v>0.32720000000000005</v>
      </c>
      <c r="Z81">
        <f t="shared" si="19"/>
        <v>1.2805</v>
      </c>
      <c r="AA81">
        <f t="shared" si="20"/>
        <v>3.0307692307692311</v>
      </c>
      <c r="AB81" t="str">
        <f t="shared" si="21"/>
        <v>BUMPY</v>
      </c>
      <c r="AC81" t="str">
        <f t="shared" si="22"/>
        <v>SUPER</v>
      </c>
      <c r="AD81">
        <f t="shared" si="23"/>
        <v>7.656480000000002</v>
      </c>
      <c r="AE81">
        <f t="shared" si="24"/>
        <v>1.3982905982905984</v>
      </c>
      <c r="AF81" t="str">
        <f t="shared" si="25"/>
        <v>GOOD</v>
      </c>
      <c r="AG81" t="str">
        <f t="shared" si="26"/>
        <v>GOOD</v>
      </c>
    </row>
    <row r="82" spans="1:33" x14ac:dyDescent="0.25">
      <c r="A82">
        <v>17.400315299999999</v>
      </c>
      <c r="B82">
        <v>78.381529999999998</v>
      </c>
      <c r="C82">
        <v>17.400279999999999</v>
      </c>
      <c r="D82">
        <v>78.381842199999994</v>
      </c>
      <c r="E82">
        <v>5.4100000000000002E-2</v>
      </c>
      <c r="F82">
        <v>2.6800000000000001E-2</v>
      </c>
      <c r="G82">
        <v>6.9900000000000004E-2</v>
      </c>
      <c r="H82">
        <v>6.75</v>
      </c>
      <c r="I82">
        <f t="shared" si="27"/>
        <v>24.3</v>
      </c>
      <c r="J82" t="s">
        <v>0</v>
      </c>
      <c r="K82" s="1">
        <v>7.3287037037037039E-2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15"/>
        <v>0</v>
      </c>
      <c r="R82">
        <f>LOOKUP(EXCEL_235356_data!L82,Sheet1!$D$3:$D$7,Sheet1!$E$3:$E$7)</f>
        <v>0</v>
      </c>
      <c r="S82">
        <f>LOOKUP(EXCEL_235356_data!M82,Sheet1!$D$3:$D$7,Sheet1!$E$3:$E$7)</f>
        <v>0</v>
      </c>
      <c r="T82">
        <f>LOOKUP(EXCEL_235356_data!N82,Sheet1!$D$3:$D$7,Sheet1!$E$3:$E$7)</f>
        <v>0</v>
      </c>
      <c r="U82">
        <f>LOOKUP(EXCEL_235356_data!O82,Sheet1!$D$3:$D$7,Sheet1!$E$3:$E$7)</f>
        <v>0</v>
      </c>
      <c r="V82">
        <f>LOOKUP(EXCEL_235356_data!P82,Sheet1!$D$3:$D$7,Sheet1!$E$3:$E$7)</f>
        <v>0</v>
      </c>
      <c r="W82">
        <f t="shared" si="16"/>
        <v>0</v>
      </c>
      <c r="X82">
        <f t="shared" si="17"/>
        <v>6.9900000000000004E-2</v>
      </c>
      <c r="Y82">
        <f t="shared" si="18"/>
        <v>0.15079999999999999</v>
      </c>
      <c r="Z82">
        <f t="shared" si="19"/>
        <v>0.47182500000000005</v>
      </c>
      <c r="AA82">
        <f t="shared" si="20"/>
        <v>1.0355555555555556</v>
      </c>
      <c r="AB82" t="str">
        <f t="shared" si="21"/>
        <v>GOOD</v>
      </c>
      <c r="AC82" t="str">
        <f t="shared" si="22"/>
        <v>GOOD</v>
      </c>
      <c r="AD82">
        <f t="shared" si="23"/>
        <v>3.6644399999999999</v>
      </c>
      <c r="AE82">
        <f t="shared" si="24"/>
        <v>0.62057613168724268</v>
      </c>
      <c r="AF82" t="str">
        <f t="shared" si="25"/>
        <v>GOOD</v>
      </c>
      <c r="AG82" t="str">
        <f t="shared" si="26"/>
        <v>GOOD</v>
      </c>
    </row>
    <row r="83" spans="1:33" x14ac:dyDescent="0.25">
      <c r="A83">
        <v>17.400279999999999</v>
      </c>
      <c r="B83">
        <v>78.381842199999994</v>
      </c>
      <c r="C83">
        <v>17.400232299999999</v>
      </c>
      <c r="D83">
        <v>78.382118800000001</v>
      </c>
      <c r="E83">
        <v>4.6300000000000001E-2</v>
      </c>
      <c r="F83">
        <v>7.8600000000000003E-2</v>
      </c>
      <c r="G83">
        <v>8.3400000000000002E-2</v>
      </c>
      <c r="H83">
        <v>5</v>
      </c>
      <c r="I83">
        <f t="shared" si="27"/>
        <v>18</v>
      </c>
      <c r="J83" t="s">
        <v>0</v>
      </c>
      <c r="K83" s="1">
        <v>7.3344907407407414E-2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si="15"/>
        <v>0</v>
      </c>
      <c r="R83">
        <f>LOOKUP(EXCEL_235356_data!L83,Sheet1!$D$3:$D$7,Sheet1!$E$3:$E$7)</f>
        <v>0</v>
      </c>
      <c r="S83">
        <f>LOOKUP(EXCEL_235356_data!M83,Sheet1!$D$3:$D$7,Sheet1!$E$3:$E$7)</f>
        <v>0</v>
      </c>
      <c r="T83">
        <f>LOOKUP(EXCEL_235356_data!N83,Sheet1!$D$3:$D$7,Sheet1!$E$3:$E$7)</f>
        <v>0</v>
      </c>
      <c r="U83">
        <f>LOOKUP(EXCEL_235356_data!O83,Sheet1!$D$3:$D$7,Sheet1!$E$3:$E$7)</f>
        <v>0</v>
      </c>
      <c r="V83">
        <f>LOOKUP(EXCEL_235356_data!P83,Sheet1!$D$3:$D$7,Sheet1!$E$3:$E$7)</f>
        <v>0</v>
      </c>
      <c r="W83">
        <f t="shared" si="16"/>
        <v>0</v>
      </c>
      <c r="X83">
        <f t="shared" si="17"/>
        <v>8.3400000000000002E-2</v>
      </c>
      <c r="Y83">
        <f t="shared" si="18"/>
        <v>0.20830000000000001</v>
      </c>
      <c r="Z83">
        <f t="shared" si="19"/>
        <v>0.41700000000000004</v>
      </c>
      <c r="AA83">
        <f t="shared" si="20"/>
        <v>1.6680000000000001</v>
      </c>
      <c r="AB83" t="str">
        <f t="shared" si="21"/>
        <v>GOOD</v>
      </c>
      <c r="AC83" t="str">
        <f t="shared" si="22"/>
        <v>GOOD</v>
      </c>
      <c r="AD83">
        <f t="shared" si="23"/>
        <v>3.7494000000000001</v>
      </c>
      <c r="AE83">
        <f t="shared" si="24"/>
        <v>1.1572222222222224</v>
      </c>
      <c r="AF83" t="str">
        <f t="shared" si="25"/>
        <v>GOOD</v>
      </c>
      <c r="AG83" t="str">
        <f t="shared" si="26"/>
        <v>GOOD</v>
      </c>
    </row>
    <row r="84" spans="1:33" x14ac:dyDescent="0.25">
      <c r="A84">
        <v>17.400232299999999</v>
      </c>
      <c r="B84">
        <v>78.382118800000001</v>
      </c>
      <c r="C84">
        <v>17.400146899999999</v>
      </c>
      <c r="D84">
        <v>78.382333099999997</v>
      </c>
      <c r="E84">
        <v>0.105</v>
      </c>
      <c r="F84">
        <v>3.3500000000000002E-2</v>
      </c>
      <c r="G84">
        <v>5.9499999999999997E-2</v>
      </c>
      <c r="H84">
        <v>5.25</v>
      </c>
      <c r="I84">
        <f t="shared" si="27"/>
        <v>18.900000000000002</v>
      </c>
      <c r="J84" t="s">
        <v>0</v>
      </c>
      <c r="K84" s="1">
        <v>7.3402777777777775E-2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15"/>
        <v>0</v>
      </c>
      <c r="R84">
        <f>LOOKUP(EXCEL_235356_data!L84,Sheet1!$D$3:$D$7,Sheet1!$E$3:$E$7)</f>
        <v>0</v>
      </c>
      <c r="S84">
        <f>LOOKUP(EXCEL_235356_data!M84,Sheet1!$D$3:$D$7,Sheet1!$E$3:$E$7)</f>
        <v>0</v>
      </c>
      <c r="T84">
        <f>LOOKUP(EXCEL_235356_data!N84,Sheet1!$D$3:$D$7,Sheet1!$E$3:$E$7)</f>
        <v>0</v>
      </c>
      <c r="U84">
        <f>LOOKUP(EXCEL_235356_data!O84,Sheet1!$D$3:$D$7,Sheet1!$E$3:$E$7)</f>
        <v>0</v>
      </c>
      <c r="V84">
        <f>LOOKUP(EXCEL_235356_data!P84,Sheet1!$D$3:$D$7,Sheet1!$E$3:$E$7)</f>
        <v>0</v>
      </c>
      <c r="W84">
        <f t="shared" si="16"/>
        <v>0</v>
      </c>
      <c r="X84">
        <f t="shared" si="17"/>
        <v>0.105</v>
      </c>
      <c r="Y84">
        <f t="shared" si="18"/>
        <v>0.19800000000000001</v>
      </c>
      <c r="Z84">
        <f t="shared" si="19"/>
        <v>0.55125000000000002</v>
      </c>
      <c r="AA84">
        <f t="shared" si="20"/>
        <v>2</v>
      </c>
      <c r="AB84" t="str">
        <f t="shared" si="21"/>
        <v>GOOD</v>
      </c>
      <c r="AC84" t="str">
        <f t="shared" si="22"/>
        <v>GOOD</v>
      </c>
      <c r="AD84">
        <f t="shared" si="23"/>
        <v>3.7422000000000004</v>
      </c>
      <c r="AE84">
        <f t="shared" si="24"/>
        <v>1.0476190476190477</v>
      </c>
      <c r="AF84" t="str">
        <f t="shared" si="25"/>
        <v>GOOD</v>
      </c>
      <c r="AG84" t="str">
        <f t="shared" si="26"/>
        <v>GOOD</v>
      </c>
    </row>
    <row r="85" spans="1:33" x14ac:dyDescent="0.25">
      <c r="A85">
        <v>17.400146899999999</v>
      </c>
      <c r="B85">
        <v>78.382333099999997</v>
      </c>
      <c r="C85">
        <v>17.400162900000002</v>
      </c>
      <c r="D85">
        <v>78.382542599999994</v>
      </c>
      <c r="E85">
        <v>0.26779999999999998</v>
      </c>
      <c r="F85">
        <v>0.33650000000000002</v>
      </c>
      <c r="G85">
        <v>0.16639999999999999</v>
      </c>
      <c r="H85">
        <v>6</v>
      </c>
      <c r="I85">
        <f t="shared" si="27"/>
        <v>21.6</v>
      </c>
      <c r="J85" t="s">
        <v>1</v>
      </c>
      <c r="K85" s="1">
        <v>7.3460648148148136E-2</v>
      </c>
      <c r="L85">
        <v>0</v>
      </c>
      <c r="M85">
        <v>0</v>
      </c>
      <c r="N85">
        <v>0</v>
      </c>
      <c r="O85">
        <v>2</v>
      </c>
      <c r="P85">
        <v>2</v>
      </c>
      <c r="Q85">
        <f t="shared" si="15"/>
        <v>4</v>
      </c>
      <c r="R85">
        <f>LOOKUP(EXCEL_235356_data!L85,Sheet1!$D$3:$D$7,Sheet1!$E$3:$E$7)</f>
        <v>0</v>
      </c>
      <c r="S85">
        <f>LOOKUP(EXCEL_235356_data!M85,Sheet1!$D$3:$D$7,Sheet1!$E$3:$E$7)</f>
        <v>0</v>
      </c>
      <c r="T85">
        <f>LOOKUP(EXCEL_235356_data!N85,Sheet1!$D$3:$D$7,Sheet1!$E$3:$E$7)</f>
        <v>0</v>
      </c>
      <c r="U85">
        <f>LOOKUP(EXCEL_235356_data!O85,Sheet1!$D$3:$D$7,Sheet1!$E$3:$E$7)</f>
        <v>1</v>
      </c>
      <c r="V85">
        <f>LOOKUP(EXCEL_235356_data!P85,Sheet1!$D$3:$D$7,Sheet1!$E$3:$E$7)</f>
        <v>1</v>
      </c>
      <c r="W85">
        <f t="shared" si="16"/>
        <v>0.4</v>
      </c>
      <c r="X85">
        <f t="shared" si="17"/>
        <v>0.33650000000000002</v>
      </c>
      <c r="Y85">
        <f t="shared" si="18"/>
        <v>0.77070000000000005</v>
      </c>
      <c r="Z85">
        <f t="shared" si="19"/>
        <v>2.0190000000000001</v>
      </c>
      <c r="AA85">
        <f t="shared" si="20"/>
        <v>5.6083333333333343</v>
      </c>
      <c r="AB85" t="str">
        <f t="shared" si="21"/>
        <v>BUMPY</v>
      </c>
      <c r="AC85" t="str">
        <f t="shared" si="22"/>
        <v>SUPER</v>
      </c>
      <c r="AD85">
        <f t="shared" si="23"/>
        <v>16.647120000000001</v>
      </c>
      <c r="AE85">
        <f t="shared" si="24"/>
        <v>3.5680555555555555</v>
      </c>
      <c r="AF85" t="str">
        <f t="shared" si="25"/>
        <v>BUMPY</v>
      </c>
      <c r="AG85" t="str">
        <f t="shared" si="26"/>
        <v>SUPER</v>
      </c>
    </row>
    <row r="86" spans="1:33" x14ac:dyDescent="0.25">
      <c r="A86">
        <v>17.400159299999999</v>
      </c>
      <c r="B86">
        <v>78.382606699999997</v>
      </c>
      <c r="C86">
        <v>17.4000834</v>
      </c>
      <c r="D86">
        <v>78.382890099999997</v>
      </c>
      <c r="E86">
        <v>7.9799999999999996E-2</v>
      </c>
      <c r="F86">
        <v>9.8799999999999999E-2</v>
      </c>
      <c r="G86">
        <v>0.11799999999999999</v>
      </c>
      <c r="H86">
        <v>6.25</v>
      </c>
      <c r="I86">
        <f t="shared" si="27"/>
        <v>22.5</v>
      </c>
      <c r="J86" t="s">
        <v>0</v>
      </c>
      <c r="K86" s="1">
        <v>7.3518518518518525E-2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15"/>
        <v>0</v>
      </c>
      <c r="R86">
        <f>LOOKUP(EXCEL_235356_data!L86,Sheet1!$D$3:$D$7,Sheet1!$E$3:$E$7)</f>
        <v>0</v>
      </c>
      <c r="S86">
        <f>LOOKUP(EXCEL_235356_data!M86,Sheet1!$D$3:$D$7,Sheet1!$E$3:$E$7)</f>
        <v>0</v>
      </c>
      <c r="T86">
        <f>LOOKUP(EXCEL_235356_data!N86,Sheet1!$D$3:$D$7,Sheet1!$E$3:$E$7)</f>
        <v>0</v>
      </c>
      <c r="U86">
        <f>LOOKUP(EXCEL_235356_data!O86,Sheet1!$D$3:$D$7,Sheet1!$E$3:$E$7)</f>
        <v>0</v>
      </c>
      <c r="V86">
        <f>LOOKUP(EXCEL_235356_data!P86,Sheet1!$D$3:$D$7,Sheet1!$E$3:$E$7)</f>
        <v>0</v>
      </c>
      <c r="W86">
        <f t="shared" si="16"/>
        <v>0</v>
      </c>
      <c r="X86">
        <f t="shared" si="17"/>
        <v>0.11799999999999999</v>
      </c>
      <c r="Y86">
        <f t="shared" si="18"/>
        <v>0.29659999999999997</v>
      </c>
      <c r="Z86">
        <f t="shared" si="19"/>
        <v>0.73749999999999993</v>
      </c>
      <c r="AA86">
        <f t="shared" si="20"/>
        <v>1.8879999999999997</v>
      </c>
      <c r="AB86" t="str">
        <f t="shared" si="21"/>
        <v>GOOD</v>
      </c>
      <c r="AC86" t="str">
        <f t="shared" si="22"/>
        <v>GOOD</v>
      </c>
      <c r="AD86">
        <f t="shared" si="23"/>
        <v>6.6734999999999998</v>
      </c>
      <c r="AE86">
        <f t="shared" si="24"/>
        <v>1.3182222222222222</v>
      </c>
      <c r="AF86" t="str">
        <f t="shared" si="25"/>
        <v>GOOD</v>
      </c>
      <c r="AG86" t="str">
        <f t="shared" si="26"/>
        <v>GOOD</v>
      </c>
    </row>
    <row r="87" spans="1:33" x14ac:dyDescent="0.25">
      <c r="A87">
        <v>17.4000834</v>
      </c>
      <c r="B87">
        <v>78.382890099999997</v>
      </c>
      <c r="C87">
        <v>17.400047199999999</v>
      </c>
      <c r="D87">
        <v>78.383172900000005</v>
      </c>
      <c r="E87">
        <v>4.1700000000000001E-2</v>
      </c>
      <c r="F87">
        <v>2.7E-2</v>
      </c>
      <c r="G87">
        <v>7.85E-2</v>
      </c>
      <c r="H87">
        <v>6</v>
      </c>
      <c r="I87">
        <f t="shared" si="27"/>
        <v>21.6</v>
      </c>
      <c r="J87" t="s">
        <v>0</v>
      </c>
      <c r="K87" s="1">
        <v>7.3576388888888886E-2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si="15"/>
        <v>0</v>
      </c>
      <c r="R87">
        <f>LOOKUP(EXCEL_235356_data!L87,Sheet1!$D$3:$D$7,Sheet1!$E$3:$E$7)</f>
        <v>0</v>
      </c>
      <c r="S87">
        <f>LOOKUP(EXCEL_235356_data!M87,Sheet1!$D$3:$D$7,Sheet1!$E$3:$E$7)</f>
        <v>0</v>
      </c>
      <c r="T87">
        <f>LOOKUP(EXCEL_235356_data!N87,Sheet1!$D$3:$D$7,Sheet1!$E$3:$E$7)</f>
        <v>0</v>
      </c>
      <c r="U87">
        <f>LOOKUP(EXCEL_235356_data!O87,Sheet1!$D$3:$D$7,Sheet1!$E$3:$E$7)</f>
        <v>0</v>
      </c>
      <c r="V87">
        <f>LOOKUP(EXCEL_235356_data!P87,Sheet1!$D$3:$D$7,Sheet1!$E$3:$E$7)</f>
        <v>0</v>
      </c>
      <c r="W87">
        <f t="shared" si="16"/>
        <v>0</v>
      </c>
      <c r="X87">
        <f t="shared" si="17"/>
        <v>7.85E-2</v>
      </c>
      <c r="Y87">
        <f t="shared" si="18"/>
        <v>0.1472</v>
      </c>
      <c r="Z87">
        <f t="shared" si="19"/>
        <v>0.47099999999999997</v>
      </c>
      <c r="AA87">
        <f t="shared" si="20"/>
        <v>1.3083333333333333</v>
      </c>
      <c r="AB87" t="str">
        <f t="shared" si="21"/>
        <v>GOOD</v>
      </c>
      <c r="AC87" t="str">
        <f t="shared" si="22"/>
        <v>GOOD</v>
      </c>
      <c r="AD87">
        <f t="shared" si="23"/>
        <v>3.1795200000000001</v>
      </c>
      <c r="AE87">
        <f t="shared" si="24"/>
        <v>0.68148148148148147</v>
      </c>
      <c r="AF87" t="str">
        <f t="shared" si="25"/>
        <v>GOOD</v>
      </c>
      <c r="AG87" t="str">
        <f t="shared" si="26"/>
        <v>GOOD</v>
      </c>
    </row>
    <row r="88" spans="1:33" x14ac:dyDescent="0.25">
      <c r="A88">
        <v>17.400047199999999</v>
      </c>
      <c r="B88">
        <v>78.383172900000005</v>
      </c>
      <c r="C88">
        <v>17.4000053</v>
      </c>
      <c r="D88">
        <v>78.383424199999993</v>
      </c>
      <c r="E88">
        <v>0.10050000000000001</v>
      </c>
      <c r="F88">
        <v>0.10340000000000001</v>
      </c>
      <c r="G88">
        <v>9.0999999999999998E-2</v>
      </c>
      <c r="H88">
        <v>4.5</v>
      </c>
      <c r="I88">
        <f t="shared" si="27"/>
        <v>16.2</v>
      </c>
      <c r="J88" t="s">
        <v>0</v>
      </c>
      <c r="K88" s="1">
        <v>7.363425925925926E-2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si="15"/>
        <v>0</v>
      </c>
      <c r="R88">
        <f>LOOKUP(EXCEL_235356_data!L88,Sheet1!$D$3:$D$7,Sheet1!$E$3:$E$7)</f>
        <v>0</v>
      </c>
      <c r="S88">
        <f>LOOKUP(EXCEL_235356_data!M88,Sheet1!$D$3:$D$7,Sheet1!$E$3:$E$7)</f>
        <v>0</v>
      </c>
      <c r="T88">
        <f>LOOKUP(EXCEL_235356_data!N88,Sheet1!$D$3:$D$7,Sheet1!$E$3:$E$7)</f>
        <v>0</v>
      </c>
      <c r="U88">
        <f>LOOKUP(EXCEL_235356_data!O88,Sheet1!$D$3:$D$7,Sheet1!$E$3:$E$7)</f>
        <v>0</v>
      </c>
      <c r="V88">
        <f>LOOKUP(EXCEL_235356_data!P88,Sheet1!$D$3:$D$7,Sheet1!$E$3:$E$7)</f>
        <v>0</v>
      </c>
      <c r="W88">
        <f t="shared" si="16"/>
        <v>0</v>
      </c>
      <c r="X88">
        <f t="shared" si="17"/>
        <v>0.10340000000000001</v>
      </c>
      <c r="Y88">
        <f t="shared" si="18"/>
        <v>0.29490000000000005</v>
      </c>
      <c r="Z88">
        <f t="shared" si="19"/>
        <v>0.46530000000000005</v>
      </c>
      <c r="AA88">
        <f t="shared" si="20"/>
        <v>2.2977777777777777</v>
      </c>
      <c r="AB88" t="str">
        <f t="shared" si="21"/>
        <v>BUMPY</v>
      </c>
      <c r="AC88" t="str">
        <f t="shared" si="22"/>
        <v>GOOD</v>
      </c>
      <c r="AD88">
        <f t="shared" si="23"/>
        <v>4.7773800000000008</v>
      </c>
      <c r="AE88">
        <f t="shared" si="24"/>
        <v>1.8203703703703709</v>
      </c>
      <c r="AF88" t="str">
        <f t="shared" si="25"/>
        <v>GOOD</v>
      </c>
      <c r="AG88" t="str">
        <f t="shared" si="26"/>
        <v>GOOD</v>
      </c>
    </row>
    <row r="89" spans="1:33" x14ac:dyDescent="0.25">
      <c r="A89">
        <v>17.4000053</v>
      </c>
      <c r="B89">
        <v>78.383424199999993</v>
      </c>
      <c r="C89">
        <v>17.399989699999999</v>
      </c>
      <c r="D89">
        <v>78.383519300000003</v>
      </c>
      <c r="E89">
        <v>0.19719999999999999</v>
      </c>
      <c r="F89">
        <v>3.6900000000000002E-2</v>
      </c>
      <c r="G89">
        <v>0.1462</v>
      </c>
      <c r="H89">
        <v>1.75</v>
      </c>
      <c r="I89">
        <f t="shared" si="27"/>
        <v>6.3</v>
      </c>
      <c r="J89" t="s">
        <v>0</v>
      </c>
      <c r="K89" s="1">
        <v>7.3692129629629635E-2</v>
      </c>
      <c r="L89">
        <v>0</v>
      </c>
      <c r="M89">
        <v>1</v>
      </c>
      <c r="N89">
        <v>0</v>
      </c>
      <c r="O89">
        <v>0</v>
      </c>
      <c r="P89">
        <v>0</v>
      </c>
      <c r="Q89">
        <f t="shared" si="15"/>
        <v>1</v>
      </c>
      <c r="R89">
        <f>LOOKUP(EXCEL_235356_data!L89,Sheet1!$D$3:$D$7,Sheet1!$E$3:$E$7)</f>
        <v>0</v>
      </c>
      <c r="S89">
        <f>LOOKUP(EXCEL_235356_data!M89,Sheet1!$D$3:$D$7,Sheet1!$E$3:$E$7)</f>
        <v>0.8</v>
      </c>
      <c r="T89">
        <f>LOOKUP(EXCEL_235356_data!N89,Sheet1!$D$3:$D$7,Sheet1!$E$3:$E$7)</f>
        <v>0</v>
      </c>
      <c r="U89">
        <f>LOOKUP(EXCEL_235356_data!O89,Sheet1!$D$3:$D$7,Sheet1!$E$3:$E$7)</f>
        <v>0</v>
      </c>
      <c r="V89">
        <f>LOOKUP(EXCEL_235356_data!P89,Sheet1!$D$3:$D$7,Sheet1!$E$3:$E$7)</f>
        <v>0</v>
      </c>
      <c r="W89">
        <f t="shared" si="16"/>
        <v>0.16</v>
      </c>
      <c r="X89">
        <f t="shared" si="17"/>
        <v>0.19719999999999999</v>
      </c>
      <c r="Y89">
        <f t="shared" si="18"/>
        <v>0.38029999999999997</v>
      </c>
      <c r="Z89">
        <f t="shared" si="19"/>
        <v>0.34509999999999996</v>
      </c>
      <c r="AA89">
        <f t="shared" si="20"/>
        <v>11.268571428571427</v>
      </c>
      <c r="AB89" t="str">
        <f t="shared" si="21"/>
        <v>BUMPY</v>
      </c>
      <c r="AC89" t="str">
        <f t="shared" si="22"/>
        <v>SUPER</v>
      </c>
      <c r="AD89">
        <f t="shared" si="23"/>
        <v>2.3958899999999996</v>
      </c>
      <c r="AE89">
        <f t="shared" si="24"/>
        <v>6.0365079365079364</v>
      </c>
      <c r="AF89" t="str">
        <f t="shared" si="25"/>
        <v>BUMPY</v>
      </c>
      <c r="AG89" t="str">
        <f t="shared" si="26"/>
        <v>SUPER</v>
      </c>
    </row>
    <row r="90" spans="1:33" x14ac:dyDescent="0.25">
      <c r="A90">
        <v>17.399989699999999</v>
      </c>
      <c r="B90">
        <v>78.383519300000003</v>
      </c>
      <c r="C90">
        <v>17.400098799999999</v>
      </c>
      <c r="D90">
        <v>78.383571599999996</v>
      </c>
      <c r="E90">
        <v>5.45E-2</v>
      </c>
      <c r="F90">
        <v>9.4600000000000004E-2</v>
      </c>
      <c r="G90">
        <v>0.1183</v>
      </c>
      <c r="H90">
        <v>3.5</v>
      </c>
      <c r="I90">
        <f t="shared" si="27"/>
        <v>12.6</v>
      </c>
      <c r="J90" t="s">
        <v>0</v>
      </c>
      <c r="K90" s="1">
        <v>7.3749999999999996E-2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15"/>
        <v>0</v>
      </c>
      <c r="R90">
        <f>LOOKUP(EXCEL_235356_data!L90,Sheet1!$D$3:$D$7,Sheet1!$E$3:$E$7)</f>
        <v>0</v>
      </c>
      <c r="S90">
        <f>LOOKUP(EXCEL_235356_data!M90,Sheet1!$D$3:$D$7,Sheet1!$E$3:$E$7)</f>
        <v>0</v>
      </c>
      <c r="T90">
        <f>LOOKUP(EXCEL_235356_data!N90,Sheet1!$D$3:$D$7,Sheet1!$E$3:$E$7)</f>
        <v>0</v>
      </c>
      <c r="U90">
        <f>LOOKUP(EXCEL_235356_data!O90,Sheet1!$D$3:$D$7,Sheet1!$E$3:$E$7)</f>
        <v>0</v>
      </c>
      <c r="V90">
        <f>LOOKUP(EXCEL_235356_data!P90,Sheet1!$D$3:$D$7,Sheet1!$E$3:$E$7)</f>
        <v>0</v>
      </c>
      <c r="W90">
        <f t="shared" si="16"/>
        <v>0</v>
      </c>
      <c r="X90">
        <f t="shared" si="17"/>
        <v>0.1183</v>
      </c>
      <c r="Y90">
        <f t="shared" si="18"/>
        <v>0.26740000000000003</v>
      </c>
      <c r="Z90">
        <f t="shared" si="19"/>
        <v>0.41405000000000003</v>
      </c>
      <c r="AA90">
        <f t="shared" si="20"/>
        <v>3.3800000000000003</v>
      </c>
      <c r="AB90" t="str">
        <f t="shared" si="21"/>
        <v>BUMPY</v>
      </c>
      <c r="AC90" t="str">
        <f t="shared" si="22"/>
        <v>SUPER</v>
      </c>
      <c r="AD90">
        <f t="shared" si="23"/>
        <v>3.3692400000000005</v>
      </c>
      <c r="AE90">
        <f t="shared" si="24"/>
        <v>2.1222222222222227</v>
      </c>
      <c r="AF90" t="str">
        <f t="shared" si="25"/>
        <v>BUMPY</v>
      </c>
      <c r="AG90" t="str">
        <f t="shared" si="26"/>
        <v>GOOD</v>
      </c>
    </row>
    <row r="91" spans="1:33" x14ac:dyDescent="0.25">
      <c r="A91">
        <v>17.400098799999999</v>
      </c>
      <c r="B91">
        <v>78.383571599999996</v>
      </c>
      <c r="C91">
        <v>17.4002695</v>
      </c>
      <c r="D91">
        <v>78.383580800000004</v>
      </c>
      <c r="E91">
        <v>0.2102</v>
      </c>
      <c r="F91">
        <v>0.39300000000000002</v>
      </c>
      <c r="G91">
        <v>0.30120000000000002</v>
      </c>
      <c r="H91">
        <v>4.25</v>
      </c>
      <c r="I91">
        <f t="shared" si="27"/>
        <v>15.3</v>
      </c>
      <c r="J91" t="s">
        <v>2</v>
      </c>
      <c r="K91" s="1">
        <v>7.3807870370370371E-2</v>
      </c>
      <c r="L91">
        <v>0</v>
      </c>
      <c r="M91">
        <v>2</v>
      </c>
      <c r="N91">
        <v>1</v>
      </c>
      <c r="O91">
        <v>1</v>
      </c>
      <c r="P91">
        <v>0</v>
      </c>
      <c r="Q91">
        <f t="shared" si="15"/>
        <v>4</v>
      </c>
      <c r="R91">
        <f>LOOKUP(EXCEL_235356_data!L91,Sheet1!$D$3:$D$7,Sheet1!$E$3:$E$7)</f>
        <v>0</v>
      </c>
      <c r="S91">
        <f>LOOKUP(EXCEL_235356_data!M91,Sheet1!$D$3:$D$7,Sheet1!$E$3:$E$7)</f>
        <v>1</v>
      </c>
      <c r="T91">
        <f>LOOKUP(EXCEL_235356_data!N91,Sheet1!$D$3:$D$7,Sheet1!$E$3:$E$7)</f>
        <v>0.8</v>
      </c>
      <c r="U91">
        <f>LOOKUP(EXCEL_235356_data!O91,Sheet1!$D$3:$D$7,Sheet1!$E$3:$E$7)</f>
        <v>0.8</v>
      </c>
      <c r="V91">
        <f>LOOKUP(EXCEL_235356_data!P91,Sheet1!$D$3:$D$7,Sheet1!$E$3:$E$7)</f>
        <v>0</v>
      </c>
      <c r="W91">
        <f t="shared" si="16"/>
        <v>0.52</v>
      </c>
      <c r="X91">
        <f t="shared" si="17"/>
        <v>0.39300000000000002</v>
      </c>
      <c r="Y91">
        <f t="shared" si="18"/>
        <v>0.90439999999999998</v>
      </c>
      <c r="Z91">
        <f t="shared" si="19"/>
        <v>1.67025</v>
      </c>
      <c r="AA91">
        <f t="shared" si="20"/>
        <v>9.2470588235294127</v>
      </c>
      <c r="AB91" t="str">
        <f t="shared" si="21"/>
        <v>BUMPY</v>
      </c>
      <c r="AC91" t="str">
        <f t="shared" si="22"/>
        <v>SUPER</v>
      </c>
      <c r="AD91">
        <f t="shared" si="23"/>
        <v>13.83732</v>
      </c>
      <c r="AE91">
        <f t="shared" si="24"/>
        <v>5.9111111111111105</v>
      </c>
      <c r="AF91" t="str">
        <f t="shared" si="25"/>
        <v>BUMPY</v>
      </c>
      <c r="AG91" t="str">
        <f t="shared" si="26"/>
        <v>SUPER</v>
      </c>
    </row>
    <row r="92" spans="1:33" x14ac:dyDescent="0.25">
      <c r="A92">
        <v>17.4002695</v>
      </c>
      <c r="B92">
        <v>78.383580800000004</v>
      </c>
      <c r="C92">
        <v>17.400533200000002</v>
      </c>
      <c r="D92">
        <v>78.383648399999998</v>
      </c>
      <c r="E92">
        <v>0.14330000000000001</v>
      </c>
      <c r="F92">
        <v>9.0399999999999994E-2</v>
      </c>
      <c r="G92">
        <v>0.1065</v>
      </c>
      <c r="H92">
        <v>6</v>
      </c>
      <c r="I92">
        <f t="shared" si="27"/>
        <v>21.6</v>
      </c>
      <c r="J92" t="s">
        <v>1</v>
      </c>
      <c r="K92" s="1">
        <v>7.3865740740740746E-2</v>
      </c>
      <c r="L92">
        <v>0</v>
      </c>
      <c r="M92">
        <v>1</v>
      </c>
      <c r="N92">
        <v>0</v>
      </c>
      <c r="O92">
        <v>0</v>
      </c>
      <c r="P92">
        <v>1</v>
      </c>
      <c r="Q92">
        <f t="shared" si="15"/>
        <v>2</v>
      </c>
      <c r="R92">
        <f>LOOKUP(EXCEL_235356_data!L92,Sheet1!$D$3:$D$7,Sheet1!$E$3:$E$7)</f>
        <v>0</v>
      </c>
      <c r="S92">
        <f>LOOKUP(EXCEL_235356_data!M92,Sheet1!$D$3:$D$7,Sheet1!$E$3:$E$7)</f>
        <v>0.8</v>
      </c>
      <c r="T92">
        <f>LOOKUP(EXCEL_235356_data!N92,Sheet1!$D$3:$D$7,Sheet1!$E$3:$E$7)</f>
        <v>0</v>
      </c>
      <c r="U92">
        <f>LOOKUP(EXCEL_235356_data!O92,Sheet1!$D$3:$D$7,Sheet1!$E$3:$E$7)</f>
        <v>0</v>
      </c>
      <c r="V92">
        <f>LOOKUP(EXCEL_235356_data!P92,Sheet1!$D$3:$D$7,Sheet1!$E$3:$E$7)</f>
        <v>0.8</v>
      </c>
      <c r="W92">
        <f t="shared" si="16"/>
        <v>0.32</v>
      </c>
      <c r="X92">
        <f t="shared" si="17"/>
        <v>0.14330000000000001</v>
      </c>
      <c r="Y92">
        <f t="shared" si="18"/>
        <v>0.3402</v>
      </c>
      <c r="Z92">
        <f t="shared" si="19"/>
        <v>0.85980000000000012</v>
      </c>
      <c r="AA92">
        <f t="shared" si="20"/>
        <v>2.3883333333333336</v>
      </c>
      <c r="AB92" t="str">
        <f t="shared" si="21"/>
        <v>BUMPY</v>
      </c>
      <c r="AC92" t="str">
        <f t="shared" si="22"/>
        <v>GOOD</v>
      </c>
      <c r="AD92">
        <f t="shared" si="23"/>
        <v>7.3483200000000002</v>
      </c>
      <c r="AE92">
        <f t="shared" si="24"/>
        <v>1.575</v>
      </c>
      <c r="AF92" t="str">
        <f t="shared" si="25"/>
        <v>GOOD</v>
      </c>
      <c r="AG92" t="str">
        <f t="shared" si="26"/>
        <v>GOOD</v>
      </c>
    </row>
    <row r="93" spans="1:33" x14ac:dyDescent="0.25">
      <c r="A93">
        <v>17.400533200000002</v>
      </c>
      <c r="B93">
        <v>78.383648399999998</v>
      </c>
      <c r="C93">
        <v>17.400859000000001</v>
      </c>
      <c r="D93">
        <v>78.383731499999996</v>
      </c>
      <c r="E93">
        <v>9.2200000000000004E-2</v>
      </c>
      <c r="F93">
        <v>0.1366</v>
      </c>
      <c r="G93">
        <v>0.14430000000000001</v>
      </c>
      <c r="H93">
        <v>7.25</v>
      </c>
      <c r="I93">
        <f t="shared" si="27"/>
        <v>26.1</v>
      </c>
      <c r="J93" t="s">
        <v>2</v>
      </c>
      <c r="K93" s="1">
        <v>7.3923611111111107E-2</v>
      </c>
      <c r="L93">
        <v>1</v>
      </c>
      <c r="M93">
        <v>0</v>
      </c>
      <c r="N93">
        <v>0</v>
      </c>
      <c r="O93">
        <v>1</v>
      </c>
      <c r="P93">
        <v>1</v>
      </c>
      <c r="Q93">
        <f t="shared" si="15"/>
        <v>3</v>
      </c>
      <c r="R93">
        <f>LOOKUP(EXCEL_235356_data!L93,Sheet1!$D$3:$D$7,Sheet1!$E$3:$E$7)</f>
        <v>0.8</v>
      </c>
      <c r="S93">
        <f>LOOKUP(EXCEL_235356_data!M93,Sheet1!$D$3:$D$7,Sheet1!$E$3:$E$7)</f>
        <v>0</v>
      </c>
      <c r="T93">
        <f>LOOKUP(EXCEL_235356_data!N93,Sheet1!$D$3:$D$7,Sheet1!$E$3:$E$7)</f>
        <v>0</v>
      </c>
      <c r="U93">
        <f>LOOKUP(EXCEL_235356_data!O93,Sheet1!$D$3:$D$7,Sheet1!$E$3:$E$7)</f>
        <v>0.8</v>
      </c>
      <c r="V93">
        <f>LOOKUP(EXCEL_235356_data!P93,Sheet1!$D$3:$D$7,Sheet1!$E$3:$E$7)</f>
        <v>0.8</v>
      </c>
      <c r="W93">
        <f t="shared" si="16"/>
        <v>0.48000000000000009</v>
      </c>
      <c r="X93">
        <f t="shared" si="17"/>
        <v>0.14430000000000001</v>
      </c>
      <c r="Y93">
        <f t="shared" si="18"/>
        <v>0.37309999999999999</v>
      </c>
      <c r="Z93">
        <f t="shared" si="19"/>
        <v>1.0461750000000001</v>
      </c>
      <c r="AA93">
        <f t="shared" si="20"/>
        <v>1.990344827586207</v>
      </c>
      <c r="AB93" t="str">
        <f t="shared" si="21"/>
        <v>GOOD</v>
      </c>
      <c r="AC93" t="str">
        <f t="shared" si="22"/>
        <v>GOOD</v>
      </c>
      <c r="AD93">
        <f t="shared" si="23"/>
        <v>9.7379099999999994</v>
      </c>
      <c r="AE93">
        <f t="shared" si="24"/>
        <v>1.429501915708812</v>
      </c>
      <c r="AF93" t="str">
        <f t="shared" si="25"/>
        <v>GOOD</v>
      </c>
      <c r="AG93" t="str">
        <f t="shared" si="26"/>
        <v>GOOD</v>
      </c>
    </row>
    <row r="94" spans="1:33" x14ac:dyDescent="0.25">
      <c r="A94">
        <v>17.400859000000001</v>
      </c>
      <c r="B94">
        <v>78.383731499999996</v>
      </c>
      <c r="C94">
        <v>17.401161099999999</v>
      </c>
      <c r="D94">
        <v>78.383796000000004</v>
      </c>
      <c r="E94">
        <v>0.1104</v>
      </c>
      <c r="F94">
        <v>0.216</v>
      </c>
      <c r="G94">
        <v>0.184</v>
      </c>
      <c r="H94">
        <v>7.25</v>
      </c>
      <c r="I94">
        <f t="shared" si="27"/>
        <v>26.1</v>
      </c>
      <c r="J94" t="s">
        <v>2</v>
      </c>
      <c r="K94" s="1">
        <v>7.3981481481481481E-2</v>
      </c>
      <c r="L94">
        <v>1</v>
      </c>
      <c r="M94">
        <v>1</v>
      </c>
      <c r="N94">
        <v>2</v>
      </c>
      <c r="O94">
        <v>0</v>
      </c>
      <c r="P94">
        <v>1</v>
      </c>
      <c r="Q94">
        <f t="shared" si="15"/>
        <v>5</v>
      </c>
      <c r="R94">
        <f>LOOKUP(EXCEL_235356_data!L94,Sheet1!$D$3:$D$7,Sheet1!$E$3:$E$7)</f>
        <v>0.8</v>
      </c>
      <c r="S94">
        <f>LOOKUP(EXCEL_235356_data!M94,Sheet1!$D$3:$D$7,Sheet1!$E$3:$E$7)</f>
        <v>0.8</v>
      </c>
      <c r="T94">
        <f>LOOKUP(EXCEL_235356_data!N94,Sheet1!$D$3:$D$7,Sheet1!$E$3:$E$7)</f>
        <v>1</v>
      </c>
      <c r="U94">
        <f>LOOKUP(EXCEL_235356_data!O94,Sheet1!$D$3:$D$7,Sheet1!$E$3:$E$7)</f>
        <v>0</v>
      </c>
      <c r="V94">
        <f>LOOKUP(EXCEL_235356_data!P94,Sheet1!$D$3:$D$7,Sheet1!$E$3:$E$7)</f>
        <v>0.8</v>
      </c>
      <c r="W94">
        <f t="shared" si="16"/>
        <v>0.68</v>
      </c>
      <c r="X94">
        <f t="shared" si="17"/>
        <v>0.216</v>
      </c>
      <c r="Y94">
        <f t="shared" si="18"/>
        <v>0.51039999999999996</v>
      </c>
      <c r="Z94">
        <f t="shared" si="19"/>
        <v>1.5660000000000001</v>
      </c>
      <c r="AA94">
        <f t="shared" si="20"/>
        <v>2.9793103448275864</v>
      </c>
      <c r="AB94" t="str">
        <f t="shared" si="21"/>
        <v>BUMPY</v>
      </c>
      <c r="AC94" t="str">
        <f t="shared" si="22"/>
        <v>GOOD</v>
      </c>
      <c r="AD94">
        <f t="shared" si="23"/>
        <v>13.321439999999999</v>
      </c>
      <c r="AE94">
        <f t="shared" si="24"/>
        <v>1.9555555555555553</v>
      </c>
      <c r="AF94" t="str">
        <f t="shared" si="25"/>
        <v>GOOD</v>
      </c>
      <c r="AG94" t="str">
        <f t="shared" si="26"/>
        <v>GOOD</v>
      </c>
    </row>
    <row r="95" spans="1:33" x14ac:dyDescent="0.25">
      <c r="A95">
        <v>17.401161099999999</v>
      </c>
      <c r="B95">
        <v>78.383796000000004</v>
      </c>
      <c r="C95">
        <v>17.401438299999999</v>
      </c>
      <c r="D95">
        <v>78.383857399999997</v>
      </c>
      <c r="E95">
        <v>0.29520000000000002</v>
      </c>
      <c r="F95">
        <v>0.42349999999999999</v>
      </c>
      <c r="G95">
        <v>0.72319999999999995</v>
      </c>
      <c r="H95">
        <v>5.75</v>
      </c>
      <c r="I95">
        <f t="shared" si="27"/>
        <v>20.7</v>
      </c>
      <c r="J95" t="s">
        <v>1</v>
      </c>
      <c r="K95" s="1">
        <v>7.4039351851851856E-2</v>
      </c>
      <c r="L95">
        <v>3</v>
      </c>
      <c r="M95">
        <v>0</v>
      </c>
      <c r="N95">
        <v>0</v>
      </c>
      <c r="O95">
        <v>1</v>
      </c>
      <c r="P95">
        <v>0</v>
      </c>
      <c r="Q95">
        <f t="shared" si="15"/>
        <v>4</v>
      </c>
      <c r="R95">
        <f>LOOKUP(EXCEL_235356_data!L95,Sheet1!$D$3:$D$7,Sheet1!$E$3:$E$7)</f>
        <v>1.5</v>
      </c>
      <c r="S95">
        <f>LOOKUP(EXCEL_235356_data!M95,Sheet1!$D$3:$D$7,Sheet1!$E$3:$E$7)</f>
        <v>0</v>
      </c>
      <c r="T95">
        <f>LOOKUP(EXCEL_235356_data!N95,Sheet1!$D$3:$D$7,Sheet1!$E$3:$E$7)</f>
        <v>0</v>
      </c>
      <c r="U95">
        <f>LOOKUP(EXCEL_235356_data!O95,Sheet1!$D$3:$D$7,Sheet1!$E$3:$E$7)</f>
        <v>0.8</v>
      </c>
      <c r="V95">
        <f>LOOKUP(EXCEL_235356_data!P95,Sheet1!$D$3:$D$7,Sheet1!$E$3:$E$7)</f>
        <v>0</v>
      </c>
      <c r="W95">
        <f t="shared" si="16"/>
        <v>0.45999999999999996</v>
      </c>
      <c r="X95">
        <f t="shared" si="17"/>
        <v>0.72319999999999995</v>
      </c>
      <c r="Y95">
        <f t="shared" si="18"/>
        <v>1.4419</v>
      </c>
      <c r="Z95">
        <f t="shared" si="19"/>
        <v>4.1583999999999994</v>
      </c>
      <c r="AA95">
        <f t="shared" si="20"/>
        <v>12.577391304347826</v>
      </c>
      <c r="AB95" t="str">
        <f t="shared" si="21"/>
        <v>BUMPY</v>
      </c>
      <c r="AC95" t="str">
        <f t="shared" si="22"/>
        <v>SUPER</v>
      </c>
      <c r="AD95">
        <f t="shared" si="23"/>
        <v>29.847329999999999</v>
      </c>
      <c r="AE95">
        <f t="shared" si="24"/>
        <v>6.965700483091787</v>
      </c>
      <c r="AF95" t="str">
        <f t="shared" si="25"/>
        <v>BUMPY</v>
      </c>
      <c r="AG95" t="str">
        <f t="shared" si="26"/>
        <v>SUPER</v>
      </c>
    </row>
    <row r="96" spans="1:33" x14ac:dyDescent="0.25">
      <c r="A96">
        <v>17.401438299999999</v>
      </c>
      <c r="B96">
        <v>78.383857399999997</v>
      </c>
      <c r="C96">
        <v>17.401618599999999</v>
      </c>
      <c r="D96">
        <v>78.383958300000003</v>
      </c>
      <c r="E96">
        <v>0.1047</v>
      </c>
      <c r="F96">
        <v>9.8799999999999999E-2</v>
      </c>
      <c r="G96">
        <v>0.18840000000000001</v>
      </c>
      <c r="H96">
        <v>3.75</v>
      </c>
      <c r="I96">
        <f t="shared" si="27"/>
        <v>13.5</v>
      </c>
      <c r="J96" t="s">
        <v>2</v>
      </c>
      <c r="K96" s="1">
        <v>7.4097222222222217E-2</v>
      </c>
      <c r="L96">
        <v>1</v>
      </c>
      <c r="M96">
        <v>1</v>
      </c>
      <c r="N96">
        <v>1</v>
      </c>
      <c r="O96">
        <v>0</v>
      </c>
      <c r="P96">
        <v>0</v>
      </c>
      <c r="Q96">
        <f t="shared" si="15"/>
        <v>3</v>
      </c>
      <c r="R96">
        <f>LOOKUP(EXCEL_235356_data!L96,Sheet1!$D$3:$D$7,Sheet1!$E$3:$E$7)</f>
        <v>0.8</v>
      </c>
      <c r="S96">
        <f>LOOKUP(EXCEL_235356_data!M96,Sheet1!$D$3:$D$7,Sheet1!$E$3:$E$7)</f>
        <v>0.8</v>
      </c>
      <c r="T96">
        <f>LOOKUP(EXCEL_235356_data!N96,Sheet1!$D$3:$D$7,Sheet1!$E$3:$E$7)</f>
        <v>0.8</v>
      </c>
      <c r="U96">
        <f>LOOKUP(EXCEL_235356_data!O96,Sheet1!$D$3:$D$7,Sheet1!$E$3:$E$7)</f>
        <v>0</v>
      </c>
      <c r="V96">
        <f>LOOKUP(EXCEL_235356_data!P96,Sheet1!$D$3:$D$7,Sheet1!$E$3:$E$7)</f>
        <v>0</v>
      </c>
      <c r="W96">
        <f t="shared" si="16"/>
        <v>0.48000000000000009</v>
      </c>
      <c r="X96">
        <f t="shared" si="17"/>
        <v>0.18840000000000001</v>
      </c>
      <c r="Y96">
        <f t="shared" si="18"/>
        <v>0.39190000000000003</v>
      </c>
      <c r="Z96">
        <f t="shared" si="19"/>
        <v>0.70650000000000002</v>
      </c>
      <c r="AA96">
        <f t="shared" si="20"/>
        <v>5.024</v>
      </c>
      <c r="AB96" t="str">
        <f t="shared" si="21"/>
        <v>BUMPY</v>
      </c>
      <c r="AC96" t="str">
        <f t="shared" si="22"/>
        <v>SUPER</v>
      </c>
      <c r="AD96">
        <f t="shared" si="23"/>
        <v>5.2906500000000003</v>
      </c>
      <c r="AE96">
        <f t="shared" si="24"/>
        <v>2.9029629629629632</v>
      </c>
      <c r="AF96" t="str">
        <f t="shared" si="25"/>
        <v>BUMPY</v>
      </c>
      <c r="AG96" t="str">
        <f t="shared" si="26"/>
        <v>GOOD</v>
      </c>
    </row>
    <row r="97" spans="1:33" x14ac:dyDescent="0.25">
      <c r="A97">
        <v>17.401618599999999</v>
      </c>
      <c r="B97">
        <v>78.383958300000003</v>
      </c>
      <c r="C97">
        <v>17.4016272</v>
      </c>
      <c r="D97">
        <v>78.384149199999996</v>
      </c>
      <c r="E97">
        <v>0.2424</v>
      </c>
      <c r="F97">
        <v>0.15559999999999999</v>
      </c>
      <c r="G97">
        <v>0.1206</v>
      </c>
      <c r="H97">
        <v>5.5</v>
      </c>
      <c r="I97">
        <f t="shared" si="27"/>
        <v>19.8</v>
      </c>
      <c r="J97" t="s">
        <v>2</v>
      </c>
      <c r="K97" s="1">
        <v>7.4155092592592592E-2</v>
      </c>
      <c r="L97">
        <v>1</v>
      </c>
      <c r="M97">
        <v>1</v>
      </c>
      <c r="N97">
        <v>2</v>
      </c>
      <c r="O97">
        <v>2</v>
      </c>
      <c r="P97">
        <v>0</v>
      </c>
      <c r="Q97">
        <f t="shared" si="15"/>
        <v>6</v>
      </c>
      <c r="R97">
        <f>LOOKUP(EXCEL_235356_data!L97,Sheet1!$D$3:$D$7,Sheet1!$E$3:$E$7)</f>
        <v>0.8</v>
      </c>
      <c r="S97">
        <f>LOOKUP(EXCEL_235356_data!M97,Sheet1!$D$3:$D$7,Sheet1!$E$3:$E$7)</f>
        <v>0.8</v>
      </c>
      <c r="T97">
        <f>LOOKUP(EXCEL_235356_data!N97,Sheet1!$D$3:$D$7,Sheet1!$E$3:$E$7)</f>
        <v>1</v>
      </c>
      <c r="U97">
        <f>LOOKUP(EXCEL_235356_data!O97,Sheet1!$D$3:$D$7,Sheet1!$E$3:$E$7)</f>
        <v>1</v>
      </c>
      <c r="V97">
        <f>LOOKUP(EXCEL_235356_data!P97,Sheet1!$D$3:$D$7,Sheet1!$E$3:$E$7)</f>
        <v>0</v>
      </c>
      <c r="W97">
        <f t="shared" si="16"/>
        <v>0.72</v>
      </c>
      <c r="X97">
        <f t="shared" si="17"/>
        <v>0.2424</v>
      </c>
      <c r="Y97">
        <f t="shared" si="18"/>
        <v>0.51860000000000006</v>
      </c>
      <c r="Z97">
        <f t="shared" si="19"/>
        <v>1.3331999999999999</v>
      </c>
      <c r="AA97">
        <f t="shared" si="20"/>
        <v>4.4072727272727272</v>
      </c>
      <c r="AB97" t="str">
        <f t="shared" si="21"/>
        <v>BUMPY</v>
      </c>
      <c r="AC97" t="str">
        <f t="shared" si="22"/>
        <v>SUPER</v>
      </c>
      <c r="AD97">
        <f t="shared" si="23"/>
        <v>10.268280000000001</v>
      </c>
      <c r="AE97">
        <f t="shared" si="24"/>
        <v>2.6191919191919193</v>
      </c>
      <c r="AF97" t="str">
        <f t="shared" si="25"/>
        <v>BUMPY</v>
      </c>
      <c r="AG97" t="str">
        <f t="shared" si="26"/>
        <v>GOOD</v>
      </c>
    </row>
    <row r="98" spans="1:33" x14ac:dyDescent="0.25">
      <c r="A98">
        <v>17.4016272</v>
      </c>
      <c r="B98">
        <v>78.384149199999996</v>
      </c>
      <c r="C98">
        <v>17.401553499999999</v>
      </c>
      <c r="D98">
        <v>78.384464500000007</v>
      </c>
      <c r="E98">
        <v>0.1351</v>
      </c>
      <c r="F98">
        <v>5.3400000000000003E-2</v>
      </c>
      <c r="G98">
        <v>6.7400000000000002E-2</v>
      </c>
      <c r="H98">
        <v>6.75</v>
      </c>
      <c r="I98">
        <f t="shared" si="27"/>
        <v>24.3</v>
      </c>
      <c r="J98" t="s">
        <v>0</v>
      </c>
      <c r="K98" s="1">
        <v>7.4212962962962967E-2</v>
      </c>
      <c r="L98">
        <v>1</v>
      </c>
      <c r="M98">
        <v>0</v>
      </c>
      <c r="N98">
        <v>0</v>
      </c>
      <c r="O98">
        <v>0</v>
      </c>
      <c r="P98">
        <v>0</v>
      </c>
      <c r="Q98">
        <f t="shared" si="15"/>
        <v>1</v>
      </c>
      <c r="R98">
        <f>LOOKUP(EXCEL_235356_data!L98,Sheet1!$D$3:$D$7,Sheet1!$E$3:$E$7)</f>
        <v>0.8</v>
      </c>
      <c r="S98">
        <f>LOOKUP(EXCEL_235356_data!M98,Sheet1!$D$3:$D$7,Sheet1!$E$3:$E$7)</f>
        <v>0</v>
      </c>
      <c r="T98">
        <f>LOOKUP(EXCEL_235356_data!N98,Sheet1!$D$3:$D$7,Sheet1!$E$3:$E$7)</f>
        <v>0</v>
      </c>
      <c r="U98">
        <f>LOOKUP(EXCEL_235356_data!O98,Sheet1!$D$3:$D$7,Sheet1!$E$3:$E$7)</f>
        <v>0</v>
      </c>
      <c r="V98">
        <f>LOOKUP(EXCEL_235356_data!P98,Sheet1!$D$3:$D$7,Sheet1!$E$3:$E$7)</f>
        <v>0</v>
      </c>
      <c r="W98">
        <f t="shared" si="16"/>
        <v>0.16</v>
      </c>
      <c r="X98">
        <f t="shared" si="17"/>
        <v>0.1351</v>
      </c>
      <c r="Y98">
        <f t="shared" si="18"/>
        <v>0.25590000000000002</v>
      </c>
      <c r="Z98">
        <f t="shared" si="19"/>
        <v>0.91192499999999999</v>
      </c>
      <c r="AA98">
        <f t="shared" si="20"/>
        <v>2.0014814814814814</v>
      </c>
      <c r="AB98" t="str">
        <f t="shared" si="21"/>
        <v>BUMPY</v>
      </c>
      <c r="AC98" t="str">
        <f t="shared" si="22"/>
        <v>GOOD</v>
      </c>
      <c r="AD98">
        <f t="shared" si="23"/>
        <v>6.2183700000000002</v>
      </c>
      <c r="AE98">
        <f t="shared" si="24"/>
        <v>1.0530864197530865</v>
      </c>
      <c r="AF98" t="str">
        <f t="shared" si="25"/>
        <v>GOOD</v>
      </c>
      <c r="AG98" t="str">
        <f t="shared" si="26"/>
        <v>GOOD</v>
      </c>
    </row>
    <row r="99" spans="1:33" x14ac:dyDescent="0.25">
      <c r="A99">
        <v>17.401553499999999</v>
      </c>
      <c r="B99">
        <v>78.384464500000007</v>
      </c>
      <c r="C99">
        <v>17.4014612</v>
      </c>
      <c r="D99">
        <v>78.384768600000001</v>
      </c>
      <c r="E99">
        <v>0.2767</v>
      </c>
      <c r="F99">
        <v>0.16889999999999999</v>
      </c>
      <c r="G99">
        <v>0.18809999999999999</v>
      </c>
      <c r="H99">
        <v>6</v>
      </c>
      <c r="I99">
        <f t="shared" si="27"/>
        <v>21.6</v>
      </c>
      <c r="J99" t="s">
        <v>2</v>
      </c>
      <c r="K99" s="1">
        <v>7.4270833333333341E-2</v>
      </c>
      <c r="L99">
        <v>0</v>
      </c>
      <c r="M99">
        <v>1</v>
      </c>
      <c r="N99">
        <v>1</v>
      </c>
      <c r="O99">
        <v>1</v>
      </c>
      <c r="P99">
        <v>2</v>
      </c>
      <c r="Q99">
        <f t="shared" si="15"/>
        <v>5</v>
      </c>
      <c r="R99">
        <f>LOOKUP(EXCEL_235356_data!L99,Sheet1!$D$3:$D$7,Sheet1!$E$3:$E$7)</f>
        <v>0</v>
      </c>
      <c r="S99">
        <f>LOOKUP(EXCEL_235356_data!M99,Sheet1!$D$3:$D$7,Sheet1!$E$3:$E$7)</f>
        <v>0.8</v>
      </c>
      <c r="T99">
        <f>LOOKUP(EXCEL_235356_data!N99,Sheet1!$D$3:$D$7,Sheet1!$E$3:$E$7)</f>
        <v>0.8</v>
      </c>
      <c r="U99">
        <f>LOOKUP(EXCEL_235356_data!O99,Sheet1!$D$3:$D$7,Sheet1!$E$3:$E$7)</f>
        <v>0.8</v>
      </c>
      <c r="V99">
        <f>LOOKUP(EXCEL_235356_data!P99,Sheet1!$D$3:$D$7,Sheet1!$E$3:$E$7)</f>
        <v>1</v>
      </c>
      <c r="W99">
        <f t="shared" si="16"/>
        <v>0.68</v>
      </c>
      <c r="X99">
        <f t="shared" si="17"/>
        <v>0.2767</v>
      </c>
      <c r="Y99">
        <f t="shared" si="18"/>
        <v>0.63369999999999993</v>
      </c>
      <c r="Z99">
        <f t="shared" si="19"/>
        <v>1.6602000000000001</v>
      </c>
      <c r="AA99">
        <f t="shared" si="20"/>
        <v>4.6116666666666664</v>
      </c>
      <c r="AB99" t="str">
        <f t="shared" si="21"/>
        <v>BUMPY</v>
      </c>
      <c r="AC99" t="str">
        <f t="shared" si="22"/>
        <v>SUPER</v>
      </c>
      <c r="AD99">
        <f t="shared" si="23"/>
        <v>13.68792</v>
      </c>
      <c r="AE99">
        <f t="shared" si="24"/>
        <v>2.933796296296296</v>
      </c>
      <c r="AF99" t="str">
        <f t="shared" si="25"/>
        <v>BUMPY</v>
      </c>
      <c r="AG99" t="str">
        <f t="shared" si="26"/>
        <v>GOOD</v>
      </c>
    </row>
    <row r="100" spans="1:33" x14ac:dyDescent="0.25">
      <c r="A100">
        <v>17.4014612</v>
      </c>
      <c r="B100">
        <v>78.384768600000001</v>
      </c>
      <c r="C100">
        <v>17.401338599999999</v>
      </c>
      <c r="D100">
        <v>78.385052200000004</v>
      </c>
      <c r="E100">
        <v>0.25740000000000002</v>
      </c>
      <c r="F100">
        <v>0.40539999999999998</v>
      </c>
      <c r="G100">
        <v>0.48330000000000001</v>
      </c>
      <c r="H100">
        <v>6.75</v>
      </c>
      <c r="I100">
        <f t="shared" si="27"/>
        <v>24.3</v>
      </c>
      <c r="J100" t="s">
        <v>2</v>
      </c>
      <c r="K100" s="1">
        <v>7.4328703703703702E-2</v>
      </c>
      <c r="L100">
        <v>0</v>
      </c>
      <c r="M100">
        <v>2</v>
      </c>
      <c r="N100">
        <v>2</v>
      </c>
      <c r="O100">
        <v>1</v>
      </c>
      <c r="P100">
        <v>2</v>
      </c>
      <c r="Q100">
        <f t="shared" si="15"/>
        <v>7</v>
      </c>
      <c r="R100">
        <f>LOOKUP(EXCEL_235356_data!L100,Sheet1!$D$3:$D$7,Sheet1!$E$3:$E$7)</f>
        <v>0</v>
      </c>
      <c r="S100">
        <f>LOOKUP(EXCEL_235356_data!M100,Sheet1!$D$3:$D$7,Sheet1!$E$3:$E$7)</f>
        <v>1</v>
      </c>
      <c r="T100">
        <f>LOOKUP(EXCEL_235356_data!N100,Sheet1!$D$3:$D$7,Sheet1!$E$3:$E$7)</f>
        <v>1</v>
      </c>
      <c r="U100">
        <f>LOOKUP(EXCEL_235356_data!O100,Sheet1!$D$3:$D$7,Sheet1!$E$3:$E$7)</f>
        <v>0.8</v>
      </c>
      <c r="V100">
        <f>LOOKUP(EXCEL_235356_data!P100,Sheet1!$D$3:$D$7,Sheet1!$E$3:$E$7)</f>
        <v>1</v>
      </c>
      <c r="W100">
        <f t="shared" si="16"/>
        <v>0.76</v>
      </c>
      <c r="X100">
        <f t="shared" si="17"/>
        <v>0.48330000000000001</v>
      </c>
      <c r="Y100">
        <f t="shared" si="18"/>
        <v>1.1461000000000001</v>
      </c>
      <c r="Z100">
        <f t="shared" si="19"/>
        <v>3.2622750000000003</v>
      </c>
      <c r="AA100">
        <f t="shared" si="20"/>
        <v>7.16</v>
      </c>
      <c r="AB100" t="str">
        <f t="shared" si="21"/>
        <v>BUMPY</v>
      </c>
      <c r="AC100" t="str">
        <f t="shared" si="22"/>
        <v>SUPER</v>
      </c>
      <c r="AD100">
        <f t="shared" si="23"/>
        <v>27.850230000000003</v>
      </c>
      <c r="AE100">
        <f t="shared" si="24"/>
        <v>4.7164609053497948</v>
      </c>
      <c r="AF100" t="str">
        <f t="shared" si="25"/>
        <v>BUMPY</v>
      </c>
      <c r="AG100" t="str">
        <f t="shared" si="26"/>
        <v>SUPER</v>
      </c>
    </row>
    <row r="101" spans="1:33" x14ac:dyDescent="0.25">
      <c r="A101">
        <v>17.401338599999999</v>
      </c>
      <c r="B101">
        <v>78.385052200000004</v>
      </c>
      <c r="C101">
        <v>17.401243300000001</v>
      </c>
      <c r="D101">
        <v>78.385347600000003</v>
      </c>
      <c r="E101">
        <v>8.8800000000000004E-2</v>
      </c>
      <c r="F101">
        <v>0.12280000000000001</v>
      </c>
      <c r="G101">
        <v>0.1081</v>
      </c>
      <c r="H101">
        <v>7</v>
      </c>
      <c r="I101">
        <f t="shared" si="27"/>
        <v>25.2</v>
      </c>
      <c r="J101" t="s">
        <v>0</v>
      </c>
      <c r="K101" s="1">
        <v>7.4386574074074077E-2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15"/>
        <v>0</v>
      </c>
      <c r="R101">
        <f>LOOKUP(EXCEL_235356_data!L101,Sheet1!$D$3:$D$7,Sheet1!$E$3:$E$7)</f>
        <v>0</v>
      </c>
      <c r="S101">
        <f>LOOKUP(EXCEL_235356_data!M101,Sheet1!$D$3:$D$7,Sheet1!$E$3:$E$7)</f>
        <v>0</v>
      </c>
      <c r="T101">
        <f>LOOKUP(EXCEL_235356_data!N101,Sheet1!$D$3:$D$7,Sheet1!$E$3:$E$7)</f>
        <v>0</v>
      </c>
      <c r="U101">
        <f>LOOKUP(EXCEL_235356_data!O101,Sheet1!$D$3:$D$7,Sheet1!$E$3:$E$7)</f>
        <v>0</v>
      </c>
      <c r="V101">
        <f>LOOKUP(EXCEL_235356_data!P101,Sheet1!$D$3:$D$7,Sheet1!$E$3:$E$7)</f>
        <v>0</v>
      </c>
      <c r="W101">
        <f t="shared" si="16"/>
        <v>0</v>
      </c>
      <c r="X101">
        <f t="shared" si="17"/>
        <v>0.12280000000000001</v>
      </c>
      <c r="Y101">
        <f t="shared" si="18"/>
        <v>0.31969999999999998</v>
      </c>
      <c r="Z101">
        <f t="shared" si="19"/>
        <v>0.85960000000000003</v>
      </c>
      <c r="AA101">
        <f t="shared" si="20"/>
        <v>1.7542857142857144</v>
      </c>
      <c r="AB101" t="str">
        <f t="shared" si="21"/>
        <v>GOOD</v>
      </c>
      <c r="AC101" t="str">
        <f t="shared" si="22"/>
        <v>GOOD</v>
      </c>
      <c r="AD101">
        <f t="shared" si="23"/>
        <v>8.0564399999999985</v>
      </c>
      <c r="AE101">
        <f t="shared" si="24"/>
        <v>1.2686507936507936</v>
      </c>
      <c r="AF101" t="str">
        <f t="shared" si="25"/>
        <v>GOOD</v>
      </c>
      <c r="AG101" t="str">
        <f t="shared" si="26"/>
        <v>GOOD</v>
      </c>
    </row>
    <row r="102" spans="1:33" x14ac:dyDescent="0.25">
      <c r="A102">
        <v>17.401243300000001</v>
      </c>
      <c r="B102">
        <v>78.385347600000003</v>
      </c>
      <c r="C102">
        <v>17.401126600000001</v>
      </c>
      <c r="D102">
        <v>78.385599600000006</v>
      </c>
      <c r="E102">
        <v>0.13919999999999999</v>
      </c>
      <c r="F102">
        <v>0.1416</v>
      </c>
      <c r="G102">
        <v>0.17069999999999999</v>
      </c>
      <c r="H102">
        <v>5.25</v>
      </c>
      <c r="I102">
        <f t="shared" si="27"/>
        <v>18.900000000000002</v>
      </c>
      <c r="J102" t="s">
        <v>2</v>
      </c>
      <c r="K102" s="1">
        <v>7.4444444444444438E-2</v>
      </c>
      <c r="L102">
        <v>1</v>
      </c>
      <c r="M102">
        <v>1</v>
      </c>
      <c r="N102">
        <v>0</v>
      </c>
      <c r="O102">
        <v>1</v>
      </c>
      <c r="P102">
        <v>1</v>
      </c>
      <c r="Q102">
        <f t="shared" si="15"/>
        <v>4</v>
      </c>
      <c r="R102">
        <f>LOOKUP(EXCEL_235356_data!L102,Sheet1!$D$3:$D$7,Sheet1!$E$3:$E$7)</f>
        <v>0.8</v>
      </c>
      <c r="S102">
        <f>LOOKUP(EXCEL_235356_data!M102,Sheet1!$D$3:$D$7,Sheet1!$E$3:$E$7)</f>
        <v>0.8</v>
      </c>
      <c r="T102">
        <f>LOOKUP(EXCEL_235356_data!N102,Sheet1!$D$3:$D$7,Sheet1!$E$3:$E$7)</f>
        <v>0</v>
      </c>
      <c r="U102">
        <f>LOOKUP(EXCEL_235356_data!O102,Sheet1!$D$3:$D$7,Sheet1!$E$3:$E$7)</f>
        <v>0.8</v>
      </c>
      <c r="V102">
        <f>LOOKUP(EXCEL_235356_data!P102,Sheet1!$D$3:$D$7,Sheet1!$E$3:$E$7)</f>
        <v>0.8</v>
      </c>
      <c r="W102">
        <f t="shared" si="16"/>
        <v>0.64</v>
      </c>
      <c r="X102">
        <f t="shared" si="17"/>
        <v>0.17069999999999999</v>
      </c>
      <c r="Y102">
        <f t="shared" si="18"/>
        <v>0.45150000000000001</v>
      </c>
      <c r="Z102">
        <f t="shared" si="19"/>
        <v>0.89617499999999994</v>
      </c>
      <c r="AA102">
        <f t="shared" si="20"/>
        <v>3.2514285714285709</v>
      </c>
      <c r="AB102" t="str">
        <f t="shared" si="21"/>
        <v>BUMPY</v>
      </c>
      <c r="AC102" t="str">
        <f t="shared" si="22"/>
        <v>SUPER</v>
      </c>
      <c r="AD102">
        <f t="shared" si="23"/>
        <v>8.5333500000000004</v>
      </c>
      <c r="AE102">
        <f t="shared" si="24"/>
        <v>2.3888888888888888</v>
      </c>
      <c r="AF102" t="str">
        <f t="shared" si="25"/>
        <v>BUMPY</v>
      </c>
      <c r="AG102" t="str">
        <f t="shared" si="26"/>
        <v>GOOD</v>
      </c>
    </row>
    <row r="103" spans="1:33" x14ac:dyDescent="0.25">
      <c r="A103">
        <v>17.401126600000001</v>
      </c>
      <c r="B103">
        <v>78.385599600000006</v>
      </c>
      <c r="C103">
        <v>17.401010500000002</v>
      </c>
      <c r="D103">
        <v>78.385855599999999</v>
      </c>
      <c r="E103">
        <v>0.13250000000000001</v>
      </c>
      <c r="F103">
        <v>0.11990000000000001</v>
      </c>
      <c r="G103">
        <v>0.19969999999999999</v>
      </c>
      <c r="H103">
        <v>6.75</v>
      </c>
      <c r="I103">
        <f t="shared" si="27"/>
        <v>24.3</v>
      </c>
      <c r="J103" t="s">
        <v>1</v>
      </c>
      <c r="K103" s="1">
        <v>7.4502314814814813E-2</v>
      </c>
      <c r="L103">
        <v>1</v>
      </c>
      <c r="M103">
        <v>1</v>
      </c>
      <c r="N103">
        <v>0</v>
      </c>
      <c r="O103">
        <v>0</v>
      </c>
      <c r="P103">
        <v>0</v>
      </c>
      <c r="Q103">
        <f t="shared" si="15"/>
        <v>2</v>
      </c>
      <c r="R103">
        <f>LOOKUP(EXCEL_235356_data!L103,Sheet1!$D$3:$D$7,Sheet1!$E$3:$E$7)</f>
        <v>0.8</v>
      </c>
      <c r="S103">
        <f>LOOKUP(EXCEL_235356_data!M103,Sheet1!$D$3:$D$7,Sheet1!$E$3:$E$7)</f>
        <v>0.8</v>
      </c>
      <c r="T103">
        <f>LOOKUP(EXCEL_235356_data!N103,Sheet1!$D$3:$D$7,Sheet1!$E$3:$E$7)</f>
        <v>0</v>
      </c>
      <c r="U103">
        <f>LOOKUP(EXCEL_235356_data!O103,Sheet1!$D$3:$D$7,Sheet1!$E$3:$E$7)</f>
        <v>0</v>
      </c>
      <c r="V103">
        <f>LOOKUP(EXCEL_235356_data!P103,Sheet1!$D$3:$D$7,Sheet1!$E$3:$E$7)</f>
        <v>0</v>
      </c>
      <c r="W103">
        <f t="shared" si="16"/>
        <v>0.32</v>
      </c>
      <c r="X103">
        <f t="shared" si="17"/>
        <v>0.19969999999999999</v>
      </c>
      <c r="Y103">
        <f t="shared" si="18"/>
        <v>0.4521</v>
      </c>
      <c r="Z103">
        <f t="shared" si="19"/>
        <v>1.3479749999999999</v>
      </c>
      <c r="AA103">
        <f t="shared" si="20"/>
        <v>2.9585185185185181</v>
      </c>
      <c r="AB103" t="str">
        <f t="shared" si="21"/>
        <v>BUMPY</v>
      </c>
      <c r="AC103" t="str">
        <f t="shared" si="22"/>
        <v>GOOD</v>
      </c>
      <c r="AD103">
        <f t="shared" si="23"/>
        <v>10.98603</v>
      </c>
      <c r="AE103">
        <f t="shared" si="24"/>
        <v>1.8604938271604938</v>
      </c>
      <c r="AF103" t="str">
        <f t="shared" si="25"/>
        <v>GOOD</v>
      </c>
      <c r="AG103" t="str">
        <f t="shared" si="26"/>
        <v>GOOD</v>
      </c>
    </row>
    <row r="104" spans="1:33" x14ac:dyDescent="0.25">
      <c r="A104" s="2">
        <v>17.401010500000002</v>
      </c>
      <c r="B104">
        <v>78.385855599999999</v>
      </c>
      <c r="C104">
        <v>17.4008802</v>
      </c>
      <c r="D104">
        <v>78.386128400000004</v>
      </c>
      <c r="E104">
        <v>0.182</v>
      </c>
      <c r="F104">
        <v>0.2576</v>
      </c>
      <c r="G104">
        <v>0.15260000000000001</v>
      </c>
      <c r="H104">
        <v>5.75</v>
      </c>
      <c r="I104">
        <f t="shared" si="27"/>
        <v>20.7</v>
      </c>
      <c r="J104" t="s">
        <v>0</v>
      </c>
      <c r="K104" s="1">
        <v>7.4560185185185188E-2</v>
      </c>
      <c r="L104">
        <v>0</v>
      </c>
      <c r="M104">
        <v>2</v>
      </c>
      <c r="N104">
        <v>0</v>
      </c>
      <c r="O104">
        <v>0</v>
      </c>
      <c r="P104">
        <v>0</v>
      </c>
      <c r="Q104">
        <f t="shared" si="15"/>
        <v>2</v>
      </c>
      <c r="R104">
        <f>LOOKUP(EXCEL_235356_data!L104,Sheet1!$D$3:$D$7,Sheet1!$E$3:$E$7)</f>
        <v>0</v>
      </c>
      <c r="S104">
        <f>LOOKUP(EXCEL_235356_data!M104,Sheet1!$D$3:$D$7,Sheet1!$E$3:$E$7)</f>
        <v>1</v>
      </c>
      <c r="T104">
        <f>LOOKUP(EXCEL_235356_data!N104,Sheet1!$D$3:$D$7,Sheet1!$E$3:$E$7)</f>
        <v>0</v>
      </c>
      <c r="U104">
        <f>LOOKUP(EXCEL_235356_data!O104,Sheet1!$D$3:$D$7,Sheet1!$E$3:$E$7)</f>
        <v>0</v>
      </c>
      <c r="V104">
        <f>LOOKUP(EXCEL_235356_data!P104,Sheet1!$D$3:$D$7,Sheet1!$E$3:$E$7)</f>
        <v>0</v>
      </c>
      <c r="W104">
        <f t="shared" si="16"/>
        <v>0.2</v>
      </c>
      <c r="X104">
        <f t="shared" si="17"/>
        <v>0.2576</v>
      </c>
      <c r="Y104">
        <f t="shared" si="18"/>
        <v>0.59220000000000006</v>
      </c>
      <c r="Z104">
        <f t="shared" si="19"/>
        <v>1.4812000000000001</v>
      </c>
      <c r="AA104">
        <f t="shared" si="20"/>
        <v>4.4799999999999995</v>
      </c>
      <c r="AB104" t="str">
        <f t="shared" si="21"/>
        <v>BUMPY</v>
      </c>
      <c r="AC104" t="str">
        <f t="shared" si="22"/>
        <v>SUPER</v>
      </c>
      <c r="AD104">
        <f t="shared" si="23"/>
        <v>12.25854</v>
      </c>
      <c r="AE104">
        <f t="shared" si="24"/>
        <v>2.8608695652173917</v>
      </c>
      <c r="AF104" t="str">
        <f t="shared" si="25"/>
        <v>BUMPY</v>
      </c>
      <c r="AG104" t="str">
        <f t="shared" si="26"/>
        <v>GOOD</v>
      </c>
    </row>
    <row r="105" spans="1:33" x14ac:dyDescent="0.25">
      <c r="A105" s="2">
        <v>17.4008802</v>
      </c>
      <c r="B105">
        <v>78.386128400000004</v>
      </c>
      <c r="C105">
        <v>17.400941899999999</v>
      </c>
      <c r="D105">
        <v>78.386297900000002</v>
      </c>
      <c r="E105">
        <v>0.1686</v>
      </c>
      <c r="F105">
        <v>0.11840000000000001</v>
      </c>
      <c r="G105">
        <v>0.1101</v>
      </c>
      <c r="H105">
        <v>3.5</v>
      </c>
      <c r="I105">
        <f t="shared" si="27"/>
        <v>12.6</v>
      </c>
      <c r="J105" t="s">
        <v>0</v>
      </c>
      <c r="K105" s="1">
        <v>7.4618055555555562E-2</v>
      </c>
      <c r="L105">
        <v>0</v>
      </c>
      <c r="M105">
        <v>0</v>
      </c>
      <c r="N105">
        <v>0</v>
      </c>
      <c r="O105">
        <v>1</v>
      </c>
      <c r="P105">
        <v>0</v>
      </c>
      <c r="Q105">
        <f t="shared" si="15"/>
        <v>1</v>
      </c>
      <c r="R105">
        <f>LOOKUP(EXCEL_235356_data!L105,Sheet1!$D$3:$D$7,Sheet1!$E$3:$E$7)</f>
        <v>0</v>
      </c>
      <c r="S105">
        <f>LOOKUP(EXCEL_235356_data!M105,Sheet1!$D$3:$D$7,Sheet1!$E$3:$E$7)</f>
        <v>0</v>
      </c>
      <c r="T105">
        <f>LOOKUP(EXCEL_235356_data!N105,Sheet1!$D$3:$D$7,Sheet1!$E$3:$E$7)</f>
        <v>0</v>
      </c>
      <c r="U105">
        <f>LOOKUP(EXCEL_235356_data!O105,Sheet1!$D$3:$D$7,Sheet1!$E$3:$E$7)</f>
        <v>0.8</v>
      </c>
      <c r="V105">
        <f>LOOKUP(EXCEL_235356_data!P105,Sheet1!$D$3:$D$7,Sheet1!$E$3:$E$7)</f>
        <v>0</v>
      </c>
      <c r="W105">
        <f t="shared" si="16"/>
        <v>0.16</v>
      </c>
      <c r="X105">
        <f t="shared" si="17"/>
        <v>0.1686</v>
      </c>
      <c r="Y105">
        <f t="shared" si="18"/>
        <v>0.39710000000000001</v>
      </c>
      <c r="Z105">
        <f t="shared" si="19"/>
        <v>0.59009999999999996</v>
      </c>
      <c r="AA105">
        <f t="shared" si="20"/>
        <v>4.8171428571428576</v>
      </c>
      <c r="AB105" t="str">
        <f t="shared" si="21"/>
        <v>BUMPY</v>
      </c>
      <c r="AC105" t="str">
        <f t="shared" si="22"/>
        <v>SUPER</v>
      </c>
      <c r="AD105">
        <f t="shared" si="23"/>
        <v>5.0034599999999996</v>
      </c>
      <c r="AE105">
        <f t="shared" si="24"/>
        <v>3.1515873015873019</v>
      </c>
      <c r="AF105" t="str">
        <f t="shared" si="25"/>
        <v>BUMPY</v>
      </c>
      <c r="AG105" t="str">
        <f t="shared" si="26"/>
        <v>SUPER</v>
      </c>
    </row>
    <row r="106" spans="1:33" x14ac:dyDescent="0.25">
      <c r="A106" s="2">
        <v>17.400941899999999</v>
      </c>
      <c r="B106">
        <v>78.386297900000002</v>
      </c>
      <c r="C106">
        <v>17.4011031</v>
      </c>
      <c r="D106">
        <v>78.386347700000002</v>
      </c>
      <c r="E106">
        <v>8.0399999999999999E-2</v>
      </c>
      <c r="F106">
        <v>5.2900000000000003E-2</v>
      </c>
      <c r="G106">
        <v>6.8599999999999994E-2</v>
      </c>
      <c r="H106">
        <v>2.75</v>
      </c>
      <c r="I106">
        <f t="shared" si="27"/>
        <v>9.9</v>
      </c>
      <c r="J106" t="s">
        <v>0</v>
      </c>
      <c r="K106" s="1">
        <v>7.4675925925925923E-2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5"/>
        <v>0</v>
      </c>
      <c r="R106">
        <f>LOOKUP(EXCEL_235356_data!L106,Sheet1!$D$3:$D$7,Sheet1!$E$3:$E$7)</f>
        <v>0</v>
      </c>
      <c r="S106">
        <f>LOOKUP(EXCEL_235356_data!M106,Sheet1!$D$3:$D$7,Sheet1!$E$3:$E$7)</f>
        <v>0</v>
      </c>
      <c r="T106">
        <f>LOOKUP(EXCEL_235356_data!N106,Sheet1!$D$3:$D$7,Sheet1!$E$3:$E$7)</f>
        <v>0</v>
      </c>
      <c r="U106">
        <f>LOOKUP(EXCEL_235356_data!O106,Sheet1!$D$3:$D$7,Sheet1!$E$3:$E$7)</f>
        <v>0</v>
      </c>
      <c r="V106">
        <f>LOOKUP(EXCEL_235356_data!P106,Sheet1!$D$3:$D$7,Sheet1!$E$3:$E$7)</f>
        <v>0</v>
      </c>
      <c r="W106">
        <f t="shared" si="16"/>
        <v>0</v>
      </c>
      <c r="X106">
        <f t="shared" si="17"/>
        <v>8.0399999999999999E-2</v>
      </c>
      <c r="Y106">
        <f t="shared" si="18"/>
        <v>0.2019</v>
      </c>
      <c r="Z106">
        <f t="shared" si="19"/>
        <v>0.22109999999999999</v>
      </c>
      <c r="AA106">
        <f t="shared" si="20"/>
        <v>2.9236363636363638</v>
      </c>
      <c r="AB106" t="str">
        <f t="shared" si="21"/>
        <v>BUMPY</v>
      </c>
      <c r="AC106" t="str">
        <f t="shared" si="22"/>
        <v>GOOD</v>
      </c>
      <c r="AD106">
        <f t="shared" si="23"/>
        <v>1.99881</v>
      </c>
      <c r="AE106">
        <f t="shared" si="24"/>
        <v>2.0393939393939391</v>
      </c>
      <c r="AF106" t="str">
        <f t="shared" si="25"/>
        <v>BUMPY</v>
      </c>
      <c r="AG106" t="str">
        <f t="shared" si="26"/>
        <v>GOOD</v>
      </c>
    </row>
    <row r="107" spans="1:33" x14ac:dyDescent="0.25">
      <c r="A107" s="2">
        <v>17.4011031</v>
      </c>
      <c r="B107">
        <v>78.386347700000002</v>
      </c>
      <c r="C107">
        <v>17.401101199999999</v>
      </c>
      <c r="D107">
        <v>78.386667399999993</v>
      </c>
      <c r="E107">
        <v>0.25</v>
      </c>
      <c r="F107">
        <v>0.21460000000000001</v>
      </c>
      <c r="G107">
        <v>0.39419999999999999</v>
      </c>
      <c r="H107">
        <v>3</v>
      </c>
      <c r="I107">
        <f t="shared" si="27"/>
        <v>10.8</v>
      </c>
      <c r="J107" t="s">
        <v>0</v>
      </c>
      <c r="K107" s="1">
        <v>7.4895833333333328E-2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 t="shared" si="15"/>
        <v>0</v>
      </c>
      <c r="R107">
        <f>LOOKUP(EXCEL_235356_data!L107,Sheet1!$D$3:$D$7,Sheet1!$E$3:$E$7)</f>
        <v>0</v>
      </c>
      <c r="S107">
        <f>LOOKUP(EXCEL_235356_data!M107,Sheet1!$D$3:$D$7,Sheet1!$E$3:$E$7)</f>
        <v>0</v>
      </c>
      <c r="T107">
        <f>LOOKUP(EXCEL_235356_data!N107,Sheet1!$D$3:$D$7,Sheet1!$E$3:$E$7)</f>
        <v>0</v>
      </c>
      <c r="U107">
        <f>LOOKUP(EXCEL_235356_data!O107,Sheet1!$D$3:$D$7,Sheet1!$E$3:$E$7)</f>
        <v>0</v>
      </c>
      <c r="V107">
        <f>LOOKUP(EXCEL_235356_data!P107,Sheet1!$D$3:$D$7,Sheet1!$E$3:$E$7)</f>
        <v>0</v>
      </c>
      <c r="W107">
        <f t="shared" si="16"/>
        <v>0</v>
      </c>
      <c r="X107">
        <f t="shared" si="17"/>
        <v>0.39419999999999999</v>
      </c>
      <c r="Y107">
        <f t="shared" si="18"/>
        <v>0.85880000000000001</v>
      </c>
      <c r="Z107">
        <f t="shared" si="19"/>
        <v>1.1825999999999999</v>
      </c>
      <c r="AA107">
        <f t="shared" si="20"/>
        <v>13.139999999999999</v>
      </c>
      <c r="AB107" t="str">
        <f t="shared" si="21"/>
        <v>BUMPY</v>
      </c>
      <c r="AC107" t="str">
        <f t="shared" si="22"/>
        <v>SUPER</v>
      </c>
      <c r="AD107">
        <f t="shared" si="23"/>
        <v>9.2750400000000006</v>
      </c>
      <c r="AE107">
        <f t="shared" si="24"/>
        <v>7.9518518518518517</v>
      </c>
      <c r="AF107" t="str">
        <f t="shared" si="25"/>
        <v>BUMPY</v>
      </c>
      <c r="AG107" t="str">
        <f t="shared" si="26"/>
        <v>SUPER</v>
      </c>
    </row>
    <row r="108" spans="1:33" x14ac:dyDescent="0.25">
      <c r="A108" s="2">
        <v>17.401089299999999</v>
      </c>
      <c r="B108">
        <v>78.386679799999996</v>
      </c>
      <c r="C108">
        <v>17.401048800000002</v>
      </c>
      <c r="D108">
        <v>78.386785200000006</v>
      </c>
      <c r="E108">
        <v>7.2700000000000001E-2</v>
      </c>
      <c r="F108">
        <v>0.1036</v>
      </c>
      <c r="G108">
        <v>6.88E-2</v>
      </c>
      <c r="H108">
        <v>2.5</v>
      </c>
      <c r="I108">
        <f t="shared" si="27"/>
        <v>9</v>
      </c>
      <c r="J108" t="s">
        <v>0</v>
      </c>
      <c r="K108" s="1">
        <v>7.4953703703703703E-2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 t="shared" si="15"/>
        <v>0</v>
      </c>
      <c r="R108">
        <f>LOOKUP(EXCEL_235356_data!L108,Sheet1!$D$3:$D$7,Sheet1!$E$3:$E$7)</f>
        <v>0</v>
      </c>
      <c r="S108">
        <f>LOOKUP(EXCEL_235356_data!M108,Sheet1!$D$3:$D$7,Sheet1!$E$3:$E$7)</f>
        <v>0</v>
      </c>
      <c r="T108">
        <f>LOOKUP(EXCEL_235356_data!N108,Sheet1!$D$3:$D$7,Sheet1!$E$3:$E$7)</f>
        <v>0</v>
      </c>
      <c r="U108">
        <f>LOOKUP(EXCEL_235356_data!O108,Sheet1!$D$3:$D$7,Sheet1!$E$3:$E$7)</f>
        <v>0</v>
      </c>
      <c r="V108">
        <f>LOOKUP(EXCEL_235356_data!P108,Sheet1!$D$3:$D$7,Sheet1!$E$3:$E$7)</f>
        <v>0</v>
      </c>
      <c r="W108">
        <f t="shared" si="16"/>
        <v>0</v>
      </c>
      <c r="X108">
        <f t="shared" si="17"/>
        <v>0.1036</v>
      </c>
      <c r="Y108">
        <f t="shared" si="18"/>
        <v>0.24510000000000001</v>
      </c>
      <c r="Z108">
        <f t="shared" si="19"/>
        <v>0.25900000000000001</v>
      </c>
      <c r="AA108">
        <f t="shared" si="20"/>
        <v>4.1440000000000001</v>
      </c>
      <c r="AB108" t="str">
        <f t="shared" si="21"/>
        <v>BUMPY</v>
      </c>
      <c r="AC108" t="str">
        <f t="shared" si="22"/>
        <v>SUPER</v>
      </c>
      <c r="AD108">
        <f t="shared" si="23"/>
        <v>2.2059000000000002</v>
      </c>
      <c r="AE108">
        <f t="shared" si="24"/>
        <v>2.7233333333333336</v>
      </c>
      <c r="AF108" t="str">
        <f t="shared" si="25"/>
        <v>BUMPY</v>
      </c>
      <c r="AG108" t="str">
        <f t="shared" si="26"/>
        <v>GOOD</v>
      </c>
    </row>
    <row r="109" spans="1:33" x14ac:dyDescent="0.25">
      <c r="A109" s="2">
        <v>17.401035400000001</v>
      </c>
      <c r="B109">
        <v>78.386807599999997</v>
      </c>
      <c r="C109">
        <v>17.4009824</v>
      </c>
      <c r="D109">
        <v>78.386912300000006</v>
      </c>
      <c r="E109">
        <v>0.17330000000000001</v>
      </c>
      <c r="F109">
        <v>9.8900000000000002E-2</v>
      </c>
      <c r="G109">
        <v>0.1162</v>
      </c>
      <c r="H109">
        <v>3.25</v>
      </c>
      <c r="I109">
        <f t="shared" si="27"/>
        <v>11.700000000000001</v>
      </c>
      <c r="J109" t="s">
        <v>0</v>
      </c>
      <c r="K109" s="1">
        <v>7.5011574074074064E-2</v>
      </c>
      <c r="L109">
        <v>0</v>
      </c>
      <c r="M109">
        <v>0</v>
      </c>
      <c r="N109">
        <v>0</v>
      </c>
      <c r="O109">
        <v>0</v>
      </c>
      <c r="P109">
        <v>1</v>
      </c>
      <c r="Q109">
        <f t="shared" si="15"/>
        <v>1</v>
      </c>
      <c r="R109">
        <f>LOOKUP(EXCEL_235356_data!L109,Sheet1!$D$3:$D$7,Sheet1!$E$3:$E$7)</f>
        <v>0</v>
      </c>
      <c r="S109">
        <f>LOOKUP(EXCEL_235356_data!M109,Sheet1!$D$3:$D$7,Sheet1!$E$3:$E$7)</f>
        <v>0</v>
      </c>
      <c r="T109">
        <f>LOOKUP(EXCEL_235356_data!N109,Sheet1!$D$3:$D$7,Sheet1!$E$3:$E$7)</f>
        <v>0</v>
      </c>
      <c r="U109">
        <f>LOOKUP(EXCEL_235356_data!O109,Sheet1!$D$3:$D$7,Sheet1!$E$3:$E$7)</f>
        <v>0</v>
      </c>
      <c r="V109">
        <f>LOOKUP(EXCEL_235356_data!P109,Sheet1!$D$3:$D$7,Sheet1!$E$3:$E$7)</f>
        <v>0.8</v>
      </c>
      <c r="W109">
        <f t="shared" si="16"/>
        <v>0.16</v>
      </c>
      <c r="X109">
        <f t="shared" si="17"/>
        <v>0.17330000000000001</v>
      </c>
      <c r="Y109">
        <f t="shared" si="18"/>
        <v>0.38839999999999997</v>
      </c>
      <c r="Z109">
        <f t="shared" si="19"/>
        <v>0.56322500000000009</v>
      </c>
      <c r="AA109">
        <f t="shared" si="20"/>
        <v>5.3323076923076922</v>
      </c>
      <c r="AB109" t="str">
        <f t="shared" si="21"/>
        <v>BUMPY</v>
      </c>
      <c r="AC109" t="str">
        <f t="shared" si="22"/>
        <v>SUPER</v>
      </c>
      <c r="AD109">
        <f t="shared" si="23"/>
        <v>4.5442799999999997</v>
      </c>
      <c r="AE109">
        <f t="shared" si="24"/>
        <v>3.319658119658119</v>
      </c>
      <c r="AF109" t="str">
        <f t="shared" si="25"/>
        <v>BUMPY</v>
      </c>
      <c r="AG109" t="str">
        <f t="shared" si="26"/>
        <v>SUPER</v>
      </c>
    </row>
    <row r="110" spans="1:33" x14ac:dyDescent="0.25">
      <c r="A110" s="2">
        <v>17.4009824</v>
      </c>
      <c r="B110">
        <v>78.386912300000006</v>
      </c>
      <c r="C110">
        <v>17.400902200000001</v>
      </c>
      <c r="D110">
        <v>78.387106200000005</v>
      </c>
      <c r="E110">
        <v>0.18340000000000001</v>
      </c>
      <c r="F110">
        <v>2.5499999999999998E-2</v>
      </c>
      <c r="G110">
        <v>0.19980000000000001</v>
      </c>
      <c r="H110">
        <v>4.75</v>
      </c>
      <c r="I110">
        <f t="shared" si="27"/>
        <v>17.100000000000001</v>
      </c>
      <c r="J110" t="s">
        <v>2</v>
      </c>
      <c r="K110" s="1">
        <v>7.5069444444444453E-2</v>
      </c>
      <c r="L110">
        <v>0</v>
      </c>
      <c r="M110">
        <v>0</v>
      </c>
      <c r="N110">
        <v>2</v>
      </c>
      <c r="O110">
        <v>2</v>
      </c>
      <c r="P110">
        <v>1</v>
      </c>
      <c r="Q110">
        <f t="shared" si="15"/>
        <v>5</v>
      </c>
      <c r="R110">
        <f>LOOKUP(EXCEL_235356_data!L110,Sheet1!$D$3:$D$7,Sheet1!$E$3:$E$7)</f>
        <v>0</v>
      </c>
      <c r="S110">
        <f>LOOKUP(EXCEL_235356_data!M110,Sheet1!$D$3:$D$7,Sheet1!$E$3:$E$7)</f>
        <v>0</v>
      </c>
      <c r="T110">
        <f>LOOKUP(EXCEL_235356_data!N110,Sheet1!$D$3:$D$7,Sheet1!$E$3:$E$7)</f>
        <v>1</v>
      </c>
      <c r="U110">
        <f>LOOKUP(EXCEL_235356_data!O110,Sheet1!$D$3:$D$7,Sheet1!$E$3:$E$7)</f>
        <v>1</v>
      </c>
      <c r="V110">
        <f>LOOKUP(EXCEL_235356_data!P110,Sheet1!$D$3:$D$7,Sheet1!$E$3:$E$7)</f>
        <v>0.8</v>
      </c>
      <c r="W110">
        <f t="shared" si="16"/>
        <v>0.55999999999999994</v>
      </c>
      <c r="X110">
        <f t="shared" si="17"/>
        <v>0.19980000000000001</v>
      </c>
      <c r="Y110">
        <f t="shared" si="18"/>
        <v>0.40870000000000001</v>
      </c>
      <c r="Z110">
        <f t="shared" si="19"/>
        <v>0.94905000000000006</v>
      </c>
      <c r="AA110">
        <f t="shared" si="20"/>
        <v>4.2063157894736847</v>
      </c>
      <c r="AB110" t="str">
        <f t="shared" si="21"/>
        <v>BUMPY</v>
      </c>
      <c r="AC110" t="str">
        <f t="shared" si="22"/>
        <v>SUPER</v>
      </c>
      <c r="AD110">
        <f t="shared" si="23"/>
        <v>6.9887700000000006</v>
      </c>
      <c r="AE110">
        <f t="shared" si="24"/>
        <v>2.3900584795321635</v>
      </c>
      <c r="AF110" t="str">
        <f t="shared" si="25"/>
        <v>BUMPY</v>
      </c>
      <c r="AG110" t="str">
        <f t="shared" si="26"/>
        <v>GOOD</v>
      </c>
    </row>
    <row r="111" spans="1:33" x14ac:dyDescent="0.25">
      <c r="A111" s="2">
        <v>17.400902200000001</v>
      </c>
      <c r="B111">
        <v>78.387106200000005</v>
      </c>
      <c r="C111">
        <v>17.400831199999999</v>
      </c>
      <c r="D111">
        <v>78.387279800000002</v>
      </c>
      <c r="E111">
        <v>0.1094</v>
      </c>
      <c r="F111">
        <v>0.2077</v>
      </c>
      <c r="G111">
        <v>0.22520000000000001</v>
      </c>
      <c r="H111">
        <v>5.75</v>
      </c>
      <c r="I111">
        <f t="shared" si="27"/>
        <v>20.7</v>
      </c>
      <c r="J111" t="s">
        <v>2</v>
      </c>
      <c r="K111" s="1">
        <v>7.5127314814814813E-2</v>
      </c>
      <c r="L111">
        <v>2</v>
      </c>
      <c r="M111">
        <v>1</v>
      </c>
      <c r="N111">
        <v>1</v>
      </c>
      <c r="O111">
        <v>0</v>
      </c>
      <c r="P111">
        <v>0</v>
      </c>
      <c r="Q111">
        <f t="shared" si="15"/>
        <v>4</v>
      </c>
      <c r="R111">
        <f>LOOKUP(EXCEL_235356_data!L111,Sheet1!$D$3:$D$7,Sheet1!$E$3:$E$7)</f>
        <v>1</v>
      </c>
      <c r="S111">
        <f>LOOKUP(EXCEL_235356_data!M111,Sheet1!$D$3:$D$7,Sheet1!$E$3:$E$7)</f>
        <v>0.8</v>
      </c>
      <c r="T111">
        <f>LOOKUP(EXCEL_235356_data!N111,Sheet1!$D$3:$D$7,Sheet1!$E$3:$E$7)</f>
        <v>0.8</v>
      </c>
      <c r="U111">
        <f>LOOKUP(EXCEL_235356_data!O111,Sheet1!$D$3:$D$7,Sheet1!$E$3:$E$7)</f>
        <v>0</v>
      </c>
      <c r="V111">
        <f>LOOKUP(EXCEL_235356_data!P111,Sheet1!$D$3:$D$7,Sheet1!$E$3:$E$7)</f>
        <v>0</v>
      </c>
      <c r="W111">
        <f t="shared" si="16"/>
        <v>0.52</v>
      </c>
      <c r="X111">
        <f t="shared" si="17"/>
        <v>0.22520000000000001</v>
      </c>
      <c r="Y111">
        <f t="shared" si="18"/>
        <v>0.5423</v>
      </c>
      <c r="Z111">
        <f t="shared" si="19"/>
        <v>1.2949000000000002</v>
      </c>
      <c r="AA111">
        <f t="shared" si="20"/>
        <v>3.9165217391304354</v>
      </c>
      <c r="AB111" t="str">
        <f t="shared" si="21"/>
        <v>BUMPY</v>
      </c>
      <c r="AC111" t="str">
        <f t="shared" si="22"/>
        <v>SUPER</v>
      </c>
      <c r="AD111">
        <f t="shared" si="23"/>
        <v>11.22561</v>
      </c>
      <c r="AE111">
        <f t="shared" si="24"/>
        <v>2.6198067632850242</v>
      </c>
      <c r="AF111" t="str">
        <f t="shared" si="25"/>
        <v>BUMPY</v>
      </c>
      <c r="AG111" t="str">
        <f t="shared" si="26"/>
        <v>GOOD</v>
      </c>
    </row>
    <row r="112" spans="1:33" x14ac:dyDescent="0.25">
      <c r="A112">
        <v>17.4008115</v>
      </c>
      <c r="B112">
        <v>78.387334300000006</v>
      </c>
      <c r="C112">
        <v>17.400773000000001</v>
      </c>
      <c r="D112">
        <v>78.387579500000001</v>
      </c>
      <c r="E112">
        <v>0.1028</v>
      </c>
      <c r="F112">
        <v>0.1022</v>
      </c>
      <c r="G112">
        <v>0.18049999999999999</v>
      </c>
      <c r="H112">
        <v>7.75</v>
      </c>
      <c r="I112">
        <f t="shared" si="27"/>
        <v>27.900000000000002</v>
      </c>
      <c r="J112" t="s">
        <v>2</v>
      </c>
      <c r="K112" s="1">
        <v>7.5185185185185188E-2</v>
      </c>
      <c r="L112">
        <v>1</v>
      </c>
      <c r="M112">
        <v>1</v>
      </c>
      <c r="N112">
        <v>1</v>
      </c>
      <c r="O112">
        <v>1</v>
      </c>
      <c r="P112">
        <v>2</v>
      </c>
      <c r="Q112">
        <f t="shared" si="15"/>
        <v>6</v>
      </c>
      <c r="R112">
        <f>LOOKUP(EXCEL_235356_data!L112,Sheet1!$D$3:$D$7,Sheet1!$E$3:$E$7)</f>
        <v>0.8</v>
      </c>
      <c r="S112">
        <f>LOOKUP(EXCEL_235356_data!M112,Sheet1!$D$3:$D$7,Sheet1!$E$3:$E$7)</f>
        <v>0.8</v>
      </c>
      <c r="T112">
        <f>LOOKUP(EXCEL_235356_data!N112,Sheet1!$D$3:$D$7,Sheet1!$E$3:$E$7)</f>
        <v>0.8</v>
      </c>
      <c r="U112">
        <f>LOOKUP(EXCEL_235356_data!O112,Sheet1!$D$3:$D$7,Sheet1!$E$3:$E$7)</f>
        <v>0.8</v>
      </c>
      <c r="V112">
        <f>LOOKUP(EXCEL_235356_data!P112,Sheet1!$D$3:$D$7,Sheet1!$E$3:$E$7)</f>
        <v>1</v>
      </c>
      <c r="W112">
        <f t="shared" si="16"/>
        <v>0.84000000000000008</v>
      </c>
      <c r="X112">
        <f t="shared" si="17"/>
        <v>0.18049999999999999</v>
      </c>
      <c r="Y112">
        <f t="shared" si="18"/>
        <v>0.38550000000000001</v>
      </c>
      <c r="Z112">
        <f t="shared" si="19"/>
        <v>1.3988749999999999</v>
      </c>
      <c r="AA112">
        <f t="shared" si="20"/>
        <v>2.3290322580645157</v>
      </c>
      <c r="AB112" t="str">
        <f t="shared" si="21"/>
        <v>BUMPY</v>
      </c>
      <c r="AC112" t="str">
        <f t="shared" si="22"/>
        <v>GOOD</v>
      </c>
      <c r="AD112">
        <f t="shared" si="23"/>
        <v>10.755450000000002</v>
      </c>
      <c r="AE112">
        <f t="shared" si="24"/>
        <v>1.3817204301075268</v>
      </c>
      <c r="AF112" t="str">
        <f t="shared" si="25"/>
        <v>GOOD</v>
      </c>
      <c r="AG112" t="str">
        <f t="shared" si="26"/>
        <v>GOOD</v>
      </c>
    </row>
    <row r="113" spans="1:33" x14ac:dyDescent="0.25">
      <c r="A113">
        <v>17.4007273</v>
      </c>
      <c r="B113">
        <v>78.387624500000001</v>
      </c>
      <c r="C113">
        <v>17.400703199999999</v>
      </c>
      <c r="D113">
        <v>78.387921399999996</v>
      </c>
      <c r="E113">
        <v>0.1487</v>
      </c>
      <c r="F113">
        <v>0.12920000000000001</v>
      </c>
      <c r="G113">
        <v>0.1552</v>
      </c>
      <c r="H113">
        <v>7.75</v>
      </c>
      <c r="I113">
        <f t="shared" si="27"/>
        <v>27.900000000000002</v>
      </c>
      <c r="J113" t="s">
        <v>2</v>
      </c>
      <c r="K113" s="1">
        <v>7.5243055555555563E-2</v>
      </c>
      <c r="L113">
        <v>1</v>
      </c>
      <c r="M113">
        <v>1</v>
      </c>
      <c r="N113">
        <v>0</v>
      </c>
      <c r="O113">
        <v>1</v>
      </c>
      <c r="P113">
        <v>0</v>
      </c>
      <c r="Q113">
        <f t="shared" si="15"/>
        <v>3</v>
      </c>
      <c r="R113">
        <f>LOOKUP(EXCEL_235356_data!L113,Sheet1!$D$3:$D$7,Sheet1!$E$3:$E$7)</f>
        <v>0.8</v>
      </c>
      <c r="S113">
        <f>LOOKUP(EXCEL_235356_data!M113,Sheet1!$D$3:$D$7,Sheet1!$E$3:$E$7)</f>
        <v>0.8</v>
      </c>
      <c r="T113">
        <f>LOOKUP(EXCEL_235356_data!N113,Sheet1!$D$3:$D$7,Sheet1!$E$3:$E$7)</f>
        <v>0</v>
      </c>
      <c r="U113">
        <f>LOOKUP(EXCEL_235356_data!O113,Sheet1!$D$3:$D$7,Sheet1!$E$3:$E$7)</f>
        <v>0.8</v>
      </c>
      <c r="V113">
        <f>LOOKUP(EXCEL_235356_data!P113,Sheet1!$D$3:$D$7,Sheet1!$E$3:$E$7)</f>
        <v>0</v>
      </c>
      <c r="W113">
        <f t="shared" si="16"/>
        <v>0.48000000000000009</v>
      </c>
      <c r="X113">
        <f t="shared" si="17"/>
        <v>0.1552</v>
      </c>
      <c r="Y113">
        <f t="shared" si="18"/>
        <v>0.43310000000000004</v>
      </c>
      <c r="Z113">
        <f t="shared" si="19"/>
        <v>1.2028000000000001</v>
      </c>
      <c r="AA113">
        <f t="shared" si="20"/>
        <v>2.0025806451612902</v>
      </c>
      <c r="AB113" t="str">
        <f t="shared" si="21"/>
        <v>BUMPY</v>
      </c>
      <c r="AC113" t="str">
        <f t="shared" si="22"/>
        <v>GOOD</v>
      </c>
      <c r="AD113">
        <f t="shared" si="23"/>
        <v>12.083490000000001</v>
      </c>
      <c r="AE113">
        <f t="shared" si="24"/>
        <v>1.5523297491039427</v>
      </c>
      <c r="AF113" t="str">
        <f t="shared" si="25"/>
        <v>GOOD</v>
      </c>
      <c r="AG113" t="str">
        <f t="shared" si="26"/>
        <v>GOOD</v>
      </c>
    </row>
    <row r="114" spans="1:33" x14ac:dyDescent="0.25">
      <c r="A114">
        <v>17.400710199999999</v>
      </c>
      <c r="B114">
        <v>78.388011599999999</v>
      </c>
      <c r="C114">
        <v>17.400717199999999</v>
      </c>
      <c r="D114">
        <v>78.388382699999994</v>
      </c>
      <c r="E114">
        <v>6.9800000000000001E-2</v>
      </c>
      <c r="F114">
        <v>7.3999999999999996E-2</v>
      </c>
      <c r="G114">
        <v>0.13339999999999999</v>
      </c>
      <c r="H114">
        <v>8</v>
      </c>
      <c r="I114">
        <f t="shared" si="27"/>
        <v>28.8</v>
      </c>
      <c r="J114" t="s">
        <v>0</v>
      </c>
      <c r="K114" s="1">
        <v>7.5300925925925924E-2</v>
      </c>
      <c r="L114">
        <v>0</v>
      </c>
      <c r="M114">
        <v>0</v>
      </c>
      <c r="N114">
        <v>0</v>
      </c>
      <c r="O114">
        <v>0</v>
      </c>
      <c r="P114">
        <v>1</v>
      </c>
      <c r="Q114">
        <f t="shared" si="15"/>
        <v>1</v>
      </c>
      <c r="R114">
        <f>LOOKUP(EXCEL_235356_data!L114,Sheet1!$D$3:$D$7,Sheet1!$E$3:$E$7)</f>
        <v>0</v>
      </c>
      <c r="S114">
        <f>LOOKUP(EXCEL_235356_data!M114,Sheet1!$D$3:$D$7,Sheet1!$E$3:$E$7)</f>
        <v>0</v>
      </c>
      <c r="T114">
        <f>LOOKUP(EXCEL_235356_data!N114,Sheet1!$D$3:$D$7,Sheet1!$E$3:$E$7)</f>
        <v>0</v>
      </c>
      <c r="U114">
        <f>LOOKUP(EXCEL_235356_data!O114,Sheet1!$D$3:$D$7,Sheet1!$E$3:$E$7)</f>
        <v>0</v>
      </c>
      <c r="V114">
        <f>LOOKUP(EXCEL_235356_data!P114,Sheet1!$D$3:$D$7,Sheet1!$E$3:$E$7)</f>
        <v>0.8</v>
      </c>
      <c r="W114">
        <f t="shared" si="16"/>
        <v>0.16</v>
      </c>
      <c r="X114">
        <f t="shared" si="17"/>
        <v>0.13339999999999999</v>
      </c>
      <c r="Y114">
        <f t="shared" si="18"/>
        <v>0.2772</v>
      </c>
      <c r="Z114">
        <f t="shared" si="19"/>
        <v>1.0671999999999999</v>
      </c>
      <c r="AA114">
        <f t="shared" si="20"/>
        <v>1.6675</v>
      </c>
      <c r="AB114" t="str">
        <f t="shared" si="21"/>
        <v>GOOD</v>
      </c>
      <c r="AC114" t="str">
        <f t="shared" si="22"/>
        <v>GOOD</v>
      </c>
      <c r="AD114">
        <f t="shared" si="23"/>
        <v>7.9833600000000002</v>
      </c>
      <c r="AE114">
        <f t="shared" si="24"/>
        <v>0.96250000000000002</v>
      </c>
      <c r="AF114" t="str">
        <f t="shared" si="25"/>
        <v>GOOD</v>
      </c>
      <c r="AG114" t="str">
        <f t="shared" si="26"/>
        <v>GOOD</v>
      </c>
    </row>
    <row r="115" spans="1:33" x14ac:dyDescent="0.25">
      <c r="A115">
        <v>17.400717199999999</v>
      </c>
      <c r="B115">
        <v>78.388382699999994</v>
      </c>
      <c r="C115">
        <v>17.400721799999999</v>
      </c>
      <c r="D115">
        <v>78.388720199999995</v>
      </c>
      <c r="E115">
        <v>8.3699999999999997E-2</v>
      </c>
      <c r="F115">
        <v>0.18840000000000001</v>
      </c>
      <c r="G115">
        <v>0.41270000000000001</v>
      </c>
      <c r="H115">
        <v>6.5</v>
      </c>
      <c r="I115">
        <f t="shared" si="27"/>
        <v>23.400000000000002</v>
      </c>
      <c r="J115" t="s">
        <v>1</v>
      </c>
      <c r="K115" s="1">
        <v>7.5358796296296285E-2</v>
      </c>
      <c r="L115">
        <v>0</v>
      </c>
      <c r="M115">
        <v>0</v>
      </c>
      <c r="N115">
        <v>0</v>
      </c>
      <c r="O115">
        <v>2</v>
      </c>
      <c r="P115">
        <v>2</v>
      </c>
      <c r="Q115">
        <f t="shared" si="15"/>
        <v>4</v>
      </c>
      <c r="R115">
        <f>LOOKUP(EXCEL_235356_data!L115,Sheet1!$D$3:$D$7,Sheet1!$E$3:$E$7)</f>
        <v>0</v>
      </c>
      <c r="S115">
        <f>LOOKUP(EXCEL_235356_data!M115,Sheet1!$D$3:$D$7,Sheet1!$E$3:$E$7)</f>
        <v>0</v>
      </c>
      <c r="T115">
        <f>LOOKUP(EXCEL_235356_data!N115,Sheet1!$D$3:$D$7,Sheet1!$E$3:$E$7)</f>
        <v>0</v>
      </c>
      <c r="U115">
        <f>LOOKUP(EXCEL_235356_data!O115,Sheet1!$D$3:$D$7,Sheet1!$E$3:$E$7)</f>
        <v>1</v>
      </c>
      <c r="V115">
        <f>LOOKUP(EXCEL_235356_data!P115,Sheet1!$D$3:$D$7,Sheet1!$E$3:$E$7)</f>
        <v>1</v>
      </c>
      <c r="W115">
        <f t="shared" si="16"/>
        <v>0.4</v>
      </c>
      <c r="X115">
        <f t="shared" si="17"/>
        <v>0.41270000000000001</v>
      </c>
      <c r="Y115">
        <f t="shared" si="18"/>
        <v>0.68480000000000008</v>
      </c>
      <c r="Z115">
        <f t="shared" si="19"/>
        <v>2.68255</v>
      </c>
      <c r="AA115">
        <f t="shared" si="20"/>
        <v>6.3492307692307692</v>
      </c>
      <c r="AB115" t="str">
        <f t="shared" si="21"/>
        <v>BUMPY</v>
      </c>
      <c r="AC115" t="str">
        <f t="shared" si="22"/>
        <v>SUPER</v>
      </c>
      <c r="AD115">
        <f t="shared" si="23"/>
        <v>16.024320000000003</v>
      </c>
      <c r="AE115">
        <f t="shared" si="24"/>
        <v>2.9264957264957268</v>
      </c>
      <c r="AF115" t="str">
        <f t="shared" si="25"/>
        <v>BUMPY</v>
      </c>
      <c r="AG115" t="str">
        <f t="shared" si="26"/>
        <v>GOOD</v>
      </c>
    </row>
    <row r="116" spans="1:33" x14ac:dyDescent="0.25">
      <c r="A116">
        <v>17.400721799999999</v>
      </c>
      <c r="B116">
        <v>78.388720199999995</v>
      </c>
      <c r="C116">
        <v>17.400716599999999</v>
      </c>
      <c r="D116">
        <v>78.389054599999994</v>
      </c>
      <c r="E116">
        <v>0.2016</v>
      </c>
      <c r="F116">
        <v>8.6900000000000005E-2</v>
      </c>
      <c r="G116">
        <v>0.1552</v>
      </c>
      <c r="H116">
        <v>6.75</v>
      </c>
      <c r="I116">
        <f t="shared" si="27"/>
        <v>24.3</v>
      </c>
      <c r="J116" t="s">
        <v>1</v>
      </c>
      <c r="K116" s="1">
        <v>7.5416666666666674E-2</v>
      </c>
      <c r="L116">
        <v>0</v>
      </c>
      <c r="M116">
        <v>1</v>
      </c>
      <c r="N116">
        <v>2</v>
      </c>
      <c r="O116">
        <v>0</v>
      </c>
      <c r="P116">
        <v>0</v>
      </c>
      <c r="Q116">
        <f t="shared" si="15"/>
        <v>3</v>
      </c>
      <c r="R116">
        <f>LOOKUP(EXCEL_235356_data!L116,Sheet1!$D$3:$D$7,Sheet1!$E$3:$E$7)</f>
        <v>0</v>
      </c>
      <c r="S116">
        <f>LOOKUP(EXCEL_235356_data!M116,Sheet1!$D$3:$D$7,Sheet1!$E$3:$E$7)</f>
        <v>0.8</v>
      </c>
      <c r="T116">
        <f>LOOKUP(EXCEL_235356_data!N116,Sheet1!$D$3:$D$7,Sheet1!$E$3:$E$7)</f>
        <v>1</v>
      </c>
      <c r="U116">
        <f>LOOKUP(EXCEL_235356_data!O116,Sheet1!$D$3:$D$7,Sheet1!$E$3:$E$7)</f>
        <v>0</v>
      </c>
      <c r="V116">
        <f>LOOKUP(EXCEL_235356_data!P116,Sheet1!$D$3:$D$7,Sheet1!$E$3:$E$7)</f>
        <v>0</v>
      </c>
      <c r="W116">
        <f t="shared" si="16"/>
        <v>0.36</v>
      </c>
      <c r="X116">
        <f t="shared" si="17"/>
        <v>0.2016</v>
      </c>
      <c r="Y116">
        <f t="shared" si="18"/>
        <v>0.44369999999999998</v>
      </c>
      <c r="Z116">
        <f t="shared" si="19"/>
        <v>1.3608</v>
      </c>
      <c r="AA116">
        <f t="shared" si="20"/>
        <v>2.9866666666666668</v>
      </c>
      <c r="AB116" t="str">
        <f t="shared" si="21"/>
        <v>BUMPY</v>
      </c>
      <c r="AC116" t="str">
        <f t="shared" si="22"/>
        <v>GOOD</v>
      </c>
      <c r="AD116">
        <f t="shared" si="23"/>
        <v>10.78191</v>
      </c>
      <c r="AE116">
        <f t="shared" si="24"/>
        <v>1.8259259259259257</v>
      </c>
      <c r="AF116" t="str">
        <f t="shared" si="25"/>
        <v>GOOD</v>
      </c>
      <c r="AG116" t="str">
        <f t="shared" si="26"/>
        <v>GOOD</v>
      </c>
    </row>
    <row r="117" spans="1:33" x14ac:dyDescent="0.25">
      <c r="A117">
        <v>17.400716599999999</v>
      </c>
      <c r="B117">
        <v>78.389054599999994</v>
      </c>
      <c r="C117">
        <v>17.4006942</v>
      </c>
      <c r="D117">
        <v>78.389319999999998</v>
      </c>
      <c r="E117">
        <v>5.8799999999999998E-2</v>
      </c>
      <c r="F117">
        <v>4.4400000000000002E-2</v>
      </c>
      <c r="G117">
        <v>5.57E-2</v>
      </c>
      <c r="H117">
        <v>7.5</v>
      </c>
      <c r="I117">
        <f t="shared" si="27"/>
        <v>27</v>
      </c>
      <c r="J117" t="s">
        <v>0</v>
      </c>
      <c r="K117" s="1">
        <v>7.5474537037037034E-2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f t="shared" si="15"/>
        <v>0</v>
      </c>
      <c r="R117">
        <f>LOOKUP(EXCEL_235356_data!L117,Sheet1!$D$3:$D$7,Sheet1!$E$3:$E$7)</f>
        <v>0</v>
      </c>
      <c r="S117">
        <f>LOOKUP(EXCEL_235356_data!M117,Sheet1!$D$3:$D$7,Sheet1!$E$3:$E$7)</f>
        <v>0</v>
      </c>
      <c r="T117">
        <f>LOOKUP(EXCEL_235356_data!N117,Sheet1!$D$3:$D$7,Sheet1!$E$3:$E$7)</f>
        <v>0</v>
      </c>
      <c r="U117">
        <f>LOOKUP(EXCEL_235356_data!O117,Sheet1!$D$3:$D$7,Sheet1!$E$3:$E$7)</f>
        <v>0</v>
      </c>
      <c r="V117">
        <f>LOOKUP(EXCEL_235356_data!P117,Sheet1!$D$3:$D$7,Sheet1!$E$3:$E$7)</f>
        <v>0</v>
      </c>
      <c r="W117">
        <f t="shared" si="16"/>
        <v>0</v>
      </c>
      <c r="X117">
        <f t="shared" si="17"/>
        <v>5.8799999999999998E-2</v>
      </c>
      <c r="Y117">
        <f t="shared" si="18"/>
        <v>0.15889999999999999</v>
      </c>
      <c r="Z117">
        <f t="shared" si="19"/>
        <v>0.441</v>
      </c>
      <c r="AA117">
        <f t="shared" si="20"/>
        <v>0.78400000000000003</v>
      </c>
      <c r="AB117" t="str">
        <f t="shared" si="21"/>
        <v>GOOD</v>
      </c>
      <c r="AC117" t="str">
        <f t="shared" si="22"/>
        <v>GOOD</v>
      </c>
      <c r="AD117">
        <f t="shared" si="23"/>
        <v>4.2902999999999993</v>
      </c>
      <c r="AE117">
        <f t="shared" si="24"/>
        <v>0.58851851851851844</v>
      </c>
      <c r="AF117" t="str">
        <f t="shared" si="25"/>
        <v>GOOD</v>
      </c>
      <c r="AG117" t="str">
        <f t="shared" si="26"/>
        <v>GOOD</v>
      </c>
    </row>
    <row r="118" spans="1:33" x14ac:dyDescent="0.25">
      <c r="A118">
        <v>17.4006887</v>
      </c>
      <c r="B118">
        <v>78.389389899999998</v>
      </c>
      <c r="C118">
        <v>17.400686100000001</v>
      </c>
      <c r="D118">
        <v>78.389775999999998</v>
      </c>
      <c r="E118">
        <v>0.13919999999999999</v>
      </c>
      <c r="F118">
        <v>0.2031</v>
      </c>
      <c r="G118">
        <v>0.16520000000000001</v>
      </c>
      <c r="H118">
        <v>8.25</v>
      </c>
      <c r="I118">
        <f t="shared" si="27"/>
        <v>29.7</v>
      </c>
      <c r="J118" t="s">
        <v>0</v>
      </c>
      <c r="K118" s="1">
        <v>7.5532407407407409E-2</v>
      </c>
      <c r="L118">
        <v>0</v>
      </c>
      <c r="M118">
        <v>0</v>
      </c>
      <c r="N118">
        <v>1</v>
      </c>
      <c r="O118">
        <v>0</v>
      </c>
      <c r="P118">
        <v>0</v>
      </c>
      <c r="Q118">
        <f t="shared" si="15"/>
        <v>1</v>
      </c>
      <c r="R118">
        <f>LOOKUP(EXCEL_235356_data!L118,Sheet1!$D$3:$D$7,Sheet1!$E$3:$E$7)</f>
        <v>0</v>
      </c>
      <c r="S118">
        <f>LOOKUP(EXCEL_235356_data!M118,Sheet1!$D$3:$D$7,Sheet1!$E$3:$E$7)</f>
        <v>0</v>
      </c>
      <c r="T118">
        <f>LOOKUP(EXCEL_235356_data!N118,Sheet1!$D$3:$D$7,Sheet1!$E$3:$E$7)</f>
        <v>0.8</v>
      </c>
      <c r="U118">
        <f>LOOKUP(EXCEL_235356_data!O118,Sheet1!$D$3:$D$7,Sheet1!$E$3:$E$7)</f>
        <v>0</v>
      </c>
      <c r="V118">
        <f>LOOKUP(EXCEL_235356_data!P118,Sheet1!$D$3:$D$7,Sheet1!$E$3:$E$7)</f>
        <v>0</v>
      </c>
      <c r="W118">
        <f t="shared" si="16"/>
        <v>0.16</v>
      </c>
      <c r="X118">
        <f t="shared" si="17"/>
        <v>0.2031</v>
      </c>
      <c r="Y118">
        <f t="shared" si="18"/>
        <v>0.50750000000000006</v>
      </c>
      <c r="Z118">
        <f t="shared" si="19"/>
        <v>1.675575</v>
      </c>
      <c r="AA118">
        <f t="shared" si="20"/>
        <v>2.4618181818181819</v>
      </c>
      <c r="AB118" t="str">
        <f t="shared" si="21"/>
        <v>BUMPY</v>
      </c>
      <c r="AC118" t="str">
        <f t="shared" si="22"/>
        <v>GOOD</v>
      </c>
      <c r="AD118">
        <f t="shared" si="23"/>
        <v>15.072750000000001</v>
      </c>
      <c r="AE118">
        <f t="shared" si="24"/>
        <v>1.7087542087542089</v>
      </c>
      <c r="AF118" t="str">
        <f t="shared" si="25"/>
        <v>GOOD</v>
      </c>
      <c r="AG118" t="str">
        <f t="shared" si="26"/>
        <v>GOOD</v>
      </c>
    </row>
    <row r="119" spans="1:33" x14ac:dyDescent="0.25">
      <c r="A119">
        <v>17.400686100000001</v>
      </c>
      <c r="B119">
        <v>78.389775999999998</v>
      </c>
      <c r="C119">
        <v>17.400645399999998</v>
      </c>
      <c r="D119">
        <v>78.390175499999998</v>
      </c>
      <c r="E119">
        <v>0.11210000000000001</v>
      </c>
      <c r="F119">
        <v>0.12180000000000001</v>
      </c>
      <c r="G119">
        <v>5.6599999999999998E-2</v>
      </c>
      <c r="H119">
        <v>8.25</v>
      </c>
      <c r="I119">
        <f t="shared" si="27"/>
        <v>29.7</v>
      </c>
      <c r="J119" t="s">
        <v>0</v>
      </c>
      <c r="K119" s="1">
        <v>7.5590277777777784E-2</v>
      </c>
      <c r="L119">
        <v>0</v>
      </c>
      <c r="M119">
        <v>1</v>
      </c>
      <c r="N119">
        <v>0</v>
      </c>
      <c r="O119">
        <v>0</v>
      </c>
      <c r="P119">
        <v>0</v>
      </c>
      <c r="Q119">
        <f t="shared" si="15"/>
        <v>1</v>
      </c>
      <c r="R119">
        <f>LOOKUP(EXCEL_235356_data!L119,Sheet1!$D$3:$D$7,Sheet1!$E$3:$E$7)</f>
        <v>0</v>
      </c>
      <c r="S119">
        <f>LOOKUP(EXCEL_235356_data!M119,Sheet1!$D$3:$D$7,Sheet1!$E$3:$E$7)</f>
        <v>0.8</v>
      </c>
      <c r="T119">
        <f>LOOKUP(EXCEL_235356_data!N119,Sheet1!$D$3:$D$7,Sheet1!$E$3:$E$7)</f>
        <v>0</v>
      </c>
      <c r="U119">
        <f>LOOKUP(EXCEL_235356_data!O119,Sheet1!$D$3:$D$7,Sheet1!$E$3:$E$7)</f>
        <v>0</v>
      </c>
      <c r="V119">
        <f>LOOKUP(EXCEL_235356_data!P119,Sheet1!$D$3:$D$7,Sheet1!$E$3:$E$7)</f>
        <v>0</v>
      </c>
      <c r="W119">
        <f t="shared" si="16"/>
        <v>0.16</v>
      </c>
      <c r="X119">
        <f t="shared" si="17"/>
        <v>0.12180000000000001</v>
      </c>
      <c r="Y119">
        <f t="shared" si="18"/>
        <v>0.29049999999999998</v>
      </c>
      <c r="Z119">
        <f t="shared" si="19"/>
        <v>1.00485</v>
      </c>
      <c r="AA119">
        <f t="shared" si="20"/>
        <v>1.4763636363636363</v>
      </c>
      <c r="AB119" t="str">
        <f t="shared" si="21"/>
        <v>GOOD</v>
      </c>
      <c r="AC119" t="str">
        <f t="shared" si="22"/>
        <v>GOOD</v>
      </c>
      <c r="AD119">
        <f t="shared" si="23"/>
        <v>8.6278499999999987</v>
      </c>
      <c r="AE119">
        <f t="shared" si="24"/>
        <v>0.97811447811447816</v>
      </c>
      <c r="AF119" t="str">
        <f t="shared" si="25"/>
        <v>GOOD</v>
      </c>
      <c r="AG119" t="str">
        <f t="shared" si="26"/>
        <v>GOOD</v>
      </c>
    </row>
    <row r="120" spans="1:33" x14ac:dyDescent="0.25">
      <c r="A120">
        <v>17.400645399999998</v>
      </c>
      <c r="B120">
        <v>78.390175499999998</v>
      </c>
      <c r="C120">
        <v>17.400611000000001</v>
      </c>
      <c r="D120">
        <v>78.390519100000006</v>
      </c>
      <c r="E120">
        <v>0.4536</v>
      </c>
      <c r="F120">
        <v>0.2104</v>
      </c>
      <c r="G120">
        <v>0.45379999999999998</v>
      </c>
      <c r="H120">
        <v>6.75</v>
      </c>
      <c r="I120">
        <f t="shared" si="27"/>
        <v>24.3</v>
      </c>
      <c r="J120" t="s">
        <v>0</v>
      </c>
      <c r="K120" s="1">
        <v>7.5648148148148145E-2</v>
      </c>
      <c r="L120">
        <v>0</v>
      </c>
      <c r="M120">
        <v>0</v>
      </c>
      <c r="N120">
        <v>0</v>
      </c>
      <c r="O120">
        <v>0</v>
      </c>
      <c r="P120">
        <v>2</v>
      </c>
      <c r="Q120">
        <f t="shared" si="15"/>
        <v>2</v>
      </c>
      <c r="R120">
        <f>LOOKUP(EXCEL_235356_data!L120,Sheet1!$D$3:$D$7,Sheet1!$E$3:$E$7)</f>
        <v>0</v>
      </c>
      <c r="S120">
        <f>LOOKUP(EXCEL_235356_data!M120,Sheet1!$D$3:$D$7,Sheet1!$E$3:$E$7)</f>
        <v>0</v>
      </c>
      <c r="T120">
        <f>LOOKUP(EXCEL_235356_data!N120,Sheet1!$D$3:$D$7,Sheet1!$E$3:$E$7)</f>
        <v>0</v>
      </c>
      <c r="U120">
        <f>LOOKUP(EXCEL_235356_data!O120,Sheet1!$D$3:$D$7,Sheet1!$E$3:$E$7)</f>
        <v>0</v>
      </c>
      <c r="V120">
        <f>LOOKUP(EXCEL_235356_data!P120,Sheet1!$D$3:$D$7,Sheet1!$E$3:$E$7)</f>
        <v>1</v>
      </c>
      <c r="W120">
        <f t="shared" si="16"/>
        <v>0.2</v>
      </c>
      <c r="X120">
        <f t="shared" si="17"/>
        <v>0.45379999999999998</v>
      </c>
      <c r="Y120">
        <f t="shared" si="18"/>
        <v>1.1177999999999999</v>
      </c>
      <c r="Z120">
        <f t="shared" si="19"/>
        <v>3.0631499999999998</v>
      </c>
      <c r="AA120">
        <f t="shared" si="20"/>
        <v>6.7229629629629626</v>
      </c>
      <c r="AB120" t="str">
        <f t="shared" si="21"/>
        <v>BUMPY</v>
      </c>
      <c r="AC120" t="str">
        <f t="shared" si="22"/>
        <v>SUPER</v>
      </c>
      <c r="AD120">
        <f t="shared" si="23"/>
        <v>27.16254</v>
      </c>
      <c r="AE120">
        <f t="shared" si="24"/>
        <v>4.5999999999999996</v>
      </c>
      <c r="AF120" t="str">
        <f t="shared" si="25"/>
        <v>BUMPY</v>
      </c>
      <c r="AG120" t="str">
        <f t="shared" si="26"/>
        <v>SUPER</v>
      </c>
    </row>
    <row r="121" spans="1:33" x14ac:dyDescent="0.25">
      <c r="A121">
        <v>17.400611000000001</v>
      </c>
      <c r="B121">
        <v>78.390519100000006</v>
      </c>
      <c r="C121">
        <v>17.400600300000001</v>
      </c>
      <c r="D121">
        <v>78.390900700000003</v>
      </c>
      <c r="E121">
        <v>0.1179</v>
      </c>
      <c r="F121">
        <v>6.0100000000000001E-2</v>
      </c>
      <c r="G121">
        <v>4.8000000000000001E-2</v>
      </c>
      <c r="H121">
        <v>8.75</v>
      </c>
      <c r="I121">
        <f t="shared" si="27"/>
        <v>31.5</v>
      </c>
      <c r="J121" t="s">
        <v>0</v>
      </c>
      <c r="K121" s="1">
        <v>7.570601851851852E-2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5"/>
        <v>0</v>
      </c>
      <c r="R121">
        <f>LOOKUP(EXCEL_235356_data!L121,Sheet1!$D$3:$D$7,Sheet1!$E$3:$E$7)</f>
        <v>0</v>
      </c>
      <c r="S121">
        <f>LOOKUP(EXCEL_235356_data!M121,Sheet1!$D$3:$D$7,Sheet1!$E$3:$E$7)</f>
        <v>0</v>
      </c>
      <c r="T121">
        <f>LOOKUP(EXCEL_235356_data!N121,Sheet1!$D$3:$D$7,Sheet1!$E$3:$E$7)</f>
        <v>0</v>
      </c>
      <c r="U121">
        <f>LOOKUP(EXCEL_235356_data!O121,Sheet1!$D$3:$D$7,Sheet1!$E$3:$E$7)</f>
        <v>0</v>
      </c>
      <c r="V121">
        <f>LOOKUP(EXCEL_235356_data!P121,Sheet1!$D$3:$D$7,Sheet1!$E$3:$E$7)</f>
        <v>0</v>
      </c>
      <c r="W121">
        <f t="shared" si="16"/>
        <v>0</v>
      </c>
      <c r="X121">
        <f t="shared" si="17"/>
        <v>0.1179</v>
      </c>
      <c r="Y121">
        <f t="shared" si="18"/>
        <v>0.22599999999999998</v>
      </c>
      <c r="Z121">
        <f t="shared" si="19"/>
        <v>1.031625</v>
      </c>
      <c r="AA121">
        <f t="shared" si="20"/>
        <v>1.3474285714285714</v>
      </c>
      <c r="AB121" t="str">
        <f t="shared" si="21"/>
        <v>GOOD</v>
      </c>
      <c r="AC121" t="str">
        <f t="shared" si="22"/>
        <v>GOOD</v>
      </c>
      <c r="AD121">
        <f t="shared" si="23"/>
        <v>7.1189999999999998</v>
      </c>
      <c r="AE121">
        <f t="shared" si="24"/>
        <v>0.71746031746031735</v>
      </c>
      <c r="AF121" t="str">
        <f t="shared" si="25"/>
        <v>GOOD</v>
      </c>
      <c r="AG121" t="str">
        <f t="shared" si="26"/>
        <v>GOOD</v>
      </c>
    </row>
    <row r="122" spans="1:33" x14ac:dyDescent="0.25">
      <c r="A122">
        <v>17.400600300000001</v>
      </c>
      <c r="B122">
        <v>78.390900700000003</v>
      </c>
      <c r="C122">
        <v>17.400562600000001</v>
      </c>
      <c r="D122">
        <v>78.391331500000007</v>
      </c>
      <c r="E122">
        <v>0.10539999999999999</v>
      </c>
      <c r="F122">
        <v>6.7500000000000004E-2</v>
      </c>
      <c r="G122">
        <v>0.26390000000000002</v>
      </c>
      <c r="H122">
        <v>9.25</v>
      </c>
      <c r="I122">
        <f t="shared" si="27"/>
        <v>33.300000000000004</v>
      </c>
      <c r="J122" t="s">
        <v>0</v>
      </c>
      <c r="K122" s="1">
        <v>7.5763888888888895E-2</v>
      </c>
      <c r="L122">
        <v>0</v>
      </c>
      <c r="M122">
        <v>0</v>
      </c>
      <c r="N122">
        <v>2</v>
      </c>
      <c r="O122">
        <v>0</v>
      </c>
      <c r="P122">
        <v>0</v>
      </c>
      <c r="Q122">
        <f t="shared" si="15"/>
        <v>2</v>
      </c>
      <c r="R122">
        <f>LOOKUP(EXCEL_235356_data!L122,Sheet1!$D$3:$D$7,Sheet1!$E$3:$E$7)</f>
        <v>0</v>
      </c>
      <c r="S122">
        <f>LOOKUP(EXCEL_235356_data!M122,Sheet1!$D$3:$D$7,Sheet1!$E$3:$E$7)</f>
        <v>0</v>
      </c>
      <c r="T122">
        <f>LOOKUP(EXCEL_235356_data!N122,Sheet1!$D$3:$D$7,Sheet1!$E$3:$E$7)</f>
        <v>1</v>
      </c>
      <c r="U122">
        <f>LOOKUP(EXCEL_235356_data!O122,Sheet1!$D$3:$D$7,Sheet1!$E$3:$E$7)</f>
        <v>0</v>
      </c>
      <c r="V122">
        <f>LOOKUP(EXCEL_235356_data!P122,Sheet1!$D$3:$D$7,Sheet1!$E$3:$E$7)</f>
        <v>0</v>
      </c>
      <c r="W122">
        <f t="shared" si="16"/>
        <v>0.2</v>
      </c>
      <c r="X122">
        <f t="shared" si="17"/>
        <v>0.26390000000000002</v>
      </c>
      <c r="Y122">
        <f t="shared" si="18"/>
        <v>0.43680000000000002</v>
      </c>
      <c r="Z122">
        <f t="shared" si="19"/>
        <v>2.4410750000000001</v>
      </c>
      <c r="AA122">
        <f t="shared" si="20"/>
        <v>2.8529729729729731</v>
      </c>
      <c r="AB122" t="str">
        <f t="shared" si="21"/>
        <v>BUMPY</v>
      </c>
      <c r="AC122" t="str">
        <f t="shared" si="22"/>
        <v>GOOD</v>
      </c>
      <c r="AD122">
        <f t="shared" si="23"/>
        <v>14.545440000000003</v>
      </c>
      <c r="AE122">
        <f t="shared" si="24"/>
        <v>1.3117117117117116</v>
      </c>
      <c r="AF122" t="str">
        <f t="shared" si="25"/>
        <v>GOOD</v>
      </c>
      <c r="AG122" t="str">
        <f t="shared" si="26"/>
        <v>GOOD</v>
      </c>
    </row>
    <row r="123" spans="1:33" x14ac:dyDescent="0.25">
      <c r="A123">
        <v>17.400562600000001</v>
      </c>
      <c r="B123">
        <v>78.391331500000007</v>
      </c>
      <c r="C123">
        <v>17.400481599999999</v>
      </c>
      <c r="D123">
        <v>78.391732200000007</v>
      </c>
      <c r="E123">
        <v>8.4900000000000003E-2</v>
      </c>
      <c r="F123">
        <v>0.52749999999999997</v>
      </c>
      <c r="G123">
        <v>1.2985</v>
      </c>
      <c r="H123">
        <v>8.75</v>
      </c>
      <c r="I123">
        <f t="shared" si="27"/>
        <v>31.5</v>
      </c>
      <c r="J123" t="s">
        <v>1</v>
      </c>
      <c r="K123" s="1">
        <v>7.5821759259259255E-2</v>
      </c>
      <c r="L123">
        <v>0</v>
      </c>
      <c r="M123">
        <v>0</v>
      </c>
      <c r="N123">
        <v>2</v>
      </c>
      <c r="O123">
        <v>3</v>
      </c>
      <c r="P123">
        <v>0</v>
      </c>
      <c r="Q123">
        <f t="shared" si="15"/>
        <v>5</v>
      </c>
      <c r="R123">
        <f>LOOKUP(EXCEL_235356_data!L123,Sheet1!$D$3:$D$7,Sheet1!$E$3:$E$7)</f>
        <v>0</v>
      </c>
      <c r="S123">
        <f>LOOKUP(EXCEL_235356_data!M123,Sheet1!$D$3:$D$7,Sheet1!$E$3:$E$7)</f>
        <v>0</v>
      </c>
      <c r="T123">
        <f>LOOKUP(EXCEL_235356_data!N123,Sheet1!$D$3:$D$7,Sheet1!$E$3:$E$7)</f>
        <v>1</v>
      </c>
      <c r="U123">
        <f>LOOKUP(EXCEL_235356_data!O123,Sheet1!$D$3:$D$7,Sheet1!$E$3:$E$7)</f>
        <v>1.5</v>
      </c>
      <c r="V123">
        <f>LOOKUP(EXCEL_235356_data!P123,Sheet1!$D$3:$D$7,Sheet1!$E$3:$E$7)</f>
        <v>0</v>
      </c>
      <c r="W123">
        <f t="shared" si="16"/>
        <v>0.5</v>
      </c>
      <c r="X123">
        <f t="shared" si="17"/>
        <v>1.2985</v>
      </c>
      <c r="Y123">
        <f t="shared" si="18"/>
        <v>1.9108999999999998</v>
      </c>
      <c r="Z123">
        <f t="shared" si="19"/>
        <v>11.361875</v>
      </c>
      <c r="AA123">
        <f t="shared" si="20"/>
        <v>14.84</v>
      </c>
      <c r="AB123" t="str">
        <f t="shared" si="21"/>
        <v>BUMPY</v>
      </c>
      <c r="AC123" t="str">
        <f t="shared" si="22"/>
        <v>SUPER</v>
      </c>
      <c r="AD123">
        <f t="shared" si="23"/>
        <v>60.193349999999995</v>
      </c>
      <c r="AE123">
        <f t="shared" si="24"/>
        <v>6.0663492063492059</v>
      </c>
      <c r="AF123" t="str">
        <f t="shared" si="25"/>
        <v>BUMPY</v>
      </c>
      <c r="AG123" t="str">
        <f t="shared" si="26"/>
        <v>SUPER</v>
      </c>
    </row>
    <row r="124" spans="1:33" x14ac:dyDescent="0.25">
      <c r="A124">
        <v>17.400481599999999</v>
      </c>
      <c r="B124">
        <v>78.391732200000007</v>
      </c>
      <c r="C124">
        <v>17.400448600000001</v>
      </c>
      <c r="D124">
        <v>78.392096600000002</v>
      </c>
      <c r="E124">
        <v>0.24690000000000001</v>
      </c>
      <c r="F124">
        <v>0.70509999999999995</v>
      </c>
      <c r="G124">
        <v>0.73219999999999996</v>
      </c>
      <c r="H124">
        <v>7</v>
      </c>
      <c r="I124">
        <f t="shared" si="27"/>
        <v>25.2</v>
      </c>
      <c r="J124" t="s">
        <v>1</v>
      </c>
      <c r="K124" s="1">
        <v>7.587962962962963E-2</v>
      </c>
      <c r="L124">
        <v>0</v>
      </c>
      <c r="M124">
        <v>0</v>
      </c>
      <c r="N124">
        <v>3</v>
      </c>
      <c r="O124">
        <v>2</v>
      </c>
      <c r="P124">
        <v>0</v>
      </c>
      <c r="Q124">
        <f t="shared" si="15"/>
        <v>5</v>
      </c>
      <c r="R124">
        <f>LOOKUP(EXCEL_235356_data!L124,Sheet1!$D$3:$D$7,Sheet1!$E$3:$E$7)</f>
        <v>0</v>
      </c>
      <c r="S124">
        <f>LOOKUP(EXCEL_235356_data!M124,Sheet1!$D$3:$D$7,Sheet1!$E$3:$E$7)</f>
        <v>0</v>
      </c>
      <c r="T124">
        <f>LOOKUP(EXCEL_235356_data!N124,Sheet1!$D$3:$D$7,Sheet1!$E$3:$E$7)</f>
        <v>1.5</v>
      </c>
      <c r="U124">
        <f>LOOKUP(EXCEL_235356_data!O124,Sheet1!$D$3:$D$7,Sheet1!$E$3:$E$7)</f>
        <v>1</v>
      </c>
      <c r="V124">
        <f>LOOKUP(EXCEL_235356_data!P124,Sheet1!$D$3:$D$7,Sheet1!$E$3:$E$7)</f>
        <v>0</v>
      </c>
      <c r="W124">
        <f t="shared" si="16"/>
        <v>0.5</v>
      </c>
      <c r="X124">
        <f t="shared" si="17"/>
        <v>0.73219999999999996</v>
      </c>
      <c r="Y124">
        <f t="shared" si="18"/>
        <v>1.6841999999999999</v>
      </c>
      <c r="Z124">
        <f t="shared" si="19"/>
        <v>5.1254</v>
      </c>
      <c r="AA124">
        <f t="shared" si="20"/>
        <v>10.459999999999999</v>
      </c>
      <c r="AB124" t="str">
        <f t="shared" si="21"/>
        <v>BUMPY</v>
      </c>
      <c r="AC124" t="str">
        <f t="shared" si="22"/>
        <v>SUPER</v>
      </c>
      <c r="AD124">
        <f t="shared" si="23"/>
        <v>42.441839999999999</v>
      </c>
      <c r="AE124">
        <f t="shared" si="24"/>
        <v>6.6833333333333327</v>
      </c>
      <c r="AF124" t="str">
        <f t="shared" si="25"/>
        <v>BUMPY</v>
      </c>
      <c r="AG124" t="str">
        <f t="shared" si="26"/>
        <v>SUPER</v>
      </c>
    </row>
    <row r="125" spans="1:33" x14ac:dyDescent="0.25">
      <c r="A125">
        <v>17.400448600000001</v>
      </c>
      <c r="B125">
        <v>78.392096600000002</v>
      </c>
      <c r="C125">
        <v>17.400381299999999</v>
      </c>
      <c r="D125">
        <v>78.392449200000001</v>
      </c>
      <c r="E125">
        <v>0.22059999999999999</v>
      </c>
      <c r="F125">
        <v>0.2903</v>
      </c>
      <c r="G125">
        <v>0.1792</v>
      </c>
      <c r="H125">
        <v>7.25</v>
      </c>
      <c r="I125">
        <f t="shared" si="27"/>
        <v>26.1</v>
      </c>
      <c r="J125" t="s">
        <v>2</v>
      </c>
      <c r="K125" s="1">
        <v>7.5937500000000005E-2</v>
      </c>
      <c r="L125">
        <v>1</v>
      </c>
      <c r="M125">
        <v>2</v>
      </c>
      <c r="N125">
        <v>1</v>
      </c>
      <c r="O125">
        <v>1</v>
      </c>
      <c r="P125">
        <v>2</v>
      </c>
      <c r="Q125">
        <f t="shared" si="15"/>
        <v>7</v>
      </c>
      <c r="R125">
        <f>LOOKUP(EXCEL_235356_data!L125,Sheet1!$D$3:$D$7,Sheet1!$E$3:$E$7)</f>
        <v>0.8</v>
      </c>
      <c r="S125">
        <f>LOOKUP(EXCEL_235356_data!M125,Sheet1!$D$3:$D$7,Sheet1!$E$3:$E$7)</f>
        <v>1</v>
      </c>
      <c r="T125">
        <f>LOOKUP(EXCEL_235356_data!N125,Sheet1!$D$3:$D$7,Sheet1!$E$3:$E$7)</f>
        <v>0.8</v>
      </c>
      <c r="U125">
        <f>LOOKUP(EXCEL_235356_data!O125,Sheet1!$D$3:$D$7,Sheet1!$E$3:$E$7)</f>
        <v>0.8</v>
      </c>
      <c r="V125">
        <f>LOOKUP(EXCEL_235356_data!P125,Sheet1!$D$3:$D$7,Sheet1!$E$3:$E$7)</f>
        <v>1</v>
      </c>
      <c r="W125">
        <f t="shared" si="16"/>
        <v>0.88000000000000012</v>
      </c>
      <c r="X125">
        <f t="shared" si="17"/>
        <v>0.2903</v>
      </c>
      <c r="Y125">
        <f t="shared" si="18"/>
        <v>0.69010000000000005</v>
      </c>
      <c r="Z125">
        <f t="shared" si="19"/>
        <v>2.1046749999999999</v>
      </c>
      <c r="AA125">
        <f t="shared" si="20"/>
        <v>4.0041379310344825</v>
      </c>
      <c r="AB125" t="str">
        <f t="shared" si="21"/>
        <v>BUMPY</v>
      </c>
      <c r="AC125" t="str">
        <f t="shared" si="22"/>
        <v>SUPER</v>
      </c>
      <c r="AD125">
        <f t="shared" si="23"/>
        <v>18.011610000000001</v>
      </c>
      <c r="AE125">
        <f t="shared" si="24"/>
        <v>2.6440613026819921</v>
      </c>
      <c r="AF125" t="str">
        <f t="shared" si="25"/>
        <v>BUMPY</v>
      </c>
      <c r="AG125" t="str">
        <f t="shared" si="26"/>
        <v>GOOD</v>
      </c>
    </row>
    <row r="126" spans="1:33" x14ac:dyDescent="0.25">
      <c r="A126">
        <v>17.400381299999999</v>
      </c>
      <c r="B126">
        <v>78.392449200000001</v>
      </c>
      <c r="C126">
        <v>17.400346200000001</v>
      </c>
      <c r="D126">
        <v>78.392813899999993</v>
      </c>
      <c r="E126">
        <v>0.105</v>
      </c>
      <c r="F126">
        <v>4.7399999999999998E-2</v>
      </c>
      <c r="G126">
        <v>6.0600000000000001E-2</v>
      </c>
      <c r="H126">
        <v>8.25</v>
      </c>
      <c r="I126">
        <f t="shared" si="27"/>
        <v>29.7</v>
      </c>
      <c r="J126" t="s">
        <v>2</v>
      </c>
      <c r="K126" s="1">
        <v>7.5995370370370366E-2</v>
      </c>
      <c r="L126">
        <v>0</v>
      </c>
      <c r="M126">
        <v>1</v>
      </c>
      <c r="N126">
        <v>0</v>
      </c>
      <c r="O126">
        <v>1</v>
      </c>
      <c r="P126">
        <v>1</v>
      </c>
      <c r="Q126">
        <f t="shared" si="15"/>
        <v>3</v>
      </c>
      <c r="R126">
        <f>LOOKUP(EXCEL_235356_data!L126,Sheet1!$D$3:$D$7,Sheet1!$E$3:$E$7)</f>
        <v>0</v>
      </c>
      <c r="S126">
        <f>LOOKUP(EXCEL_235356_data!M126,Sheet1!$D$3:$D$7,Sheet1!$E$3:$E$7)</f>
        <v>0.8</v>
      </c>
      <c r="T126">
        <f>LOOKUP(EXCEL_235356_data!N126,Sheet1!$D$3:$D$7,Sheet1!$E$3:$E$7)</f>
        <v>0</v>
      </c>
      <c r="U126">
        <f>LOOKUP(EXCEL_235356_data!O126,Sheet1!$D$3:$D$7,Sheet1!$E$3:$E$7)</f>
        <v>0.8</v>
      </c>
      <c r="V126">
        <f>LOOKUP(EXCEL_235356_data!P126,Sheet1!$D$3:$D$7,Sheet1!$E$3:$E$7)</f>
        <v>0.8</v>
      </c>
      <c r="W126">
        <f t="shared" si="16"/>
        <v>0.48000000000000009</v>
      </c>
      <c r="X126">
        <f t="shared" si="17"/>
        <v>0.105</v>
      </c>
      <c r="Y126">
        <f t="shared" si="18"/>
        <v>0.21299999999999997</v>
      </c>
      <c r="Z126">
        <f t="shared" si="19"/>
        <v>0.86624999999999996</v>
      </c>
      <c r="AA126">
        <f t="shared" si="20"/>
        <v>1.2727272727272725</v>
      </c>
      <c r="AB126" t="str">
        <f t="shared" si="21"/>
        <v>GOOD</v>
      </c>
      <c r="AC126" t="str">
        <f t="shared" si="22"/>
        <v>GOOD</v>
      </c>
      <c r="AD126">
        <f t="shared" si="23"/>
        <v>6.3260999999999985</v>
      </c>
      <c r="AE126">
        <f t="shared" si="24"/>
        <v>0.71717171717171713</v>
      </c>
      <c r="AF126" t="str">
        <f t="shared" si="25"/>
        <v>GOOD</v>
      </c>
      <c r="AG126" t="str">
        <f t="shared" si="26"/>
        <v>GOOD</v>
      </c>
    </row>
    <row r="127" spans="1:33" x14ac:dyDescent="0.25">
      <c r="A127">
        <v>17.400346200000001</v>
      </c>
      <c r="B127">
        <v>78.392813899999993</v>
      </c>
      <c r="C127">
        <v>17.400315500000001</v>
      </c>
      <c r="D127">
        <v>78.393207500000003</v>
      </c>
      <c r="E127">
        <v>0.1145</v>
      </c>
      <c r="F127">
        <v>1.9900000000000001E-2</v>
      </c>
      <c r="G127">
        <v>0.16450000000000001</v>
      </c>
      <c r="H127">
        <v>8</v>
      </c>
      <c r="I127">
        <f t="shared" si="27"/>
        <v>28.8</v>
      </c>
      <c r="J127" t="s">
        <v>2</v>
      </c>
      <c r="K127" s="1">
        <v>7.6053240740740741E-2</v>
      </c>
      <c r="L127">
        <v>1</v>
      </c>
      <c r="M127">
        <v>2</v>
      </c>
      <c r="N127">
        <v>1</v>
      </c>
      <c r="O127">
        <v>0</v>
      </c>
      <c r="P127">
        <v>0</v>
      </c>
      <c r="Q127">
        <f t="shared" si="15"/>
        <v>4</v>
      </c>
      <c r="R127">
        <f>LOOKUP(EXCEL_235356_data!L127,Sheet1!$D$3:$D$7,Sheet1!$E$3:$E$7)</f>
        <v>0.8</v>
      </c>
      <c r="S127">
        <f>LOOKUP(EXCEL_235356_data!M127,Sheet1!$D$3:$D$7,Sheet1!$E$3:$E$7)</f>
        <v>1</v>
      </c>
      <c r="T127">
        <f>LOOKUP(EXCEL_235356_data!N127,Sheet1!$D$3:$D$7,Sheet1!$E$3:$E$7)</f>
        <v>0.8</v>
      </c>
      <c r="U127">
        <f>LOOKUP(EXCEL_235356_data!O127,Sheet1!$D$3:$D$7,Sheet1!$E$3:$E$7)</f>
        <v>0</v>
      </c>
      <c r="V127">
        <f>LOOKUP(EXCEL_235356_data!P127,Sheet1!$D$3:$D$7,Sheet1!$E$3:$E$7)</f>
        <v>0</v>
      </c>
      <c r="W127">
        <f t="shared" si="16"/>
        <v>0.52</v>
      </c>
      <c r="X127">
        <f t="shared" si="17"/>
        <v>0.16450000000000001</v>
      </c>
      <c r="Y127">
        <f t="shared" si="18"/>
        <v>0.29890000000000005</v>
      </c>
      <c r="Z127">
        <f t="shared" si="19"/>
        <v>1.3160000000000001</v>
      </c>
      <c r="AA127">
        <f t="shared" si="20"/>
        <v>2.0562499999999999</v>
      </c>
      <c r="AB127" t="str">
        <f t="shared" si="21"/>
        <v>BUMPY</v>
      </c>
      <c r="AC127" t="str">
        <f t="shared" si="22"/>
        <v>GOOD</v>
      </c>
      <c r="AD127">
        <f t="shared" si="23"/>
        <v>8.6083200000000026</v>
      </c>
      <c r="AE127">
        <f t="shared" si="24"/>
        <v>1.0378472222222224</v>
      </c>
      <c r="AF127" t="str">
        <f t="shared" si="25"/>
        <v>GOOD</v>
      </c>
      <c r="AG127" t="str">
        <f t="shared" si="26"/>
        <v>GOOD</v>
      </c>
    </row>
    <row r="128" spans="1:33" x14ac:dyDescent="0.25">
      <c r="A128">
        <v>17.400315500000001</v>
      </c>
      <c r="B128">
        <v>78.393207500000003</v>
      </c>
      <c r="C128">
        <v>17.400288799999998</v>
      </c>
      <c r="D128">
        <v>78.393583100000001</v>
      </c>
      <c r="E128">
        <v>0.3014</v>
      </c>
      <c r="F128">
        <v>0.2185</v>
      </c>
      <c r="G128">
        <v>0.54390000000000005</v>
      </c>
      <c r="H128">
        <v>8.75</v>
      </c>
      <c r="I128">
        <f t="shared" si="27"/>
        <v>31.5</v>
      </c>
      <c r="J128" t="s">
        <v>0</v>
      </c>
      <c r="K128" s="1">
        <v>7.6111111111111115E-2</v>
      </c>
      <c r="L128">
        <v>2</v>
      </c>
      <c r="M128">
        <v>0</v>
      </c>
      <c r="N128">
        <v>0</v>
      </c>
      <c r="O128">
        <v>0</v>
      </c>
      <c r="P128">
        <v>0</v>
      </c>
      <c r="Q128">
        <f t="shared" si="15"/>
        <v>2</v>
      </c>
      <c r="R128">
        <f>LOOKUP(EXCEL_235356_data!L128,Sheet1!$D$3:$D$7,Sheet1!$E$3:$E$7)</f>
        <v>1</v>
      </c>
      <c r="S128">
        <f>LOOKUP(EXCEL_235356_data!M128,Sheet1!$D$3:$D$7,Sheet1!$E$3:$E$7)</f>
        <v>0</v>
      </c>
      <c r="T128">
        <f>LOOKUP(EXCEL_235356_data!N128,Sheet1!$D$3:$D$7,Sheet1!$E$3:$E$7)</f>
        <v>0</v>
      </c>
      <c r="U128">
        <f>LOOKUP(EXCEL_235356_data!O128,Sheet1!$D$3:$D$7,Sheet1!$E$3:$E$7)</f>
        <v>0</v>
      </c>
      <c r="V128">
        <f>LOOKUP(EXCEL_235356_data!P128,Sheet1!$D$3:$D$7,Sheet1!$E$3:$E$7)</f>
        <v>0</v>
      </c>
      <c r="W128">
        <f t="shared" si="16"/>
        <v>0.2</v>
      </c>
      <c r="X128">
        <f t="shared" si="17"/>
        <v>0.54390000000000005</v>
      </c>
      <c r="Y128">
        <f t="shared" si="18"/>
        <v>1.0638000000000001</v>
      </c>
      <c r="Z128">
        <f t="shared" si="19"/>
        <v>4.759125</v>
      </c>
      <c r="AA128">
        <f t="shared" si="20"/>
        <v>6.2160000000000011</v>
      </c>
      <c r="AB128" t="str">
        <f t="shared" si="21"/>
        <v>BUMPY</v>
      </c>
      <c r="AC128" t="str">
        <f t="shared" si="22"/>
        <v>SUPER</v>
      </c>
      <c r="AD128">
        <f t="shared" si="23"/>
        <v>33.509700000000002</v>
      </c>
      <c r="AE128">
        <f t="shared" si="24"/>
        <v>3.3771428571428577</v>
      </c>
      <c r="AF128" t="str">
        <f t="shared" si="25"/>
        <v>BUMPY</v>
      </c>
      <c r="AG128" t="str">
        <f t="shared" si="26"/>
        <v>SUPER</v>
      </c>
    </row>
    <row r="129" spans="1:33" x14ac:dyDescent="0.25">
      <c r="A129">
        <v>17.400288799999998</v>
      </c>
      <c r="B129">
        <v>78.393583100000001</v>
      </c>
      <c r="C129">
        <v>17.400262699999999</v>
      </c>
      <c r="D129">
        <v>78.393909500000007</v>
      </c>
      <c r="E129">
        <v>9.2999999999999999E-2</v>
      </c>
      <c r="F129">
        <v>5.0700000000000002E-2</v>
      </c>
      <c r="G129">
        <v>0.1182</v>
      </c>
      <c r="H129">
        <v>8.25</v>
      </c>
      <c r="I129">
        <f t="shared" si="27"/>
        <v>29.7</v>
      </c>
      <c r="J129" t="s">
        <v>0</v>
      </c>
      <c r="K129" s="1">
        <v>7.6168981481481476E-2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si="15"/>
        <v>0</v>
      </c>
      <c r="R129">
        <f>LOOKUP(EXCEL_235356_data!L129,Sheet1!$D$3:$D$7,Sheet1!$E$3:$E$7)</f>
        <v>0</v>
      </c>
      <c r="S129">
        <f>LOOKUP(EXCEL_235356_data!M129,Sheet1!$D$3:$D$7,Sheet1!$E$3:$E$7)</f>
        <v>0</v>
      </c>
      <c r="T129">
        <f>LOOKUP(EXCEL_235356_data!N129,Sheet1!$D$3:$D$7,Sheet1!$E$3:$E$7)</f>
        <v>0</v>
      </c>
      <c r="U129">
        <f>LOOKUP(EXCEL_235356_data!O129,Sheet1!$D$3:$D$7,Sheet1!$E$3:$E$7)</f>
        <v>0</v>
      </c>
      <c r="V129">
        <f>LOOKUP(EXCEL_235356_data!P129,Sheet1!$D$3:$D$7,Sheet1!$E$3:$E$7)</f>
        <v>0</v>
      </c>
      <c r="W129">
        <f t="shared" si="16"/>
        <v>0</v>
      </c>
      <c r="X129">
        <f t="shared" si="17"/>
        <v>0.1182</v>
      </c>
      <c r="Y129">
        <f t="shared" si="18"/>
        <v>0.26190000000000002</v>
      </c>
      <c r="Z129">
        <f t="shared" si="19"/>
        <v>0.97514999999999996</v>
      </c>
      <c r="AA129">
        <f t="shared" si="20"/>
        <v>1.4327272727272726</v>
      </c>
      <c r="AB129" t="str">
        <f t="shared" si="21"/>
        <v>GOOD</v>
      </c>
      <c r="AC129" t="str">
        <f t="shared" si="22"/>
        <v>GOOD</v>
      </c>
      <c r="AD129">
        <f t="shared" si="23"/>
        <v>7.7784300000000002</v>
      </c>
      <c r="AE129">
        <f t="shared" si="24"/>
        <v>0.88181818181818183</v>
      </c>
      <c r="AF129" t="str">
        <f t="shared" si="25"/>
        <v>GOOD</v>
      </c>
      <c r="AG129" t="str">
        <f t="shared" si="26"/>
        <v>GOOD</v>
      </c>
    </row>
    <row r="130" spans="1:33" x14ac:dyDescent="0.25">
      <c r="A130">
        <v>17.400255999999999</v>
      </c>
      <c r="B130">
        <v>78.393985499999999</v>
      </c>
      <c r="C130">
        <v>17.400223199999999</v>
      </c>
      <c r="D130">
        <v>78.394312099999993</v>
      </c>
      <c r="E130">
        <v>0.18640000000000001</v>
      </c>
      <c r="F130">
        <v>0.2079</v>
      </c>
      <c r="G130">
        <v>0.3468</v>
      </c>
      <c r="H130">
        <v>7.25</v>
      </c>
      <c r="I130">
        <f t="shared" si="27"/>
        <v>26.1</v>
      </c>
      <c r="J130" t="s">
        <v>0</v>
      </c>
      <c r="K130" s="1">
        <v>7.6226851851851851E-2</v>
      </c>
      <c r="L130">
        <v>0</v>
      </c>
      <c r="M130">
        <v>0</v>
      </c>
      <c r="N130">
        <v>2</v>
      </c>
      <c r="O130">
        <v>0</v>
      </c>
      <c r="P130">
        <v>0</v>
      </c>
      <c r="Q130">
        <f t="shared" si="15"/>
        <v>2</v>
      </c>
      <c r="R130">
        <f>LOOKUP(EXCEL_235356_data!L130,Sheet1!$D$3:$D$7,Sheet1!$E$3:$E$7)</f>
        <v>0</v>
      </c>
      <c r="S130">
        <f>LOOKUP(EXCEL_235356_data!M130,Sheet1!$D$3:$D$7,Sheet1!$E$3:$E$7)</f>
        <v>0</v>
      </c>
      <c r="T130">
        <f>LOOKUP(EXCEL_235356_data!N130,Sheet1!$D$3:$D$7,Sheet1!$E$3:$E$7)</f>
        <v>1</v>
      </c>
      <c r="U130">
        <f>LOOKUP(EXCEL_235356_data!O130,Sheet1!$D$3:$D$7,Sheet1!$E$3:$E$7)</f>
        <v>0</v>
      </c>
      <c r="V130">
        <f>LOOKUP(EXCEL_235356_data!P130,Sheet1!$D$3:$D$7,Sheet1!$E$3:$E$7)</f>
        <v>0</v>
      </c>
      <c r="W130">
        <f t="shared" si="16"/>
        <v>0.2</v>
      </c>
      <c r="X130">
        <f t="shared" si="17"/>
        <v>0.3468</v>
      </c>
      <c r="Y130">
        <f t="shared" si="18"/>
        <v>0.74109999999999998</v>
      </c>
      <c r="Z130">
        <f t="shared" si="19"/>
        <v>2.5143</v>
      </c>
      <c r="AA130">
        <f t="shared" si="20"/>
        <v>4.7834482758620691</v>
      </c>
      <c r="AB130" t="str">
        <f t="shared" si="21"/>
        <v>BUMPY</v>
      </c>
      <c r="AC130" t="str">
        <f t="shared" si="22"/>
        <v>SUPER</v>
      </c>
      <c r="AD130">
        <f t="shared" si="23"/>
        <v>19.34271</v>
      </c>
      <c r="AE130">
        <f t="shared" si="24"/>
        <v>2.8394636015325667</v>
      </c>
      <c r="AF130" t="str">
        <f t="shared" si="25"/>
        <v>BUMPY</v>
      </c>
      <c r="AG130" t="str">
        <f t="shared" si="26"/>
        <v>GOOD</v>
      </c>
    </row>
    <row r="131" spans="1:33" x14ac:dyDescent="0.25">
      <c r="A131">
        <v>17.400223199999999</v>
      </c>
      <c r="B131">
        <v>78.394312099999993</v>
      </c>
      <c r="C131">
        <v>17.400299</v>
      </c>
      <c r="D131">
        <v>78.394706299999996</v>
      </c>
      <c r="E131">
        <v>3.0300000000000001E-2</v>
      </c>
      <c r="F131">
        <v>6.9699999999999998E-2</v>
      </c>
      <c r="G131">
        <v>0.22789999999999999</v>
      </c>
      <c r="H131">
        <v>9</v>
      </c>
      <c r="I131">
        <f t="shared" si="27"/>
        <v>32.4</v>
      </c>
      <c r="J131" t="s">
        <v>0</v>
      </c>
      <c r="K131" s="1">
        <v>7.6284722222222226E-2</v>
      </c>
      <c r="L131">
        <v>1</v>
      </c>
      <c r="M131">
        <v>0</v>
      </c>
      <c r="N131">
        <v>0</v>
      </c>
      <c r="O131">
        <v>0</v>
      </c>
      <c r="P131">
        <v>0</v>
      </c>
      <c r="Q131">
        <f t="shared" ref="Q131" si="28">SUM(L131:P131)</f>
        <v>1</v>
      </c>
      <c r="R131">
        <f>LOOKUP(EXCEL_235356_data!L131,Sheet1!$D$3:$D$7,Sheet1!$E$3:$E$7)</f>
        <v>0.8</v>
      </c>
      <c r="S131">
        <f>LOOKUP(EXCEL_235356_data!M131,Sheet1!$D$3:$D$7,Sheet1!$E$3:$E$7)</f>
        <v>0</v>
      </c>
      <c r="T131">
        <f>LOOKUP(EXCEL_235356_data!N131,Sheet1!$D$3:$D$7,Sheet1!$E$3:$E$7)</f>
        <v>0</v>
      </c>
      <c r="U131">
        <f>LOOKUP(EXCEL_235356_data!O131,Sheet1!$D$3:$D$7,Sheet1!$E$3:$E$7)</f>
        <v>0</v>
      </c>
      <c r="V131">
        <f>LOOKUP(EXCEL_235356_data!P131,Sheet1!$D$3:$D$7,Sheet1!$E$3:$E$7)</f>
        <v>0</v>
      </c>
      <c r="W131">
        <f t="shared" ref="W131" si="29">AVERAGE(R131:V131)</f>
        <v>0.16</v>
      </c>
      <c r="X131">
        <f t="shared" ref="X131" si="30">MAX(E131:G131)</f>
        <v>0.22789999999999999</v>
      </c>
      <c r="Y131">
        <f t="shared" ref="Y131:Y194" si="31">SUM(E131:G131)</f>
        <v>0.32789999999999997</v>
      </c>
      <c r="Z131">
        <f t="shared" ref="Z131" si="32">X131*H131</f>
        <v>2.0510999999999999</v>
      </c>
      <c r="AA131">
        <f t="shared" ref="AA131" si="33">(X131/H131)*100</f>
        <v>2.5322222222222224</v>
      </c>
      <c r="AB131" t="str">
        <f t="shared" ref="AB131:AB194" si="34">IF(AA131&gt;2,"BUMPY","GOOD")</f>
        <v>BUMPY</v>
      </c>
      <c r="AC131" t="str">
        <f t="shared" ref="AC131:AC194" si="35">IF(AA131&gt;3,"SUPER","GOOD")</f>
        <v>GOOD</v>
      </c>
      <c r="AD131">
        <f t="shared" ref="AD131:AD194" si="36">Y131*I131</f>
        <v>10.623959999999999</v>
      </c>
      <c r="AE131">
        <f t="shared" ref="AE131:AE194" si="37">(Y131/I131)*100</f>
        <v>1.0120370370370371</v>
      </c>
      <c r="AF131" t="str">
        <f t="shared" ref="AF131:AF194" si="38">IF(AE131&gt;2,"BUMPY","GOOD")</f>
        <v>GOOD</v>
      </c>
      <c r="AG131" t="str">
        <f t="shared" ref="AG131:AG194" si="39">IF(AE131&gt;3,"SUPER","GOOD")</f>
        <v>GOOD</v>
      </c>
    </row>
    <row r="132" spans="1:33" x14ac:dyDescent="0.25">
      <c r="A132">
        <v>17.400299</v>
      </c>
      <c r="B132">
        <v>78.394706299999996</v>
      </c>
      <c r="C132">
        <v>17.400361100000001</v>
      </c>
      <c r="D132">
        <v>78.395048599999996</v>
      </c>
      <c r="E132">
        <v>8.4699999999999998E-2</v>
      </c>
      <c r="F132">
        <v>0.11899999999999999</v>
      </c>
      <c r="G132">
        <v>0.2112</v>
      </c>
      <c r="H132">
        <v>7.25</v>
      </c>
      <c r="I132">
        <f t="shared" si="27"/>
        <v>26.1</v>
      </c>
      <c r="J132" t="s">
        <v>0</v>
      </c>
      <c r="K132" s="1">
        <v>7.6342592592592587E-2</v>
      </c>
      <c r="L132">
        <v>0</v>
      </c>
      <c r="M132">
        <v>0</v>
      </c>
      <c r="N132">
        <v>0</v>
      </c>
      <c r="O132">
        <v>1</v>
      </c>
      <c r="P132">
        <v>0</v>
      </c>
      <c r="Q132">
        <f t="shared" ref="Q132:Q195" si="40">SUM(L132:P132)</f>
        <v>1</v>
      </c>
      <c r="R132">
        <f>LOOKUP(EXCEL_235356_data!L132,Sheet1!$D$3:$D$7,Sheet1!$E$3:$E$7)</f>
        <v>0</v>
      </c>
      <c r="S132">
        <f>LOOKUP(EXCEL_235356_data!M132,Sheet1!$D$3:$D$7,Sheet1!$E$3:$E$7)</f>
        <v>0</v>
      </c>
      <c r="T132">
        <f>LOOKUP(EXCEL_235356_data!N132,Sheet1!$D$3:$D$7,Sheet1!$E$3:$E$7)</f>
        <v>0</v>
      </c>
      <c r="U132">
        <f>LOOKUP(EXCEL_235356_data!O132,Sheet1!$D$3:$D$7,Sheet1!$E$3:$E$7)</f>
        <v>0.8</v>
      </c>
      <c r="V132">
        <f>LOOKUP(EXCEL_235356_data!P132,Sheet1!$D$3:$D$7,Sheet1!$E$3:$E$7)</f>
        <v>0</v>
      </c>
      <c r="W132">
        <f t="shared" ref="W132:W195" si="41">AVERAGE(R132:V132)</f>
        <v>0.16</v>
      </c>
      <c r="X132">
        <f t="shared" ref="X132:X195" si="42">MAX(E132:G132)</f>
        <v>0.2112</v>
      </c>
      <c r="Y132">
        <f t="shared" si="31"/>
        <v>0.41489999999999999</v>
      </c>
      <c r="Z132">
        <f t="shared" ref="Z132:Z195" si="43">X132*H132</f>
        <v>1.5311999999999999</v>
      </c>
      <c r="AA132">
        <f t="shared" ref="AA132:AA195" si="44">(X132/H132)*100</f>
        <v>2.9131034482758622</v>
      </c>
      <c r="AB132" t="str">
        <f t="shared" si="34"/>
        <v>BUMPY</v>
      </c>
      <c r="AC132" t="str">
        <f t="shared" si="35"/>
        <v>GOOD</v>
      </c>
      <c r="AD132">
        <f t="shared" si="36"/>
        <v>10.828890000000001</v>
      </c>
      <c r="AE132">
        <f t="shared" si="37"/>
        <v>1.5896551724137928</v>
      </c>
      <c r="AF132" t="str">
        <f t="shared" si="38"/>
        <v>GOOD</v>
      </c>
      <c r="AG132" t="str">
        <f t="shared" si="39"/>
        <v>GOOD</v>
      </c>
    </row>
    <row r="133" spans="1:33" x14ac:dyDescent="0.25">
      <c r="A133">
        <v>17.400361100000001</v>
      </c>
      <c r="B133">
        <v>78.395048599999996</v>
      </c>
      <c r="C133">
        <v>17.400419800000002</v>
      </c>
      <c r="D133">
        <v>78.395386799999997</v>
      </c>
      <c r="E133">
        <v>0.25169999999999998</v>
      </c>
      <c r="F133">
        <v>0.20330000000000001</v>
      </c>
      <c r="G133">
        <v>0.59909999999999997</v>
      </c>
      <c r="H133">
        <v>7.25</v>
      </c>
      <c r="I133">
        <f t="shared" si="27"/>
        <v>26.1</v>
      </c>
      <c r="J133" t="s">
        <v>1</v>
      </c>
      <c r="K133" s="1">
        <v>7.6400462962962962E-2</v>
      </c>
      <c r="L133">
        <v>0</v>
      </c>
      <c r="M133">
        <v>0</v>
      </c>
      <c r="N133">
        <v>1</v>
      </c>
      <c r="O133">
        <v>2</v>
      </c>
      <c r="P133">
        <v>0</v>
      </c>
      <c r="Q133">
        <f t="shared" si="40"/>
        <v>3</v>
      </c>
      <c r="R133">
        <f>LOOKUP(EXCEL_235356_data!L133,Sheet1!$D$3:$D$7,Sheet1!$E$3:$E$7)</f>
        <v>0</v>
      </c>
      <c r="S133">
        <f>LOOKUP(EXCEL_235356_data!M133,Sheet1!$D$3:$D$7,Sheet1!$E$3:$E$7)</f>
        <v>0</v>
      </c>
      <c r="T133">
        <f>LOOKUP(EXCEL_235356_data!N133,Sheet1!$D$3:$D$7,Sheet1!$E$3:$E$7)</f>
        <v>0.8</v>
      </c>
      <c r="U133">
        <f>LOOKUP(EXCEL_235356_data!O133,Sheet1!$D$3:$D$7,Sheet1!$E$3:$E$7)</f>
        <v>1</v>
      </c>
      <c r="V133">
        <f>LOOKUP(EXCEL_235356_data!P133,Sheet1!$D$3:$D$7,Sheet1!$E$3:$E$7)</f>
        <v>0</v>
      </c>
      <c r="W133">
        <f t="shared" si="41"/>
        <v>0.36</v>
      </c>
      <c r="X133">
        <f t="shared" si="42"/>
        <v>0.59909999999999997</v>
      </c>
      <c r="Y133">
        <f t="shared" si="31"/>
        <v>1.0541</v>
      </c>
      <c r="Z133">
        <f t="shared" si="43"/>
        <v>4.3434749999999998</v>
      </c>
      <c r="AA133">
        <f t="shared" si="44"/>
        <v>8.2634482758620695</v>
      </c>
      <c r="AB133" t="str">
        <f t="shared" si="34"/>
        <v>BUMPY</v>
      </c>
      <c r="AC133" t="str">
        <f t="shared" si="35"/>
        <v>SUPER</v>
      </c>
      <c r="AD133">
        <f t="shared" si="36"/>
        <v>27.512010000000004</v>
      </c>
      <c r="AE133">
        <f t="shared" si="37"/>
        <v>4.0386973180076629</v>
      </c>
      <c r="AF133" t="str">
        <f t="shared" si="38"/>
        <v>BUMPY</v>
      </c>
      <c r="AG133" t="str">
        <f t="shared" si="39"/>
        <v>SUPER</v>
      </c>
    </row>
    <row r="134" spans="1:33" x14ac:dyDescent="0.25">
      <c r="A134">
        <v>17.400419800000002</v>
      </c>
      <c r="B134">
        <v>78.395386799999997</v>
      </c>
      <c r="C134">
        <v>17.400564599999999</v>
      </c>
      <c r="D134">
        <v>78.395742600000005</v>
      </c>
      <c r="E134">
        <v>0.2631</v>
      </c>
      <c r="F134">
        <v>0.34460000000000002</v>
      </c>
      <c r="G134">
        <v>0.35289999999999999</v>
      </c>
      <c r="H134">
        <v>7.5</v>
      </c>
      <c r="I134">
        <f t="shared" si="27"/>
        <v>27</v>
      </c>
      <c r="J134" t="s">
        <v>0</v>
      </c>
      <c r="K134" s="1">
        <v>7.6458333333333336E-2</v>
      </c>
      <c r="L134">
        <v>0</v>
      </c>
      <c r="M134">
        <v>2</v>
      </c>
      <c r="N134">
        <v>0</v>
      </c>
      <c r="O134">
        <v>0</v>
      </c>
      <c r="P134">
        <v>0</v>
      </c>
      <c r="Q134">
        <f t="shared" si="40"/>
        <v>2</v>
      </c>
      <c r="R134">
        <f>LOOKUP(EXCEL_235356_data!L134,Sheet1!$D$3:$D$7,Sheet1!$E$3:$E$7)</f>
        <v>0</v>
      </c>
      <c r="S134">
        <f>LOOKUP(EXCEL_235356_data!M134,Sheet1!$D$3:$D$7,Sheet1!$E$3:$E$7)</f>
        <v>1</v>
      </c>
      <c r="T134">
        <f>LOOKUP(EXCEL_235356_data!N134,Sheet1!$D$3:$D$7,Sheet1!$E$3:$E$7)</f>
        <v>0</v>
      </c>
      <c r="U134">
        <f>LOOKUP(EXCEL_235356_data!O134,Sheet1!$D$3:$D$7,Sheet1!$E$3:$E$7)</f>
        <v>0</v>
      </c>
      <c r="V134">
        <f>LOOKUP(EXCEL_235356_data!P134,Sheet1!$D$3:$D$7,Sheet1!$E$3:$E$7)</f>
        <v>0</v>
      </c>
      <c r="W134">
        <f t="shared" si="41"/>
        <v>0.2</v>
      </c>
      <c r="X134">
        <f t="shared" si="42"/>
        <v>0.35289999999999999</v>
      </c>
      <c r="Y134">
        <f t="shared" si="31"/>
        <v>0.96060000000000001</v>
      </c>
      <c r="Z134">
        <f t="shared" si="43"/>
        <v>2.6467499999999999</v>
      </c>
      <c r="AA134">
        <f t="shared" si="44"/>
        <v>4.7053333333333329</v>
      </c>
      <c r="AB134" t="str">
        <f t="shared" si="34"/>
        <v>BUMPY</v>
      </c>
      <c r="AC134" t="str">
        <f t="shared" si="35"/>
        <v>SUPER</v>
      </c>
      <c r="AD134">
        <f t="shared" si="36"/>
        <v>25.936199999999999</v>
      </c>
      <c r="AE134">
        <f t="shared" si="37"/>
        <v>3.5577777777777779</v>
      </c>
      <c r="AF134" t="str">
        <f t="shared" si="38"/>
        <v>BUMPY</v>
      </c>
      <c r="AG134" t="str">
        <f t="shared" si="39"/>
        <v>SUPER</v>
      </c>
    </row>
    <row r="135" spans="1:33" x14ac:dyDescent="0.25">
      <c r="A135">
        <v>17.400564599999999</v>
      </c>
      <c r="B135">
        <v>78.395742600000005</v>
      </c>
      <c r="C135">
        <v>17.4007197</v>
      </c>
      <c r="D135">
        <v>78.3960893</v>
      </c>
      <c r="E135">
        <v>0.1031</v>
      </c>
      <c r="F135">
        <v>0.14410000000000001</v>
      </c>
      <c r="G135">
        <v>0.1208</v>
      </c>
      <c r="H135">
        <v>8.25</v>
      </c>
      <c r="I135">
        <f t="shared" si="27"/>
        <v>29.7</v>
      </c>
      <c r="J135" t="s">
        <v>0</v>
      </c>
      <c r="K135" s="1">
        <v>7.6516203703703697E-2</v>
      </c>
      <c r="L135">
        <v>1</v>
      </c>
      <c r="M135">
        <v>0</v>
      </c>
      <c r="N135">
        <v>0</v>
      </c>
      <c r="O135">
        <v>0</v>
      </c>
      <c r="P135">
        <v>0</v>
      </c>
      <c r="Q135">
        <f t="shared" si="40"/>
        <v>1</v>
      </c>
      <c r="R135">
        <f>LOOKUP(EXCEL_235356_data!L135,Sheet1!$D$3:$D$7,Sheet1!$E$3:$E$7)</f>
        <v>0.8</v>
      </c>
      <c r="S135">
        <f>LOOKUP(EXCEL_235356_data!M135,Sheet1!$D$3:$D$7,Sheet1!$E$3:$E$7)</f>
        <v>0</v>
      </c>
      <c r="T135">
        <f>LOOKUP(EXCEL_235356_data!N135,Sheet1!$D$3:$D$7,Sheet1!$E$3:$E$7)</f>
        <v>0</v>
      </c>
      <c r="U135">
        <f>LOOKUP(EXCEL_235356_data!O135,Sheet1!$D$3:$D$7,Sheet1!$E$3:$E$7)</f>
        <v>0</v>
      </c>
      <c r="V135">
        <f>LOOKUP(EXCEL_235356_data!P135,Sheet1!$D$3:$D$7,Sheet1!$E$3:$E$7)</f>
        <v>0</v>
      </c>
      <c r="W135">
        <f t="shared" si="41"/>
        <v>0.16</v>
      </c>
      <c r="X135">
        <f t="shared" si="42"/>
        <v>0.14410000000000001</v>
      </c>
      <c r="Y135">
        <f t="shared" si="31"/>
        <v>0.36799999999999999</v>
      </c>
      <c r="Z135">
        <f t="shared" si="43"/>
        <v>1.188825</v>
      </c>
      <c r="AA135">
        <f t="shared" si="44"/>
        <v>1.7466666666666668</v>
      </c>
      <c r="AB135" t="str">
        <f t="shared" si="34"/>
        <v>GOOD</v>
      </c>
      <c r="AC135" t="str">
        <f t="shared" si="35"/>
        <v>GOOD</v>
      </c>
      <c r="AD135">
        <f t="shared" si="36"/>
        <v>10.929599999999999</v>
      </c>
      <c r="AE135">
        <f t="shared" si="37"/>
        <v>1.2390572390572392</v>
      </c>
      <c r="AF135" t="str">
        <f t="shared" si="38"/>
        <v>GOOD</v>
      </c>
      <c r="AG135" t="str">
        <f t="shared" si="39"/>
        <v>GOOD</v>
      </c>
    </row>
    <row r="136" spans="1:33" x14ac:dyDescent="0.25">
      <c r="A136">
        <v>17.4007197</v>
      </c>
      <c r="B136">
        <v>78.3960893</v>
      </c>
      <c r="C136">
        <v>17.400854899999999</v>
      </c>
      <c r="D136">
        <v>78.396473599999993</v>
      </c>
      <c r="E136">
        <v>9.11E-2</v>
      </c>
      <c r="F136">
        <v>7.9600000000000004E-2</v>
      </c>
      <c r="G136">
        <v>0.1163</v>
      </c>
      <c r="H136">
        <v>9</v>
      </c>
      <c r="I136">
        <f t="shared" ref="I136:I199" si="45">H136*3.6</f>
        <v>32.4</v>
      </c>
      <c r="J136" t="s">
        <v>0</v>
      </c>
      <c r="K136" s="1">
        <v>7.6574074074074072E-2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f t="shared" si="40"/>
        <v>0</v>
      </c>
      <c r="R136">
        <f>LOOKUP(EXCEL_235356_data!L136,Sheet1!$D$3:$D$7,Sheet1!$E$3:$E$7)</f>
        <v>0</v>
      </c>
      <c r="S136">
        <f>LOOKUP(EXCEL_235356_data!M136,Sheet1!$D$3:$D$7,Sheet1!$E$3:$E$7)</f>
        <v>0</v>
      </c>
      <c r="T136">
        <f>LOOKUP(EXCEL_235356_data!N136,Sheet1!$D$3:$D$7,Sheet1!$E$3:$E$7)</f>
        <v>0</v>
      </c>
      <c r="U136">
        <f>LOOKUP(EXCEL_235356_data!O136,Sheet1!$D$3:$D$7,Sheet1!$E$3:$E$7)</f>
        <v>0</v>
      </c>
      <c r="V136">
        <f>LOOKUP(EXCEL_235356_data!P136,Sheet1!$D$3:$D$7,Sheet1!$E$3:$E$7)</f>
        <v>0</v>
      </c>
      <c r="W136">
        <f t="shared" si="41"/>
        <v>0</v>
      </c>
      <c r="X136">
        <f t="shared" si="42"/>
        <v>0.1163</v>
      </c>
      <c r="Y136">
        <f t="shared" si="31"/>
        <v>0.28700000000000003</v>
      </c>
      <c r="Z136">
        <f t="shared" si="43"/>
        <v>1.0467</v>
      </c>
      <c r="AA136">
        <f t="shared" si="44"/>
        <v>1.2922222222222222</v>
      </c>
      <c r="AB136" t="str">
        <f t="shared" si="34"/>
        <v>GOOD</v>
      </c>
      <c r="AC136" t="str">
        <f t="shared" si="35"/>
        <v>GOOD</v>
      </c>
      <c r="AD136">
        <f t="shared" si="36"/>
        <v>9.2988</v>
      </c>
      <c r="AE136">
        <f t="shared" si="37"/>
        <v>0.88580246913580252</v>
      </c>
      <c r="AF136" t="str">
        <f t="shared" si="38"/>
        <v>GOOD</v>
      </c>
      <c r="AG136" t="str">
        <f t="shared" si="39"/>
        <v>GOOD</v>
      </c>
    </row>
    <row r="137" spans="1:33" x14ac:dyDescent="0.25">
      <c r="A137">
        <v>17.400854899999999</v>
      </c>
      <c r="B137">
        <v>78.396473599999993</v>
      </c>
      <c r="C137">
        <v>17.400993499999998</v>
      </c>
      <c r="D137">
        <v>78.396836300000004</v>
      </c>
      <c r="E137">
        <v>0.2019</v>
      </c>
      <c r="F137">
        <v>0.4546</v>
      </c>
      <c r="G137">
        <v>0.68369999999999997</v>
      </c>
      <c r="H137">
        <v>9</v>
      </c>
      <c r="I137">
        <f t="shared" si="45"/>
        <v>32.4</v>
      </c>
      <c r="J137" t="s">
        <v>3</v>
      </c>
      <c r="K137" s="1">
        <v>7.6631944444444447E-2</v>
      </c>
      <c r="L137">
        <v>0</v>
      </c>
      <c r="M137">
        <v>3</v>
      </c>
      <c r="N137">
        <v>0</v>
      </c>
      <c r="O137">
        <v>0</v>
      </c>
      <c r="P137">
        <v>0</v>
      </c>
      <c r="Q137">
        <f t="shared" si="40"/>
        <v>3</v>
      </c>
      <c r="R137">
        <f>LOOKUP(EXCEL_235356_data!L137,Sheet1!$D$3:$D$7,Sheet1!$E$3:$E$7)</f>
        <v>0</v>
      </c>
      <c r="S137">
        <f>LOOKUP(EXCEL_235356_data!M137,Sheet1!$D$3:$D$7,Sheet1!$E$3:$E$7)</f>
        <v>1.5</v>
      </c>
      <c r="T137">
        <f>LOOKUP(EXCEL_235356_data!N137,Sheet1!$D$3:$D$7,Sheet1!$E$3:$E$7)</f>
        <v>0</v>
      </c>
      <c r="U137">
        <f>LOOKUP(EXCEL_235356_data!O137,Sheet1!$D$3:$D$7,Sheet1!$E$3:$E$7)</f>
        <v>0</v>
      </c>
      <c r="V137">
        <f>LOOKUP(EXCEL_235356_data!P137,Sheet1!$D$3:$D$7,Sheet1!$E$3:$E$7)</f>
        <v>0</v>
      </c>
      <c r="W137">
        <f t="shared" si="41"/>
        <v>0.3</v>
      </c>
      <c r="X137">
        <f t="shared" si="42"/>
        <v>0.68369999999999997</v>
      </c>
      <c r="Y137">
        <f t="shared" si="31"/>
        <v>1.3401999999999998</v>
      </c>
      <c r="Z137">
        <f t="shared" si="43"/>
        <v>6.1532999999999998</v>
      </c>
      <c r="AA137">
        <f t="shared" si="44"/>
        <v>7.5966666666666667</v>
      </c>
      <c r="AB137" t="str">
        <f t="shared" si="34"/>
        <v>BUMPY</v>
      </c>
      <c r="AC137" t="str">
        <f t="shared" si="35"/>
        <v>SUPER</v>
      </c>
      <c r="AD137">
        <f t="shared" si="36"/>
        <v>43.422479999999993</v>
      </c>
      <c r="AE137">
        <f t="shared" si="37"/>
        <v>4.1364197530864191</v>
      </c>
      <c r="AF137" t="str">
        <f t="shared" si="38"/>
        <v>BUMPY</v>
      </c>
      <c r="AG137" t="str">
        <f t="shared" si="39"/>
        <v>SUPER</v>
      </c>
    </row>
    <row r="138" spans="1:33" x14ac:dyDescent="0.25">
      <c r="A138">
        <v>17.400993499999998</v>
      </c>
      <c r="B138">
        <v>78.396836300000004</v>
      </c>
      <c r="C138">
        <v>17.401155800000002</v>
      </c>
      <c r="D138">
        <v>78.397215500000001</v>
      </c>
      <c r="E138">
        <v>7.4899999999999994E-2</v>
      </c>
      <c r="F138">
        <v>0.25009999999999999</v>
      </c>
      <c r="G138">
        <v>0.1724</v>
      </c>
      <c r="H138">
        <v>8.5</v>
      </c>
      <c r="I138">
        <f t="shared" si="45"/>
        <v>30.6</v>
      </c>
      <c r="J138" t="s">
        <v>0</v>
      </c>
      <c r="K138" s="1">
        <v>7.6689814814814808E-2</v>
      </c>
      <c r="L138">
        <v>0</v>
      </c>
      <c r="M138">
        <v>0</v>
      </c>
      <c r="N138">
        <v>0</v>
      </c>
      <c r="O138">
        <v>1</v>
      </c>
      <c r="P138">
        <v>0</v>
      </c>
      <c r="Q138">
        <f t="shared" si="40"/>
        <v>1</v>
      </c>
      <c r="R138">
        <f>LOOKUP(EXCEL_235356_data!L138,Sheet1!$D$3:$D$7,Sheet1!$E$3:$E$7)</f>
        <v>0</v>
      </c>
      <c r="S138">
        <f>LOOKUP(EXCEL_235356_data!M138,Sheet1!$D$3:$D$7,Sheet1!$E$3:$E$7)</f>
        <v>0</v>
      </c>
      <c r="T138">
        <f>LOOKUP(EXCEL_235356_data!N138,Sheet1!$D$3:$D$7,Sheet1!$E$3:$E$7)</f>
        <v>0</v>
      </c>
      <c r="U138">
        <f>LOOKUP(EXCEL_235356_data!O138,Sheet1!$D$3:$D$7,Sheet1!$E$3:$E$7)</f>
        <v>0.8</v>
      </c>
      <c r="V138">
        <f>LOOKUP(EXCEL_235356_data!P138,Sheet1!$D$3:$D$7,Sheet1!$E$3:$E$7)</f>
        <v>0</v>
      </c>
      <c r="W138">
        <f t="shared" si="41"/>
        <v>0.16</v>
      </c>
      <c r="X138">
        <f t="shared" si="42"/>
        <v>0.25009999999999999</v>
      </c>
      <c r="Y138">
        <f t="shared" si="31"/>
        <v>0.49739999999999995</v>
      </c>
      <c r="Z138">
        <f t="shared" si="43"/>
        <v>2.1258499999999998</v>
      </c>
      <c r="AA138">
        <f t="shared" si="44"/>
        <v>2.9423529411764706</v>
      </c>
      <c r="AB138" t="str">
        <f t="shared" si="34"/>
        <v>BUMPY</v>
      </c>
      <c r="AC138" t="str">
        <f t="shared" si="35"/>
        <v>GOOD</v>
      </c>
      <c r="AD138">
        <f t="shared" si="36"/>
        <v>15.22044</v>
      </c>
      <c r="AE138">
        <f t="shared" si="37"/>
        <v>1.6254901960784311</v>
      </c>
      <c r="AF138" t="str">
        <f t="shared" si="38"/>
        <v>GOOD</v>
      </c>
      <c r="AG138" t="str">
        <f t="shared" si="39"/>
        <v>GOOD</v>
      </c>
    </row>
    <row r="139" spans="1:33" x14ac:dyDescent="0.25">
      <c r="A139">
        <v>17.401155800000002</v>
      </c>
      <c r="B139">
        <v>78.397215500000001</v>
      </c>
      <c r="C139">
        <v>17.401319999999998</v>
      </c>
      <c r="D139">
        <v>78.397630100000001</v>
      </c>
      <c r="E139">
        <v>7.9100000000000004E-2</v>
      </c>
      <c r="F139">
        <v>4.0300000000000002E-2</v>
      </c>
      <c r="G139">
        <v>8.2400000000000001E-2</v>
      </c>
      <c r="H139">
        <v>9.5</v>
      </c>
      <c r="I139">
        <f t="shared" si="45"/>
        <v>34.200000000000003</v>
      </c>
      <c r="J139" t="s">
        <v>0</v>
      </c>
      <c r="K139" s="1">
        <v>7.6747685185185183E-2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f t="shared" si="40"/>
        <v>0</v>
      </c>
      <c r="R139">
        <f>LOOKUP(EXCEL_235356_data!L139,Sheet1!$D$3:$D$7,Sheet1!$E$3:$E$7)</f>
        <v>0</v>
      </c>
      <c r="S139">
        <f>LOOKUP(EXCEL_235356_data!M139,Sheet1!$D$3:$D$7,Sheet1!$E$3:$E$7)</f>
        <v>0</v>
      </c>
      <c r="T139">
        <f>LOOKUP(EXCEL_235356_data!N139,Sheet1!$D$3:$D$7,Sheet1!$E$3:$E$7)</f>
        <v>0</v>
      </c>
      <c r="U139">
        <f>LOOKUP(EXCEL_235356_data!O139,Sheet1!$D$3:$D$7,Sheet1!$E$3:$E$7)</f>
        <v>0</v>
      </c>
      <c r="V139">
        <f>LOOKUP(EXCEL_235356_data!P139,Sheet1!$D$3:$D$7,Sheet1!$E$3:$E$7)</f>
        <v>0</v>
      </c>
      <c r="W139">
        <f t="shared" si="41"/>
        <v>0</v>
      </c>
      <c r="X139">
        <f t="shared" si="42"/>
        <v>8.2400000000000001E-2</v>
      </c>
      <c r="Y139">
        <f t="shared" si="31"/>
        <v>0.20180000000000001</v>
      </c>
      <c r="Z139">
        <f t="shared" si="43"/>
        <v>0.78280000000000005</v>
      </c>
      <c r="AA139">
        <f t="shared" si="44"/>
        <v>0.86736842105263157</v>
      </c>
      <c r="AB139" t="str">
        <f t="shared" si="34"/>
        <v>GOOD</v>
      </c>
      <c r="AC139" t="str">
        <f t="shared" si="35"/>
        <v>GOOD</v>
      </c>
      <c r="AD139">
        <f t="shared" si="36"/>
        <v>6.9015600000000008</v>
      </c>
      <c r="AE139">
        <f t="shared" si="37"/>
        <v>0.59005847953216373</v>
      </c>
      <c r="AF139" t="str">
        <f t="shared" si="38"/>
        <v>GOOD</v>
      </c>
      <c r="AG139" t="str">
        <f t="shared" si="39"/>
        <v>GOOD</v>
      </c>
    </row>
    <row r="140" spans="1:33" x14ac:dyDescent="0.25">
      <c r="A140">
        <v>17.401319999999998</v>
      </c>
      <c r="B140">
        <v>78.397630100000001</v>
      </c>
      <c r="C140">
        <v>17.401388900000001</v>
      </c>
      <c r="D140">
        <v>78.397916699999996</v>
      </c>
      <c r="E140">
        <v>0.1052</v>
      </c>
      <c r="F140">
        <v>8.7300000000000003E-2</v>
      </c>
      <c r="G140">
        <v>0.25779999999999997</v>
      </c>
      <c r="H140">
        <v>8.26513767242432</v>
      </c>
      <c r="I140">
        <f t="shared" si="45"/>
        <v>29.754495620727553</v>
      </c>
      <c r="J140" t="s">
        <v>2</v>
      </c>
      <c r="K140" s="1">
        <v>7.694444444444444E-2</v>
      </c>
      <c r="L140">
        <v>0</v>
      </c>
      <c r="M140">
        <v>1</v>
      </c>
      <c r="N140">
        <v>1</v>
      </c>
      <c r="O140">
        <v>0</v>
      </c>
      <c r="P140">
        <v>2</v>
      </c>
      <c r="Q140">
        <f t="shared" si="40"/>
        <v>4</v>
      </c>
      <c r="R140">
        <f>LOOKUP(EXCEL_235356_data!L140,Sheet1!$D$3:$D$7,Sheet1!$E$3:$E$7)</f>
        <v>0</v>
      </c>
      <c r="S140">
        <f>LOOKUP(EXCEL_235356_data!M140,Sheet1!$D$3:$D$7,Sheet1!$E$3:$E$7)</f>
        <v>0.8</v>
      </c>
      <c r="T140">
        <f>LOOKUP(EXCEL_235356_data!N140,Sheet1!$D$3:$D$7,Sheet1!$E$3:$E$7)</f>
        <v>0.8</v>
      </c>
      <c r="U140">
        <f>LOOKUP(EXCEL_235356_data!O140,Sheet1!$D$3:$D$7,Sheet1!$E$3:$E$7)</f>
        <v>0</v>
      </c>
      <c r="V140">
        <f>LOOKUP(EXCEL_235356_data!P140,Sheet1!$D$3:$D$7,Sheet1!$E$3:$E$7)</f>
        <v>1</v>
      </c>
      <c r="W140">
        <f t="shared" si="41"/>
        <v>0.52</v>
      </c>
      <c r="X140">
        <f t="shared" si="42"/>
        <v>0.25779999999999997</v>
      </c>
      <c r="Y140">
        <f t="shared" si="31"/>
        <v>0.45029999999999998</v>
      </c>
      <c r="Z140">
        <f t="shared" si="43"/>
        <v>2.1307524919509895</v>
      </c>
      <c r="AA140">
        <f t="shared" si="44"/>
        <v>3.1191252973331585</v>
      </c>
      <c r="AB140" t="str">
        <f t="shared" si="34"/>
        <v>BUMPY</v>
      </c>
      <c r="AC140" t="str">
        <f t="shared" si="35"/>
        <v>SUPER</v>
      </c>
      <c r="AD140">
        <f t="shared" si="36"/>
        <v>13.398449378013616</v>
      </c>
      <c r="AE140">
        <f t="shared" si="37"/>
        <v>1.5133847528113107</v>
      </c>
      <c r="AF140" t="str">
        <f t="shared" si="38"/>
        <v>GOOD</v>
      </c>
      <c r="AG140" t="str">
        <f t="shared" si="39"/>
        <v>GOOD</v>
      </c>
    </row>
    <row r="141" spans="1:33" x14ac:dyDescent="0.25">
      <c r="A141">
        <v>17.401388900000001</v>
      </c>
      <c r="B141">
        <v>78.397916699999996</v>
      </c>
      <c r="C141">
        <v>17.401530699999999</v>
      </c>
      <c r="D141">
        <v>78.398393100000007</v>
      </c>
      <c r="E141">
        <v>3.1399999999999997E-2</v>
      </c>
      <c r="F141">
        <v>2.3199999999999998E-2</v>
      </c>
      <c r="G141">
        <v>4.4900000000000002E-2</v>
      </c>
      <c r="H141">
        <v>8.5</v>
      </c>
      <c r="I141">
        <f t="shared" si="45"/>
        <v>30.6</v>
      </c>
      <c r="J141" t="s">
        <v>0</v>
      </c>
      <c r="K141" s="1">
        <v>7.7002314814814815E-2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f t="shared" si="40"/>
        <v>0</v>
      </c>
      <c r="R141">
        <f>LOOKUP(EXCEL_235356_data!L141,Sheet1!$D$3:$D$7,Sheet1!$E$3:$E$7)</f>
        <v>0</v>
      </c>
      <c r="S141">
        <f>LOOKUP(EXCEL_235356_data!M141,Sheet1!$D$3:$D$7,Sheet1!$E$3:$E$7)</f>
        <v>0</v>
      </c>
      <c r="T141">
        <f>LOOKUP(EXCEL_235356_data!N141,Sheet1!$D$3:$D$7,Sheet1!$E$3:$E$7)</f>
        <v>0</v>
      </c>
      <c r="U141">
        <f>LOOKUP(EXCEL_235356_data!O141,Sheet1!$D$3:$D$7,Sheet1!$E$3:$E$7)</f>
        <v>0</v>
      </c>
      <c r="V141">
        <f>LOOKUP(EXCEL_235356_data!P141,Sheet1!$D$3:$D$7,Sheet1!$E$3:$E$7)</f>
        <v>0</v>
      </c>
      <c r="W141">
        <f t="shared" si="41"/>
        <v>0</v>
      </c>
      <c r="X141">
        <f t="shared" si="42"/>
        <v>4.4900000000000002E-2</v>
      </c>
      <c r="Y141">
        <f t="shared" si="31"/>
        <v>9.9500000000000005E-2</v>
      </c>
      <c r="Z141">
        <f t="shared" si="43"/>
        <v>0.38165000000000004</v>
      </c>
      <c r="AA141">
        <f t="shared" si="44"/>
        <v>0.52823529411764703</v>
      </c>
      <c r="AB141" t="str">
        <f t="shared" si="34"/>
        <v>GOOD</v>
      </c>
      <c r="AC141" t="str">
        <f t="shared" si="35"/>
        <v>GOOD</v>
      </c>
      <c r="AD141">
        <f t="shared" si="36"/>
        <v>3.0447000000000002</v>
      </c>
      <c r="AE141">
        <f t="shared" si="37"/>
        <v>0.32516339869281047</v>
      </c>
      <c r="AF141" t="str">
        <f t="shared" si="38"/>
        <v>GOOD</v>
      </c>
      <c r="AG141" t="str">
        <f t="shared" si="39"/>
        <v>GOOD</v>
      </c>
    </row>
    <row r="142" spans="1:33" x14ac:dyDescent="0.25">
      <c r="A142">
        <v>17.401530699999999</v>
      </c>
      <c r="B142">
        <v>78.398393100000007</v>
      </c>
      <c r="C142">
        <v>17.401675699999998</v>
      </c>
      <c r="D142">
        <v>78.398720900000001</v>
      </c>
      <c r="E142">
        <v>4.1200000000000001E-2</v>
      </c>
      <c r="F142">
        <v>1.4999999999999999E-2</v>
      </c>
      <c r="G142">
        <v>9.3799999999999994E-2</v>
      </c>
      <c r="H142">
        <v>8.5</v>
      </c>
      <c r="I142">
        <f t="shared" si="45"/>
        <v>30.6</v>
      </c>
      <c r="J142" t="s">
        <v>0</v>
      </c>
      <c r="K142" s="1">
        <v>7.706018518518519E-2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 t="shared" si="40"/>
        <v>0</v>
      </c>
      <c r="R142">
        <f>LOOKUP(EXCEL_235356_data!L142,Sheet1!$D$3:$D$7,Sheet1!$E$3:$E$7)</f>
        <v>0</v>
      </c>
      <c r="S142">
        <f>LOOKUP(EXCEL_235356_data!M142,Sheet1!$D$3:$D$7,Sheet1!$E$3:$E$7)</f>
        <v>0</v>
      </c>
      <c r="T142">
        <f>LOOKUP(EXCEL_235356_data!N142,Sheet1!$D$3:$D$7,Sheet1!$E$3:$E$7)</f>
        <v>0</v>
      </c>
      <c r="U142">
        <f>LOOKUP(EXCEL_235356_data!O142,Sheet1!$D$3:$D$7,Sheet1!$E$3:$E$7)</f>
        <v>0</v>
      </c>
      <c r="V142">
        <f>LOOKUP(EXCEL_235356_data!P142,Sheet1!$D$3:$D$7,Sheet1!$E$3:$E$7)</f>
        <v>0</v>
      </c>
      <c r="W142">
        <f t="shared" si="41"/>
        <v>0</v>
      </c>
      <c r="X142">
        <f t="shared" si="42"/>
        <v>9.3799999999999994E-2</v>
      </c>
      <c r="Y142">
        <f t="shared" si="31"/>
        <v>0.15</v>
      </c>
      <c r="Z142">
        <f t="shared" si="43"/>
        <v>0.7972999999999999</v>
      </c>
      <c r="AA142">
        <f t="shared" si="44"/>
        <v>1.1035294117647059</v>
      </c>
      <c r="AB142" t="str">
        <f t="shared" si="34"/>
        <v>GOOD</v>
      </c>
      <c r="AC142" t="str">
        <f t="shared" si="35"/>
        <v>GOOD</v>
      </c>
      <c r="AD142">
        <f t="shared" si="36"/>
        <v>4.59</v>
      </c>
      <c r="AE142">
        <f t="shared" si="37"/>
        <v>0.49019607843137253</v>
      </c>
      <c r="AF142" t="str">
        <f t="shared" si="38"/>
        <v>GOOD</v>
      </c>
      <c r="AG142" t="str">
        <f t="shared" si="39"/>
        <v>GOOD</v>
      </c>
    </row>
    <row r="143" spans="1:33" x14ac:dyDescent="0.25">
      <c r="A143">
        <v>17.401675699999998</v>
      </c>
      <c r="B143">
        <v>78.398720900000001</v>
      </c>
      <c r="C143">
        <v>17.401879300000001</v>
      </c>
      <c r="D143">
        <v>78.398970300000002</v>
      </c>
      <c r="E143">
        <v>0.38030000000000003</v>
      </c>
      <c r="F143">
        <v>0.35349999999999998</v>
      </c>
      <c r="G143">
        <v>0.66879999999999995</v>
      </c>
      <c r="H143">
        <v>2.7950849533081099</v>
      </c>
      <c r="I143">
        <f t="shared" si="45"/>
        <v>10.062305831909196</v>
      </c>
      <c r="J143" t="s">
        <v>2</v>
      </c>
      <c r="K143" s="1">
        <v>7.7118055555555551E-2</v>
      </c>
      <c r="L143">
        <v>0</v>
      </c>
      <c r="M143">
        <v>2</v>
      </c>
      <c r="N143">
        <v>2</v>
      </c>
      <c r="O143">
        <v>0</v>
      </c>
      <c r="P143">
        <v>3</v>
      </c>
      <c r="Q143">
        <f t="shared" si="40"/>
        <v>7</v>
      </c>
      <c r="R143">
        <f>LOOKUP(EXCEL_235356_data!L143,Sheet1!$D$3:$D$7,Sheet1!$E$3:$E$7)</f>
        <v>0</v>
      </c>
      <c r="S143">
        <f>LOOKUP(EXCEL_235356_data!M143,Sheet1!$D$3:$D$7,Sheet1!$E$3:$E$7)</f>
        <v>1</v>
      </c>
      <c r="T143">
        <f>LOOKUP(EXCEL_235356_data!N143,Sheet1!$D$3:$D$7,Sheet1!$E$3:$E$7)</f>
        <v>1</v>
      </c>
      <c r="U143">
        <f>LOOKUP(EXCEL_235356_data!O143,Sheet1!$D$3:$D$7,Sheet1!$E$3:$E$7)</f>
        <v>0</v>
      </c>
      <c r="V143">
        <f>LOOKUP(EXCEL_235356_data!P143,Sheet1!$D$3:$D$7,Sheet1!$E$3:$E$7)</f>
        <v>1.5</v>
      </c>
      <c r="W143">
        <f t="shared" si="41"/>
        <v>0.7</v>
      </c>
      <c r="X143">
        <f t="shared" si="42"/>
        <v>0.66879999999999995</v>
      </c>
      <c r="Y143">
        <f t="shared" si="31"/>
        <v>1.4026000000000001</v>
      </c>
      <c r="Z143">
        <f t="shared" si="43"/>
        <v>1.8693528167724638</v>
      </c>
      <c r="AA143">
        <f t="shared" si="44"/>
        <v>23.927716372571961</v>
      </c>
      <c r="AB143" t="str">
        <f t="shared" si="34"/>
        <v>BUMPY</v>
      </c>
      <c r="AC143" t="str">
        <f t="shared" si="35"/>
        <v>SUPER</v>
      </c>
      <c r="AD143">
        <f t="shared" si="36"/>
        <v>14.11339015983584</v>
      </c>
      <c r="AE143">
        <f t="shared" si="37"/>
        <v>13.939150960330874</v>
      </c>
      <c r="AF143" t="str">
        <f t="shared" si="38"/>
        <v>BUMPY</v>
      </c>
      <c r="AG143" t="str">
        <f t="shared" si="39"/>
        <v>SUPER</v>
      </c>
    </row>
    <row r="144" spans="1:33" x14ac:dyDescent="0.25">
      <c r="A144">
        <v>17.401879300000001</v>
      </c>
      <c r="B144">
        <v>78.398970300000002</v>
      </c>
      <c r="C144">
        <v>17.402009400000001</v>
      </c>
      <c r="D144">
        <v>78.399115399999999</v>
      </c>
      <c r="E144">
        <v>0.2833</v>
      </c>
      <c r="F144">
        <v>0.16270000000000001</v>
      </c>
      <c r="G144">
        <v>1.0692999999999999</v>
      </c>
      <c r="H144">
        <v>5.75</v>
      </c>
      <c r="I144">
        <f t="shared" si="45"/>
        <v>20.7</v>
      </c>
      <c r="J144" t="s">
        <v>1</v>
      </c>
      <c r="K144" s="1">
        <v>7.7175925925925926E-2</v>
      </c>
      <c r="L144">
        <v>3</v>
      </c>
      <c r="M144">
        <v>1</v>
      </c>
      <c r="N144">
        <v>0</v>
      </c>
      <c r="O144">
        <v>0</v>
      </c>
      <c r="P144">
        <v>0</v>
      </c>
      <c r="Q144">
        <f t="shared" si="40"/>
        <v>4</v>
      </c>
      <c r="R144">
        <f>LOOKUP(EXCEL_235356_data!L144,Sheet1!$D$3:$D$7,Sheet1!$E$3:$E$7)</f>
        <v>1.5</v>
      </c>
      <c r="S144">
        <f>LOOKUP(EXCEL_235356_data!M144,Sheet1!$D$3:$D$7,Sheet1!$E$3:$E$7)</f>
        <v>0.8</v>
      </c>
      <c r="T144">
        <f>LOOKUP(EXCEL_235356_data!N144,Sheet1!$D$3:$D$7,Sheet1!$E$3:$E$7)</f>
        <v>0</v>
      </c>
      <c r="U144">
        <f>LOOKUP(EXCEL_235356_data!O144,Sheet1!$D$3:$D$7,Sheet1!$E$3:$E$7)</f>
        <v>0</v>
      </c>
      <c r="V144">
        <f>LOOKUP(EXCEL_235356_data!P144,Sheet1!$D$3:$D$7,Sheet1!$E$3:$E$7)</f>
        <v>0</v>
      </c>
      <c r="W144">
        <f t="shared" si="41"/>
        <v>0.45999999999999996</v>
      </c>
      <c r="X144">
        <f t="shared" si="42"/>
        <v>1.0692999999999999</v>
      </c>
      <c r="Y144">
        <f t="shared" si="31"/>
        <v>1.5152999999999999</v>
      </c>
      <c r="Z144">
        <f t="shared" si="43"/>
        <v>6.1484749999999995</v>
      </c>
      <c r="AA144">
        <f t="shared" si="44"/>
        <v>18.596521739130434</v>
      </c>
      <c r="AB144" t="str">
        <f t="shared" si="34"/>
        <v>BUMPY</v>
      </c>
      <c r="AC144" t="str">
        <f t="shared" si="35"/>
        <v>SUPER</v>
      </c>
      <c r="AD144">
        <f t="shared" si="36"/>
        <v>31.366709999999998</v>
      </c>
      <c r="AE144">
        <f t="shared" si="37"/>
        <v>7.3202898550724633</v>
      </c>
      <c r="AF144" t="str">
        <f t="shared" si="38"/>
        <v>BUMPY</v>
      </c>
      <c r="AG144" t="str">
        <f t="shared" si="39"/>
        <v>SUPER</v>
      </c>
    </row>
    <row r="145" spans="1:33" x14ac:dyDescent="0.25">
      <c r="A145">
        <v>17.402009400000001</v>
      </c>
      <c r="B145">
        <v>78.399115399999999</v>
      </c>
      <c r="C145">
        <v>17.402210799999999</v>
      </c>
      <c r="D145">
        <v>78.399307500000006</v>
      </c>
      <c r="E145">
        <v>0.19139999999999999</v>
      </c>
      <c r="F145">
        <v>0.29820000000000002</v>
      </c>
      <c r="G145">
        <v>0.72540000000000004</v>
      </c>
      <c r="H145">
        <v>5.5</v>
      </c>
      <c r="I145">
        <f t="shared" si="45"/>
        <v>19.8</v>
      </c>
      <c r="J145" t="s">
        <v>3</v>
      </c>
      <c r="K145" s="1">
        <v>7.72337962962963E-2</v>
      </c>
      <c r="L145">
        <v>0</v>
      </c>
      <c r="M145">
        <v>0</v>
      </c>
      <c r="N145">
        <v>3</v>
      </c>
      <c r="O145">
        <v>0</v>
      </c>
      <c r="P145">
        <v>0</v>
      </c>
      <c r="Q145">
        <f t="shared" si="40"/>
        <v>3</v>
      </c>
      <c r="R145">
        <f>LOOKUP(EXCEL_235356_data!L145,Sheet1!$D$3:$D$7,Sheet1!$E$3:$E$7)</f>
        <v>0</v>
      </c>
      <c r="S145">
        <f>LOOKUP(EXCEL_235356_data!M145,Sheet1!$D$3:$D$7,Sheet1!$E$3:$E$7)</f>
        <v>0</v>
      </c>
      <c r="T145">
        <f>LOOKUP(EXCEL_235356_data!N145,Sheet1!$D$3:$D$7,Sheet1!$E$3:$E$7)</f>
        <v>1.5</v>
      </c>
      <c r="U145">
        <f>LOOKUP(EXCEL_235356_data!O145,Sheet1!$D$3:$D$7,Sheet1!$E$3:$E$7)</f>
        <v>0</v>
      </c>
      <c r="V145">
        <f>LOOKUP(EXCEL_235356_data!P145,Sheet1!$D$3:$D$7,Sheet1!$E$3:$E$7)</f>
        <v>0</v>
      </c>
      <c r="W145">
        <f t="shared" si="41"/>
        <v>0.3</v>
      </c>
      <c r="X145">
        <f t="shared" si="42"/>
        <v>0.72540000000000004</v>
      </c>
      <c r="Y145">
        <f t="shared" si="31"/>
        <v>1.2150000000000001</v>
      </c>
      <c r="Z145">
        <f t="shared" si="43"/>
        <v>3.9897</v>
      </c>
      <c r="AA145">
        <f t="shared" si="44"/>
        <v>13.189090909090909</v>
      </c>
      <c r="AB145" t="str">
        <f t="shared" si="34"/>
        <v>BUMPY</v>
      </c>
      <c r="AC145" t="str">
        <f t="shared" si="35"/>
        <v>SUPER</v>
      </c>
      <c r="AD145">
        <f t="shared" si="36"/>
        <v>24.057000000000002</v>
      </c>
      <c r="AE145">
        <f t="shared" si="37"/>
        <v>6.1363636363636367</v>
      </c>
      <c r="AF145" t="str">
        <f t="shared" si="38"/>
        <v>BUMPY</v>
      </c>
      <c r="AG145" t="str">
        <f t="shared" si="39"/>
        <v>SUPER</v>
      </c>
    </row>
    <row r="146" spans="1:33" x14ac:dyDescent="0.25">
      <c r="A146">
        <v>17.402210799999999</v>
      </c>
      <c r="B146">
        <v>78.399307500000006</v>
      </c>
      <c r="C146">
        <v>17.4024377</v>
      </c>
      <c r="D146">
        <v>78.399538899999996</v>
      </c>
      <c r="E146">
        <v>0.1157</v>
      </c>
      <c r="F146">
        <v>7.1800000000000003E-2</v>
      </c>
      <c r="G146">
        <v>0.1239</v>
      </c>
      <c r="H146">
        <v>7.5</v>
      </c>
      <c r="I146">
        <f t="shared" si="45"/>
        <v>27</v>
      </c>
      <c r="J146" t="s">
        <v>0</v>
      </c>
      <c r="K146" s="1">
        <v>7.7291666666666661E-2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40"/>
        <v>0</v>
      </c>
      <c r="R146">
        <f>LOOKUP(EXCEL_235356_data!L146,Sheet1!$D$3:$D$7,Sheet1!$E$3:$E$7)</f>
        <v>0</v>
      </c>
      <c r="S146">
        <f>LOOKUP(EXCEL_235356_data!M146,Sheet1!$D$3:$D$7,Sheet1!$E$3:$E$7)</f>
        <v>0</v>
      </c>
      <c r="T146">
        <f>LOOKUP(EXCEL_235356_data!N146,Sheet1!$D$3:$D$7,Sheet1!$E$3:$E$7)</f>
        <v>0</v>
      </c>
      <c r="U146">
        <f>LOOKUP(EXCEL_235356_data!O146,Sheet1!$D$3:$D$7,Sheet1!$E$3:$E$7)</f>
        <v>0</v>
      </c>
      <c r="V146">
        <f>LOOKUP(EXCEL_235356_data!P146,Sheet1!$D$3:$D$7,Sheet1!$E$3:$E$7)</f>
        <v>0</v>
      </c>
      <c r="W146">
        <f t="shared" si="41"/>
        <v>0</v>
      </c>
      <c r="X146">
        <f t="shared" si="42"/>
        <v>0.1239</v>
      </c>
      <c r="Y146">
        <f t="shared" si="31"/>
        <v>0.31140000000000001</v>
      </c>
      <c r="Z146">
        <f t="shared" si="43"/>
        <v>0.92925000000000002</v>
      </c>
      <c r="AA146">
        <f t="shared" si="44"/>
        <v>1.6519999999999999</v>
      </c>
      <c r="AB146" t="str">
        <f t="shared" si="34"/>
        <v>GOOD</v>
      </c>
      <c r="AC146" t="str">
        <f t="shared" si="35"/>
        <v>GOOD</v>
      </c>
      <c r="AD146">
        <f t="shared" si="36"/>
        <v>8.4077999999999999</v>
      </c>
      <c r="AE146">
        <f t="shared" si="37"/>
        <v>1.1533333333333333</v>
      </c>
      <c r="AF146" t="str">
        <f t="shared" si="38"/>
        <v>GOOD</v>
      </c>
      <c r="AG146" t="str">
        <f t="shared" si="39"/>
        <v>GOOD</v>
      </c>
    </row>
    <row r="147" spans="1:33" x14ac:dyDescent="0.25">
      <c r="A147">
        <v>17.4024377</v>
      </c>
      <c r="B147">
        <v>78.399538899999996</v>
      </c>
      <c r="C147">
        <v>17.402644800000001</v>
      </c>
      <c r="D147">
        <v>78.399777299999997</v>
      </c>
      <c r="E147">
        <v>3.9199999999999999E-2</v>
      </c>
      <c r="F147">
        <v>0.13059999999999999</v>
      </c>
      <c r="G147">
        <v>8.6199999999999999E-2</v>
      </c>
      <c r="H147">
        <v>6.25</v>
      </c>
      <c r="I147">
        <f t="shared" si="45"/>
        <v>22.5</v>
      </c>
      <c r="J147" t="s">
        <v>0</v>
      </c>
      <c r="K147" s="1">
        <v>7.7349537037037036E-2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f t="shared" si="40"/>
        <v>0</v>
      </c>
      <c r="R147">
        <f>LOOKUP(EXCEL_235356_data!L147,Sheet1!$D$3:$D$7,Sheet1!$E$3:$E$7)</f>
        <v>0</v>
      </c>
      <c r="S147">
        <f>LOOKUP(EXCEL_235356_data!M147,Sheet1!$D$3:$D$7,Sheet1!$E$3:$E$7)</f>
        <v>0</v>
      </c>
      <c r="T147">
        <f>LOOKUP(EXCEL_235356_data!N147,Sheet1!$D$3:$D$7,Sheet1!$E$3:$E$7)</f>
        <v>0</v>
      </c>
      <c r="U147">
        <f>LOOKUP(EXCEL_235356_data!O147,Sheet1!$D$3:$D$7,Sheet1!$E$3:$E$7)</f>
        <v>0</v>
      </c>
      <c r="V147">
        <f>LOOKUP(EXCEL_235356_data!P147,Sheet1!$D$3:$D$7,Sheet1!$E$3:$E$7)</f>
        <v>0</v>
      </c>
      <c r="W147">
        <f t="shared" si="41"/>
        <v>0</v>
      </c>
      <c r="X147">
        <f t="shared" si="42"/>
        <v>0.13059999999999999</v>
      </c>
      <c r="Y147">
        <f t="shared" si="31"/>
        <v>0.25600000000000001</v>
      </c>
      <c r="Z147">
        <f t="shared" si="43"/>
        <v>0.81624999999999992</v>
      </c>
      <c r="AA147">
        <f t="shared" si="44"/>
        <v>2.0895999999999999</v>
      </c>
      <c r="AB147" t="str">
        <f t="shared" si="34"/>
        <v>BUMPY</v>
      </c>
      <c r="AC147" t="str">
        <f t="shared" si="35"/>
        <v>GOOD</v>
      </c>
      <c r="AD147">
        <f t="shared" si="36"/>
        <v>5.76</v>
      </c>
      <c r="AE147">
        <f t="shared" si="37"/>
        <v>1.1377777777777778</v>
      </c>
      <c r="AF147" t="str">
        <f t="shared" si="38"/>
        <v>GOOD</v>
      </c>
      <c r="AG147" t="str">
        <f t="shared" si="39"/>
        <v>GOOD</v>
      </c>
    </row>
    <row r="148" spans="1:33" x14ac:dyDescent="0.25">
      <c r="A148">
        <v>17.402644800000001</v>
      </c>
      <c r="B148">
        <v>78.399777299999997</v>
      </c>
      <c r="C148">
        <v>17.402773100000001</v>
      </c>
      <c r="D148">
        <v>78.399878999999999</v>
      </c>
      <c r="E148">
        <v>0.34649999999999997</v>
      </c>
      <c r="F148">
        <v>0.30399999999999999</v>
      </c>
      <c r="G148">
        <v>0.78569999999999995</v>
      </c>
      <c r="H148">
        <v>2.75</v>
      </c>
      <c r="I148">
        <f t="shared" si="45"/>
        <v>9.9</v>
      </c>
      <c r="J148" t="s">
        <v>1</v>
      </c>
      <c r="K148" s="1">
        <v>7.7407407407407411E-2</v>
      </c>
      <c r="L148">
        <v>2</v>
      </c>
      <c r="M148">
        <v>3</v>
      </c>
      <c r="N148">
        <v>0</v>
      </c>
      <c r="O148">
        <v>0</v>
      </c>
      <c r="P148">
        <v>0</v>
      </c>
      <c r="Q148">
        <f t="shared" si="40"/>
        <v>5</v>
      </c>
      <c r="R148">
        <f>LOOKUP(EXCEL_235356_data!L148,Sheet1!$D$3:$D$7,Sheet1!$E$3:$E$7)</f>
        <v>1</v>
      </c>
      <c r="S148">
        <f>LOOKUP(EXCEL_235356_data!M148,Sheet1!$D$3:$D$7,Sheet1!$E$3:$E$7)</f>
        <v>1.5</v>
      </c>
      <c r="T148">
        <f>LOOKUP(EXCEL_235356_data!N148,Sheet1!$D$3:$D$7,Sheet1!$E$3:$E$7)</f>
        <v>0</v>
      </c>
      <c r="U148">
        <f>LOOKUP(EXCEL_235356_data!O148,Sheet1!$D$3:$D$7,Sheet1!$E$3:$E$7)</f>
        <v>0</v>
      </c>
      <c r="V148">
        <f>LOOKUP(EXCEL_235356_data!P148,Sheet1!$D$3:$D$7,Sheet1!$E$3:$E$7)</f>
        <v>0</v>
      </c>
      <c r="W148">
        <f t="shared" si="41"/>
        <v>0.5</v>
      </c>
      <c r="X148">
        <f t="shared" si="42"/>
        <v>0.78569999999999995</v>
      </c>
      <c r="Y148">
        <f t="shared" si="31"/>
        <v>1.4361999999999999</v>
      </c>
      <c r="Z148">
        <f t="shared" si="43"/>
        <v>2.1606749999999999</v>
      </c>
      <c r="AA148">
        <f t="shared" si="44"/>
        <v>28.57090909090909</v>
      </c>
      <c r="AB148" t="str">
        <f t="shared" si="34"/>
        <v>BUMPY</v>
      </c>
      <c r="AC148" t="str">
        <f t="shared" si="35"/>
        <v>SUPER</v>
      </c>
      <c r="AD148">
        <f t="shared" si="36"/>
        <v>14.21838</v>
      </c>
      <c r="AE148">
        <f t="shared" si="37"/>
        <v>14.507070707070705</v>
      </c>
      <c r="AF148" t="str">
        <f t="shared" si="38"/>
        <v>BUMPY</v>
      </c>
      <c r="AG148" t="str">
        <f t="shared" si="39"/>
        <v>SUPER</v>
      </c>
    </row>
    <row r="149" spans="1:33" x14ac:dyDescent="0.25">
      <c r="A149">
        <v>17.402773100000001</v>
      </c>
      <c r="B149">
        <v>78.399878999999999</v>
      </c>
      <c r="C149">
        <v>17.402951900000001</v>
      </c>
      <c r="D149">
        <v>78.400007900000006</v>
      </c>
      <c r="E149">
        <v>4.0899999999999999E-2</v>
      </c>
      <c r="F149">
        <v>0.1565</v>
      </c>
      <c r="G149">
        <v>0.49940000000000001</v>
      </c>
      <c r="H149">
        <v>4.5</v>
      </c>
      <c r="I149">
        <f t="shared" si="45"/>
        <v>16.2</v>
      </c>
      <c r="J149" t="s">
        <v>0</v>
      </c>
      <c r="K149" s="1">
        <v>7.7465277777777772E-2</v>
      </c>
      <c r="L149">
        <v>0</v>
      </c>
      <c r="M149">
        <v>0</v>
      </c>
      <c r="N149">
        <v>2</v>
      </c>
      <c r="O149">
        <v>0</v>
      </c>
      <c r="P149">
        <v>0</v>
      </c>
      <c r="Q149">
        <f t="shared" si="40"/>
        <v>2</v>
      </c>
      <c r="R149">
        <f>LOOKUP(EXCEL_235356_data!L149,Sheet1!$D$3:$D$7,Sheet1!$E$3:$E$7)</f>
        <v>0</v>
      </c>
      <c r="S149">
        <f>LOOKUP(EXCEL_235356_data!M149,Sheet1!$D$3:$D$7,Sheet1!$E$3:$E$7)</f>
        <v>0</v>
      </c>
      <c r="T149">
        <f>LOOKUP(EXCEL_235356_data!N149,Sheet1!$D$3:$D$7,Sheet1!$E$3:$E$7)</f>
        <v>1</v>
      </c>
      <c r="U149">
        <f>LOOKUP(EXCEL_235356_data!O149,Sheet1!$D$3:$D$7,Sheet1!$E$3:$E$7)</f>
        <v>0</v>
      </c>
      <c r="V149">
        <f>LOOKUP(EXCEL_235356_data!P149,Sheet1!$D$3:$D$7,Sheet1!$E$3:$E$7)</f>
        <v>0</v>
      </c>
      <c r="W149">
        <f t="shared" si="41"/>
        <v>0.2</v>
      </c>
      <c r="X149">
        <f t="shared" si="42"/>
        <v>0.49940000000000001</v>
      </c>
      <c r="Y149">
        <f t="shared" si="31"/>
        <v>0.69679999999999997</v>
      </c>
      <c r="Z149">
        <f t="shared" si="43"/>
        <v>2.2473000000000001</v>
      </c>
      <c r="AA149">
        <f t="shared" si="44"/>
        <v>11.097777777777779</v>
      </c>
      <c r="AB149" t="str">
        <f t="shared" si="34"/>
        <v>BUMPY</v>
      </c>
      <c r="AC149" t="str">
        <f t="shared" si="35"/>
        <v>SUPER</v>
      </c>
      <c r="AD149">
        <f t="shared" si="36"/>
        <v>11.28816</v>
      </c>
      <c r="AE149">
        <f t="shared" si="37"/>
        <v>4.3012345679012345</v>
      </c>
      <c r="AF149" t="str">
        <f t="shared" si="38"/>
        <v>BUMPY</v>
      </c>
      <c r="AG149" t="str">
        <f t="shared" si="39"/>
        <v>SUPER</v>
      </c>
    </row>
    <row r="150" spans="1:33" x14ac:dyDescent="0.25">
      <c r="A150">
        <v>17.402951900000001</v>
      </c>
      <c r="B150">
        <v>78.400007900000006</v>
      </c>
      <c r="C150">
        <v>17.403099399999999</v>
      </c>
      <c r="D150">
        <v>78.4001351</v>
      </c>
      <c r="E150">
        <v>3.7499999999999999E-2</v>
      </c>
      <c r="F150">
        <v>7.8100000000000003E-2</v>
      </c>
      <c r="G150">
        <v>8.9399999999999993E-2</v>
      </c>
      <c r="H150">
        <v>3</v>
      </c>
      <c r="I150">
        <f t="shared" si="45"/>
        <v>10.8</v>
      </c>
      <c r="J150" t="s">
        <v>0</v>
      </c>
      <c r="K150" s="1">
        <v>7.7523148148148147E-2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40"/>
        <v>0</v>
      </c>
      <c r="R150">
        <f>LOOKUP(EXCEL_235356_data!L150,Sheet1!$D$3:$D$7,Sheet1!$E$3:$E$7)</f>
        <v>0</v>
      </c>
      <c r="S150">
        <f>LOOKUP(EXCEL_235356_data!M150,Sheet1!$D$3:$D$7,Sheet1!$E$3:$E$7)</f>
        <v>0</v>
      </c>
      <c r="T150">
        <f>LOOKUP(EXCEL_235356_data!N150,Sheet1!$D$3:$D$7,Sheet1!$E$3:$E$7)</f>
        <v>0</v>
      </c>
      <c r="U150">
        <f>LOOKUP(EXCEL_235356_data!O150,Sheet1!$D$3:$D$7,Sheet1!$E$3:$E$7)</f>
        <v>0</v>
      </c>
      <c r="V150">
        <f>LOOKUP(EXCEL_235356_data!P150,Sheet1!$D$3:$D$7,Sheet1!$E$3:$E$7)</f>
        <v>0</v>
      </c>
      <c r="W150">
        <f t="shared" si="41"/>
        <v>0</v>
      </c>
      <c r="X150">
        <f t="shared" si="42"/>
        <v>8.9399999999999993E-2</v>
      </c>
      <c r="Y150">
        <f t="shared" si="31"/>
        <v>0.20500000000000002</v>
      </c>
      <c r="Z150">
        <f t="shared" si="43"/>
        <v>0.26819999999999999</v>
      </c>
      <c r="AA150">
        <f t="shared" si="44"/>
        <v>2.9799999999999995</v>
      </c>
      <c r="AB150" t="str">
        <f t="shared" si="34"/>
        <v>BUMPY</v>
      </c>
      <c r="AC150" t="str">
        <f t="shared" si="35"/>
        <v>GOOD</v>
      </c>
      <c r="AD150">
        <f t="shared" si="36"/>
        <v>2.2140000000000004</v>
      </c>
      <c r="AE150">
        <f t="shared" si="37"/>
        <v>1.8981481481481481</v>
      </c>
      <c r="AF150" t="str">
        <f t="shared" si="38"/>
        <v>GOOD</v>
      </c>
      <c r="AG150" t="str">
        <f t="shared" si="39"/>
        <v>GOOD</v>
      </c>
    </row>
    <row r="151" spans="1:33" x14ac:dyDescent="0.25">
      <c r="A151">
        <v>17.403099399999999</v>
      </c>
      <c r="B151">
        <v>78.4001351</v>
      </c>
      <c r="C151">
        <v>17.403040900000001</v>
      </c>
      <c r="D151">
        <v>78.400277500000001</v>
      </c>
      <c r="E151">
        <v>0.16059999999999999</v>
      </c>
      <c r="F151">
        <v>0.17460000000000001</v>
      </c>
      <c r="G151">
        <v>0.4894</v>
      </c>
      <c r="H151">
        <v>4.25</v>
      </c>
      <c r="I151">
        <f t="shared" si="45"/>
        <v>15.3</v>
      </c>
      <c r="J151" t="s">
        <v>1</v>
      </c>
      <c r="K151" s="1">
        <v>7.7581018518518521E-2</v>
      </c>
      <c r="L151">
        <v>2</v>
      </c>
      <c r="M151">
        <v>2</v>
      </c>
      <c r="N151">
        <v>0</v>
      </c>
      <c r="O151">
        <v>0</v>
      </c>
      <c r="P151">
        <v>0</v>
      </c>
      <c r="Q151">
        <f t="shared" si="40"/>
        <v>4</v>
      </c>
      <c r="R151">
        <f>LOOKUP(EXCEL_235356_data!L151,Sheet1!$D$3:$D$7,Sheet1!$E$3:$E$7)</f>
        <v>1</v>
      </c>
      <c r="S151">
        <f>LOOKUP(EXCEL_235356_data!M151,Sheet1!$D$3:$D$7,Sheet1!$E$3:$E$7)</f>
        <v>1</v>
      </c>
      <c r="T151">
        <f>LOOKUP(EXCEL_235356_data!N151,Sheet1!$D$3:$D$7,Sheet1!$E$3:$E$7)</f>
        <v>0</v>
      </c>
      <c r="U151">
        <f>LOOKUP(EXCEL_235356_data!O151,Sheet1!$D$3:$D$7,Sheet1!$E$3:$E$7)</f>
        <v>0</v>
      </c>
      <c r="V151">
        <f>LOOKUP(EXCEL_235356_data!P151,Sheet1!$D$3:$D$7,Sheet1!$E$3:$E$7)</f>
        <v>0</v>
      </c>
      <c r="W151">
        <f t="shared" si="41"/>
        <v>0.4</v>
      </c>
      <c r="X151">
        <f t="shared" si="42"/>
        <v>0.4894</v>
      </c>
      <c r="Y151">
        <f t="shared" si="31"/>
        <v>0.8246</v>
      </c>
      <c r="Z151">
        <f t="shared" si="43"/>
        <v>2.0799500000000002</v>
      </c>
      <c r="AA151">
        <f t="shared" si="44"/>
        <v>11.515294117647059</v>
      </c>
      <c r="AB151" t="str">
        <f t="shared" si="34"/>
        <v>BUMPY</v>
      </c>
      <c r="AC151" t="str">
        <f t="shared" si="35"/>
        <v>SUPER</v>
      </c>
      <c r="AD151">
        <f t="shared" si="36"/>
        <v>12.616380000000001</v>
      </c>
      <c r="AE151">
        <f t="shared" si="37"/>
        <v>5.3895424836601302</v>
      </c>
      <c r="AF151" t="str">
        <f t="shared" si="38"/>
        <v>BUMPY</v>
      </c>
      <c r="AG151" t="str">
        <f t="shared" si="39"/>
        <v>SUPER</v>
      </c>
    </row>
    <row r="152" spans="1:33" x14ac:dyDescent="0.25">
      <c r="A152">
        <v>17.403040900000001</v>
      </c>
      <c r="B152">
        <v>78.400277500000001</v>
      </c>
      <c r="C152">
        <v>17.402881699999998</v>
      </c>
      <c r="D152">
        <v>78.400381899999999</v>
      </c>
      <c r="E152">
        <v>4.0599999999999997E-2</v>
      </c>
      <c r="F152">
        <v>2.0899999999999998E-2</v>
      </c>
      <c r="G152">
        <v>5.2200000000000003E-2</v>
      </c>
      <c r="H152">
        <v>3.75</v>
      </c>
      <c r="I152">
        <f t="shared" si="45"/>
        <v>13.5</v>
      </c>
      <c r="J152" t="s">
        <v>0</v>
      </c>
      <c r="K152" s="1">
        <v>7.7638888888888882E-2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40"/>
        <v>0</v>
      </c>
      <c r="R152">
        <f>LOOKUP(EXCEL_235356_data!L152,Sheet1!$D$3:$D$7,Sheet1!$E$3:$E$7)</f>
        <v>0</v>
      </c>
      <c r="S152">
        <f>LOOKUP(EXCEL_235356_data!M152,Sheet1!$D$3:$D$7,Sheet1!$E$3:$E$7)</f>
        <v>0</v>
      </c>
      <c r="T152">
        <f>LOOKUP(EXCEL_235356_data!N152,Sheet1!$D$3:$D$7,Sheet1!$E$3:$E$7)</f>
        <v>0</v>
      </c>
      <c r="U152">
        <f>LOOKUP(EXCEL_235356_data!O152,Sheet1!$D$3:$D$7,Sheet1!$E$3:$E$7)</f>
        <v>0</v>
      </c>
      <c r="V152">
        <f>LOOKUP(EXCEL_235356_data!P152,Sheet1!$D$3:$D$7,Sheet1!$E$3:$E$7)</f>
        <v>0</v>
      </c>
      <c r="W152">
        <f t="shared" si="41"/>
        <v>0</v>
      </c>
      <c r="X152">
        <f t="shared" si="42"/>
        <v>5.2200000000000003E-2</v>
      </c>
      <c r="Y152">
        <f t="shared" si="31"/>
        <v>0.1137</v>
      </c>
      <c r="Z152">
        <f t="shared" si="43"/>
        <v>0.19575000000000001</v>
      </c>
      <c r="AA152">
        <f t="shared" si="44"/>
        <v>1.3919999999999999</v>
      </c>
      <c r="AB152" t="str">
        <f t="shared" si="34"/>
        <v>GOOD</v>
      </c>
      <c r="AC152" t="str">
        <f t="shared" si="35"/>
        <v>GOOD</v>
      </c>
      <c r="AD152">
        <f t="shared" si="36"/>
        <v>1.53495</v>
      </c>
      <c r="AE152">
        <f t="shared" si="37"/>
        <v>0.84222222222222221</v>
      </c>
      <c r="AF152" t="str">
        <f t="shared" si="38"/>
        <v>GOOD</v>
      </c>
      <c r="AG152" t="str">
        <f t="shared" si="39"/>
        <v>GOOD</v>
      </c>
    </row>
    <row r="153" spans="1:33" x14ac:dyDescent="0.25">
      <c r="A153">
        <v>17.402881699999998</v>
      </c>
      <c r="B153">
        <v>78.400381899999999</v>
      </c>
      <c r="C153">
        <v>17.402894499999999</v>
      </c>
      <c r="D153">
        <v>78.400505899999999</v>
      </c>
      <c r="E153">
        <v>0.1226</v>
      </c>
      <c r="F153">
        <v>0.20130000000000001</v>
      </c>
      <c r="G153">
        <v>0.111</v>
      </c>
      <c r="H153">
        <v>3.5</v>
      </c>
      <c r="I153">
        <f t="shared" si="45"/>
        <v>12.6</v>
      </c>
      <c r="J153" t="s">
        <v>0</v>
      </c>
      <c r="K153" s="1">
        <v>7.7696759259259257E-2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40"/>
        <v>0</v>
      </c>
      <c r="R153">
        <f>LOOKUP(EXCEL_235356_data!L153,Sheet1!$D$3:$D$7,Sheet1!$E$3:$E$7)</f>
        <v>0</v>
      </c>
      <c r="S153">
        <f>LOOKUP(EXCEL_235356_data!M153,Sheet1!$D$3:$D$7,Sheet1!$E$3:$E$7)</f>
        <v>0</v>
      </c>
      <c r="T153">
        <f>LOOKUP(EXCEL_235356_data!N153,Sheet1!$D$3:$D$7,Sheet1!$E$3:$E$7)</f>
        <v>0</v>
      </c>
      <c r="U153">
        <f>LOOKUP(EXCEL_235356_data!O153,Sheet1!$D$3:$D$7,Sheet1!$E$3:$E$7)</f>
        <v>0</v>
      </c>
      <c r="V153">
        <f>LOOKUP(EXCEL_235356_data!P153,Sheet1!$D$3:$D$7,Sheet1!$E$3:$E$7)</f>
        <v>0</v>
      </c>
      <c r="W153">
        <f t="shared" si="41"/>
        <v>0</v>
      </c>
      <c r="X153">
        <f t="shared" si="42"/>
        <v>0.20130000000000001</v>
      </c>
      <c r="Y153">
        <f t="shared" si="31"/>
        <v>0.43490000000000001</v>
      </c>
      <c r="Z153">
        <f t="shared" si="43"/>
        <v>0.70455000000000001</v>
      </c>
      <c r="AA153">
        <f t="shared" si="44"/>
        <v>5.7514285714285718</v>
      </c>
      <c r="AB153" t="str">
        <f t="shared" si="34"/>
        <v>BUMPY</v>
      </c>
      <c r="AC153" t="str">
        <f t="shared" si="35"/>
        <v>SUPER</v>
      </c>
      <c r="AD153">
        <f t="shared" si="36"/>
        <v>5.4797399999999996</v>
      </c>
      <c r="AE153">
        <f t="shared" si="37"/>
        <v>3.4515873015873022</v>
      </c>
      <c r="AF153" t="str">
        <f t="shared" si="38"/>
        <v>BUMPY</v>
      </c>
      <c r="AG153" t="str">
        <f t="shared" si="39"/>
        <v>SUPER</v>
      </c>
    </row>
    <row r="154" spans="1:33" x14ac:dyDescent="0.25">
      <c r="A154">
        <v>17.402930000000001</v>
      </c>
      <c r="B154">
        <v>78.400521999999995</v>
      </c>
      <c r="C154">
        <v>17.403232299999999</v>
      </c>
      <c r="D154">
        <v>78.400602199999994</v>
      </c>
      <c r="E154">
        <v>6.7799999999999999E-2</v>
      </c>
      <c r="F154">
        <v>0.10249999999999999</v>
      </c>
      <c r="G154">
        <v>0.1163</v>
      </c>
      <c r="H154">
        <v>7.25</v>
      </c>
      <c r="I154">
        <f t="shared" si="45"/>
        <v>26.1</v>
      </c>
      <c r="J154" t="s">
        <v>0</v>
      </c>
      <c r="K154" s="1">
        <v>7.7754629629629632E-2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40"/>
        <v>0</v>
      </c>
      <c r="R154">
        <f>LOOKUP(EXCEL_235356_data!L154,Sheet1!$D$3:$D$7,Sheet1!$E$3:$E$7)</f>
        <v>0</v>
      </c>
      <c r="S154">
        <f>LOOKUP(EXCEL_235356_data!M154,Sheet1!$D$3:$D$7,Sheet1!$E$3:$E$7)</f>
        <v>0</v>
      </c>
      <c r="T154">
        <f>LOOKUP(EXCEL_235356_data!N154,Sheet1!$D$3:$D$7,Sheet1!$E$3:$E$7)</f>
        <v>0</v>
      </c>
      <c r="U154">
        <f>LOOKUP(EXCEL_235356_data!O154,Sheet1!$D$3:$D$7,Sheet1!$E$3:$E$7)</f>
        <v>0</v>
      </c>
      <c r="V154">
        <f>LOOKUP(EXCEL_235356_data!P154,Sheet1!$D$3:$D$7,Sheet1!$E$3:$E$7)</f>
        <v>0</v>
      </c>
      <c r="W154">
        <f t="shared" si="41"/>
        <v>0</v>
      </c>
      <c r="X154">
        <f t="shared" si="42"/>
        <v>0.1163</v>
      </c>
      <c r="Y154">
        <f t="shared" si="31"/>
        <v>0.28660000000000002</v>
      </c>
      <c r="Z154">
        <f t="shared" si="43"/>
        <v>0.84317500000000001</v>
      </c>
      <c r="AA154">
        <f t="shared" si="44"/>
        <v>1.6041379310344828</v>
      </c>
      <c r="AB154" t="str">
        <f t="shared" si="34"/>
        <v>GOOD</v>
      </c>
      <c r="AC154" t="str">
        <f t="shared" si="35"/>
        <v>GOOD</v>
      </c>
      <c r="AD154">
        <f t="shared" si="36"/>
        <v>7.4802600000000012</v>
      </c>
      <c r="AE154">
        <f t="shared" si="37"/>
        <v>1.0980842911877393</v>
      </c>
      <c r="AF154" t="str">
        <f t="shared" si="38"/>
        <v>GOOD</v>
      </c>
      <c r="AG154" t="str">
        <f t="shared" si="39"/>
        <v>GOOD</v>
      </c>
    </row>
    <row r="155" spans="1:33" x14ac:dyDescent="0.25">
      <c r="A155">
        <v>17.403232299999999</v>
      </c>
      <c r="B155">
        <v>78.400602199999994</v>
      </c>
      <c r="C155">
        <v>17.403627199999999</v>
      </c>
      <c r="D155">
        <v>78.400720100000001</v>
      </c>
      <c r="E155">
        <v>0.1128</v>
      </c>
      <c r="F155">
        <v>1.2200000000000001E-2</v>
      </c>
      <c r="G155">
        <v>0.36320000000000002</v>
      </c>
      <c r="H155">
        <v>9.25</v>
      </c>
      <c r="I155">
        <f t="shared" si="45"/>
        <v>33.300000000000004</v>
      </c>
      <c r="J155" t="s">
        <v>0</v>
      </c>
      <c r="K155" s="1">
        <v>7.7812499999999993E-2</v>
      </c>
      <c r="L155">
        <v>0</v>
      </c>
      <c r="M155">
        <v>0</v>
      </c>
      <c r="N155">
        <v>0</v>
      </c>
      <c r="O155">
        <v>0</v>
      </c>
      <c r="P155">
        <v>2</v>
      </c>
      <c r="Q155">
        <f t="shared" si="40"/>
        <v>2</v>
      </c>
      <c r="R155">
        <f>LOOKUP(EXCEL_235356_data!L155,Sheet1!$D$3:$D$7,Sheet1!$E$3:$E$7)</f>
        <v>0</v>
      </c>
      <c r="S155">
        <f>LOOKUP(EXCEL_235356_data!M155,Sheet1!$D$3:$D$7,Sheet1!$E$3:$E$7)</f>
        <v>0</v>
      </c>
      <c r="T155">
        <f>LOOKUP(EXCEL_235356_data!N155,Sheet1!$D$3:$D$7,Sheet1!$E$3:$E$7)</f>
        <v>0</v>
      </c>
      <c r="U155">
        <f>LOOKUP(EXCEL_235356_data!O155,Sheet1!$D$3:$D$7,Sheet1!$E$3:$E$7)</f>
        <v>0</v>
      </c>
      <c r="V155">
        <f>LOOKUP(EXCEL_235356_data!P155,Sheet1!$D$3:$D$7,Sheet1!$E$3:$E$7)</f>
        <v>1</v>
      </c>
      <c r="W155">
        <f t="shared" si="41"/>
        <v>0.2</v>
      </c>
      <c r="X155">
        <f t="shared" si="42"/>
        <v>0.36320000000000002</v>
      </c>
      <c r="Y155">
        <f t="shared" si="31"/>
        <v>0.48820000000000002</v>
      </c>
      <c r="Z155">
        <f t="shared" si="43"/>
        <v>3.3596000000000004</v>
      </c>
      <c r="AA155">
        <f t="shared" si="44"/>
        <v>3.9264864864864872</v>
      </c>
      <c r="AB155" t="str">
        <f t="shared" si="34"/>
        <v>BUMPY</v>
      </c>
      <c r="AC155" t="str">
        <f t="shared" si="35"/>
        <v>SUPER</v>
      </c>
      <c r="AD155">
        <f t="shared" si="36"/>
        <v>16.257060000000003</v>
      </c>
      <c r="AE155">
        <f t="shared" si="37"/>
        <v>1.4660660660660658</v>
      </c>
      <c r="AF155" t="str">
        <f t="shared" si="38"/>
        <v>GOOD</v>
      </c>
      <c r="AG155" t="str">
        <f t="shared" si="39"/>
        <v>GOOD</v>
      </c>
    </row>
    <row r="156" spans="1:33" x14ac:dyDescent="0.25">
      <c r="A156">
        <v>17.403627199999999</v>
      </c>
      <c r="B156">
        <v>78.400720100000001</v>
      </c>
      <c r="C156">
        <v>17.403990400000001</v>
      </c>
      <c r="D156">
        <v>78.400815300000005</v>
      </c>
      <c r="E156">
        <v>0.23400000000000001</v>
      </c>
      <c r="F156">
        <v>0.1522</v>
      </c>
      <c r="G156">
        <v>0.16669999999999999</v>
      </c>
      <c r="H156">
        <v>8.25</v>
      </c>
      <c r="I156">
        <f t="shared" si="45"/>
        <v>29.7</v>
      </c>
      <c r="J156" t="s">
        <v>1</v>
      </c>
      <c r="K156" s="1">
        <v>7.7870370370370368E-2</v>
      </c>
      <c r="L156">
        <v>0</v>
      </c>
      <c r="M156">
        <v>1</v>
      </c>
      <c r="N156">
        <v>1</v>
      </c>
      <c r="O156">
        <v>0</v>
      </c>
      <c r="P156">
        <v>0</v>
      </c>
      <c r="Q156">
        <f t="shared" si="40"/>
        <v>2</v>
      </c>
      <c r="R156">
        <f>LOOKUP(EXCEL_235356_data!L156,Sheet1!$D$3:$D$7,Sheet1!$E$3:$E$7)</f>
        <v>0</v>
      </c>
      <c r="S156">
        <f>LOOKUP(EXCEL_235356_data!M156,Sheet1!$D$3:$D$7,Sheet1!$E$3:$E$7)</f>
        <v>0.8</v>
      </c>
      <c r="T156">
        <f>LOOKUP(EXCEL_235356_data!N156,Sheet1!$D$3:$D$7,Sheet1!$E$3:$E$7)</f>
        <v>0.8</v>
      </c>
      <c r="U156">
        <f>LOOKUP(EXCEL_235356_data!O156,Sheet1!$D$3:$D$7,Sheet1!$E$3:$E$7)</f>
        <v>0</v>
      </c>
      <c r="V156">
        <f>LOOKUP(EXCEL_235356_data!P156,Sheet1!$D$3:$D$7,Sheet1!$E$3:$E$7)</f>
        <v>0</v>
      </c>
      <c r="W156">
        <f t="shared" si="41"/>
        <v>0.32</v>
      </c>
      <c r="X156">
        <f t="shared" si="42"/>
        <v>0.23400000000000001</v>
      </c>
      <c r="Y156">
        <f t="shared" si="31"/>
        <v>0.55289999999999995</v>
      </c>
      <c r="Z156">
        <f t="shared" si="43"/>
        <v>1.9305000000000001</v>
      </c>
      <c r="AA156">
        <f t="shared" si="44"/>
        <v>2.8363636363636364</v>
      </c>
      <c r="AB156" t="str">
        <f t="shared" si="34"/>
        <v>BUMPY</v>
      </c>
      <c r="AC156" t="str">
        <f t="shared" si="35"/>
        <v>GOOD</v>
      </c>
      <c r="AD156">
        <f t="shared" si="36"/>
        <v>16.421129999999998</v>
      </c>
      <c r="AE156">
        <f t="shared" si="37"/>
        <v>1.8616161616161615</v>
      </c>
      <c r="AF156" t="str">
        <f t="shared" si="38"/>
        <v>GOOD</v>
      </c>
      <c r="AG156" t="str">
        <f t="shared" si="39"/>
        <v>GOOD</v>
      </c>
    </row>
    <row r="157" spans="1:33" x14ac:dyDescent="0.25">
      <c r="A157">
        <v>17.403990400000001</v>
      </c>
      <c r="B157">
        <v>78.400815300000005</v>
      </c>
      <c r="C157">
        <v>17.404356199999999</v>
      </c>
      <c r="D157">
        <v>78.401036000000005</v>
      </c>
      <c r="E157">
        <v>0.20180000000000001</v>
      </c>
      <c r="F157">
        <v>0.1094</v>
      </c>
      <c r="G157">
        <v>0.25559999999999999</v>
      </c>
      <c r="H157">
        <v>9.25</v>
      </c>
      <c r="I157">
        <f t="shared" si="45"/>
        <v>33.300000000000004</v>
      </c>
      <c r="J157" t="s">
        <v>0</v>
      </c>
      <c r="K157" s="1">
        <v>7.7928240740740742E-2</v>
      </c>
      <c r="L157">
        <v>2</v>
      </c>
      <c r="M157">
        <v>0</v>
      </c>
      <c r="N157">
        <v>0</v>
      </c>
      <c r="O157">
        <v>0</v>
      </c>
      <c r="P157">
        <v>0</v>
      </c>
      <c r="Q157">
        <f t="shared" si="40"/>
        <v>2</v>
      </c>
      <c r="R157">
        <f>LOOKUP(EXCEL_235356_data!L157,Sheet1!$D$3:$D$7,Sheet1!$E$3:$E$7)</f>
        <v>1</v>
      </c>
      <c r="S157">
        <f>LOOKUP(EXCEL_235356_data!M157,Sheet1!$D$3:$D$7,Sheet1!$E$3:$E$7)</f>
        <v>0</v>
      </c>
      <c r="T157">
        <f>LOOKUP(EXCEL_235356_data!N157,Sheet1!$D$3:$D$7,Sheet1!$E$3:$E$7)</f>
        <v>0</v>
      </c>
      <c r="U157">
        <f>LOOKUP(EXCEL_235356_data!O157,Sheet1!$D$3:$D$7,Sheet1!$E$3:$E$7)</f>
        <v>0</v>
      </c>
      <c r="V157">
        <f>LOOKUP(EXCEL_235356_data!P157,Sheet1!$D$3:$D$7,Sheet1!$E$3:$E$7)</f>
        <v>0</v>
      </c>
      <c r="W157">
        <f t="shared" si="41"/>
        <v>0.2</v>
      </c>
      <c r="X157">
        <f t="shared" si="42"/>
        <v>0.25559999999999999</v>
      </c>
      <c r="Y157">
        <f t="shared" si="31"/>
        <v>0.56679999999999997</v>
      </c>
      <c r="Z157">
        <f t="shared" si="43"/>
        <v>2.3643000000000001</v>
      </c>
      <c r="AA157">
        <f t="shared" si="44"/>
        <v>2.763243243243243</v>
      </c>
      <c r="AB157" t="str">
        <f t="shared" si="34"/>
        <v>BUMPY</v>
      </c>
      <c r="AC157" t="str">
        <f t="shared" si="35"/>
        <v>GOOD</v>
      </c>
      <c r="AD157">
        <f t="shared" si="36"/>
        <v>18.87444</v>
      </c>
      <c r="AE157">
        <f t="shared" si="37"/>
        <v>1.7021021021021019</v>
      </c>
      <c r="AF157" t="str">
        <f t="shared" si="38"/>
        <v>GOOD</v>
      </c>
      <c r="AG157" t="str">
        <f t="shared" si="39"/>
        <v>GOOD</v>
      </c>
    </row>
    <row r="158" spans="1:33" x14ac:dyDescent="0.25">
      <c r="A158">
        <v>17.404356199999999</v>
      </c>
      <c r="B158">
        <v>78.401036000000005</v>
      </c>
      <c r="C158">
        <v>17.404840799999999</v>
      </c>
      <c r="D158">
        <v>78.401357300000001</v>
      </c>
      <c r="E158">
        <v>9.7900000000000001E-2</v>
      </c>
      <c r="F158">
        <v>5.96E-2</v>
      </c>
      <c r="G158">
        <v>0.1016</v>
      </c>
      <c r="H158">
        <v>12</v>
      </c>
      <c r="I158">
        <f t="shared" si="45"/>
        <v>43.2</v>
      </c>
      <c r="J158" t="s">
        <v>0</v>
      </c>
      <c r="K158" s="1">
        <v>7.7986111111111103E-2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40"/>
        <v>0</v>
      </c>
      <c r="R158">
        <f>LOOKUP(EXCEL_235356_data!L158,Sheet1!$D$3:$D$7,Sheet1!$E$3:$E$7)</f>
        <v>0</v>
      </c>
      <c r="S158">
        <f>LOOKUP(EXCEL_235356_data!M158,Sheet1!$D$3:$D$7,Sheet1!$E$3:$E$7)</f>
        <v>0</v>
      </c>
      <c r="T158">
        <f>LOOKUP(EXCEL_235356_data!N158,Sheet1!$D$3:$D$7,Sheet1!$E$3:$E$7)</f>
        <v>0</v>
      </c>
      <c r="U158">
        <f>LOOKUP(EXCEL_235356_data!O158,Sheet1!$D$3:$D$7,Sheet1!$E$3:$E$7)</f>
        <v>0</v>
      </c>
      <c r="V158">
        <f>LOOKUP(EXCEL_235356_data!P158,Sheet1!$D$3:$D$7,Sheet1!$E$3:$E$7)</f>
        <v>0</v>
      </c>
      <c r="W158">
        <f t="shared" si="41"/>
        <v>0</v>
      </c>
      <c r="X158">
        <f t="shared" si="42"/>
        <v>0.1016</v>
      </c>
      <c r="Y158">
        <f t="shared" si="31"/>
        <v>0.2591</v>
      </c>
      <c r="Z158">
        <f t="shared" si="43"/>
        <v>1.2191999999999998</v>
      </c>
      <c r="AA158">
        <f t="shared" si="44"/>
        <v>0.84666666666666657</v>
      </c>
      <c r="AB158" t="str">
        <f t="shared" si="34"/>
        <v>GOOD</v>
      </c>
      <c r="AC158" t="str">
        <f t="shared" si="35"/>
        <v>GOOD</v>
      </c>
      <c r="AD158">
        <f t="shared" si="36"/>
        <v>11.19312</v>
      </c>
      <c r="AE158">
        <f t="shared" si="37"/>
        <v>0.59976851851851853</v>
      </c>
      <c r="AF158" t="str">
        <f t="shared" si="38"/>
        <v>GOOD</v>
      </c>
      <c r="AG158" t="str">
        <f t="shared" si="39"/>
        <v>GOOD</v>
      </c>
    </row>
    <row r="159" spans="1:33" x14ac:dyDescent="0.25">
      <c r="A159">
        <v>17.404840799999999</v>
      </c>
      <c r="B159">
        <v>78.401357300000001</v>
      </c>
      <c r="C159">
        <v>17.4051662</v>
      </c>
      <c r="D159">
        <v>78.401720499999996</v>
      </c>
      <c r="E159">
        <v>8.3199999999999996E-2</v>
      </c>
      <c r="F159">
        <v>9.1300000000000006E-2</v>
      </c>
      <c r="G159">
        <v>5.5399999999999998E-2</v>
      </c>
      <c r="H159">
        <v>10.75</v>
      </c>
      <c r="I159">
        <f t="shared" si="45"/>
        <v>38.700000000000003</v>
      </c>
      <c r="J159" t="s">
        <v>0</v>
      </c>
      <c r="K159" s="1">
        <v>7.8043981481481492E-2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si="40"/>
        <v>0</v>
      </c>
      <c r="R159">
        <f>LOOKUP(EXCEL_235356_data!L159,Sheet1!$D$3:$D$7,Sheet1!$E$3:$E$7)</f>
        <v>0</v>
      </c>
      <c r="S159">
        <f>LOOKUP(EXCEL_235356_data!M159,Sheet1!$D$3:$D$7,Sheet1!$E$3:$E$7)</f>
        <v>0</v>
      </c>
      <c r="T159">
        <f>LOOKUP(EXCEL_235356_data!N159,Sheet1!$D$3:$D$7,Sheet1!$E$3:$E$7)</f>
        <v>0</v>
      </c>
      <c r="U159">
        <f>LOOKUP(EXCEL_235356_data!O159,Sheet1!$D$3:$D$7,Sheet1!$E$3:$E$7)</f>
        <v>0</v>
      </c>
      <c r="V159">
        <f>LOOKUP(EXCEL_235356_data!P159,Sheet1!$D$3:$D$7,Sheet1!$E$3:$E$7)</f>
        <v>0</v>
      </c>
      <c r="W159">
        <f t="shared" si="41"/>
        <v>0</v>
      </c>
      <c r="X159">
        <f t="shared" si="42"/>
        <v>9.1300000000000006E-2</v>
      </c>
      <c r="Y159">
        <f t="shared" si="31"/>
        <v>0.22989999999999999</v>
      </c>
      <c r="Z159">
        <f t="shared" si="43"/>
        <v>0.9814750000000001</v>
      </c>
      <c r="AA159">
        <f t="shared" si="44"/>
        <v>0.8493023255813954</v>
      </c>
      <c r="AB159" t="str">
        <f t="shared" si="34"/>
        <v>GOOD</v>
      </c>
      <c r="AC159" t="str">
        <f t="shared" si="35"/>
        <v>GOOD</v>
      </c>
      <c r="AD159">
        <f t="shared" si="36"/>
        <v>8.8971300000000006</v>
      </c>
      <c r="AE159">
        <f t="shared" si="37"/>
        <v>0.59405684754521959</v>
      </c>
      <c r="AF159" t="str">
        <f t="shared" si="38"/>
        <v>GOOD</v>
      </c>
      <c r="AG159" t="str">
        <f t="shared" si="39"/>
        <v>GOOD</v>
      </c>
    </row>
    <row r="160" spans="1:33" x14ac:dyDescent="0.25">
      <c r="A160">
        <v>17.4051662</v>
      </c>
      <c r="B160">
        <v>78.401720499999996</v>
      </c>
      <c r="C160">
        <v>17.405552700000001</v>
      </c>
      <c r="D160">
        <v>78.402046999999996</v>
      </c>
      <c r="E160">
        <v>6.4399999999999999E-2</v>
      </c>
      <c r="F160">
        <v>4.5400000000000003E-2</v>
      </c>
      <c r="G160">
        <v>5.1200000000000002E-2</v>
      </c>
      <c r="H160">
        <v>11.25</v>
      </c>
      <c r="I160">
        <f t="shared" si="45"/>
        <v>40.5</v>
      </c>
      <c r="J160" t="s">
        <v>0</v>
      </c>
      <c r="K160" s="1">
        <v>7.8101851851851853E-2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si="40"/>
        <v>0</v>
      </c>
      <c r="R160">
        <f>LOOKUP(EXCEL_235356_data!L160,Sheet1!$D$3:$D$7,Sheet1!$E$3:$E$7)</f>
        <v>0</v>
      </c>
      <c r="S160">
        <f>LOOKUP(EXCEL_235356_data!M160,Sheet1!$D$3:$D$7,Sheet1!$E$3:$E$7)</f>
        <v>0</v>
      </c>
      <c r="T160">
        <f>LOOKUP(EXCEL_235356_data!N160,Sheet1!$D$3:$D$7,Sheet1!$E$3:$E$7)</f>
        <v>0</v>
      </c>
      <c r="U160">
        <f>LOOKUP(EXCEL_235356_data!O160,Sheet1!$D$3:$D$7,Sheet1!$E$3:$E$7)</f>
        <v>0</v>
      </c>
      <c r="V160">
        <f>LOOKUP(EXCEL_235356_data!P160,Sheet1!$D$3:$D$7,Sheet1!$E$3:$E$7)</f>
        <v>0</v>
      </c>
      <c r="W160">
        <f t="shared" si="41"/>
        <v>0</v>
      </c>
      <c r="X160">
        <f t="shared" si="42"/>
        <v>6.4399999999999999E-2</v>
      </c>
      <c r="Y160">
        <f t="shared" si="31"/>
        <v>0.161</v>
      </c>
      <c r="Z160">
        <f t="shared" si="43"/>
        <v>0.72450000000000003</v>
      </c>
      <c r="AA160">
        <f t="shared" si="44"/>
        <v>0.57244444444444442</v>
      </c>
      <c r="AB160" t="str">
        <f t="shared" si="34"/>
        <v>GOOD</v>
      </c>
      <c r="AC160" t="str">
        <f t="shared" si="35"/>
        <v>GOOD</v>
      </c>
      <c r="AD160">
        <f t="shared" si="36"/>
        <v>6.5205000000000002</v>
      </c>
      <c r="AE160">
        <f t="shared" si="37"/>
        <v>0.39753086419753092</v>
      </c>
      <c r="AF160" t="str">
        <f t="shared" si="38"/>
        <v>GOOD</v>
      </c>
      <c r="AG160" t="str">
        <f t="shared" si="39"/>
        <v>GOOD</v>
      </c>
    </row>
    <row r="161" spans="1:33" x14ac:dyDescent="0.25">
      <c r="A161">
        <v>17.405552700000001</v>
      </c>
      <c r="B161">
        <v>78.402046999999996</v>
      </c>
      <c r="C161">
        <v>17.4059439</v>
      </c>
      <c r="D161">
        <v>78.402367600000005</v>
      </c>
      <c r="E161">
        <v>0.1207</v>
      </c>
      <c r="F161">
        <v>0.1123</v>
      </c>
      <c r="G161">
        <v>0.1225</v>
      </c>
      <c r="H161">
        <v>10.25</v>
      </c>
      <c r="I161">
        <f t="shared" si="45"/>
        <v>36.9</v>
      </c>
      <c r="J161" t="s">
        <v>0</v>
      </c>
      <c r="K161" s="1">
        <v>7.8159722222222214E-2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si="40"/>
        <v>0</v>
      </c>
      <c r="R161">
        <f>LOOKUP(EXCEL_235356_data!L161,Sheet1!$D$3:$D$7,Sheet1!$E$3:$E$7)</f>
        <v>0</v>
      </c>
      <c r="S161">
        <f>LOOKUP(EXCEL_235356_data!M161,Sheet1!$D$3:$D$7,Sheet1!$E$3:$E$7)</f>
        <v>0</v>
      </c>
      <c r="T161">
        <f>LOOKUP(EXCEL_235356_data!N161,Sheet1!$D$3:$D$7,Sheet1!$E$3:$E$7)</f>
        <v>0</v>
      </c>
      <c r="U161">
        <f>LOOKUP(EXCEL_235356_data!O161,Sheet1!$D$3:$D$7,Sheet1!$E$3:$E$7)</f>
        <v>0</v>
      </c>
      <c r="V161">
        <f>LOOKUP(EXCEL_235356_data!P161,Sheet1!$D$3:$D$7,Sheet1!$E$3:$E$7)</f>
        <v>0</v>
      </c>
      <c r="W161">
        <f t="shared" si="41"/>
        <v>0</v>
      </c>
      <c r="X161">
        <f t="shared" si="42"/>
        <v>0.1225</v>
      </c>
      <c r="Y161">
        <f t="shared" si="31"/>
        <v>0.35549999999999998</v>
      </c>
      <c r="Z161">
        <f t="shared" si="43"/>
        <v>1.255625</v>
      </c>
      <c r="AA161">
        <f t="shared" si="44"/>
        <v>1.1951219512195121</v>
      </c>
      <c r="AB161" t="str">
        <f t="shared" si="34"/>
        <v>GOOD</v>
      </c>
      <c r="AC161" t="str">
        <f t="shared" si="35"/>
        <v>GOOD</v>
      </c>
      <c r="AD161">
        <f t="shared" si="36"/>
        <v>13.117949999999999</v>
      </c>
      <c r="AE161">
        <f t="shared" si="37"/>
        <v>0.96341463414634143</v>
      </c>
      <c r="AF161" t="str">
        <f t="shared" si="38"/>
        <v>GOOD</v>
      </c>
      <c r="AG161" t="str">
        <f t="shared" si="39"/>
        <v>GOOD</v>
      </c>
    </row>
    <row r="162" spans="1:33" x14ac:dyDescent="0.25">
      <c r="A162">
        <v>17.4059439</v>
      </c>
      <c r="B162">
        <v>78.402367600000005</v>
      </c>
      <c r="C162">
        <v>17.4062716</v>
      </c>
      <c r="D162">
        <v>78.402608099999995</v>
      </c>
      <c r="E162">
        <v>0.18540000000000001</v>
      </c>
      <c r="F162">
        <v>0.1241</v>
      </c>
      <c r="G162">
        <v>0.3281</v>
      </c>
      <c r="H162">
        <v>7.75</v>
      </c>
      <c r="I162">
        <f t="shared" si="45"/>
        <v>27.900000000000002</v>
      </c>
      <c r="J162" t="s">
        <v>1</v>
      </c>
      <c r="K162" s="1">
        <v>7.8217592592592589E-2</v>
      </c>
      <c r="L162">
        <v>0</v>
      </c>
      <c r="M162">
        <v>0</v>
      </c>
      <c r="N162">
        <v>1</v>
      </c>
      <c r="O162">
        <v>2</v>
      </c>
      <c r="P162">
        <v>0</v>
      </c>
      <c r="Q162">
        <f t="shared" si="40"/>
        <v>3</v>
      </c>
      <c r="R162">
        <f>LOOKUP(EXCEL_235356_data!L162,Sheet1!$D$3:$D$7,Sheet1!$E$3:$E$7)</f>
        <v>0</v>
      </c>
      <c r="S162">
        <f>LOOKUP(EXCEL_235356_data!M162,Sheet1!$D$3:$D$7,Sheet1!$E$3:$E$7)</f>
        <v>0</v>
      </c>
      <c r="T162">
        <f>LOOKUP(EXCEL_235356_data!N162,Sheet1!$D$3:$D$7,Sheet1!$E$3:$E$7)</f>
        <v>0.8</v>
      </c>
      <c r="U162">
        <f>LOOKUP(EXCEL_235356_data!O162,Sheet1!$D$3:$D$7,Sheet1!$E$3:$E$7)</f>
        <v>1</v>
      </c>
      <c r="V162">
        <f>LOOKUP(EXCEL_235356_data!P162,Sheet1!$D$3:$D$7,Sheet1!$E$3:$E$7)</f>
        <v>0</v>
      </c>
      <c r="W162">
        <f t="shared" si="41"/>
        <v>0.36</v>
      </c>
      <c r="X162">
        <f t="shared" si="42"/>
        <v>0.3281</v>
      </c>
      <c r="Y162">
        <f t="shared" si="31"/>
        <v>0.63759999999999994</v>
      </c>
      <c r="Z162">
        <f t="shared" si="43"/>
        <v>2.5427750000000002</v>
      </c>
      <c r="AA162">
        <f t="shared" si="44"/>
        <v>4.2335483870967741</v>
      </c>
      <c r="AB162" t="str">
        <f t="shared" si="34"/>
        <v>BUMPY</v>
      </c>
      <c r="AC162" t="str">
        <f t="shared" si="35"/>
        <v>SUPER</v>
      </c>
      <c r="AD162">
        <f t="shared" si="36"/>
        <v>17.78904</v>
      </c>
      <c r="AE162">
        <f t="shared" si="37"/>
        <v>2.2853046594982076</v>
      </c>
      <c r="AF162" t="str">
        <f t="shared" si="38"/>
        <v>BUMPY</v>
      </c>
      <c r="AG162" t="str">
        <f t="shared" si="39"/>
        <v>GOOD</v>
      </c>
    </row>
    <row r="163" spans="1:33" x14ac:dyDescent="0.25">
      <c r="A163">
        <v>17.4062716</v>
      </c>
      <c r="B163">
        <v>78.402608099999995</v>
      </c>
      <c r="C163">
        <v>17.406428500000001</v>
      </c>
      <c r="D163">
        <v>78.402696800000001</v>
      </c>
      <c r="E163">
        <v>0.13339999999999999</v>
      </c>
      <c r="F163">
        <v>6.1199999999999997E-2</v>
      </c>
      <c r="G163">
        <v>0.1217</v>
      </c>
      <c r="H163">
        <v>1.75</v>
      </c>
      <c r="I163">
        <f t="shared" si="45"/>
        <v>6.3</v>
      </c>
      <c r="J163" t="s">
        <v>0</v>
      </c>
      <c r="K163" s="1">
        <v>7.8275462962962963E-2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 t="shared" si="40"/>
        <v>0</v>
      </c>
      <c r="R163">
        <f>LOOKUP(EXCEL_235356_data!L163,Sheet1!$D$3:$D$7,Sheet1!$E$3:$E$7)</f>
        <v>0</v>
      </c>
      <c r="S163">
        <f>LOOKUP(EXCEL_235356_data!M163,Sheet1!$D$3:$D$7,Sheet1!$E$3:$E$7)</f>
        <v>0</v>
      </c>
      <c r="T163">
        <f>LOOKUP(EXCEL_235356_data!N163,Sheet1!$D$3:$D$7,Sheet1!$E$3:$E$7)</f>
        <v>0</v>
      </c>
      <c r="U163">
        <f>LOOKUP(EXCEL_235356_data!O163,Sheet1!$D$3:$D$7,Sheet1!$E$3:$E$7)</f>
        <v>0</v>
      </c>
      <c r="V163">
        <f>LOOKUP(EXCEL_235356_data!P163,Sheet1!$D$3:$D$7,Sheet1!$E$3:$E$7)</f>
        <v>0</v>
      </c>
      <c r="W163">
        <f t="shared" si="41"/>
        <v>0</v>
      </c>
      <c r="X163">
        <f t="shared" si="42"/>
        <v>0.13339999999999999</v>
      </c>
      <c r="Y163">
        <f t="shared" si="31"/>
        <v>0.31630000000000003</v>
      </c>
      <c r="Z163">
        <f t="shared" si="43"/>
        <v>0.23344999999999999</v>
      </c>
      <c r="AA163">
        <f t="shared" si="44"/>
        <v>7.6228571428571428</v>
      </c>
      <c r="AB163" t="str">
        <f t="shared" si="34"/>
        <v>BUMPY</v>
      </c>
      <c r="AC163" t="str">
        <f t="shared" si="35"/>
        <v>SUPER</v>
      </c>
      <c r="AD163">
        <f t="shared" si="36"/>
        <v>1.9926900000000001</v>
      </c>
      <c r="AE163">
        <f t="shared" si="37"/>
        <v>5.0206349206349214</v>
      </c>
      <c r="AF163" t="str">
        <f t="shared" si="38"/>
        <v>BUMPY</v>
      </c>
      <c r="AG163" t="str">
        <f t="shared" si="39"/>
        <v>SUPER</v>
      </c>
    </row>
    <row r="164" spans="1:33" x14ac:dyDescent="0.25">
      <c r="A164">
        <v>17.406428500000001</v>
      </c>
      <c r="B164">
        <v>78.402696800000001</v>
      </c>
      <c r="C164">
        <v>17.4064832</v>
      </c>
      <c r="D164">
        <v>78.402588300000005</v>
      </c>
      <c r="E164">
        <v>9.6799999999999997E-2</v>
      </c>
      <c r="F164">
        <v>6.0999999999999999E-2</v>
      </c>
      <c r="G164">
        <v>0.1072</v>
      </c>
      <c r="H164">
        <v>5</v>
      </c>
      <c r="I164">
        <f t="shared" si="45"/>
        <v>18</v>
      </c>
      <c r="J164" t="s">
        <v>0</v>
      </c>
      <c r="K164" s="1">
        <v>7.8333333333333324E-2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si="40"/>
        <v>0</v>
      </c>
      <c r="R164">
        <f>LOOKUP(EXCEL_235356_data!L164,Sheet1!$D$3:$D$7,Sheet1!$E$3:$E$7)</f>
        <v>0</v>
      </c>
      <c r="S164">
        <f>LOOKUP(EXCEL_235356_data!M164,Sheet1!$D$3:$D$7,Sheet1!$E$3:$E$7)</f>
        <v>0</v>
      </c>
      <c r="T164">
        <f>LOOKUP(EXCEL_235356_data!N164,Sheet1!$D$3:$D$7,Sheet1!$E$3:$E$7)</f>
        <v>0</v>
      </c>
      <c r="U164">
        <f>LOOKUP(EXCEL_235356_data!O164,Sheet1!$D$3:$D$7,Sheet1!$E$3:$E$7)</f>
        <v>0</v>
      </c>
      <c r="V164">
        <f>LOOKUP(EXCEL_235356_data!P164,Sheet1!$D$3:$D$7,Sheet1!$E$3:$E$7)</f>
        <v>0</v>
      </c>
      <c r="W164">
        <f t="shared" si="41"/>
        <v>0</v>
      </c>
      <c r="X164">
        <f t="shared" si="42"/>
        <v>0.1072</v>
      </c>
      <c r="Y164">
        <f t="shared" si="31"/>
        <v>0.26500000000000001</v>
      </c>
      <c r="Z164">
        <f t="shared" si="43"/>
        <v>0.53600000000000003</v>
      </c>
      <c r="AA164">
        <f t="shared" si="44"/>
        <v>2.1440000000000001</v>
      </c>
      <c r="AB164" t="str">
        <f t="shared" si="34"/>
        <v>BUMPY</v>
      </c>
      <c r="AC164" t="str">
        <f t="shared" si="35"/>
        <v>GOOD</v>
      </c>
      <c r="AD164">
        <f t="shared" si="36"/>
        <v>4.7700000000000005</v>
      </c>
      <c r="AE164">
        <f t="shared" si="37"/>
        <v>1.4722222222222223</v>
      </c>
      <c r="AF164" t="str">
        <f t="shared" si="38"/>
        <v>GOOD</v>
      </c>
      <c r="AG164" t="str">
        <f t="shared" si="39"/>
        <v>GOOD</v>
      </c>
    </row>
    <row r="165" spans="1:33" x14ac:dyDescent="0.25">
      <c r="A165">
        <v>17.4064832</v>
      </c>
      <c r="B165">
        <v>78.402588300000005</v>
      </c>
      <c r="C165">
        <v>17.406473900000002</v>
      </c>
      <c r="D165">
        <v>78.402297000000004</v>
      </c>
      <c r="E165">
        <v>5.28E-2</v>
      </c>
      <c r="F165">
        <v>3.2800000000000003E-2</v>
      </c>
      <c r="G165">
        <v>7.9600000000000004E-2</v>
      </c>
      <c r="H165">
        <v>6.25</v>
      </c>
      <c r="I165">
        <f t="shared" si="45"/>
        <v>22.5</v>
      </c>
      <c r="J165" t="s">
        <v>0</v>
      </c>
      <c r="K165" s="1">
        <v>7.8391203703703713E-2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si="40"/>
        <v>0</v>
      </c>
      <c r="R165">
        <f>LOOKUP(EXCEL_235356_data!L165,Sheet1!$D$3:$D$7,Sheet1!$E$3:$E$7)</f>
        <v>0</v>
      </c>
      <c r="S165">
        <f>LOOKUP(EXCEL_235356_data!M165,Sheet1!$D$3:$D$7,Sheet1!$E$3:$E$7)</f>
        <v>0</v>
      </c>
      <c r="T165">
        <f>LOOKUP(EXCEL_235356_data!N165,Sheet1!$D$3:$D$7,Sheet1!$E$3:$E$7)</f>
        <v>0</v>
      </c>
      <c r="U165">
        <f>LOOKUP(EXCEL_235356_data!O165,Sheet1!$D$3:$D$7,Sheet1!$E$3:$E$7)</f>
        <v>0</v>
      </c>
      <c r="V165">
        <f>LOOKUP(EXCEL_235356_data!P165,Sheet1!$D$3:$D$7,Sheet1!$E$3:$E$7)</f>
        <v>0</v>
      </c>
      <c r="W165">
        <f t="shared" si="41"/>
        <v>0</v>
      </c>
      <c r="X165">
        <f t="shared" si="42"/>
        <v>7.9600000000000004E-2</v>
      </c>
      <c r="Y165">
        <f t="shared" si="31"/>
        <v>0.16520000000000001</v>
      </c>
      <c r="Z165">
        <f t="shared" si="43"/>
        <v>0.49750000000000005</v>
      </c>
      <c r="AA165">
        <f t="shared" si="44"/>
        <v>1.2736000000000001</v>
      </c>
      <c r="AB165" t="str">
        <f t="shared" si="34"/>
        <v>GOOD</v>
      </c>
      <c r="AC165" t="str">
        <f t="shared" si="35"/>
        <v>GOOD</v>
      </c>
      <c r="AD165">
        <f t="shared" si="36"/>
        <v>3.7170000000000005</v>
      </c>
      <c r="AE165">
        <f t="shared" si="37"/>
        <v>0.73422222222222233</v>
      </c>
      <c r="AF165" t="str">
        <f t="shared" si="38"/>
        <v>GOOD</v>
      </c>
      <c r="AG165" t="str">
        <f t="shared" si="39"/>
        <v>GOOD</v>
      </c>
    </row>
    <row r="166" spans="1:33" x14ac:dyDescent="0.25">
      <c r="A166">
        <v>17.406473900000002</v>
      </c>
      <c r="B166">
        <v>78.402297000000004</v>
      </c>
      <c r="C166">
        <v>17.406479999999998</v>
      </c>
      <c r="D166">
        <v>78.402088899999995</v>
      </c>
      <c r="E166">
        <v>0.15690000000000001</v>
      </c>
      <c r="F166">
        <v>0.1139</v>
      </c>
      <c r="G166">
        <v>0.27300000000000002</v>
      </c>
      <c r="H166">
        <v>2</v>
      </c>
      <c r="I166">
        <f t="shared" si="45"/>
        <v>7.2</v>
      </c>
      <c r="J166" t="s">
        <v>2</v>
      </c>
      <c r="K166" s="1">
        <v>7.8449074074074074E-2</v>
      </c>
      <c r="L166">
        <v>0</v>
      </c>
      <c r="M166">
        <v>1</v>
      </c>
      <c r="N166">
        <v>1</v>
      </c>
      <c r="O166">
        <v>2</v>
      </c>
      <c r="P166">
        <v>1</v>
      </c>
      <c r="Q166">
        <f t="shared" si="40"/>
        <v>5</v>
      </c>
      <c r="R166">
        <f>LOOKUP(EXCEL_235356_data!L166,Sheet1!$D$3:$D$7,Sheet1!$E$3:$E$7)</f>
        <v>0</v>
      </c>
      <c r="S166">
        <f>LOOKUP(EXCEL_235356_data!M166,Sheet1!$D$3:$D$7,Sheet1!$E$3:$E$7)</f>
        <v>0.8</v>
      </c>
      <c r="T166">
        <f>LOOKUP(EXCEL_235356_data!N166,Sheet1!$D$3:$D$7,Sheet1!$E$3:$E$7)</f>
        <v>0.8</v>
      </c>
      <c r="U166">
        <f>LOOKUP(EXCEL_235356_data!O166,Sheet1!$D$3:$D$7,Sheet1!$E$3:$E$7)</f>
        <v>1</v>
      </c>
      <c r="V166">
        <f>LOOKUP(EXCEL_235356_data!P166,Sheet1!$D$3:$D$7,Sheet1!$E$3:$E$7)</f>
        <v>0.8</v>
      </c>
      <c r="W166">
        <f t="shared" si="41"/>
        <v>0.68</v>
      </c>
      <c r="X166">
        <f t="shared" si="42"/>
        <v>0.27300000000000002</v>
      </c>
      <c r="Y166">
        <f t="shared" si="31"/>
        <v>0.54380000000000006</v>
      </c>
      <c r="Z166">
        <f t="shared" si="43"/>
        <v>0.54600000000000004</v>
      </c>
      <c r="AA166">
        <f t="shared" si="44"/>
        <v>13.65</v>
      </c>
      <c r="AB166" t="str">
        <f t="shared" si="34"/>
        <v>BUMPY</v>
      </c>
      <c r="AC166" t="str">
        <f t="shared" si="35"/>
        <v>SUPER</v>
      </c>
      <c r="AD166">
        <f t="shared" si="36"/>
        <v>3.9153600000000006</v>
      </c>
      <c r="AE166">
        <f t="shared" si="37"/>
        <v>7.5527777777777789</v>
      </c>
      <c r="AF166" t="str">
        <f t="shared" si="38"/>
        <v>BUMPY</v>
      </c>
      <c r="AG166" t="str">
        <f t="shared" si="39"/>
        <v>SUPER</v>
      </c>
    </row>
    <row r="167" spans="1:33" x14ac:dyDescent="0.25">
      <c r="A167">
        <v>17.406479999999998</v>
      </c>
      <c r="B167">
        <v>78.402088899999995</v>
      </c>
      <c r="C167">
        <v>17.406454799999999</v>
      </c>
      <c r="D167">
        <v>78.401927799999996</v>
      </c>
      <c r="E167">
        <v>4.8000000000000001E-2</v>
      </c>
      <c r="F167">
        <v>4.4299999999999999E-2</v>
      </c>
      <c r="G167">
        <v>0.1212</v>
      </c>
      <c r="H167">
        <v>3.25</v>
      </c>
      <c r="I167">
        <f t="shared" si="45"/>
        <v>11.700000000000001</v>
      </c>
      <c r="J167" t="s">
        <v>0</v>
      </c>
      <c r="K167" s="1">
        <v>7.8506944444444449E-2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 t="shared" si="40"/>
        <v>0</v>
      </c>
      <c r="R167">
        <f>LOOKUP(EXCEL_235356_data!L167,Sheet1!$D$3:$D$7,Sheet1!$E$3:$E$7)</f>
        <v>0</v>
      </c>
      <c r="S167">
        <f>LOOKUP(EXCEL_235356_data!M167,Sheet1!$D$3:$D$7,Sheet1!$E$3:$E$7)</f>
        <v>0</v>
      </c>
      <c r="T167">
        <f>LOOKUP(EXCEL_235356_data!N167,Sheet1!$D$3:$D$7,Sheet1!$E$3:$E$7)</f>
        <v>0</v>
      </c>
      <c r="U167">
        <f>LOOKUP(EXCEL_235356_data!O167,Sheet1!$D$3:$D$7,Sheet1!$E$3:$E$7)</f>
        <v>0</v>
      </c>
      <c r="V167">
        <f>LOOKUP(EXCEL_235356_data!P167,Sheet1!$D$3:$D$7,Sheet1!$E$3:$E$7)</f>
        <v>0</v>
      </c>
      <c r="W167">
        <f t="shared" si="41"/>
        <v>0</v>
      </c>
      <c r="X167">
        <f t="shared" si="42"/>
        <v>0.1212</v>
      </c>
      <c r="Y167">
        <f t="shared" si="31"/>
        <v>0.2135</v>
      </c>
      <c r="Z167">
        <f t="shared" si="43"/>
        <v>0.39390000000000003</v>
      </c>
      <c r="AA167">
        <f t="shared" si="44"/>
        <v>3.7292307692307696</v>
      </c>
      <c r="AB167" t="str">
        <f t="shared" si="34"/>
        <v>BUMPY</v>
      </c>
      <c r="AC167" t="str">
        <f t="shared" si="35"/>
        <v>SUPER</v>
      </c>
      <c r="AD167">
        <f t="shared" si="36"/>
        <v>2.4979500000000003</v>
      </c>
      <c r="AE167">
        <f t="shared" si="37"/>
        <v>1.8247863247863247</v>
      </c>
      <c r="AF167" t="str">
        <f t="shared" si="38"/>
        <v>GOOD</v>
      </c>
      <c r="AG167" t="str">
        <f t="shared" si="39"/>
        <v>GOOD</v>
      </c>
    </row>
    <row r="168" spans="1:33" x14ac:dyDescent="0.25">
      <c r="A168">
        <v>17.406454799999999</v>
      </c>
      <c r="B168">
        <v>78.401927799999996</v>
      </c>
      <c r="C168">
        <v>17.4064464</v>
      </c>
      <c r="D168">
        <v>78.401724900000005</v>
      </c>
      <c r="E168">
        <v>0.1721</v>
      </c>
      <c r="F168">
        <v>9.1499999999999998E-2</v>
      </c>
      <c r="G168">
        <v>0.251</v>
      </c>
      <c r="H168">
        <v>4.25</v>
      </c>
      <c r="I168">
        <f t="shared" si="45"/>
        <v>15.3</v>
      </c>
      <c r="J168" t="s">
        <v>2</v>
      </c>
      <c r="K168" s="1">
        <v>7.856481481481481E-2</v>
      </c>
      <c r="L168">
        <v>1</v>
      </c>
      <c r="M168">
        <v>2</v>
      </c>
      <c r="N168">
        <v>2</v>
      </c>
      <c r="O168">
        <v>0</v>
      </c>
      <c r="P168">
        <v>1</v>
      </c>
      <c r="Q168">
        <f t="shared" si="40"/>
        <v>6</v>
      </c>
      <c r="R168">
        <f>LOOKUP(EXCEL_235356_data!L168,Sheet1!$D$3:$D$7,Sheet1!$E$3:$E$7)</f>
        <v>0.8</v>
      </c>
      <c r="S168">
        <f>LOOKUP(EXCEL_235356_data!M168,Sheet1!$D$3:$D$7,Sheet1!$E$3:$E$7)</f>
        <v>1</v>
      </c>
      <c r="T168">
        <f>LOOKUP(EXCEL_235356_data!N168,Sheet1!$D$3:$D$7,Sheet1!$E$3:$E$7)</f>
        <v>1</v>
      </c>
      <c r="U168">
        <f>LOOKUP(EXCEL_235356_data!O168,Sheet1!$D$3:$D$7,Sheet1!$E$3:$E$7)</f>
        <v>0</v>
      </c>
      <c r="V168">
        <f>LOOKUP(EXCEL_235356_data!P168,Sheet1!$D$3:$D$7,Sheet1!$E$3:$E$7)</f>
        <v>0.8</v>
      </c>
      <c r="W168">
        <f t="shared" si="41"/>
        <v>0.72</v>
      </c>
      <c r="X168">
        <f t="shared" si="42"/>
        <v>0.251</v>
      </c>
      <c r="Y168">
        <f t="shared" si="31"/>
        <v>0.51459999999999995</v>
      </c>
      <c r="Z168">
        <f t="shared" si="43"/>
        <v>1.0667500000000001</v>
      </c>
      <c r="AA168">
        <f t="shared" si="44"/>
        <v>5.9058823529411768</v>
      </c>
      <c r="AB168" t="str">
        <f t="shared" si="34"/>
        <v>BUMPY</v>
      </c>
      <c r="AC168" t="str">
        <f t="shared" si="35"/>
        <v>SUPER</v>
      </c>
      <c r="AD168">
        <f t="shared" si="36"/>
        <v>7.8733799999999992</v>
      </c>
      <c r="AE168">
        <f t="shared" si="37"/>
        <v>3.3633986928104571</v>
      </c>
      <c r="AF168" t="str">
        <f t="shared" si="38"/>
        <v>BUMPY</v>
      </c>
      <c r="AG168" t="str">
        <f t="shared" si="39"/>
        <v>SUPER</v>
      </c>
    </row>
    <row r="169" spans="1:33" x14ac:dyDescent="0.25">
      <c r="A169">
        <v>17.4064464</v>
      </c>
      <c r="B169">
        <v>78.401724900000005</v>
      </c>
      <c r="C169">
        <v>17.406460800000001</v>
      </c>
      <c r="D169">
        <v>78.401512499999995</v>
      </c>
      <c r="E169">
        <v>0.1381</v>
      </c>
      <c r="F169">
        <v>8.3699999999999997E-2</v>
      </c>
      <c r="G169">
        <v>0.22059999999999999</v>
      </c>
      <c r="H169">
        <v>4</v>
      </c>
      <c r="I169">
        <f t="shared" si="45"/>
        <v>14.4</v>
      </c>
      <c r="J169" t="s">
        <v>0</v>
      </c>
      <c r="K169" s="1">
        <v>7.8622685185185184E-2</v>
      </c>
      <c r="L169">
        <v>0</v>
      </c>
      <c r="M169">
        <v>0</v>
      </c>
      <c r="N169">
        <v>0</v>
      </c>
      <c r="O169">
        <v>0</v>
      </c>
      <c r="P169">
        <v>1</v>
      </c>
      <c r="Q169">
        <f t="shared" si="40"/>
        <v>1</v>
      </c>
      <c r="R169">
        <f>LOOKUP(EXCEL_235356_data!L169,Sheet1!$D$3:$D$7,Sheet1!$E$3:$E$7)</f>
        <v>0</v>
      </c>
      <c r="S169">
        <f>LOOKUP(EXCEL_235356_data!M169,Sheet1!$D$3:$D$7,Sheet1!$E$3:$E$7)</f>
        <v>0</v>
      </c>
      <c r="T169">
        <f>LOOKUP(EXCEL_235356_data!N169,Sheet1!$D$3:$D$7,Sheet1!$E$3:$E$7)</f>
        <v>0</v>
      </c>
      <c r="U169">
        <f>LOOKUP(EXCEL_235356_data!O169,Sheet1!$D$3:$D$7,Sheet1!$E$3:$E$7)</f>
        <v>0</v>
      </c>
      <c r="V169">
        <f>LOOKUP(EXCEL_235356_data!P169,Sheet1!$D$3:$D$7,Sheet1!$E$3:$E$7)</f>
        <v>0.8</v>
      </c>
      <c r="W169">
        <f t="shared" si="41"/>
        <v>0.16</v>
      </c>
      <c r="X169">
        <f t="shared" si="42"/>
        <v>0.22059999999999999</v>
      </c>
      <c r="Y169">
        <f t="shared" si="31"/>
        <v>0.44240000000000002</v>
      </c>
      <c r="Z169">
        <f t="shared" si="43"/>
        <v>0.88239999999999996</v>
      </c>
      <c r="AA169">
        <f t="shared" si="44"/>
        <v>5.5149999999999997</v>
      </c>
      <c r="AB169" t="str">
        <f t="shared" si="34"/>
        <v>BUMPY</v>
      </c>
      <c r="AC169" t="str">
        <f t="shared" si="35"/>
        <v>SUPER</v>
      </c>
      <c r="AD169">
        <f t="shared" si="36"/>
        <v>6.3705600000000002</v>
      </c>
      <c r="AE169">
        <f t="shared" si="37"/>
        <v>3.0722222222222224</v>
      </c>
      <c r="AF169" t="str">
        <f t="shared" si="38"/>
        <v>BUMPY</v>
      </c>
      <c r="AG169" t="str">
        <f t="shared" si="39"/>
        <v>SUPER</v>
      </c>
    </row>
    <row r="170" spans="1:33" x14ac:dyDescent="0.25">
      <c r="A170">
        <v>17.406460800000001</v>
      </c>
      <c r="B170">
        <v>78.401512499999995</v>
      </c>
      <c r="C170">
        <v>17.4065203</v>
      </c>
      <c r="D170">
        <v>78.401294199999995</v>
      </c>
      <c r="E170">
        <v>0.21740000000000001</v>
      </c>
      <c r="F170">
        <v>6.2899999999999998E-2</v>
      </c>
      <c r="G170">
        <v>0.14330000000000001</v>
      </c>
      <c r="H170">
        <v>4.75</v>
      </c>
      <c r="I170">
        <f t="shared" si="45"/>
        <v>17.100000000000001</v>
      </c>
      <c r="J170" t="s">
        <v>0</v>
      </c>
      <c r="K170" s="1">
        <v>7.8680555555555545E-2</v>
      </c>
      <c r="L170">
        <v>1</v>
      </c>
      <c r="M170">
        <v>0</v>
      </c>
      <c r="N170">
        <v>0</v>
      </c>
      <c r="O170">
        <v>0</v>
      </c>
      <c r="P170">
        <v>0</v>
      </c>
      <c r="Q170">
        <f t="shared" si="40"/>
        <v>1</v>
      </c>
      <c r="R170">
        <f>LOOKUP(EXCEL_235356_data!L170,Sheet1!$D$3:$D$7,Sheet1!$E$3:$E$7)</f>
        <v>0.8</v>
      </c>
      <c r="S170">
        <f>LOOKUP(EXCEL_235356_data!M170,Sheet1!$D$3:$D$7,Sheet1!$E$3:$E$7)</f>
        <v>0</v>
      </c>
      <c r="T170">
        <f>LOOKUP(EXCEL_235356_data!N170,Sheet1!$D$3:$D$7,Sheet1!$E$3:$E$7)</f>
        <v>0</v>
      </c>
      <c r="U170">
        <f>LOOKUP(EXCEL_235356_data!O170,Sheet1!$D$3:$D$7,Sheet1!$E$3:$E$7)</f>
        <v>0</v>
      </c>
      <c r="V170">
        <f>LOOKUP(EXCEL_235356_data!P170,Sheet1!$D$3:$D$7,Sheet1!$E$3:$E$7)</f>
        <v>0</v>
      </c>
      <c r="W170">
        <f t="shared" si="41"/>
        <v>0.16</v>
      </c>
      <c r="X170">
        <f t="shared" si="42"/>
        <v>0.21740000000000001</v>
      </c>
      <c r="Y170">
        <f t="shared" si="31"/>
        <v>0.42359999999999998</v>
      </c>
      <c r="Z170">
        <f t="shared" si="43"/>
        <v>1.0326500000000001</v>
      </c>
      <c r="AA170">
        <f t="shared" si="44"/>
        <v>4.5768421052631583</v>
      </c>
      <c r="AB170" t="str">
        <f t="shared" si="34"/>
        <v>BUMPY</v>
      </c>
      <c r="AC170" t="str">
        <f t="shared" si="35"/>
        <v>SUPER</v>
      </c>
      <c r="AD170">
        <f t="shared" si="36"/>
        <v>7.2435600000000004</v>
      </c>
      <c r="AE170">
        <f t="shared" si="37"/>
        <v>2.4771929824561401</v>
      </c>
      <c r="AF170" t="str">
        <f t="shared" si="38"/>
        <v>BUMPY</v>
      </c>
      <c r="AG170" t="str">
        <f t="shared" si="39"/>
        <v>GOOD</v>
      </c>
    </row>
    <row r="171" spans="1:33" x14ac:dyDescent="0.25">
      <c r="A171">
        <v>17.4065203</v>
      </c>
      <c r="B171">
        <v>78.401294199999995</v>
      </c>
      <c r="C171">
        <v>17.406568799999999</v>
      </c>
      <c r="D171">
        <v>78.401121399999994</v>
      </c>
      <c r="E171">
        <v>0.1336</v>
      </c>
      <c r="F171">
        <v>3.4700000000000002E-2</v>
      </c>
      <c r="G171">
        <v>0.1318</v>
      </c>
      <c r="H171">
        <v>2.75</v>
      </c>
      <c r="I171">
        <f t="shared" si="45"/>
        <v>9.9</v>
      </c>
      <c r="J171" t="s">
        <v>0</v>
      </c>
      <c r="K171" s="1">
        <v>7.8738425925925934E-2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f t="shared" si="40"/>
        <v>0</v>
      </c>
      <c r="R171">
        <f>LOOKUP(EXCEL_235356_data!L171,Sheet1!$D$3:$D$7,Sheet1!$E$3:$E$7)</f>
        <v>0</v>
      </c>
      <c r="S171">
        <f>LOOKUP(EXCEL_235356_data!M171,Sheet1!$D$3:$D$7,Sheet1!$E$3:$E$7)</f>
        <v>0</v>
      </c>
      <c r="T171">
        <f>LOOKUP(EXCEL_235356_data!N171,Sheet1!$D$3:$D$7,Sheet1!$E$3:$E$7)</f>
        <v>0</v>
      </c>
      <c r="U171">
        <f>LOOKUP(EXCEL_235356_data!O171,Sheet1!$D$3:$D$7,Sheet1!$E$3:$E$7)</f>
        <v>0</v>
      </c>
      <c r="V171">
        <f>LOOKUP(EXCEL_235356_data!P171,Sheet1!$D$3:$D$7,Sheet1!$E$3:$E$7)</f>
        <v>0</v>
      </c>
      <c r="W171">
        <f t="shared" si="41"/>
        <v>0</v>
      </c>
      <c r="X171">
        <f t="shared" si="42"/>
        <v>0.1336</v>
      </c>
      <c r="Y171">
        <f t="shared" si="31"/>
        <v>0.30010000000000003</v>
      </c>
      <c r="Z171">
        <f t="shared" si="43"/>
        <v>0.3674</v>
      </c>
      <c r="AA171">
        <f t="shared" si="44"/>
        <v>4.8581818181818175</v>
      </c>
      <c r="AB171" t="str">
        <f t="shared" si="34"/>
        <v>BUMPY</v>
      </c>
      <c r="AC171" t="str">
        <f t="shared" si="35"/>
        <v>SUPER</v>
      </c>
      <c r="AD171">
        <f t="shared" si="36"/>
        <v>2.9709900000000005</v>
      </c>
      <c r="AE171">
        <f t="shared" si="37"/>
        <v>3.0313131313131314</v>
      </c>
      <c r="AF171" t="str">
        <f t="shared" si="38"/>
        <v>BUMPY</v>
      </c>
      <c r="AG171" t="str">
        <f t="shared" si="39"/>
        <v>SUPER</v>
      </c>
    </row>
    <row r="172" spans="1:33" x14ac:dyDescent="0.25">
      <c r="A172">
        <v>17.406568799999999</v>
      </c>
      <c r="B172">
        <v>78.401121399999994</v>
      </c>
      <c r="C172">
        <v>17.406483600000001</v>
      </c>
      <c r="D172">
        <v>78.401057100000003</v>
      </c>
      <c r="E172">
        <v>9.0999999999999998E-2</v>
      </c>
      <c r="F172">
        <v>4.1000000000000002E-2</v>
      </c>
      <c r="G172">
        <v>6.4799999999999996E-2</v>
      </c>
      <c r="H172">
        <v>3.5</v>
      </c>
      <c r="I172">
        <f t="shared" si="45"/>
        <v>12.6</v>
      </c>
      <c r="J172" t="s">
        <v>0</v>
      </c>
      <c r="K172" s="1">
        <v>7.8796296296296295E-2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si="40"/>
        <v>0</v>
      </c>
      <c r="R172">
        <f>LOOKUP(EXCEL_235356_data!L172,Sheet1!$D$3:$D$7,Sheet1!$E$3:$E$7)</f>
        <v>0</v>
      </c>
      <c r="S172">
        <f>LOOKUP(EXCEL_235356_data!M172,Sheet1!$D$3:$D$7,Sheet1!$E$3:$E$7)</f>
        <v>0</v>
      </c>
      <c r="T172">
        <f>LOOKUP(EXCEL_235356_data!N172,Sheet1!$D$3:$D$7,Sheet1!$E$3:$E$7)</f>
        <v>0</v>
      </c>
      <c r="U172">
        <f>LOOKUP(EXCEL_235356_data!O172,Sheet1!$D$3:$D$7,Sheet1!$E$3:$E$7)</f>
        <v>0</v>
      </c>
      <c r="V172">
        <f>LOOKUP(EXCEL_235356_data!P172,Sheet1!$D$3:$D$7,Sheet1!$E$3:$E$7)</f>
        <v>0</v>
      </c>
      <c r="W172">
        <f t="shared" si="41"/>
        <v>0</v>
      </c>
      <c r="X172">
        <f t="shared" si="42"/>
        <v>9.0999999999999998E-2</v>
      </c>
      <c r="Y172">
        <f t="shared" si="31"/>
        <v>0.1968</v>
      </c>
      <c r="Z172">
        <f t="shared" si="43"/>
        <v>0.31850000000000001</v>
      </c>
      <c r="AA172">
        <f t="shared" si="44"/>
        <v>2.6</v>
      </c>
      <c r="AB172" t="str">
        <f t="shared" si="34"/>
        <v>BUMPY</v>
      </c>
      <c r="AC172" t="str">
        <f t="shared" si="35"/>
        <v>GOOD</v>
      </c>
      <c r="AD172">
        <f t="shared" si="36"/>
        <v>2.4796800000000001</v>
      </c>
      <c r="AE172">
        <f t="shared" si="37"/>
        <v>1.5619047619047619</v>
      </c>
      <c r="AF172" t="str">
        <f t="shared" si="38"/>
        <v>GOOD</v>
      </c>
      <c r="AG172" t="str">
        <f t="shared" si="39"/>
        <v>GOOD</v>
      </c>
    </row>
    <row r="173" spans="1:33" x14ac:dyDescent="0.25">
      <c r="A173">
        <v>17.406483600000001</v>
      </c>
      <c r="B173">
        <v>78.401057100000003</v>
      </c>
      <c r="C173">
        <v>17.406334099999999</v>
      </c>
      <c r="D173">
        <v>78.401004200000003</v>
      </c>
      <c r="E173">
        <v>0.1293</v>
      </c>
      <c r="F173">
        <v>4.9700000000000001E-2</v>
      </c>
      <c r="G173">
        <v>0.23050000000000001</v>
      </c>
      <c r="H173">
        <v>3</v>
      </c>
      <c r="I173">
        <f t="shared" si="45"/>
        <v>10.8</v>
      </c>
      <c r="J173" t="s">
        <v>0</v>
      </c>
      <c r="K173" s="1">
        <v>7.885416666666667E-2</v>
      </c>
      <c r="L173">
        <v>0</v>
      </c>
      <c r="M173">
        <v>0</v>
      </c>
      <c r="N173">
        <v>0</v>
      </c>
      <c r="O173">
        <v>0</v>
      </c>
      <c r="P173">
        <v>2</v>
      </c>
      <c r="Q173">
        <f t="shared" si="40"/>
        <v>2</v>
      </c>
      <c r="R173">
        <f>LOOKUP(EXCEL_235356_data!L173,Sheet1!$D$3:$D$7,Sheet1!$E$3:$E$7)</f>
        <v>0</v>
      </c>
      <c r="S173">
        <f>LOOKUP(EXCEL_235356_data!M173,Sheet1!$D$3:$D$7,Sheet1!$E$3:$E$7)</f>
        <v>0</v>
      </c>
      <c r="T173">
        <f>LOOKUP(EXCEL_235356_data!N173,Sheet1!$D$3:$D$7,Sheet1!$E$3:$E$7)</f>
        <v>0</v>
      </c>
      <c r="U173">
        <f>LOOKUP(EXCEL_235356_data!O173,Sheet1!$D$3:$D$7,Sheet1!$E$3:$E$7)</f>
        <v>0</v>
      </c>
      <c r="V173">
        <f>LOOKUP(EXCEL_235356_data!P173,Sheet1!$D$3:$D$7,Sheet1!$E$3:$E$7)</f>
        <v>1</v>
      </c>
      <c r="W173">
        <f t="shared" si="41"/>
        <v>0.2</v>
      </c>
      <c r="X173">
        <f t="shared" si="42"/>
        <v>0.23050000000000001</v>
      </c>
      <c r="Y173">
        <f t="shared" si="31"/>
        <v>0.40949999999999998</v>
      </c>
      <c r="Z173">
        <f t="shared" si="43"/>
        <v>0.6915</v>
      </c>
      <c r="AA173">
        <f t="shared" si="44"/>
        <v>7.6833333333333336</v>
      </c>
      <c r="AB173" t="str">
        <f t="shared" si="34"/>
        <v>BUMPY</v>
      </c>
      <c r="AC173" t="str">
        <f t="shared" si="35"/>
        <v>SUPER</v>
      </c>
      <c r="AD173">
        <f t="shared" si="36"/>
        <v>4.4226000000000001</v>
      </c>
      <c r="AE173">
        <f t="shared" si="37"/>
        <v>3.7916666666666661</v>
      </c>
      <c r="AF173" t="str">
        <f t="shared" si="38"/>
        <v>BUMPY</v>
      </c>
      <c r="AG173" t="str">
        <f t="shared" si="39"/>
        <v>SUPER</v>
      </c>
    </row>
    <row r="174" spans="1:33" x14ac:dyDescent="0.25">
      <c r="A174">
        <v>17.406334099999999</v>
      </c>
      <c r="B174">
        <v>78.401004200000003</v>
      </c>
      <c r="C174">
        <v>17.406238999999999</v>
      </c>
      <c r="D174">
        <v>78.400984199999996</v>
      </c>
      <c r="E174">
        <v>7.7200000000000005E-2</v>
      </c>
      <c r="F174">
        <v>5.79E-2</v>
      </c>
      <c r="G174">
        <v>0.18629999999999999</v>
      </c>
      <c r="H174">
        <v>1.75</v>
      </c>
      <c r="I174">
        <f t="shared" si="45"/>
        <v>6.3</v>
      </c>
      <c r="J174" t="s">
        <v>0</v>
      </c>
      <c r="K174" s="1">
        <v>7.8912037037037031E-2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40"/>
        <v>0</v>
      </c>
      <c r="R174">
        <f>LOOKUP(EXCEL_235356_data!L174,Sheet1!$D$3:$D$7,Sheet1!$E$3:$E$7)</f>
        <v>0</v>
      </c>
      <c r="S174">
        <f>LOOKUP(EXCEL_235356_data!M174,Sheet1!$D$3:$D$7,Sheet1!$E$3:$E$7)</f>
        <v>0</v>
      </c>
      <c r="T174">
        <f>LOOKUP(EXCEL_235356_data!N174,Sheet1!$D$3:$D$7,Sheet1!$E$3:$E$7)</f>
        <v>0</v>
      </c>
      <c r="U174">
        <f>LOOKUP(EXCEL_235356_data!O174,Sheet1!$D$3:$D$7,Sheet1!$E$3:$E$7)</f>
        <v>0</v>
      </c>
      <c r="V174">
        <f>LOOKUP(EXCEL_235356_data!P174,Sheet1!$D$3:$D$7,Sheet1!$E$3:$E$7)</f>
        <v>0</v>
      </c>
      <c r="W174">
        <f t="shared" si="41"/>
        <v>0</v>
      </c>
      <c r="X174">
        <f t="shared" si="42"/>
        <v>0.18629999999999999</v>
      </c>
      <c r="Y174">
        <f t="shared" si="31"/>
        <v>0.32140000000000002</v>
      </c>
      <c r="Z174">
        <f t="shared" si="43"/>
        <v>0.32602500000000001</v>
      </c>
      <c r="AA174">
        <f t="shared" si="44"/>
        <v>10.645714285714284</v>
      </c>
      <c r="AB174" t="str">
        <f t="shared" si="34"/>
        <v>BUMPY</v>
      </c>
      <c r="AC174" t="str">
        <f t="shared" si="35"/>
        <v>SUPER</v>
      </c>
      <c r="AD174">
        <f t="shared" si="36"/>
        <v>2.0248200000000001</v>
      </c>
      <c r="AE174">
        <f t="shared" si="37"/>
        <v>5.1015873015873021</v>
      </c>
      <c r="AF174" t="str">
        <f t="shared" si="38"/>
        <v>BUMPY</v>
      </c>
      <c r="AG174" t="str">
        <f t="shared" si="39"/>
        <v>SUPER</v>
      </c>
    </row>
    <row r="175" spans="1:33" x14ac:dyDescent="0.25">
      <c r="A175">
        <v>17.406238999999999</v>
      </c>
      <c r="B175">
        <v>78.400984199999996</v>
      </c>
      <c r="C175">
        <v>17.4061001</v>
      </c>
      <c r="D175">
        <v>78.400927600000003</v>
      </c>
      <c r="E175">
        <v>7.22E-2</v>
      </c>
      <c r="F175">
        <v>4.1399999999999999E-2</v>
      </c>
      <c r="G175">
        <v>0.10050000000000001</v>
      </c>
      <c r="H175">
        <v>3.25</v>
      </c>
      <c r="I175">
        <f t="shared" si="45"/>
        <v>11.700000000000001</v>
      </c>
      <c r="J175" t="s">
        <v>0</v>
      </c>
      <c r="K175" s="1">
        <v>7.8969907407407405E-2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si="40"/>
        <v>0</v>
      </c>
      <c r="R175">
        <f>LOOKUP(EXCEL_235356_data!L175,Sheet1!$D$3:$D$7,Sheet1!$E$3:$E$7)</f>
        <v>0</v>
      </c>
      <c r="S175">
        <f>LOOKUP(EXCEL_235356_data!M175,Sheet1!$D$3:$D$7,Sheet1!$E$3:$E$7)</f>
        <v>0</v>
      </c>
      <c r="T175">
        <f>LOOKUP(EXCEL_235356_data!N175,Sheet1!$D$3:$D$7,Sheet1!$E$3:$E$7)</f>
        <v>0</v>
      </c>
      <c r="U175">
        <f>LOOKUP(EXCEL_235356_data!O175,Sheet1!$D$3:$D$7,Sheet1!$E$3:$E$7)</f>
        <v>0</v>
      </c>
      <c r="V175">
        <f>LOOKUP(EXCEL_235356_data!P175,Sheet1!$D$3:$D$7,Sheet1!$E$3:$E$7)</f>
        <v>0</v>
      </c>
      <c r="W175">
        <f t="shared" si="41"/>
        <v>0</v>
      </c>
      <c r="X175">
        <f t="shared" si="42"/>
        <v>0.10050000000000001</v>
      </c>
      <c r="Y175">
        <f t="shared" si="31"/>
        <v>0.21410000000000001</v>
      </c>
      <c r="Z175">
        <f t="shared" si="43"/>
        <v>0.326625</v>
      </c>
      <c r="AA175">
        <f t="shared" si="44"/>
        <v>3.0923076923076924</v>
      </c>
      <c r="AB175" t="str">
        <f t="shared" si="34"/>
        <v>BUMPY</v>
      </c>
      <c r="AC175" t="str">
        <f t="shared" si="35"/>
        <v>SUPER</v>
      </c>
      <c r="AD175">
        <f t="shared" si="36"/>
        <v>2.5049700000000006</v>
      </c>
      <c r="AE175">
        <f t="shared" si="37"/>
        <v>1.8299145299145299</v>
      </c>
      <c r="AF175" t="str">
        <f t="shared" si="38"/>
        <v>GOOD</v>
      </c>
      <c r="AG175" t="str">
        <f t="shared" si="39"/>
        <v>GOOD</v>
      </c>
    </row>
    <row r="176" spans="1:33" x14ac:dyDescent="0.25">
      <c r="A176">
        <v>17.4061001</v>
      </c>
      <c r="B176">
        <v>78.400927600000003</v>
      </c>
      <c r="C176">
        <v>17.405983800000001</v>
      </c>
      <c r="D176">
        <v>78.400893800000006</v>
      </c>
      <c r="E176">
        <v>0.21010000000000001</v>
      </c>
      <c r="F176">
        <v>0.1171</v>
      </c>
      <c r="G176">
        <v>9.4200000000000006E-2</v>
      </c>
      <c r="H176">
        <v>2.5</v>
      </c>
      <c r="I176">
        <f t="shared" si="45"/>
        <v>9</v>
      </c>
      <c r="J176" t="s">
        <v>0</v>
      </c>
      <c r="K176" s="1">
        <v>7.9027777777777766E-2</v>
      </c>
      <c r="L176">
        <v>1</v>
      </c>
      <c r="M176">
        <v>0</v>
      </c>
      <c r="N176">
        <v>0</v>
      </c>
      <c r="O176">
        <v>0</v>
      </c>
      <c r="P176">
        <v>0</v>
      </c>
      <c r="Q176">
        <f t="shared" si="40"/>
        <v>1</v>
      </c>
      <c r="R176">
        <f>LOOKUP(EXCEL_235356_data!L176,Sheet1!$D$3:$D$7,Sheet1!$E$3:$E$7)</f>
        <v>0.8</v>
      </c>
      <c r="S176">
        <f>LOOKUP(EXCEL_235356_data!M176,Sheet1!$D$3:$D$7,Sheet1!$E$3:$E$7)</f>
        <v>0</v>
      </c>
      <c r="T176">
        <f>LOOKUP(EXCEL_235356_data!N176,Sheet1!$D$3:$D$7,Sheet1!$E$3:$E$7)</f>
        <v>0</v>
      </c>
      <c r="U176">
        <f>LOOKUP(EXCEL_235356_data!O176,Sheet1!$D$3:$D$7,Sheet1!$E$3:$E$7)</f>
        <v>0</v>
      </c>
      <c r="V176">
        <f>LOOKUP(EXCEL_235356_data!P176,Sheet1!$D$3:$D$7,Sheet1!$E$3:$E$7)</f>
        <v>0</v>
      </c>
      <c r="W176">
        <f t="shared" si="41"/>
        <v>0.16</v>
      </c>
      <c r="X176">
        <f t="shared" si="42"/>
        <v>0.21010000000000001</v>
      </c>
      <c r="Y176">
        <f t="shared" si="31"/>
        <v>0.4214</v>
      </c>
      <c r="Z176">
        <f t="shared" si="43"/>
        <v>0.52524999999999999</v>
      </c>
      <c r="AA176">
        <f t="shared" si="44"/>
        <v>8.4039999999999999</v>
      </c>
      <c r="AB176" t="str">
        <f t="shared" si="34"/>
        <v>BUMPY</v>
      </c>
      <c r="AC176" t="str">
        <f t="shared" si="35"/>
        <v>SUPER</v>
      </c>
      <c r="AD176">
        <f t="shared" si="36"/>
        <v>3.7926000000000002</v>
      </c>
      <c r="AE176">
        <f t="shared" si="37"/>
        <v>4.6822222222222223</v>
      </c>
      <c r="AF176" t="str">
        <f t="shared" si="38"/>
        <v>BUMPY</v>
      </c>
      <c r="AG176" t="str">
        <f t="shared" si="39"/>
        <v>SUPER</v>
      </c>
    </row>
    <row r="177" spans="1:33" x14ac:dyDescent="0.25">
      <c r="A177">
        <v>17.405595699999999</v>
      </c>
      <c r="B177">
        <v>78.400759199999996</v>
      </c>
      <c r="C177">
        <v>17.405854600000001</v>
      </c>
      <c r="D177">
        <v>78.400869</v>
      </c>
      <c r="E177">
        <v>0.29759999999999998</v>
      </c>
      <c r="F177">
        <v>0.25559999999999999</v>
      </c>
      <c r="G177">
        <v>0.35570000000000002</v>
      </c>
      <c r="H177">
        <v>4.5</v>
      </c>
      <c r="I177">
        <f t="shared" si="45"/>
        <v>16.2</v>
      </c>
      <c r="J177" t="s">
        <v>0</v>
      </c>
      <c r="K177" s="1">
        <v>8.5543981481481471E-2</v>
      </c>
      <c r="L177">
        <v>1</v>
      </c>
      <c r="M177">
        <v>2</v>
      </c>
      <c r="N177">
        <v>0</v>
      </c>
      <c r="O177">
        <v>0</v>
      </c>
      <c r="P177">
        <v>0</v>
      </c>
      <c r="Q177">
        <f t="shared" si="40"/>
        <v>3</v>
      </c>
      <c r="R177">
        <f>LOOKUP(EXCEL_235356_data!L177,Sheet1!$D$3:$D$7,Sheet1!$E$3:$E$7)</f>
        <v>0.8</v>
      </c>
      <c r="S177">
        <f>LOOKUP(EXCEL_235356_data!M177,Sheet1!$D$3:$D$7,Sheet1!$E$3:$E$7)</f>
        <v>1</v>
      </c>
      <c r="T177">
        <f>LOOKUP(EXCEL_235356_data!N177,Sheet1!$D$3:$D$7,Sheet1!$E$3:$E$7)</f>
        <v>0</v>
      </c>
      <c r="U177">
        <f>LOOKUP(EXCEL_235356_data!O177,Sheet1!$D$3:$D$7,Sheet1!$E$3:$E$7)</f>
        <v>0</v>
      </c>
      <c r="V177">
        <f>LOOKUP(EXCEL_235356_data!P177,Sheet1!$D$3:$D$7,Sheet1!$E$3:$E$7)</f>
        <v>0</v>
      </c>
      <c r="W177">
        <f t="shared" si="41"/>
        <v>0.36</v>
      </c>
      <c r="X177">
        <f t="shared" si="42"/>
        <v>0.35570000000000002</v>
      </c>
      <c r="Y177">
        <f t="shared" si="31"/>
        <v>0.90889999999999993</v>
      </c>
      <c r="Z177">
        <f t="shared" si="43"/>
        <v>1.6006500000000001</v>
      </c>
      <c r="AA177">
        <f t="shared" si="44"/>
        <v>7.9044444444444446</v>
      </c>
      <c r="AB177" t="str">
        <f t="shared" si="34"/>
        <v>BUMPY</v>
      </c>
      <c r="AC177" t="str">
        <f t="shared" si="35"/>
        <v>SUPER</v>
      </c>
      <c r="AD177">
        <f t="shared" si="36"/>
        <v>14.724179999999999</v>
      </c>
      <c r="AE177">
        <f t="shared" si="37"/>
        <v>5.6104938271604929</v>
      </c>
      <c r="AF177" t="str">
        <f t="shared" si="38"/>
        <v>BUMPY</v>
      </c>
      <c r="AG177" t="str">
        <f t="shared" si="39"/>
        <v>SUPER</v>
      </c>
    </row>
    <row r="178" spans="1:33" x14ac:dyDescent="0.25">
      <c r="A178">
        <v>17.405854600000001</v>
      </c>
      <c r="B178">
        <v>78.400869</v>
      </c>
      <c r="C178">
        <v>17.4060202</v>
      </c>
      <c r="D178">
        <v>78.400915400000002</v>
      </c>
      <c r="E178">
        <v>0.26819999999999999</v>
      </c>
      <c r="F178">
        <v>0.1988</v>
      </c>
      <c r="G178">
        <v>0.3453</v>
      </c>
      <c r="H178">
        <v>3.75</v>
      </c>
      <c r="I178">
        <f t="shared" si="45"/>
        <v>13.5</v>
      </c>
      <c r="J178" t="s">
        <v>0</v>
      </c>
      <c r="K178" s="1">
        <v>8.560185185185186E-2</v>
      </c>
      <c r="L178">
        <v>0</v>
      </c>
      <c r="M178">
        <v>0</v>
      </c>
      <c r="N178">
        <v>2</v>
      </c>
      <c r="O178">
        <v>0</v>
      </c>
      <c r="P178">
        <v>0</v>
      </c>
      <c r="Q178">
        <f t="shared" si="40"/>
        <v>2</v>
      </c>
      <c r="R178">
        <f>LOOKUP(EXCEL_235356_data!L178,Sheet1!$D$3:$D$7,Sheet1!$E$3:$E$7)</f>
        <v>0</v>
      </c>
      <c r="S178">
        <f>LOOKUP(EXCEL_235356_data!M178,Sheet1!$D$3:$D$7,Sheet1!$E$3:$E$7)</f>
        <v>0</v>
      </c>
      <c r="T178">
        <f>LOOKUP(EXCEL_235356_data!N178,Sheet1!$D$3:$D$7,Sheet1!$E$3:$E$7)</f>
        <v>1</v>
      </c>
      <c r="U178">
        <f>LOOKUP(EXCEL_235356_data!O178,Sheet1!$D$3:$D$7,Sheet1!$E$3:$E$7)</f>
        <v>0</v>
      </c>
      <c r="V178">
        <f>LOOKUP(EXCEL_235356_data!P178,Sheet1!$D$3:$D$7,Sheet1!$E$3:$E$7)</f>
        <v>0</v>
      </c>
      <c r="W178">
        <f t="shared" si="41"/>
        <v>0.2</v>
      </c>
      <c r="X178">
        <f t="shared" si="42"/>
        <v>0.3453</v>
      </c>
      <c r="Y178">
        <f t="shared" si="31"/>
        <v>0.81230000000000002</v>
      </c>
      <c r="Z178">
        <f t="shared" si="43"/>
        <v>1.294875</v>
      </c>
      <c r="AA178">
        <f t="shared" si="44"/>
        <v>9.2080000000000002</v>
      </c>
      <c r="AB178" t="str">
        <f t="shared" si="34"/>
        <v>BUMPY</v>
      </c>
      <c r="AC178" t="str">
        <f t="shared" si="35"/>
        <v>SUPER</v>
      </c>
      <c r="AD178">
        <f t="shared" si="36"/>
        <v>10.966050000000001</v>
      </c>
      <c r="AE178">
        <f t="shared" si="37"/>
        <v>6.0170370370370376</v>
      </c>
      <c r="AF178" t="str">
        <f t="shared" si="38"/>
        <v>BUMPY</v>
      </c>
      <c r="AG178" t="str">
        <f t="shared" si="39"/>
        <v>SUPER</v>
      </c>
    </row>
    <row r="179" spans="1:33" x14ac:dyDescent="0.25">
      <c r="A179">
        <v>17.4060202</v>
      </c>
      <c r="B179">
        <v>78.400915400000002</v>
      </c>
      <c r="C179">
        <v>17.4062245</v>
      </c>
      <c r="D179">
        <v>78.400987099999995</v>
      </c>
      <c r="E179">
        <v>0.11849999999999999</v>
      </c>
      <c r="F179">
        <v>0.11899999999999999</v>
      </c>
      <c r="G179">
        <v>8.8999999999999996E-2</v>
      </c>
      <c r="H179">
        <v>4.25</v>
      </c>
      <c r="I179">
        <f t="shared" si="45"/>
        <v>15.3</v>
      </c>
      <c r="J179" t="s">
        <v>0</v>
      </c>
      <c r="K179" s="1">
        <v>8.565972222222222E-2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f t="shared" si="40"/>
        <v>0</v>
      </c>
      <c r="R179">
        <f>LOOKUP(EXCEL_235356_data!L179,Sheet1!$D$3:$D$7,Sheet1!$E$3:$E$7)</f>
        <v>0</v>
      </c>
      <c r="S179">
        <f>LOOKUP(EXCEL_235356_data!M179,Sheet1!$D$3:$D$7,Sheet1!$E$3:$E$7)</f>
        <v>0</v>
      </c>
      <c r="T179">
        <f>LOOKUP(EXCEL_235356_data!N179,Sheet1!$D$3:$D$7,Sheet1!$E$3:$E$7)</f>
        <v>0</v>
      </c>
      <c r="U179">
        <f>LOOKUP(EXCEL_235356_data!O179,Sheet1!$D$3:$D$7,Sheet1!$E$3:$E$7)</f>
        <v>0</v>
      </c>
      <c r="V179">
        <f>LOOKUP(EXCEL_235356_data!P179,Sheet1!$D$3:$D$7,Sheet1!$E$3:$E$7)</f>
        <v>0</v>
      </c>
      <c r="W179">
        <f t="shared" si="41"/>
        <v>0</v>
      </c>
      <c r="X179">
        <f t="shared" si="42"/>
        <v>0.11899999999999999</v>
      </c>
      <c r="Y179">
        <f t="shared" si="31"/>
        <v>0.32650000000000001</v>
      </c>
      <c r="Z179">
        <f t="shared" si="43"/>
        <v>0.50574999999999992</v>
      </c>
      <c r="AA179">
        <f t="shared" si="44"/>
        <v>2.8</v>
      </c>
      <c r="AB179" t="str">
        <f t="shared" si="34"/>
        <v>BUMPY</v>
      </c>
      <c r="AC179" t="str">
        <f t="shared" si="35"/>
        <v>GOOD</v>
      </c>
      <c r="AD179">
        <f t="shared" si="36"/>
        <v>4.9954500000000008</v>
      </c>
      <c r="AE179">
        <f t="shared" si="37"/>
        <v>2.1339869281045751</v>
      </c>
      <c r="AF179" t="str">
        <f t="shared" si="38"/>
        <v>BUMPY</v>
      </c>
      <c r="AG179" t="str">
        <f t="shared" si="39"/>
        <v>GOOD</v>
      </c>
    </row>
    <row r="180" spans="1:33" x14ac:dyDescent="0.25">
      <c r="A180">
        <v>17.4062245</v>
      </c>
      <c r="B180">
        <v>78.400987099999995</v>
      </c>
      <c r="C180">
        <v>17.406353599999999</v>
      </c>
      <c r="D180">
        <v>78.401065500000001</v>
      </c>
      <c r="E180">
        <v>0.16009999999999999</v>
      </c>
      <c r="F180">
        <v>0.14729999999999999</v>
      </c>
      <c r="G180">
        <v>0.4355</v>
      </c>
      <c r="H180">
        <v>3</v>
      </c>
      <c r="I180">
        <f t="shared" si="45"/>
        <v>10.8</v>
      </c>
      <c r="J180" t="s">
        <v>2</v>
      </c>
      <c r="K180" s="1">
        <v>8.5717592592592595E-2</v>
      </c>
      <c r="L180">
        <v>0</v>
      </c>
      <c r="M180">
        <v>0</v>
      </c>
      <c r="N180">
        <v>2</v>
      </c>
      <c r="O180">
        <v>2</v>
      </c>
      <c r="P180">
        <v>1</v>
      </c>
      <c r="Q180">
        <f t="shared" si="40"/>
        <v>5</v>
      </c>
      <c r="R180">
        <f>LOOKUP(EXCEL_235356_data!L180,Sheet1!$D$3:$D$7,Sheet1!$E$3:$E$7)</f>
        <v>0</v>
      </c>
      <c r="S180">
        <f>LOOKUP(EXCEL_235356_data!M180,Sheet1!$D$3:$D$7,Sheet1!$E$3:$E$7)</f>
        <v>0</v>
      </c>
      <c r="T180">
        <f>LOOKUP(EXCEL_235356_data!N180,Sheet1!$D$3:$D$7,Sheet1!$E$3:$E$7)</f>
        <v>1</v>
      </c>
      <c r="U180">
        <f>LOOKUP(EXCEL_235356_data!O180,Sheet1!$D$3:$D$7,Sheet1!$E$3:$E$7)</f>
        <v>1</v>
      </c>
      <c r="V180">
        <f>LOOKUP(EXCEL_235356_data!P180,Sheet1!$D$3:$D$7,Sheet1!$E$3:$E$7)</f>
        <v>0.8</v>
      </c>
      <c r="W180">
        <f t="shared" si="41"/>
        <v>0.55999999999999994</v>
      </c>
      <c r="X180">
        <f t="shared" si="42"/>
        <v>0.4355</v>
      </c>
      <c r="Y180">
        <f t="shared" si="31"/>
        <v>0.7429</v>
      </c>
      <c r="Z180">
        <f t="shared" si="43"/>
        <v>1.3065</v>
      </c>
      <c r="AA180">
        <f t="shared" si="44"/>
        <v>14.516666666666666</v>
      </c>
      <c r="AB180" t="str">
        <f t="shared" si="34"/>
        <v>BUMPY</v>
      </c>
      <c r="AC180" t="str">
        <f t="shared" si="35"/>
        <v>SUPER</v>
      </c>
      <c r="AD180">
        <f t="shared" si="36"/>
        <v>8.02332</v>
      </c>
      <c r="AE180">
        <f t="shared" si="37"/>
        <v>6.8787037037037031</v>
      </c>
      <c r="AF180" t="str">
        <f t="shared" si="38"/>
        <v>BUMPY</v>
      </c>
      <c r="AG180" t="str">
        <f t="shared" si="39"/>
        <v>SUPER</v>
      </c>
    </row>
    <row r="181" spans="1:33" x14ac:dyDescent="0.25">
      <c r="A181">
        <v>17.406353599999999</v>
      </c>
      <c r="B181">
        <v>78.401065500000001</v>
      </c>
      <c r="C181">
        <v>17.4065656</v>
      </c>
      <c r="D181">
        <v>78.401098399999995</v>
      </c>
      <c r="E181">
        <v>8.8999999999999996E-2</v>
      </c>
      <c r="F181">
        <v>4.3200000000000002E-2</v>
      </c>
      <c r="G181">
        <v>0.10050000000000001</v>
      </c>
      <c r="H181">
        <v>3.75</v>
      </c>
      <c r="I181">
        <f t="shared" si="45"/>
        <v>13.5</v>
      </c>
      <c r="J181" t="s">
        <v>0</v>
      </c>
      <c r="K181" s="1">
        <v>8.5775462962962956E-2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f t="shared" si="40"/>
        <v>0</v>
      </c>
      <c r="R181">
        <f>LOOKUP(EXCEL_235356_data!L181,Sheet1!$D$3:$D$7,Sheet1!$E$3:$E$7)</f>
        <v>0</v>
      </c>
      <c r="S181">
        <f>LOOKUP(EXCEL_235356_data!M181,Sheet1!$D$3:$D$7,Sheet1!$E$3:$E$7)</f>
        <v>0</v>
      </c>
      <c r="T181">
        <f>LOOKUP(EXCEL_235356_data!N181,Sheet1!$D$3:$D$7,Sheet1!$E$3:$E$7)</f>
        <v>0</v>
      </c>
      <c r="U181">
        <f>LOOKUP(EXCEL_235356_data!O181,Sheet1!$D$3:$D$7,Sheet1!$E$3:$E$7)</f>
        <v>0</v>
      </c>
      <c r="V181">
        <f>LOOKUP(EXCEL_235356_data!P181,Sheet1!$D$3:$D$7,Sheet1!$E$3:$E$7)</f>
        <v>0</v>
      </c>
      <c r="W181">
        <f t="shared" si="41"/>
        <v>0</v>
      </c>
      <c r="X181">
        <f t="shared" si="42"/>
        <v>0.10050000000000001</v>
      </c>
      <c r="Y181">
        <f t="shared" si="31"/>
        <v>0.23269999999999999</v>
      </c>
      <c r="Z181">
        <f t="shared" si="43"/>
        <v>0.37687500000000002</v>
      </c>
      <c r="AA181">
        <f t="shared" si="44"/>
        <v>2.68</v>
      </c>
      <c r="AB181" t="str">
        <f t="shared" si="34"/>
        <v>BUMPY</v>
      </c>
      <c r="AC181" t="str">
        <f t="shared" si="35"/>
        <v>GOOD</v>
      </c>
      <c r="AD181">
        <f t="shared" si="36"/>
        <v>3.1414499999999999</v>
      </c>
      <c r="AE181">
        <f t="shared" si="37"/>
        <v>1.7237037037037037</v>
      </c>
      <c r="AF181" t="str">
        <f t="shared" si="38"/>
        <v>GOOD</v>
      </c>
      <c r="AG181" t="str">
        <f t="shared" si="39"/>
        <v>GOOD</v>
      </c>
    </row>
    <row r="182" spans="1:33" x14ac:dyDescent="0.25">
      <c r="A182">
        <v>17.4065656</v>
      </c>
      <c r="B182">
        <v>78.401098399999995</v>
      </c>
      <c r="C182">
        <v>17.4066209</v>
      </c>
      <c r="D182">
        <v>78.401141699999997</v>
      </c>
      <c r="E182">
        <v>6.3200000000000006E-2</v>
      </c>
      <c r="F182">
        <v>0.1028</v>
      </c>
      <c r="G182">
        <v>3.9699999999999999E-2</v>
      </c>
      <c r="H182">
        <v>2</v>
      </c>
      <c r="I182">
        <f t="shared" si="45"/>
        <v>7.2</v>
      </c>
      <c r="J182" t="s">
        <v>0</v>
      </c>
      <c r="K182" s="1">
        <v>8.5833333333333331E-2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 t="shared" si="40"/>
        <v>0</v>
      </c>
      <c r="R182">
        <f>LOOKUP(EXCEL_235356_data!L182,Sheet1!$D$3:$D$7,Sheet1!$E$3:$E$7)</f>
        <v>0</v>
      </c>
      <c r="S182">
        <f>LOOKUP(EXCEL_235356_data!M182,Sheet1!$D$3:$D$7,Sheet1!$E$3:$E$7)</f>
        <v>0</v>
      </c>
      <c r="T182">
        <f>LOOKUP(EXCEL_235356_data!N182,Sheet1!$D$3:$D$7,Sheet1!$E$3:$E$7)</f>
        <v>0</v>
      </c>
      <c r="U182">
        <f>LOOKUP(EXCEL_235356_data!O182,Sheet1!$D$3:$D$7,Sheet1!$E$3:$E$7)</f>
        <v>0</v>
      </c>
      <c r="V182">
        <f>LOOKUP(EXCEL_235356_data!P182,Sheet1!$D$3:$D$7,Sheet1!$E$3:$E$7)</f>
        <v>0</v>
      </c>
      <c r="W182">
        <f t="shared" si="41"/>
        <v>0</v>
      </c>
      <c r="X182">
        <f t="shared" si="42"/>
        <v>0.1028</v>
      </c>
      <c r="Y182">
        <f t="shared" si="31"/>
        <v>0.20569999999999999</v>
      </c>
      <c r="Z182">
        <f t="shared" si="43"/>
        <v>0.2056</v>
      </c>
      <c r="AA182">
        <f t="shared" si="44"/>
        <v>5.1400000000000006</v>
      </c>
      <c r="AB182" t="str">
        <f t="shared" si="34"/>
        <v>BUMPY</v>
      </c>
      <c r="AC182" t="str">
        <f t="shared" si="35"/>
        <v>SUPER</v>
      </c>
      <c r="AD182">
        <f t="shared" si="36"/>
        <v>1.4810399999999999</v>
      </c>
      <c r="AE182">
        <f t="shared" si="37"/>
        <v>2.8569444444444443</v>
      </c>
      <c r="AF182" t="str">
        <f t="shared" si="38"/>
        <v>BUMPY</v>
      </c>
      <c r="AG182" t="str">
        <f t="shared" si="39"/>
        <v>GOOD</v>
      </c>
    </row>
    <row r="183" spans="1:33" x14ac:dyDescent="0.25">
      <c r="A183">
        <v>17.4066209</v>
      </c>
      <c r="B183">
        <v>78.401141699999997</v>
      </c>
      <c r="C183">
        <v>17.406633500000002</v>
      </c>
      <c r="D183">
        <v>78.401290099999997</v>
      </c>
      <c r="E183">
        <v>0.13420000000000001</v>
      </c>
      <c r="F183">
        <v>6.8599999999999994E-2</v>
      </c>
      <c r="G183">
        <v>0.1182</v>
      </c>
      <c r="H183">
        <v>3.25</v>
      </c>
      <c r="I183">
        <f t="shared" si="45"/>
        <v>11.700000000000001</v>
      </c>
      <c r="J183" t="s">
        <v>0</v>
      </c>
      <c r="K183" s="1">
        <v>8.5891203703703692E-2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f t="shared" si="40"/>
        <v>0</v>
      </c>
      <c r="R183">
        <f>LOOKUP(EXCEL_235356_data!L183,Sheet1!$D$3:$D$7,Sheet1!$E$3:$E$7)</f>
        <v>0</v>
      </c>
      <c r="S183">
        <f>LOOKUP(EXCEL_235356_data!M183,Sheet1!$D$3:$D$7,Sheet1!$E$3:$E$7)</f>
        <v>0</v>
      </c>
      <c r="T183">
        <f>LOOKUP(EXCEL_235356_data!N183,Sheet1!$D$3:$D$7,Sheet1!$E$3:$E$7)</f>
        <v>0</v>
      </c>
      <c r="U183">
        <f>LOOKUP(EXCEL_235356_data!O183,Sheet1!$D$3:$D$7,Sheet1!$E$3:$E$7)</f>
        <v>0</v>
      </c>
      <c r="V183">
        <f>LOOKUP(EXCEL_235356_data!P183,Sheet1!$D$3:$D$7,Sheet1!$E$3:$E$7)</f>
        <v>0</v>
      </c>
      <c r="W183">
        <f t="shared" si="41"/>
        <v>0</v>
      </c>
      <c r="X183">
        <f t="shared" si="42"/>
        <v>0.13420000000000001</v>
      </c>
      <c r="Y183">
        <f t="shared" si="31"/>
        <v>0.32100000000000001</v>
      </c>
      <c r="Z183">
        <f t="shared" si="43"/>
        <v>0.43615000000000004</v>
      </c>
      <c r="AA183">
        <f t="shared" si="44"/>
        <v>4.1292307692307695</v>
      </c>
      <c r="AB183" t="str">
        <f t="shared" si="34"/>
        <v>BUMPY</v>
      </c>
      <c r="AC183" t="str">
        <f t="shared" si="35"/>
        <v>SUPER</v>
      </c>
      <c r="AD183">
        <f t="shared" si="36"/>
        <v>3.7557000000000005</v>
      </c>
      <c r="AE183">
        <f t="shared" si="37"/>
        <v>2.7435897435897432</v>
      </c>
      <c r="AF183" t="str">
        <f t="shared" si="38"/>
        <v>BUMPY</v>
      </c>
      <c r="AG183" t="str">
        <f t="shared" si="39"/>
        <v>GOOD</v>
      </c>
    </row>
    <row r="184" spans="1:33" x14ac:dyDescent="0.25">
      <c r="A184">
        <v>17.406633500000002</v>
      </c>
      <c r="B184">
        <v>78.401290099999997</v>
      </c>
      <c r="C184">
        <v>17.4065276</v>
      </c>
      <c r="D184">
        <v>78.401467499999995</v>
      </c>
      <c r="E184">
        <v>0.1125</v>
      </c>
      <c r="F184">
        <v>0.14069999999999999</v>
      </c>
      <c r="G184">
        <v>0.19819999999999999</v>
      </c>
      <c r="H184">
        <v>6.25</v>
      </c>
      <c r="I184">
        <f t="shared" si="45"/>
        <v>22.5</v>
      </c>
      <c r="J184" t="s">
        <v>1</v>
      </c>
      <c r="K184" s="1">
        <v>8.5949074074074081E-2</v>
      </c>
      <c r="L184">
        <v>0</v>
      </c>
      <c r="M184">
        <v>0</v>
      </c>
      <c r="N184">
        <v>1</v>
      </c>
      <c r="O184">
        <v>0</v>
      </c>
      <c r="P184">
        <v>1</v>
      </c>
      <c r="Q184">
        <f t="shared" si="40"/>
        <v>2</v>
      </c>
      <c r="R184">
        <f>LOOKUP(EXCEL_235356_data!L184,Sheet1!$D$3:$D$7,Sheet1!$E$3:$E$7)</f>
        <v>0</v>
      </c>
      <c r="S184">
        <f>LOOKUP(EXCEL_235356_data!M184,Sheet1!$D$3:$D$7,Sheet1!$E$3:$E$7)</f>
        <v>0</v>
      </c>
      <c r="T184">
        <f>LOOKUP(EXCEL_235356_data!N184,Sheet1!$D$3:$D$7,Sheet1!$E$3:$E$7)</f>
        <v>0.8</v>
      </c>
      <c r="U184">
        <f>LOOKUP(EXCEL_235356_data!O184,Sheet1!$D$3:$D$7,Sheet1!$E$3:$E$7)</f>
        <v>0</v>
      </c>
      <c r="V184">
        <f>LOOKUP(EXCEL_235356_data!P184,Sheet1!$D$3:$D$7,Sheet1!$E$3:$E$7)</f>
        <v>0.8</v>
      </c>
      <c r="W184">
        <f t="shared" si="41"/>
        <v>0.32</v>
      </c>
      <c r="X184">
        <f t="shared" si="42"/>
        <v>0.19819999999999999</v>
      </c>
      <c r="Y184">
        <f t="shared" si="31"/>
        <v>0.45139999999999997</v>
      </c>
      <c r="Z184">
        <f t="shared" si="43"/>
        <v>1.23875</v>
      </c>
      <c r="AA184">
        <f t="shared" si="44"/>
        <v>3.1711999999999998</v>
      </c>
      <c r="AB184" t="str">
        <f t="shared" si="34"/>
        <v>BUMPY</v>
      </c>
      <c r="AC184" t="str">
        <f t="shared" si="35"/>
        <v>SUPER</v>
      </c>
      <c r="AD184">
        <f t="shared" si="36"/>
        <v>10.156499999999999</v>
      </c>
      <c r="AE184">
        <f t="shared" si="37"/>
        <v>2.0062222222222221</v>
      </c>
      <c r="AF184" t="str">
        <f t="shared" si="38"/>
        <v>BUMPY</v>
      </c>
      <c r="AG184" t="str">
        <f t="shared" si="39"/>
        <v>GOOD</v>
      </c>
    </row>
    <row r="185" spans="1:33" x14ac:dyDescent="0.25">
      <c r="A185">
        <v>17.4065172</v>
      </c>
      <c r="B185">
        <v>78.401535999999993</v>
      </c>
      <c r="C185">
        <v>17.406506499999999</v>
      </c>
      <c r="D185">
        <v>78.401817199999996</v>
      </c>
      <c r="E185">
        <v>0.1128</v>
      </c>
      <c r="F185">
        <v>0.24099999999999999</v>
      </c>
      <c r="G185">
        <v>0.28520000000000001</v>
      </c>
      <c r="H185">
        <v>7.25</v>
      </c>
      <c r="I185">
        <f t="shared" si="45"/>
        <v>26.1</v>
      </c>
      <c r="J185" t="s">
        <v>1</v>
      </c>
      <c r="K185" s="1">
        <v>8.6006944444444441E-2</v>
      </c>
      <c r="L185">
        <v>0</v>
      </c>
      <c r="M185">
        <v>0</v>
      </c>
      <c r="N185">
        <v>0</v>
      </c>
      <c r="O185">
        <v>1</v>
      </c>
      <c r="P185">
        <v>2</v>
      </c>
      <c r="Q185">
        <f t="shared" si="40"/>
        <v>3</v>
      </c>
      <c r="R185">
        <f>LOOKUP(EXCEL_235356_data!L185,Sheet1!$D$3:$D$7,Sheet1!$E$3:$E$7)</f>
        <v>0</v>
      </c>
      <c r="S185">
        <f>LOOKUP(EXCEL_235356_data!M185,Sheet1!$D$3:$D$7,Sheet1!$E$3:$E$7)</f>
        <v>0</v>
      </c>
      <c r="T185">
        <f>LOOKUP(EXCEL_235356_data!N185,Sheet1!$D$3:$D$7,Sheet1!$E$3:$E$7)</f>
        <v>0</v>
      </c>
      <c r="U185">
        <f>LOOKUP(EXCEL_235356_data!O185,Sheet1!$D$3:$D$7,Sheet1!$E$3:$E$7)</f>
        <v>0.8</v>
      </c>
      <c r="V185">
        <f>LOOKUP(EXCEL_235356_data!P185,Sheet1!$D$3:$D$7,Sheet1!$E$3:$E$7)</f>
        <v>1</v>
      </c>
      <c r="W185">
        <f t="shared" si="41"/>
        <v>0.36</v>
      </c>
      <c r="X185">
        <f t="shared" si="42"/>
        <v>0.28520000000000001</v>
      </c>
      <c r="Y185">
        <f t="shared" si="31"/>
        <v>0.63900000000000001</v>
      </c>
      <c r="Z185">
        <f t="shared" si="43"/>
        <v>2.0676999999999999</v>
      </c>
      <c r="AA185">
        <f t="shared" si="44"/>
        <v>3.9337931034482758</v>
      </c>
      <c r="AB185" t="str">
        <f t="shared" si="34"/>
        <v>BUMPY</v>
      </c>
      <c r="AC185" t="str">
        <f t="shared" si="35"/>
        <v>SUPER</v>
      </c>
      <c r="AD185">
        <f t="shared" si="36"/>
        <v>16.677900000000001</v>
      </c>
      <c r="AE185">
        <f t="shared" si="37"/>
        <v>2.4482758620689653</v>
      </c>
      <c r="AF185" t="str">
        <f t="shared" si="38"/>
        <v>BUMPY</v>
      </c>
      <c r="AG185" t="str">
        <f t="shared" si="39"/>
        <v>GOOD</v>
      </c>
    </row>
    <row r="186" spans="1:33" x14ac:dyDescent="0.25">
      <c r="A186">
        <v>17.4065048</v>
      </c>
      <c r="B186">
        <v>78.401896800000003</v>
      </c>
      <c r="C186">
        <v>17.406511800000001</v>
      </c>
      <c r="D186">
        <v>78.402101700000003</v>
      </c>
      <c r="E186">
        <v>0.1371</v>
      </c>
      <c r="F186">
        <v>7.1499999999999994E-2</v>
      </c>
      <c r="G186">
        <v>0.3266</v>
      </c>
      <c r="H186">
        <v>2.5</v>
      </c>
      <c r="I186">
        <f t="shared" si="45"/>
        <v>9</v>
      </c>
      <c r="J186" t="s">
        <v>2</v>
      </c>
      <c r="K186" s="1">
        <v>8.6064814814814816E-2</v>
      </c>
      <c r="L186">
        <v>1</v>
      </c>
      <c r="M186">
        <v>1</v>
      </c>
      <c r="N186">
        <v>0</v>
      </c>
      <c r="O186">
        <v>1</v>
      </c>
      <c r="P186">
        <v>2</v>
      </c>
      <c r="Q186">
        <f t="shared" si="40"/>
        <v>5</v>
      </c>
      <c r="R186">
        <f>LOOKUP(EXCEL_235356_data!L186,Sheet1!$D$3:$D$7,Sheet1!$E$3:$E$7)</f>
        <v>0.8</v>
      </c>
      <c r="S186">
        <f>LOOKUP(EXCEL_235356_data!M186,Sheet1!$D$3:$D$7,Sheet1!$E$3:$E$7)</f>
        <v>0.8</v>
      </c>
      <c r="T186">
        <f>LOOKUP(EXCEL_235356_data!N186,Sheet1!$D$3:$D$7,Sheet1!$E$3:$E$7)</f>
        <v>0</v>
      </c>
      <c r="U186">
        <f>LOOKUP(EXCEL_235356_data!O186,Sheet1!$D$3:$D$7,Sheet1!$E$3:$E$7)</f>
        <v>0.8</v>
      </c>
      <c r="V186">
        <f>LOOKUP(EXCEL_235356_data!P186,Sheet1!$D$3:$D$7,Sheet1!$E$3:$E$7)</f>
        <v>1</v>
      </c>
      <c r="W186">
        <f t="shared" si="41"/>
        <v>0.68</v>
      </c>
      <c r="X186">
        <f t="shared" si="42"/>
        <v>0.3266</v>
      </c>
      <c r="Y186">
        <f t="shared" si="31"/>
        <v>0.53520000000000001</v>
      </c>
      <c r="Z186">
        <f t="shared" si="43"/>
        <v>0.8165</v>
      </c>
      <c r="AA186">
        <f t="shared" si="44"/>
        <v>13.064</v>
      </c>
      <c r="AB186" t="str">
        <f t="shared" si="34"/>
        <v>BUMPY</v>
      </c>
      <c r="AC186" t="str">
        <f t="shared" si="35"/>
        <v>SUPER</v>
      </c>
      <c r="AD186">
        <f t="shared" si="36"/>
        <v>4.8167999999999997</v>
      </c>
      <c r="AE186">
        <f t="shared" si="37"/>
        <v>5.9466666666666672</v>
      </c>
      <c r="AF186" t="str">
        <f t="shared" si="38"/>
        <v>BUMPY</v>
      </c>
      <c r="AG186" t="str">
        <f t="shared" si="39"/>
        <v>SUPER</v>
      </c>
    </row>
    <row r="187" spans="1:33" x14ac:dyDescent="0.25">
      <c r="A187">
        <v>17.406511800000001</v>
      </c>
      <c r="B187">
        <v>78.402101700000003</v>
      </c>
      <c r="C187">
        <v>17.406502199999998</v>
      </c>
      <c r="D187">
        <v>78.402263700000006</v>
      </c>
      <c r="E187">
        <v>0.13</v>
      </c>
      <c r="F187">
        <v>0.11360000000000001</v>
      </c>
      <c r="G187">
        <v>0.30070000000000002</v>
      </c>
      <c r="H187">
        <v>5.5</v>
      </c>
      <c r="I187">
        <f t="shared" si="45"/>
        <v>19.8</v>
      </c>
      <c r="J187" t="s">
        <v>0</v>
      </c>
      <c r="K187" s="1">
        <v>8.6122685185185177E-2</v>
      </c>
      <c r="L187">
        <v>2</v>
      </c>
      <c r="M187">
        <v>0</v>
      </c>
      <c r="N187">
        <v>0</v>
      </c>
      <c r="O187">
        <v>0</v>
      </c>
      <c r="P187">
        <v>0</v>
      </c>
      <c r="Q187">
        <f t="shared" si="40"/>
        <v>2</v>
      </c>
      <c r="R187">
        <f>LOOKUP(EXCEL_235356_data!L187,Sheet1!$D$3:$D$7,Sheet1!$E$3:$E$7)</f>
        <v>1</v>
      </c>
      <c r="S187">
        <f>LOOKUP(EXCEL_235356_data!M187,Sheet1!$D$3:$D$7,Sheet1!$E$3:$E$7)</f>
        <v>0</v>
      </c>
      <c r="T187">
        <f>LOOKUP(EXCEL_235356_data!N187,Sheet1!$D$3:$D$7,Sheet1!$E$3:$E$7)</f>
        <v>0</v>
      </c>
      <c r="U187">
        <f>LOOKUP(EXCEL_235356_data!O187,Sheet1!$D$3:$D$7,Sheet1!$E$3:$E$7)</f>
        <v>0</v>
      </c>
      <c r="V187">
        <f>LOOKUP(EXCEL_235356_data!P187,Sheet1!$D$3:$D$7,Sheet1!$E$3:$E$7)</f>
        <v>0</v>
      </c>
      <c r="W187">
        <f t="shared" si="41"/>
        <v>0.2</v>
      </c>
      <c r="X187">
        <f t="shared" si="42"/>
        <v>0.30070000000000002</v>
      </c>
      <c r="Y187">
        <f t="shared" si="31"/>
        <v>0.54430000000000001</v>
      </c>
      <c r="Z187">
        <f t="shared" si="43"/>
        <v>1.65385</v>
      </c>
      <c r="AA187">
        <f t="shared" si="44"/>
        <v>5.4672727272727277</v>
      </c>
      <c r="AB187" t="str">
        <f t="shared" si="34"/>
        <v>BUMPY</v>
      </c>
      <c r="AC187" t="str">
        <f t="shared" si="35"/>
        <v>SUPER</v>
      </c>
      <c r="AD187">
        <f t="shared" si="36"/>
        <v>10.777140000000001</v>
      </c>
      <c r="AE187">
        <f t="shared" si="37"/>
        <v>2.7489898989898989</v>
      </c>
      <c r="AF187" t="str">
        <f t="shared" si="38"/>
        <v>BUMPY</v>
      </c>
      <c r="AG187" t="str">
        <f t="shared" si="39"/>
        <v>GOOD</v>
      </c>
    </row>
    <row r="188" spans="1:33" x14ac:dyDescent="0.25">
      <c r="A188">
        <v>17.406502199999998</v>
      </c>
      <c r="B188">
        <v>78.402263700000006</v>
      </c>
      <c r="C188">
        <v>17.4064874</v>
      </c>
      <c r="D188">
        <v>78.402568500000001</v>
      </c>
      <c r="E188">
        <v>3.2599999999999997E-2</v>
      </c>
      <c r="F188">
        <v>6.93E-2</v>
      </c>
      <c r="G188">
        <v>4.2799999999999998E-2</v>
      </c>
      <c r="H188">
        <v>6.25</v>
      </c>
      <c r="I188">
        <f t="shared" si="45"/>
        <v>22.5</v>
      </c>
      <c r="J188" t="s">
        <v>0</v>
      </c>
      <c r="K188" s="1">
        <v>8.6180555555555552E-2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40"/>
        <v>0</v>
      </c>
      <c r="R188">
        <f>LOOKUP(EXCEL_235356_data!L188,Sheet1!$D$3:$D$7,Sheet1!$E$3:$E$7)</f>
        <v>0</v>
      </c>
      <c r="S188">
        <f>LOOKUP(EXCEL_235356_data!M188,Sheet1!$D$3:$D$7,Sheet1!$E$3:$E$7)</f>
        <v>0</v>
      </c>
      <c r="T188">
        <f>LOOKUP(EXCEL_235356_data!N188,Sheet1!$D$3:$D$7,Sheet1!$E$3:$E$7)</f>
        <v>0</v>
      </c>
      <c r="U188">
        <f>LOOKUP(EXCEL_235356_data!O188,Sheet1!$D$3:$D$7,Sheet1!$E$3:$E$7)</f>
        <v>0</v>
      </c>
      <c r="V188">
        <f>LOOKUP(EXCEL_235356_data!P188,Sheet1!$D$3:$D$7,Sheet1!$E$3:$E$7)</f>
        <v>0</v>
      </c>
      <c r="W188">
        <f t="shared" si="41"/>
        <v>0</v>
      </c>
      <c r="X188">
        <f t="shared" si="42"/>
        <v>6.93E-2</v>
      </c>
      <c r="Y188">
        <f t="shared" si="31"/>
        <v>0.1447</v>
      </c>
      <c r="Z188">
        <f t="shared" si="43"/>
        <v>0.43312499999999998</v>
      </c>
      <c r="AA188">
        <f t="shared" si="44"/>
        <v>1.1088</v>
      </c>
      <c r="AB188" t="str">
        <f t="shared" si="34"/>
        <v>GOOD</v>
      </c>
      <c r="AC188" t="str">
        <f t="shared" si="35"/>
        <v>GOOD</v>
      </c>
      <c r="AD188">
        <f t="shared" si="36"/>
        <v>3.2557499999999999</v>
      </c>
      <c r="AE188">
        <f t="shared" si="37"/>
        <v>0.64311111111111108</v>
      </c>
      <c r="AF188" t="str">
        <f t="shared" si="38"/>
        <v>GOOD</v>
      </c>
      <c r="AG188" t="str">
        <f t="shared" si="39"/>
        <v>GOOD</v>
      </c>
    </row>
    <row r="189" spans="1:33" x14ac:dyDescent="0.25">
      <c r="A189">
        <v>17.4064874</v>
      </c>
      <c r="B189">
        <v>78.402568500000001</v>
      </c>
      <c r="C189">
        <v>17.406476399999999</v>
      </c>
      <c r="D189">
        <v>78.402773800000006</v>
      </c>
      <c r="E189">
        <v>0.22309999999999999</v>
      </c>
      <c r="F189">
        <v>7.3899999999999993E-2</v>
      </c>
      <c r="G189">
        <v>7.9200000000000007E-2</v>
      </c>
      <c r="H189">
        <v>3</v>
      </c>
      <c r="I189">
        <f t="shared" si="45"/>
        <v>10.8</v>
      </c>
      <c r="J189" t="s">
        <v>0</v>
      </c>
      <c r="K189" s="1">
        <v>8.6238425925925913E-2</v>
      </c>
      <c r="L189">
        <v>0</v>
      </c>
      <c r="M189">
        <v>0</v>
      </c>
      <c r="N189">
        <v>0</v>
      </c>
      <c r="O189">
        <v>1</v>
      </c>
      <c r="P189">
        <v>0</v>
      </c>
      <c r="Q189">
        <f t="shared" si="40"/>
        <v>1</v>
      </c>
      <c r="R189">
        <f>LOOKUP(EXCEL_235356_data!L189,Sheet1!$D$3:$D$7,Sheet1!$E$3:$E$7)</f>
        <v>0</v>
      </c>
      <c r="S189">
        <f>LOOKUP(EXCEL_235356_data!M189,Sheet1!$D$3:$D$7,Sheet1!$E$3:$E$7)</f>
        <v>0</v>
      </c>
      <c r="T189">
        <f>LOOKUP(EXCEL_235356_data!N189,Sheet1!$D$3:$D$7,Sheet1!$E$3:$E$7)</f>
        <v>0</v>
      </c>
      <c r="U189">
        <f>LOOKUP(EXCEL_235356_data!O189,Sheet1!$D$3:$D$7,Sheet1!$E$3:$E$7)</f>
        <v>0.8</v>
      </c>
      <c r="V189">
        <f>LOOKUP(EXCEL_235356_data!P189,Sheet1!$D$3:$D$7,Sheet1!$E$3:$E$7)</f>
        <v>0</v>
      </c>
      <c r="W189">
        <f t="shared" si="41"/>
        <v>0.16</v>
      </c>
      <c r="X189">
        <f t="shared" si="42"/>
        <v>0.22309999999999999</v>
      </c>
      <c r="Y189">
        <f t="shared" si="31"/>
        <v>0.37619999999999998</v>
      </c>
      <c r="Z189">
        <f t="shared" si="43"/>
        <v>0.66930000000000001</v>
      </c>
      <c r="AA189">
        <f t="shared" si="44"/>
        <v>7.4366666666666665</v>
      </c>
      <c r="AB189" t="str">
        <f t="shared" si="34"/>
        <v>BUMPY</v>
      </c>
      <c r="AC189" t="str">
        <f t="shared" si="35"/>
        <v>SUPER</v>
      </c>
      <c r="AD189">
        <f t="shared" si="36"/>
        <v>4.0629600000000003</v>
      </c>
      <c r="AE189">
        <f t="shared" si="37"/>
        <v>3.4833333333333325</v>
      </c>
      <c r="AF189" t="str">
        <f t="shared" si="38"/>
        <v>BUMPY</v>
      </c>
      <c r="AG189" t="str">
        <f t="shared" si="39"/>
        <v>SUPER</v>
      </c>
    </row>
    <row r="190" spans="1:33" x14ac:dyDescent="0.25">
      <c r="A190">
        <v>17.406476399999999</v>
      </c>
      <c r="B190">
        <v>78.402773800000006</v>
      </c>
      <c r="C190">
        <v>17.406504399999999</v>
      </c>
      <c r="D190">
        <v>78.4028177</v>
      </c>
      <c r="E190">
        <v>2.7E-2</v>
      </c>
      <c r="F190">
        <v>6.2199999999999998E-2</v>
      </c>
      <c r="G190">
        <v>3.3500000000000002E-2</v>
      </c>
      <c r="H190">
        <v>1.5</v>
      </c>
      <c r="I190">
        <f t="shared" si="45"/>
        <v>5.4</v>
      </c>
      <c r="J190" t="s">
        <v>0</v>
      </c>
      <c r="K190" s="1">
        <v>8.6296296296296301E-2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f t="shared" si="40"/>
        <v>0</v>
      </c>
      <c r="R190">
        <f>LOOKUP(EXCEL_235356_data!L190,Sheet1!$D$3:$D$7,Sheet1!$E$3:$E$7)</f>
        <v>0</v>
      </c>
      <c r="S190">
        <f>LOOKUP(EXCEL_235356_data!M190,Sheet1!$D$3:$D$7,Sheet1!$E$3:$E$7)</f>
        <v>0</v>
      </c>
      <c r="T190">
        <f>LOOKUP(EXCEL_235356_data!N190,Sheet1!$D$3:$D$7,Sheet1!$E$3:$E$7)</f>
        <v>0</v>
      </c>
      <c r="U190">
        <f>LOOKUP(EXCEL_235356_data!O190,Sheet1!$D$3:$D$7,Sheet1!$E$3:$E$7)</f>
        <v>0</v>
      </c>
      <c r="V190">
        <f>LOOKUP(EXCEL_235356_data!P190,Sheet1!$D$3:$D$7,Sheet1!$E$3:$E$7)</f>
        <v>0</v>
      </c>
      <c r="W190">
        <f t="shared" si="41"/>
        <v>0</v>
      </c>
      <c r="X190">
        <f t="shared" si="42"/>
        <v>6.2199999999999998E-2</v>
      </c>
      <c r="Y190">
        <f t="shared" si="31"/>
        <v>0.1227</v>
      </c>
      <c r="Z190">
        <f t="shared" si="43"/>
        <v>9.3299999999999994E-2</v>
      </c>
      <c r="AA190">
        <f t="shared" si="44"/>
        <v>4.1466666666666665</v>
      </c>
      <c r="AB190" t="str">
        <f t="shared" si="34"/>
        <v>BUMPY</v>
      </c>
      <c r="AC190" t="str">
        <f t="shared" si="35"/>
        <v>SUPER</v>
      </c>
      <c r="AD190">
        <f t="shared" si="36"/>
        <v>0.66258000000000006</v>
      </c>
      <c r="AE190">
        <f t="shared" si="37"/>
        <v>2.2722222222222221</v>
      </c>
      <c r="AF190" t="str">
        <f t="shared" si="38"/>
        <v>BUMPY</v>
      </c>
      <c r="AG190" t="str">
        <f t="shared" si="39"/>
        <v>GOOD</v>
      </c>
    </row>
    <row r="191" spans="1:33" x14ac:dyDescent="0.25">
      <c r="A191">
        <v>17.406504399999999</v>
      </c>
      <c r="B191">
        <v>78.4028177</v>
      </c>
      <c r="C191">
        <v>17.406582100000001</v>
      </c>
      <c r="D191">
        <v>78.402863300000007</v>
      </c>
      <c r="E191">
        <v>2.6200000000000001E-2</v>
      </c>
      <c r="F191">
        <v>4.8599999999999997E-2</v>
      </c>
      <c r="G191">
        <v>2.35E-2</v>
      </c>
      <c r="H191">
        <v>1.25</v>
      </c>
      <c r="I191">
        <f t="shared" si="45"/>
        <v>4.5</v>
      </c>
      <c r="J191" t="s">
        <v>0</v>
      </c>
      <c r="K191" s="1">
        <v>8.6354166666666662E-2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f t="shared" si="40"/>
        <v>0</v>
      </c>
      <c r="R191">
        <f>LOOKUP(EXCEL_235356_data!L191,Sheet1!$D$3:$D$7,Sheet1!$E$3:$E$7)</f>
        <v>0</v>
      </c>
      <c r="S191">
        <f>LOOKUP(EXCEL_235356_data!M191,Sheet1!$D$3:$D$7,Sheet1!$E$3:$E$7)</f>
        <v>0</v>
      </c>
      <c r="T191">
        <f>LOOKUP(EXCEL_235356_data!N191,Sheet1!$D$3:$D$7,Sheet1!$E$3:$E$7)</f>
        <v>0</v>
      </c>
      <c r="U191">
        <f>LOOKUP(EXCEL_235356_data!O191,Sheet1!$D$3:$D$7,Sheet1!$E$3:$E$7)</f>
        <v>0</v>
      </c>
      <c r="V191">
        <f>LOOKUP(EXCEL_235356_data!P191,Sheet1!$D$3:$D$7,Sheet1!$E$3:$E$7)</f>
        <v>0</v>
      </c>
      <c r="W191">
        <f t="shared" si="41"/>
        <v>0</v>
      </c>
      <c r="X191">
        <f t="shared" si="42"/>
        <v>4.8599999999999997E-2</v>
      </c>
      <c r="Y191">
        <f t="shared" si="31"/>
        <v>9.8299999999999998E-2</v>
      </c>
      <c r="Z191">
        <f t="shared" si="43"/>
        <v>6.0749999999999998E-2</v>
      </c>
      <c r="AA191">
        <f t="shared" si="44"/>
        <v>3.8879999999999999</v>
      </c>
      <c r="AB191" t="str">
        <f t="shared" si="34"/>
        <v>BUMPY</v>
      </c>
      <c r="AC191" t="str">
        <f t="shared" si="35"/>
        <v>SUPER</v>
      </c>
      <c r="AD191">
        <f t="shared" si="36"/>
        <v>0.44235000000000002</v>
      </c>
      <c r="AE191">
        <f t="shared" si="37"/>
        <v>2.1844444444444444</v>
      </c>
      <c r="AF191" t="str">
        <f t="shared" si="38"/>
        <v>BUMPY</v>
      </c>
      <c r="AG191" t="str">
        <f t="shared" si="39"/>
        <v>GOOD</v>
      </c>
    </row>
    <row r="192" spans="1:33" x14ac:dyDescent="0.25">
      <c r="A192">
        <v>17.406582100000001</v>
      </c>
      <c r="B192">
        <v>78.402863300000007</v>
      </c>
      <c r="C192">
        <v>17.406622299999999</v>
      </c>
      <c r="D192">
        <v>78.402908499999995</v>
      </c>
      <c r="E192">
        <v>3.0599999999999999E-2</v>
      </c>
      <c r="F192">
        <v>4.19E-2</v>
      </c>
      <c r="G192">
        <v>3.7699999999999997E-2</v>
      </c>
      <c r="H192">
        <v>2</v>
      </c>
      <c r="I192">
        <f t="shared" si="45"/>
        <v>7.2</v>
      </c>
      <c r="J192" t="s">
        <v>0</v>
      </c>
      <c r="K192" s="1">
        <v>8.6412037037037037E-2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f t="shared" si="40"/>
        <v>0</v>
      </c>
      <c r="R192">
        <f>LOOKUP(EXCEL_235356_data!L192,Sheet1!$D$3:$D$7,Sheet1!$E$3:$E$7)</f>
        <v>0</v>
      </c>
      <c r="S192">
        <f>LOOKUP(EXCEL_235356_data!M192,Sheet1!$D$3:$D$7,Sheet1!$E$3:$E$7)</f>
        <v>0</v>
      </c>
      <c r="T192">
        <f>LOOKUP(EXCEL_235356_data!N192,Sheet1!$D$3:$D$7,Sheet1!$E$3:$E$7)</f>
        <v>0</v>
      </c>
      <c r="U192">
        <f>LOOKUP(EXCEL_235356_data!O192,Sheet1!$D$3:$D$7,Sheet1!$E$3:$E$7)</f>
        <v>0</v>
      </c>
      <c r="V192">
        <f>LOOKUP(EXCEL_235356_data!P192,Sheet1!$D$3:$D$7,Sheet1!$E$3:$E$7)</f>
        <v>0</v>
      </c>
      <c r="W192">
        <f t="shared" si="41"/>
        <v>0</v>
      </c>
      <c r="X192">
        <f t="shared" si="42"/>
        <v>4.19E-2</v>
      </c>
      <c r="Y192">
        <f t="shared" si="31"/>
        <v>0.11019999999999999</v>
      </c>
      <c r="Z192">
        <f t="shared" si="43"/>
        <v>8.3799999999999999E-2</v>
      </c>
      <c r="AA192">
        <f t="shared" si="44"/>
        <v>2.0950000000000002</v>
      </c>
      <c r="AB192" t="str">
        <f t="shared" si="34"/>
        <v>BUMPY</v>
      </c>
      <c r="AC192" t="str">
        <f t="shared" si="35"/>
        <v>GOOD</v>
      </c>
      <c r="AD192">
        <f t="shared" si="36"/>
        <v>0.79343999999999992</v>
      </c>
      <c r="AE192">
        <f t="shared" si="37"/>
        <v>1.5305555555555554</v>
      </c>
      <c r="AF192" t="str">
        <f t="shared" si="38"/>
        <v>GOOD</v>
      </c>
      <c r="AG192" t="str">
        <f t="shared" si="39"/>
        <v>GOOD</v>
      </c>
    </row>
    <row r="193" spans="1:33" x14ac:dyDescent="0.25">
      <c r="A193">
        <v>17.406622299999999</v>
      </c>
      <c r="B193">
        <v>78.402908499999995</v>
      </c>
      <c r="C193">
        <v>17.406533100000001</v>
      </c>
      <c r="D193">
        <v>78.402929</v>
      </c>
      <c r="E193">
        <v>0.13239999999999999</v>
      </c>
      <c r="F193">
        <v>3.9899999999999998E-2</v>
      </c>
      <c r="G193">
        <v>5.0799999999999998E-2</v>
      </c>
      <c r="H193">
        <v>2.25</v>
      </c>
      <c r="I193">
        <f t="shared" si="45"/>
        <v>8.1</v>
      </c>
      <c r="J193" t="s">
        <v>0</v>
      </c>
      <c r="K193" s="1">
        <v>8.6469907407407412E-2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si="40"/>
        <v>0</v>
      </c>
      <c r="R193">
        <f>LOOKUP(EXCEL_235356_data!L193,Sheet1!$D$3:$D$7,Sheet1!$E$3:$E$7)</f>
        <v>0</v>
      </c>
      <c r="S193">
        <f>LOOKUP(EXCEL_235356_data!M193,Sheet1!$D$3:$D$7,Sheet1!$E$3:$E$7)</f>
        <v>0</v>
      </c>
      <c r="T193">
        <f>LOOKUP(EXCEL_235356_data!N193,Sheet1!$D$3:$D$7,Sheet1!$E$3:$E$7)</f>
        <v>0</v>
      </c>
      <c r="U193">
        <f>LOOKUP(EXCEL_235356_data!O193,Sheet1!$D$3:$D$7,Sheet1!$E$3:$E$7)</f>
        <v>0</v>
      </c>
      <c r="V193">
        <f>LOOKUP(EXCEL_235356_data!P193,Sheet1!$D$3:$D$7,Sheet1!$E$3:$E$7)</f>
        <v>0</v>
      </c>
      <c r="W193">
        <f t="shared" si="41"/>
        <v>0</v>
      </c>
      <c r="X193">
        <f t="shared" si="42"/>
        <v>0.13239999999999999</v>
      </c>
      <c r="Y193">
        <f t="shared" si="31"/>
        <v>0.22309999999999997</v>
      </c>
      <c r="Z193">
        <f t="shared" si="43"/>
        <v>0.2979</v>
      </c>
      <c r="AA193">
        <f t="shared" si="44"/>
        <v>5.8844444444444441</v>
      </c>
      <c r="AB193" t="str">
        <f t="shared" si="34"/>
        <v>BUMPY</v>
      </c>
      <c r="AC193" t="str">
        <f t="shared" si="35"/>
        <v>SUPER</v>
      </c>
      <c r="AD193">
        <f t="shared" si="36"/>
        <v>1.8071099999999996</v>
      </c>
      <c r="AE193">
        <f t="shared" si="37"/>
        <v>2.7543209876543204</v>
      </c>
      <c r="AF193" t="str">
        <f t="shared" si="38"/>
        <v>BUMPY</v>
      </c>
      <c r="AG193" t="str">
        <f t="shared" si="39"/>
        <v>GOOD</v>
      </c>
    </row>
    <row r="194" spans="1:33" x14ac:dyDescent="0.25">
      <c r="A194">
        <v>17.4061272</v>
      </c>
      <c r="B194">
        <v>78.402790800000005</v>
      </c>
      <c r="C194">
        <v>17.405908799999999</v>
      </c>
      <c r="D194">
        <v>78.402613700000003</v>
      </c>
      <c r="E194">
        <v>8.2600000000000007E-2</v>
      </c>
      <c r="F194">
        <v>7.2999999999999995E-2</v>
      </c>
      <c r="G194">
        <v>7.5499999999999998E-2</v>
      </c>
      <c r="H194">
        <v>4.75</v>
      </c>
      <c r="I194">
        <f t="shared" si="45"/>
        <v>17.100000000000001</v>
      </c>
      <c r="J194" t="s">
        <v>0</v>
      </c>
      <c r="K194" s="1">
        <v>8.7384259259259259E-2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 t="shared" si="40"/>
        <v>0</v>
      </c>
      <c r="R194">
        <f>LOOKUP(EXCEL_235356_data!L194,Sheet1!$D$3:$D$7,Sheet1!$E$3:$E$7)</f>
        <v>0</v>
      </c>
      <c r="S194">
        <f>LOOKUP(EXCEL_235356_data!M194,Sheet1!$D$3:$D$7,Sheet1!$E$3:$E$7)</f>
        <v>0</v>
      </c>
      <c r="T194">
        <f>LOOKUP(EXCEL_235356_data!N194,Sheet1!$D$3:$D$7,Sheet1!$E$3:$E$7)</f>
        <v>0</v>
      </c>
      <c r="U194">
        <f>LOOKUP(EXCEL_235356_data!O194,Sheet1!$D$3:$D$7,Sheet1!$E$3:$E$7)</f>
        <v>0</v>
      </c>
      <c r="V194">
        <f>LOOKUP(EXCEL_235356_data!P194,Sheet1!$D$3:$D$7,Sheet1!$E$3:$E$7)</f>
        <v>0</v>
      </c>
      <c r="W194">
        <f t="shared" si="41"/>
        <v>0</v>
      </c>
      <c r="X194">
        <f t="shared" si="42"/>
        <v>8.2600000000000007E-2</v>
      </c>
      <c r="Y194">
        <f t="shared" si="31"/>
        <v>0.23110000000000003</v>
      </c>
      <c r="Z194">
        <f t="shared" si="43"/>
        <v>0.39235000000000003</v>
      </c>
      <c r="AA194">
        <f t="shared" si="44"/>
        <v>1.7389473684210528</v>
      </c>
      <c r="AB194" t="str">
        <f t="shared" si="34"/>
        <v>GOOD</v>
      </c>
      <c r="AC194" t="str">
        <f t="shared" si="35"/>
        <v>GOOD</v>
      </c>
      <c r="AD194">
        <f t="shared" si="36"/>
        <v>3.9518100000000009</v>
      </c>
      <c r="AE194">
        <f t="shared" si="37"/>
        <v>1.3514619883040935</v>
      </c>
      <c r="AF194" t="str">
        <f t="shared" si="38"/>
        <v>GOOD</v>
      </c>
      <c r="AG194" t="str">
        <f t="shared" si="39"/>
        <v>GOOD</v>
      </c>
    </row>
    <row r="195" spans="1:33" x14ac:dyDescent="0.25">
      <c r="A195">
        <v>17.4058347</v>
      </c>
      <c r="B195">
        <v>78.402560100000002</v>
      </c>
      <c r="C195">
        <v>17.405592899999998</v>
      </c>
      <c r="D195">
        <v>78.4023507</v>
      </c>
      <c r="E195">
        <v>4.7800000000000002E-2</v>
      </c>
      <c r="F195">
        <v>5.7299999999999997E-2</v>
      </c>
      <c r="G195">
        <v>5.9900000000000002E-2</v>
      </c>
      <c r="H195">
        <v>8.5</v>
      </c>
      <c r="I195">
        <f t="shared" si="45"/>
        <v>30.6</v>
      </c>
      <c r="J195" t="s">
        <v>0</v>
      </c>
      <c r="K195" s="1">
        <v>8.744212962962962E-2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f t="shared" si="40"/>
        <v>0</v>
      </c>
      <c r="R195">
        <f>LOOKUP(EXCEL_235356_data!L195,Sheet1!$D$3:$D$7,Sheet1!$E$3:$E$7)</f>
        <v>0</v>
      </c>
      <c r="S195">
        <f>LOOKUP(EXCEL_235356_data!M195,Sheet1!$D$3:$D$7,Sheet1!$E$3:$E$7)</f>
        <v>0</v>
      </c>
      <c r="T195">
        <f>LOOKUP(EXCEL_235356_data!N195,Sheet1!$D$3:$D$7,Sheet1!$E$3:$E$7)</f>
        <v>0</v>
      </c>
      <c r="U195">
        <f>LOOKUP(EXCEL_235356_data!O195,Sheet1!$D$3:$D$7,Sheet1!$E$3:$E$7)</f>
        <v>0</v>
      </c>
      <c r="V195">
        <f>LOOKUP(EXCEL_235356_data!P195,Sheet1!$D$3:$D$7,Sheet1!$E$3:$E$7)</f>
        <v>0</v>
      </c>
      <c r="W195">
        <f t="shared" si="41"/>
        <v>0</v>
      </c>
      <c r="X195">
        <f t="shared" si="42"/>
        <v>5.9900000000000002E-2</v>
      </c>
      <c r="Y195">
        <f t="shared" ref="Y195:Y258" si="46">SUM(E195:G195)</f>
        <v>0.16500000000000001</v>
      </c>
      <c r="Z195">
        <f t="shared" si="43"/>
        <v>0.50914999999999999</v>
      </c>
      <c r="AA195">
        <f t="shared" si="44"/>
        <v>0.70470588235294118</v>
      </c>
      <c r="AB195" t="str">
        <f t="shared" ref="AB195:AB258" si="47">IF(AA195&gt;2,"BUMPY","GOOD")</f>
        <v>GOOD</v>
      </c>
      <c r="AC195" t="str">
        <f t="shared" ref="AC195:AC258" si="48">IF(AA195&gt;3,"SUPER","GOOD")</f>
        <v>GOOD</v>
      </c>
      <c r="AD195">
        <f t="shared" ref="AD195:AD258" si="49">Y195*I195</f>
        <v>5.0490000000000004</v>
      </c>
      <c r="AE195">
        <f t="shared" ref="AE195:AE258" si="50">(Y195/I195)*100</f>
        <v>0.53921568627450978</v>
      </c>
      <c r="AF195" t="str">
        <f t="shared" ref="AF195:AF258" si="51">IF(AE195&gt;2,"BUMPY","GOOD")</f>
        <v>GOOD</v>
      </c>
      <c r="AG195" t="str">
        <f t="shared" ref="AG195:AG258" si="52">IF(AE195&gt;3,"SUPER","GOOD")</f>
        <v>GOOD</v>
      </c>
    </row>
    <row r="196" spans="1:33" x14ac:dyDescent="0.25">
      <c r="A196">
        <v>17.4055468</v>
      </c>
      <c r="B196">
        <v>78.402307300000004</v>
      </c>
      <c r="C196">
        <v>17.405328699999998</v>
      </c>
      <c r="D196">
        <v>78.402072799999999</v>
      </c>
      <c r="E196">
        <v>8.1000000000000003E-2</v>
      </c>
      <c r="F196">
        <v>7.9200000000000007E-2</v>
      </c>
      <c r="G196">
        <v>6.3899999999999998E-2</v>
      </c>
      <c r="H196">
        <v>8.25</v>
      </c>
      <c r="I196">
        <f t="shared" si="45"/>
        <v>29.7</v>
      </c>
      <c r="J196" t="s">
        <v>0</v>
      </c>
      <c r="K196" s="1">
        <v>8.7500000000000008E-2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f t="shared" ref="Q196:Q234" si="53">SUM(L196:P196)</f>
        <v>0</v>
      </c>
      <c r="R196">
        <f>LOOKUP(EXCEL_235356_data!L196,Sheet1!$D$3:$D$7,Sheet1!$E$3:$E$7)</f>
        <v>0</v>
      </c>
      <c r="S196">
        <f>LOOKUP(EXCEL_235356_data!M196,Sheet1!$D$3:$D$7,Sheet1!$E$3:$E$7)</f>
        <v>0</v>
      </c>
      <c r="T196">
        <f>LOOKUP(EXCEL_235356_data!N196,Sheet1!$D$3:$D$7,Sheet1!$E$3:$E$7)</f>
        <v>0</v>
      </c>
      <c r="U196">
        <f>LOOKUP(EXCEL_235356_data!O196,Sheet1!$D$3:$D$7,Sheet1!$E$3:$E$7)</f>
        <v>0</v>
      </c>
      <c r="V196">
        <f>LOOKUP(EXCEL_235356_data!P196,Sheet1!$D$3:$D$7,Sheet1!$E$3:$E$7)</f>
        <v>0</v>
      </c>
      <c r="W196">
        <f t="shared" ref="W196:W234" si="54">AVERAGE(R196:V196)</f>
        <v>0</v>
      </c>
      <c r="X196">
        <f t="shared" ref="X196:X234" si="55">MAX(E196:G196)</f>
        <v>8.1000000000000003E-2</v>
      </c>
      <c r="Y196">
        <f t="shared" si="46"/>
        <v>0.22410000000000002</v>
      </c>
      <c r="Z196">
        <f t="shared" ref="Z196:Z234" si="56">X196*H196</f>
        <v>0.66825000000000001</v>
      </c>
      <c r="AA196">
        <f t="shared" ref="AA196:AA234" si="57">(X196/H196)*100</f>
        <v>0.98181818181818181</v>
      </c>
      <c r="AB196" t="str">
        <f t="shared" si="47"/>
        <v>GOOD</v>
      </c>
      <c r="AC196" t="str">
        <f t="shared" si="48"/>
        <v>GOOD</v>
      </c>
      <c r="AD196">
        <f t="shared" si="49"/>
        <v>6.6557700000000004</v>
      </c>
      <c r="AE196">
        <f t="shared" si="50"/>
        <v>0.75454545454545463</v>
      </c>
      <c r="AF196" t="str">
        <f t="shared" si="51"/>
        <v>GOOD</v>
      </c>
      <c r="AG196" t="str">
        <f t="shared" si="52"/>
        <v>GOOD</v>
      </c>
    </row>
    <row r="197" spans="1:33" x14ac:dyDescent="0.25">
      <c r="A197">
        <v>17.405328699999998</v>
      </c>
      <c r="B197">
        <v>78.402072799999999</v>
      </c>
      <c r="C197">
        <v>17.405052300000001</v>
      </c>
      <c r="D197">
        <v>78.401814000000002</v>
      </c>
      <c r="E197">
        <v>0.105</v>
      </c>
      <c r="F197">
        <v>7.9399999999999998E-2</v>
      </c>
      <c r="G197">
        <v>6.25E-2</v>
      </c>
      <c r="H197">
        <v>11.25</v>
      </c>
      <c r="I197">
        <f t="shared" si="45"/>
        <v>40.5</v>
      </c>
      <c r="J197" t="s">
        <v>0</v>
      </c>
      <c r="K197" s="1">
        <v>8.7557870370370369E-2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f t="shared" si="53"/>
        <v>0</v>
      </c>
      <c r="R197">
        <f>LOOKUP(EXCEL_235356_data!L197,Sheet1!$D$3:$D$7,Sheet1!$E$3:$E$7)</f>
        <v>0</v>
      </c>
      <c r="S197">
        <f>LOOKUP(EXCEL_235356_data!M197,Sheet1!$D$3:$D$7,Sheet1!$E$3:$E$7)</f>
        <v>0</v>
      </c>
      <c r="T197">
        <f>LOOKUP(EXCEL_235356_data!N197,Sheet1!$D$3:$D$7,Sheet1!$E$3:$E$7)</f>
        <v>0</v>
      </c>
      <c r="U197">
        <f>LOOKUP(EXCEL_235356_data!O197,Sheet1!$D$3:$D$7,Sheet1!$E$3:$E$7)</f>
        <v>0</v>
      </c>
      <c r="V197">
        <f>LOOKUP(EXCEL_235356_data!P197,Sheet1!$D$3:$D$7,Sheet1!$E$3:$E$7)</f>
        <v>0</v>
      </c>
      <c r="W197">
        <f t="shared" si="54"/>
        <v>0</v>
      </c>
      <c r="X197">
        <f t="shared" si="55"/>
        <v>0.105</v>
      </c>
      <c r="Y197">
        <f t="shared" si="46"/>
        <v>0.24690000000000001</v>
      </c>
      <c r="Z197">
        <f t="shared" si="56"/>
        <v>1.1812499999999999</v>
      </c>
      <c r="AA197">
        <f t="shared" si="57"/>
        <v>0.93333333333333324</v>
      </c>
      <c r="AB197" t="str">
        <f t="shared" si="47"/>
        <v>GOOD</v>
      </c>
      <c r="AC197" t="str">
        <f t="shared" si="48"/>
        <v>GOOD</v>
      </c>
      <c r="AD197">
        <f t="shared" si="49"/>
        <v>9.9994499999999995</v>
      </c>
      <c r="AE197">
        <f t="shared" si="50"/>
        <v>0.60962962962962963</v>
      </c>
      <c r="AF197" t="str">
        <f t="shared" si="51"/>
        <v>GOOD</v>
      </c>
      <c r="AG197" t="str">
        <f t="shared" si="52"/>
        <v>GOOD</v>
      </c>
    </row>
    <row r="198" spans="1:33" x14ac:dyDescent="0.25">
      <c r="A198">
        <v>17.4049704</v>
      </c>
      <c r="B198">
        <v>78.401746599999996</v>
      </c>
      <c r="C198">
        <v>17.4046202</v>
      </c>
      <c r="D198">
        <v>78.401471099999995</v>
      </c>
      <c r="E198">
        <v>9.9400000000000002E-2</v>
      </c>
      <c r="F198">
        <v>0.16619999999999999</v>
      </c>
      <c r="G198">
        <v>0.17100000000000001</v>
      </c>
      <c r="H198">
        <v>11.25</v>
      </c>
      <c r="I198">
        <f t="shared" si="45"/>
        <v>40.5</v>
      </c>
      <c r="J198" t="s">
        <v>0</v>
      </c>
      <c r="K198" s="1">
        <v>8.7615740740740744E-2</v>
      </c>
      <c r="L198">
        <v>0</v>
      </c>
      <c r="M198">
        <v>0</v>
      </c>
      <c r="N198">
        <v>0</v>
      </c>
      <c r="O198">
        <v>1</v>
      </c>
      <c r="P198">
        <v>0</v>
      </c>
      <c r="Q198">
        <f t="shared" si="53"/>
        <v>1</v>
      </c>
      <c r="R198">
        <f>LOOKUP(EXCEL_235356_data!L198,Sheet1!$D$3:$D$7,Sheet1!$E$3:$E$7)</f>
        <v>0</v>
      </c>
      <c r="S198">
        <f>LOOKUP(EXCEL_235356_data!M198,Sheet1!$D$3:$D$7,Sheet1!$E$3:$E$7)</f>
        <v>0</v>
      </c>
      <c r="T198">
        <f>LOOKUP(EXCEL_235356_data!N198,Sheet1!$D$3:$D$7,Sheet1!$E$3:$E$7)</f>
        <v>0</v>
      </c>
      <c r="U198">
        <f>LOOKUP(EXCEL_235356_data!O198,Sheet1!$D$3:$D$7,Sheet1!$E$3:$E$7)</f>
        <v>0.8</v>
      </c>
      <c r="V198">
        <f>LOOKUP(EXCEL_235356_data!P198,Sheet1!$D$3:$D$7,Sheet1!$E$3:$E$7)</f>
        <v>0</v>
      </c>
      <c r="W198">
        <f t="shared" si="54"/>
        <v>0.16</v>
      </c>
      <c r="X198">
        <f t="shared" si="55"/>
        <v>0.17100000000000001</v>
      </c>
      <c r="Y198">
        <f t="shared" si="46"/>
        <v>0.43659999999999999</v>
      </c>
      <c r="Z198">
        <f t="shared" si="56"/>
        <v>1.9237500000000001</v>
      </c>
      <c r="AA198">
        <f t="shared" si="57"/>
        <v>1.5200000000000002</v>
      </c>
      <c r="AB198" t="str">
        <f t="shared" si="47"/>
        <v>GOOD</v>
      </c>
      <c r="AC198" t="str">
        <f t="shared" si="48"/>
        <v>GOOD</v>
      </c>
      <c r="AD198">
        <f t="shared" si="49"/>
        <v>17.682299999999998</v>
      </c>
      <c r="AE198">
        <f t="shared" si="50"/>
        <v>1.0780246913580247</v>
      </c>
      <c r="AF198" t="str">
        <f t="shared" si="51"/>
        <v>GOOD</v>
      </c>
      <c r="AG198" t="str">
        <f t="shared" si="52"/>
        <v>GOOD</v>
      </c>
    </row>
    <row r="199" spans="1:33" x14ac:dyDescent="0.25">
      <c r="A199">
        <v>17.4046202</v>
      </c>
      <c r="B199">
        <v>78.401471099999995</v>
      </c>
      <c r="C199">
        <v>17.404262599999999</v>
      </c>
      <c r="D199">
        <v>78.4011888</v>
      </c>
      <c r="E199">
        <v>0.19650000000000001</v>
      </c>
      <c r="F199">
        <v>4.82E-2</v>
      </c>
      <c r="G199">
        <v>0.19800000000000001</v>
      </c>
      <c r="H199">
        <v>8.5</v>
      </c>
      <c r="I199">
        <f t="shared" si="45"/>
        <v>30.6</v>
      </c>
      <c r="J199" t="s">
        <v>1</v>
      </c>
      <c r="K199" s="1">
        <v>8.7673611111111105E-2</v>
      </c>
      <c r="L199">
        <v>0</v>
      </c>
      <c r="M199">
        <v>0</v>
      </c>
      <c r="N199">
        <v>1</v>
      </c>
      <c r="O199">
        <v>1</v>
      </c>
      <c r="P199">
        <v>0</v>
      </c>
      <c r="Q199">
        <f t="shared" si="53"/>
        <v>2</v>
      </c>
      <c r="R199">
        <f>LOOKUP(EXCEL_235356_data!L199,Sheet1!$D$3:$D$7,Sheet1!$E$3:$E$7)</f>
        <v>0</v>
      </c>
      <c r="S199">
        <f>LOOKUP(EXCEL_235356_data!M199,Sheet1!$D$3:$D$7,Sheet1!$E$3:$E$7)</f>
        <v>0</v>
      </c>
      <c r="T199">
        <f>LOOKUP(EXCEL_235356_data!N199,Sheet1!$D$3:$D$7,Sheet1!$E$3:$E$7)</f>
        <v>0.8</v>
      </c>
      <c r="U199">
        <f>LOOKUP(EXCEL_235356_data!O199,Sheet1!$D$3:$D$7,Sheet1!$E$3:$E$7)</f>
        <v>0.8</v>
      </c>
      <c r="V199">
        <f>LOOKUP(EXCEL_235356_data!P199,Sheet1!$D$3:$D$7,Sheet1!$E$3:$E$7)</f>
        <v>0</v>
      </c>
      <c r="W199">
        <f t="shared" si="54"/>
        <v>0.32</v>
      </c>
      <c r="X199">
        <f t="shared" si="55"/>
        <v>0.19800000000000001</v>
      </c>
      <c r="Y199">
        <f t="shared" si="46"/>
        <v>0.44269999999999998</v>
      </c>
      <c r="Z199">
        <f t="shared" si="56"/>
        <v>1.6830000000000001</v>
      </c>
      <c r="AA199">
        <f t="shared" si="57"/>
        <v>2.3294117647058825</v>
      </c>
      <c r="AB199" t="str">
        <f t="shared" si="47"/>
        <v>BUMPY</v>
      </c>
      <c r="AC199" t="str">
        <f t="shared" si="48"/>
        <v>GOOD</v>
      </c>
      <c r="AD199">
        <f t="shared" si="49"/>
        <v>13.546620000000001</v>
      </c>
      <c r="AE199">
        <f t="shared" si="50"/>
        <v>1.4467320261437906</v>
      </c>
      <c r="AF199" t="str">
        <f t="shared" si="51"/>
        <v>GOOD</v>
      </c>
      <c r="AG199" t="str">
        <f t="shared" si="52"/>
        <v>GOOD</v>
      </c>
    </row>
    <row r="200" spans="1:33" x14ac:dyDescent="0.25">
      <c r="A200">
        <v>17.404202999999999</v>
      </c>
      <c r="B200">
        <v>78.401145900000003</v>
      </c>
      <c r="C200">
        <v>17.4039079</v>
      </c>
      <c r="D200">
        <v>78.400954900000002</v>
      </c>
      <c r="E200">
        <v>8.09E-2</v>
      </c>
      <c r="F200">
        <v>3.4000000000000002E-2</v>
      </c>
      <c r="G200">
        <v>9.4100000000000003E-2</v>
      </c>
      <c r="H200">
        <v>9.75</v>
      </c>
      <c r="I200">
        <f t="shared" ref="I200:I263" si="58">H200*3.6</f>
        <v>35.1</v>
      </c>
      <c r="J200" t="s">
        <v>0</v>
      </c>
      <c r="K200" s="1">
        <v>8.773148148148148E-2</v>
      </c>
      <c r="L200">
        <v>0</v>
      </c>
      <c r="M200">
        <v>0</v>
      </c>
      <c r="N200">
        <v>0</v>
      </c>
      <c r="O200">
        <v>1</v>
      </c>
      <c r="Q200">
        <f t="shared" si="53"/>
        <v>1</v>
      </c>
      <c r="R200">
        <f>LOOKUP(EXCEL_235356_data!L200,Sheet1!$D$3:$D$7,Sheet1!$E$3:$E$7)</f>
        <v>0</v>
      </c>
      <c r="S200">
        <f>LOOKUP(EXCEL_235356_data!M200,Sheet1!$D$3:$D$7,Sheet1!$E$3:$E$7)</f>
        <v>0</v>
      </c>
      <c r="T200">
        <f>LOOKUP(EXCEL_235356_data!N200,Sheet1!$D$3:$D$7,Sheet1!$E$3:$E$7)</f>
        <v>0</v>
      </c>
      <c r="U200">
        <f>LOOKUP(EXCEL_235356_data!O200,Sheet1!$D$3:$D$7,Sheet1!$E$3:$E$7)</f>
        <v>0.8</v>
      </c>
      <c r="V200">
        <f>LOOKUP(EXCEL_235356_data!P200,Sheet1!$D$3:$D$7,Sheet1!$E$3:$E$7)</f>
        <v>0</v>
      </c>
      <c r="W200">
        <f t="shared" si="54"/>
        <v>0.16</v>
      </c>
      <c r="X200">
        <f t="shared" si="55"/>
        <v>9.4100000000000003E-2</v>
      </c>
      <c r="Y200">
        <f t="shared" si="46"/>
        <v>0.20900000000000002</v>
      </c>
      <c r="Z200">
        <f t="shared" si="56"/>
        <v>0.91747500000000004</v>
      </c>
      <c r="AA200">
        <f t="shared" si="57"/>
        <v>0.96512820512820519</v>
      </c>
      <c r="AB200" t="str">
        <f t="shared" si="47"/>
        <v>GOOD</v>
      </c>
      <c r="AC200" t="str">
        <f t="shared" si="48"/>
        <v>GOOD</v>
      </c>
      <c r="AD200">
        <f t="shared" si="49"/>
        <v>7.3359000000000005</v>
      </c>
      <c r="AE200">
        <f t="shared" si="50"/>
        <v>0.59544159544159547</v>
      </c>
      <c r="AF200" t="str">
        <f t="shared" si="51"/>
        <v>GOOD</v>
      </c>
      <c r="AG200" t="str">
        <f t="shared" si="52"/>
        <v>GOOD</v>
      </c>
    </row>
    <row r="201" spans="1:33" x14ac:dyDescent="0.25">
      <c r="A201">
        <v>17.403839699999999</v>
      </c>
      <c r="B201">
        <v>78.400919400000006</v>
      </c>
      <c r="C201">
        <v>17.403481800000002</v>
      </c>
      <c r="D201">
        <v>78.400790099999995</v>
      </c>
      <c r="E201">
        <v>0.19109999999999999</v>
      </c>
      <c r="F201">
        <v>9.4399999999999998E-2</v>
      </c>
      <c r="G201">
        <v>0.2127</v>
      </c>
      <c r="H201">
        <v>11</v>
      </c>
      <c r="I201">
        <f t="shared" si="58"/>
        <v>39.6</v>
      </c>
      <c r="J201" t="s">
        <v>0</v>
      </c>
      <c r="K201" s="1">
        <v>8.7789351851851841E-2</v>
      </c>
      <c r="L201">
        <v>1</v>
      </c>
      <c r="M201">
        <v>0</v>
      </c>
      <c r="N201">
        <v>0</v>
      </c>
      <c r="O201">
        <v>0</v>
      </c>
      <c r="P201">
        <v>0</v>
      </c>
      <c r="Q201">
        <f t="shared" si="53"/>
        <v>1</v>
      </c>
      <c r="R201">
        <f>LOOKUP(EXCEL_235356_data!L201,Sheet1!$D$3:$D$7,Sheet1!$E$3:$E$7)</f>
        <v>0.8</v>
      </c>
      <c r="S201">
        <f>LOOKUP(EXCEL_235356_data!M201,Sheet1!$D$3:$D$7,Sheet1!$E$3:$E$7)</f>
        <v>0</v>
      </c>
      <c r="T201">
        <f>LOOKUP(EXCEL_235356_data!N201,Sheet1!$D$3:$D$7,Sheet1!$E$3:$E$7)</f>
        <v>0</v>
      </c>
      <c r="U201">
        <f>LOOKUP(EXCEL_235356_data!O201,Sheet1!$D$3:$D$7,Sheet1!$E$3:$E$7)</f>
        <v>0</v>
      </c>
      <c r="V201">
        <f>LOOKUP(EXCEL_235356_data!P201,Sheet1!$D$3:$D$7,Sheet1!$E$3:$E$7)</f>
        <v>0</v>
      </c>
      <c r="W201">
        <f t="shared" si="54"/>
        <v>0.16</v>
      </c>
      <c r="X201">
        <f t="shared" si="55"/>
        <v>0.2127</v>
      </c>
      <c r="Y201">
        <f t="shared" si="46"/>
        <v>0.49819999999999998</v>
      </c>
      <c r="Z201">
        <f t="shared" si="56"/>
        <v>2.3397000000000001</v>
      </c>
      <c r="AA201">
        <f t="shared" si="57"/>
        <v>1.9336363636363638</v>
      </c>
      <c r="AB201" t="str">
        <f t="shared" si="47"/>
        <v>GOOD</v>
      </c>
      <c r="AC201" t="str">
        <f t="shared" si="48"/>
        <v>GOOD</v>
      </c>
      <c r="AD201">
        <f t="shared" si="49"/>
        <v>19.728719999999999</v>
      </c>
      <c r="AE201">
        <f t="shared" si="50"/>
        <v>1.2580808080808079</v>
      </c>
      <c r="AF201" t="str">
        <f t="shared" si="51"/>
        <v>GOOD</v>
      </c>
      <c r="AG201" t="str">
        <f t="shared" si="52"/>
        <v>GOOD</v>
      </c>
    </row>
    <row r="202" spans="1:33" x14ac:dyDescent="0.25">
      <c r="A202">
        <v>17.403388</v>
      </c>
      <c r="B202">
        <v>78.400758499999995</v>
      </c>
      <c r="C202">
        <v>17.403050100000002</v>
      </c>
      <c r="D202">
        <v>78.400640800000005</v>
      </c>
      <c r="E202">
        <v>3.7699999999999997E-2</v>
      </c>
      <c r="F202">
        <v>2.92E-2</v>
      </c>
      <c r="G202">
        <v>9.5899999999999999E-2</v>
      </c>
      <c r="H202">
        <v>8.25</v>
      </c>
      <c r="I202">
        <f t="shared" si="58"/>
        <v>29.7</v>
      </c>
      <c r="J202" t="s">
        <v>0</v>
      </c>
      <c r="K202" s="1">
        <v>8.7847222222222229E-2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53"/>
        <v>0</v>
      </c>
      <c r="R202">
        <f>LOOKUP(EXCEL_235356_data!L202,Sheet1!$D$3:$D$7,Sheet1!$E$3:$E$7)</f>
        <v>0</v>
      </c>
      <c r="S202">
        <f>LOOKUP(EXCEL_235356_data!M202,Sheet1!$D$3:$D$7,Sheet1!$E$3:$E$7)</f>
        <v>0</v>
      </c>
      <c r="T202">
        <f>LOOKUP(EXCEL_235356_data!N202,Sheet1!$D$3:$D$7,Sheet1!$E$3:$E$7)</f>
        <v>0</v>
      </c>
      <c r="U202">
        <f>LOOKUP(EXCEL_235356_data!O202,Sheet1!$D$3:$D$7,Sheet1!$E$3:$E$7)</f>
        <v>0</v>
      </c>
      <c r="V202">
        <f>LOOKUP(EXCEL_235356_data!P202,Sheet1!$D$3:$D$7,Sheet1!$E$3:$E$7)</f>
        <v>0</v>
      </c>
      <c r="W202">
        <f t="shared" si="54"/>
        <v>0</v>
      </c>
      <c r="X202">
        <f t="shared" si="55"/>
        <v>9.5899999999999999E-2</v>
      </c>
      <c r="Y202">
        <f t="shared" si="46"/>
        <v>0.1628</v>
      </c>
      <c r="Z202">
        <f t="shared" si="56"/>
        <v>0.79117499999999996</v>
      </c>
      <c r="AA202">
        <f t="shared" si="57"/>
        <v>1.1624242424242424</v>
      </c>
      <c r="AB202" t="str">
        <f t="shared" si="47"/>
        <v>GOOD</v>
      </c>
      <c r="AC202" t="str">
        <f t="shared" si="48"/>
        <v>GOOD</v>
      </c>
      <c r="AD202">
        <f t="shared" si="49"/>
        <v>4.8351600000000001</v>
      </c>
      <c r="AE202">
        <f t="shared" si="50"/>
        <v>0.54814814814814816</v>
      </c>
      <c r="AF202" t="str">
        <f t="shared" si="51"/>
        <v>GOOD</v>
      </c>
      <c r="AG202" t="str">
        <f t="shared" si="52"/>
        <v>GOOD</v>
      </c>
    </row>
    <row r="203" spans="1:33" x14ac:dyDescent="0.25">
      <c r="A203">
        <v>17.4029922</v>
      </c>
      <c r="B203">
        <v>78.400623899999999</v>
      </c>
      <c r="C203">
        <v>17.402854699999999</v>
      </c>
      <c r="D203">
        <v>78.4005066</v>
      </c>
      <c r="E203">
        <v>0.17269999999999999</v>
      </c>
      <c r="F203">
        <v>8.5400000000000004E-2</v>
      </c>
      <c r="G203">
        <v>0.28720000000000001</v>
      </c>
      <c r="H203">
        <v>4.75</v>
      </c>
      <c r="I203">
        <f t="shared" si="58"/>
        <v>17.100000000000001</v>
      </c>
      <c r="J203" t="s">
        <v>0</v>
      </c>
      <c r="K203" s="1">
        <v>8.790509259259259E-2</v>
      </c>
      <c r="L203">
        <v>0</v>
      </c>
      <c r="M203">
        <v>0</v>
      </c>
      <c r="N203">
        <v>1</v>
      </c>
      <c r="O203">
        <v>0</v>
      </c>
      <c r="P203">
        <v>0</v>
      </c>
      <c r="Q203">
        <f t="shared" si="53"/>
        <v>1</v>
      </c>
      <c r="R203">
        <f>LOOKUP(EXCEL_235356_data!L203,Sheet1!$D$3:$D$7,Sheet1!$E$3:$E$7)</f>
        <v>0</v>
      </c>
      <c r="S203">
        <f>LOOKUP(EXCEL_235356_data!M203,Sheet1!$D$3:$D$7,Sheet1!$E$3:$E$7)</f>
        <v>0</v>
      </c>
      <c r="T203">
        <f>LOOKUP(EXCEL_235356_data!N203,Sheet1!$D$3:$D$7,Sheet1!$E$3:$E$7)</f>
        <v>0.8</v>
      </c>
      <c r="U203">
        <f>LOOKUP(EXCEL_235356_data!O203,Sheet1!$D$3:$D$7,Sheet1!$E$3:$E$7)</f>
        <v>0</v>
      </c>
      <c r="V203">
        <f>LOOKUP(EXCEL_235356_data!P203,Sheet1!$D$3:$D$7,Sheet1!$E$3:$E$7)</f>
        <v>0</v>
      </c>
      <c r="W203">
        <f t="shared" si="54"/>
        <v>0.16</v>
      </c>
      <c r="X203">
        <f t="shared" si="55"/>
        <v>0.28720000000000001</v>
      </c>
      <c r="Y203">
        <f t="shared" si="46"/>
        <v>0.54530000000000001</v>
      </c>
      <c r="Z203">
        <f t="shared" si="56"/>
        <v>1.3642000000000001</v>
      </c>
      <c r="AA203">
        <f t="shared" si="57"/>
        <v>6.0463157894736845</v>
      </c>
      <c r="AB203" t="str">
        <f t="shared" si="47"/>
        <v>BUMPY</v>
      </c>
      <c r="AC203" t="str">
        <f t="shared" si="48"/>
        <v>SUPER</v>
      </c>
      <c r="AD203">
        <f t="shared" si="49"/>
        <v>9.3246300000000009</v>
      </c>
      <c r="AE203">
        <f t="shared" si="50"/>
        <v>3.1888888888888882</v>
      </c>
      <c r="AF203" t="str">
        <f t="shared" si="51"/>
        <v>BUMPY</v>
      </c>
      <c r="AG203" t="str">
        <f t="shared" si="52"/>
        <v>SUPER</v>
      </c>
    </row>
    <row r="204" spans="1:33" x14ac:dyDescent="0.25">
      <c r="A204">
        <v>17.402860199999999</v>
      </c>
      <c r="B204">
        <v>78.4004671</v>
      </c>
      <c r="C204">
        <v>17.402954699999999</v>
      </c>
      <c r="D204">
        <v>78.400312900000003</v>
      </c>
      <c r="E204">
        <v>0.15260000000000001</v>
      </c>
      <c r="F204">
        <v>5.5800000000000002E-2</v>
      </c>
      <c r="G204">
        <v>0.24079999999999999</v>
      </c>
      <c r="H204">
        <v>5.5</v>
      </c>
      <c r="I204">
        <f t="shared" si="58"/>
        <v>19.8</v>
      </c>
      <c r="J204" t="s">
        <v>0</v>
      </c>
      <c r="K204" s="1">
        <v>8.7962962962962965E-2</v>
      </c>
      <c r="L204">
        <v>1</v>
      </c>
      <c r="M204">
        <v>0</v>
      </c>
      <c r="N204">
        <v>0</v>
      </c>
      <c r="O204">
        <v>0</v>
      </c>
      <c r="P204">
        <v>0</v>
      </c>
      <c r="Q204">
        <f t="shared" si="53"/>
        <v>1</v>
      </c>
      <c r="R204">
        <f>LOOKUP(EXCEL_235356_data!L204,Sheet1!$D$3:$D$7,Sheet1!$E$3:$E$7)</f>
        <v>0.8</v>
      </c>
      <c r="S204">
        <f>LOOKUP(EXCEL_235356_data!M204,Sheet1!$D$3:$D$7,Sheet1!$E$3:$E$7)</f>
        <v>0</v>
      </c>
      <c r="T204">
        <f>LOOKUP(EXCEL_235356_data!N204,Sheet1!$D$3:$D$7,Sheet1!$E$3:$E$7)</f>
        <v>0</v>
      </c>
      <c r="U204">
        <f>LOOKUP(EXCEL_235356_data!O204,Sheet1!$D$3:$D$7,Sheet1!$E$3:$E$7)</f>
        <v>0</v>
      </c>
      <c r="V204">
        <f>LOOKUP(EXCEL_235356_data!P204,Sheet1!$D$3:$D$7,Sheet1!$E$3:$E$7)</f>
        <v>0</v>
      </c>
      <c r="W204">
        <f t="shared" si="54"/>
        <v>0.16</v>
      </c>
      <c r="X204">
        <f t="shared" si="55"/>
        <v>0.24079999999999999</v>
      </c>
      <c r="Y204">
        <f t="shared" si="46"/>
        <v>0.44920000000000004</v>
      </c>
      <c r="Z204">
        <f t="shared" si="56"/>
        <v>1.3244</v>
      </c>
      <c r="AA204">
        <f t="shared" si="57"/>
        <v>4.378181818181818</v>
      </c>
      <c r="AB204" t="str">
        <f t="shared" si="47"/>
        <v>BUMPY</v>
      </c>
      <c r="AC204" t="str">
        <f t="shared" si="48"/>
        <v>SUPER</v>
      </c>
      <c r="AD204">
        <f t="shared" si="49"/>
        <v>8.8941600000000012</v>
      </c>
      <c r="AE204">
        <f t="shared" si="50"/>
        <v>2.2686868686868689</v>
      </c>
      <c r="AF204" t="str">
        <f t="shared" si="51"/>
        <v>BUMPY</v>
      </c>
      <c r="AG204" t="str">
        <f t="shared" si="52"/>
        <v>GOOD</v>
      </c>
    </row>
    <row r="205" spans="1:33" x14ac:dyDescent="0.25">
      <c r="A205">
        <v>17.4029946</v>
      </c>
      <c r="B205">
        <v>78.400283299999998</v>
      </c>
      <c r="C205">
        <v>17.403075099999999</v>
      </c>
      <c r="D205">
        <v>78.400166499999997</v>
      </c>
      <c r="E205">
        <v>0.1212</v>
      </c>
      <c r="F205">
        <v>0.1502</v>
      </c>
      <c r="G205">
        <v>0.2472</v>
      </c>
      <c r="H205">
        <v>4</v>
      </c>
      <c r="I205">
        <f t="shared" si="58"/>
        <v>14.4</v>
      </c>
      <c r="J205" t="s">
        <v>0</v>
      </c>
      <c r="K205" s="1">
        <v>8.8020833333333326E-2</v>
      </c>
      <c r="L205">
        <v>0</v>
      </c>
      <c r="M205">
        <v>0</v>
      </c>
      <c r="N205">
        <v>0</v>
      </c>
      <c r="O205">
        <v>1</v>
      </c>
      <c r="P205">
        <v>0</v>
      </c>
      <c r="Q205">
        <f t="shared" si="53"/>
        <v>1</v>
      </c>
      <c r="R205">
        <f>LOOKUP(EXCEL_235356_data!L205,Sheet1!$D$3:$D$7,Sheet1!$E$3:$E$7)</f>
        <v>0</v>
      </c>
      <c r="S205">
        <f>LOOKUP(EXCEL_235356_data!M205,Sheet1!$D$3:$D$7,Sheet1!$E$3:$E$7)</f>
        <v>0</v>
      </c>
      <c r="T205">
        <f>LOOKUP(EXCEL_235356_data!N205,Sheet1!$D$3:$D$7,Sheet1!$E$3:$E$7)</f>
        <v>0</v>
      </c>
      <c r="U205">
        <f>LOOKUP(EXCEL_235356_data!O205,Sheet1!$D$3:$D$7,Sheet1!$E$3:$E$7)</f>
        <v>0.8</v>
      </c>
      <c r="V205">
        <f>LOOKUP(EXCEL_235356_data!P205,Sheet1!$D$3:$D$7,Sheet1!$E$3:$E$7)</f>
        <v>0</v>
      </c>
      <c r="W205">
        <f t="shared" si="54"/>
        <v>0.16</v>
      </c>
      <c r="X205">
        <f t="shared" si="55"/>
        <v>0.2472</v>
      </c>
      <c r="Y205">
        <f t="shared" si="46"/>
        <v>0.51859999999999995</v>
      </c>
      <c r="Z205">
        <f t="shared" si="56"/>
        <v>0.98880000000000001</v>
      </c>
      <c r="AA205">
        <f t="shared" si="57"/>
        <v>6.18</v>
      </c>
      <c r="AB205" t="str">
        <f t="shared" si="47"/>
        <v>BUMPY</v>
      </c>
      <c r="AC205" t="str">
        <f t="shared" si="48"/>
        <v>SUPER</v>
      </c>
      <c r="AD205">
        <f t="shared" si="49"/>
        <v>7.4678399999999998</v>
      </c>
      <c r="AE205">
        <f t="shared" si="50"/>
        <v>3.6013888888888888</v>
      </c>
      <c r="AF205" t="str">
        <f t="shared" si="51"/>
        <v>BUMPY</v>
      </c>
      <c r="AG205" t="str">
        <f t="shared" si="52"/>
        <v>SUPER</v>
      </c>
    </row>
    <row r="206" spans="1:33" x14ac:dyDescent="0.25">
      <c r="A206">
        <v>17.403053400000001</v>
      </c>
      <c r="B206">
        <v>78.400127600000005</v>
      </c>
      <c r="C206">
        <v>17.402885900000001</v>
      </c>
      <c r="D206">
        <v>78.400003299999995</v>
      </c>
      <c r="E206">
        <v>5.0599999999999999E-2</v>
      </c>
      <c r="F206">
        <v>2.7400000000000001E-2</v>
      </c>
      <c r="G206">
        <v>0.11</v>
      </c>
      <c r="H206">
        <v>5.75</v>
      </c>
      <c r="I206">
        <f t="shared" si="58"/>
        <v>20.7</v>
      </c>
      <c r="J206" t="s">
        <v>0</v>
      </c>
      <c r="K206" s="1">
        <v>8.8078703703703701E-2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f t="shared" si="53"/>
        <v>0</v>
      </c>
      <c r="R206">
        <f>LOOKUP(EXCEL_235356_data!L206,Sheet1!$D$3:$D$7,Sheet1!$E$3:$E$7)</f>
        <v>0</v>
      </c>
      <c r="S206">
        <f>LOOKUP(EXCEL_235356_data!M206,Sheet1!$D$3:$D$7,Sheet1!$E$3:$E$7)</f>
        <v>0</v>
      </c>
      <c r="T206">
        <f>LOOKUP(EXCEL_235356_data!N206,Sheet1!$D$3:$D$7,Sheet1!$E$3:$E$7)</f>
        <v>0</v>
      </c>
      <c r="U206">
        <f>LOOKUP(EXCEL_235356_data!O206,Sheet1!$D$3:$D$7,Sheet1!$E$3:$E$7)</f>
        <v>0</v>
      </c>
      <c r="V206">
        <f>LOOKUP(EXCEL_235356_data!P206,Sheet1!$D$3:$D$7,Sheet1!$E$3:$E$7)</f>
        <v>0</v>
      </c>
      <c r="W206">
        <f t="shared" si="54"/>
        <v>0</v>
      </c>
      <c r="X206">
        <f t="shared" si="55"/>
        <v>0.11</v>
      </c>
      <c r="Y206">
        <f t="shared" si="46"/>
        <v>0.188</v>
      </c>
      <c r="Z206">
        <f t="shared" si="56"/>
        <v>0.63249999999999995</v>
      </c>
      <c r="AA206">
        <f t="shared" si="57"/>
        <v>1.9130434782608694</v>
      </c>
      <c r="AB206" t="str">
        <f t="shared" si="47"/>
        <v>GOOD</v>
      </c>
      <c r="AC206" t="str">
        <f t="shared" si="48"/>
        <v>GOOD</v>
      </c>
      <c r="AD206">
        <f t="shared" si="49"/>
        <v>3.8915999999999999</v>
      </c>
      <c r="AE206">
        <f t="shared" si="50"/>
        <v>0.90821256038647347</v>
      </c>
      <c r="AF206" t="str">
        <f t="shared" si="51"/>
        <v>GOOD</v>
      </c>
      <c r="AG206" t="str">
        <f t="shared" si="52"/>
        <v>GOOD</v>
      </c>
    </row>
    <row r="207" spans="1:33" x14ac:dyDescent="0.25">
      <c r="A207">
        <v>17.4028521</v>
      </c>
      <c r="B207">
        <v>78.399985299999997</v>
      </c>
      <c r="C207">
        <v>17.402726600000001</v>
      </c>
      <c r="D207">
        <v>78.3998785</v>
      </c>
      <c r="E207">
        <v>8.6999999999999994E-2</v>
      </c>
      <c r="F207">
        <v>8.0799999999999997E-2</v>
      </c>
      <c r="G207">
        <v>0.31640000000000001</v>
      </c>
      <c r="H207">
        <v>5.25</v>
      </c>
      <c r="I207">
        <f t="shared" si="58"/>
        <v>18.900000000000002</v>
      </c>
      <c r="J207" t="s">
        <v>0</v>
      </c>
      <c r="K207" s="1">
        <v>8.8136574074074062E-2</v>
      </c>
      <c r="L207">
        <v>0</v>
      </c>
      <c r="M207">
        <v>2</v>
      </c>
      <c r="N207">
        <v>0</v>
      </c>
      <c r="O207">
        <v>0</v>
      </c>
      <c r="P207">
        <v>0</v>
      </c>
      <c r="Q207">
        <f t="shared" si="53"/>
        <v>2</v>
      </c>
      <c r="R207">
        <f>LOOKUP(EXCEL_235356_data!L207,Sheet1!$D$3:$D$7,Sheet1!$E$3:$E$7)</f>
        <v>0</v>
      </c>
      <c r="S207">
        <f>LOOKUP(EXCEL_235356_data!M207,Sheet1!$D$3:$D$7,Sheet1!$E$3:$E$7)</f>
        <v>1</v>
      </c>
      <c r="T207">
        <f>LOOKUP(EXCEL_235356_data!N207,Sheet1!$D$3:$D$7,Sheet1!$E$3:$E$7)</f>
        <v>0</v>
      </c>
      <c r="U207">
        <f>LOOKUP(EXCEL_235356_data!O207,Sheet1!$D$3:$D$7,Sheet1!$E$3:$E$7)</f>
        <v>0</v>
      </c>
      <c r="V207">
        <f>LOOKUP(EXCEL_235356_data!P207,Sheet1!$D$3:$D$7,Sheet1!$E$3:$E$7)</f>
        <v>0</v>
      </c>
      <c r="W207">
        <f t="shared" si="54"/>
        <v>0.2</v>
      </c>
      <c r="X207">
        <f t="shared" si="55"/>
        <v>0.31640000000000001</v>
      </c>
      <c r="Y207">
        <f t="shared" si="46"/>
        <v>0.48420000000000002</v>
      </c>
      <c r="Z207">
        <f t="shared" si="56"/>
        <v>1.6611</v>
      </c>
      <c r="AA207">
        <f t="shared" si="57"/>
        <v>6.0266666666666673</v>
      </c>
      <c r="AB207" t="str">
        <f t="shared" si="47"/>
        <v>BUMPY</v>
      </c>
      <c r="AC207" t="str">
        <f t="shared" si="48"/>
        <v>SUPER</v>
      </c>
      <c r="AD207">
        <f t="shared" si="49"/>
        <v>9.1513800000000014</v>
      </c>
      <c r="AE207">
        <f t="shared" si="50"/>
        <v>2.5619047619047617</v>
      </c>
      <c r="AF207" t="str">
        <f t="shared" si="51"/>
        <v>BUMPY</v>
      </c>
      <c r="AG207" t="str">
        <f t="shared" si="52"/>
        <v>GOOD</v>
      </c>
    </row>
    <row r="208" spans="1:33" x14ac:dyDescent="0.25">
      <c r="A208">
        <v>17.402686200000002</v>
      </c>
      <c r="B208">
        <v>78.399852100000004</v>
      </c>
      <c r="C208">
        <v>17.402588000000002</v>
      </c>
      <c r="D208">
        <v>78.399751100000003</v>
      </c>
      <c r="E208">
        <v>0.1444</v>
      </c>
      <c r="F208">
        <v>0.182</v>
      </c>
      <c r="G208">
        <v>0.77059999999999995</v>
      </c>
      <c r="H208">
        <v>5</v>
      </c>
      <c r="I208">
        <f t="shared" si="58"/>
        <v>18</v>
      </c>
      <c r="J208" t="s">
        <v>1</v>
      </c>
      <c r="K208" s="1">
        <v>8.819444444444445E-2</v>
      </c>
      <c r="L208">
        <v>2</v>
      </c>
      <c r="M208">
        <v>2</v>
      </c>
      <c r="N208">
        <v>0</v>
      </c>
      <c r="O208">
        <v>0</v>
      </c>
      <c r="P208">
        <v>0</v>
      </c>
      <c r="Q208">
        <f t="shared" si="53"/>
        <v>4</v>
      </c>
      <c r="R208">
        <f>LOOKUP(EXCEL_235356_data!L208,Sheet1!$D$3:$D$7,Sheet1!$E$3:$E$7)</f>
        <v>1</v>
      </c>
      <c r="S208">
        <f>LOOKUP(EXCEL_235356_data!M208,Sheet1!$D$3:$D$7,Sheet1!$E$3:$E$7)</f>
        <v>1</v>
      </c>
      <c r="T208">
        <f>LOOKUP(EXCEL_235356_data!N208,Sheet1!$D$3:$D$7,Sheet1!$E$3:$E$7)</f>
        <v>0</v>
      </c>
      <c r="U208">
        <f>LOOKUP(EXCEL_235356_data!O208,Sheet1!$D$3:$D$7,Sheet1!$E$3:$E$7)</f>
        <v>0</v>
      </c>
      <c r="V208">
        <f>LOOKUP(EXCEL_235356_data!P208,Sheet1!$D$3:$D$7,Sheet1!$E$3:$E$7)</f>
        <v>0</v>
      </c>
      <c r="W208">
        <f t="shared" si="54"/>
        <v>0.4</v>
      </c>
      <c r="X208">
        <f t="shared" si="55"/>
        <v>0.77059999999999995</v>
      </c>
      <c r="Y208">
        <f t="shared" si="46"/>
        <v>1.097</v>
      </c>
      <c r="Z208">
        <f t="shared" si="56"/>
        <v>3.8529999999999998</v>
      </c>
      <c r="AA208">
        <f t="shared" si="57"/>
        <v>15.411999999999997</v>
      </c>
      <c r="AB208" t="str">
        <f t="shared" si="47"/>
        <v>BUMPY</v>
      </c>
      <c r="AC208" t="str">
        <f t="shared" si="48"/>
        <v>SUPER</v>
      </c>
      <c r="AD208">
        <f t="shared" si="49"/>
        <v>19.745999999999999</v>
      </c>
      <c r="AE208">
        <f t="shared" si="50"/>
        <v>6.0944444444444441</v>
      </c>
      <c r="AF208" t="str">
        <f t="shared" si="51"/>
        <v>BUMPY</v>
      </c>
      <c r="AG208" t="str">
        <f t="shared" si="52"/>
        <v>SUPER</v>
      </c>
    </row>
    <row r="209" spans="1:33" x14ac:dyDescent="0.25">
      <c r="A209">
        <v>17.402556100000002</v>
      </c>
      <c r="B209">
        <v>78.399719200000007</v>
      </c>
      <c r="C209">
        <v>17.402344200000002</v>
      </c>
      <c r="D209">
        <v>78.399526899999998</v>
      </c>
      <c r="E209">
        <v>5.3900000000000003E-2</v>
      </c>
      <c r="F209">
        <v>7.1800000000000003E-2</v>
      </c>
      <c r="G209">
        <v>4.6300000000000001E-2</v>
      </c>
      <c r="H209">
        <v>8</v>
      </c>
      <c r="I209">
        <f t="shared" si="58"/>
        <v>28.8</v>
      </c>
      <c r="J209" t="s">
        <v>0</v>
      </c>
      <c r="K209" s="1">
        <v>8.8252314814814811E-2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53"/>
        <v>0</v>
      </c>
      <c r="R209">
        <f>LOOKUP(EXCEL_235356_data!L209,Sheet1!$D$3:$D$7,Sheet1!$E$3:$E$7)</f>
        <v>0</v>
      </c>
      <c r="S209">
        <f>LOOKUP(EXCEL_235356_data!M209,Sheet1!$D$3:$D$7,Sheet1!$E$3:$E$7)</f>
        <v>0</v>
      </c>
      <c r="T209">
        <f>LOOKUP(EXCEL_235356_data!N209,Sheet1!$D$3:$D$7,Sheet1!$E$3:$E$7)</f>
        <v>0</v>
      </c>
      <c r="U209">
        <f>LOOKUP(EXCEL_235356_data!O209,Sheet1!$D$3:$D$7,Sheet1!$E$3:$E$7)</f>
        <v>0</v>
      </c>
      <c r="V209">
        <f>LOOKUP(EXCEL_235356_data!P209,Sheet1!$D$3:$D$7,Sheet1!$E$3:$E$7)</f>
        <v>0</v>
      </c>
      <c r="W209">
        <f t="shared" si="54"/>
        <v>0</v>
      </c>
      <c r="X209">
        <f t="shared" si="55"/>
        <v>7.1800000000000003E-2</v>
      </c>
      <c r="Y209">
        <f t="shared" si="46"/>
        <v>0.17200000000000001</v>
      </c>
      <c r="Z209">
        <f t="shared" si="56"/>
        <v>0.57440000000000002</v>
      </c>
      <c r="AA209">
        <f t="shared" si="57"/>
        <v>0.89750000000000008</v>
      </c>
      <c r="AB209" t="str">
        <f t="shared" si="47"/>
        <v>GOOD</v>
      </c>
      <c r="AC209" t="str">
        <f t="shared" si="48"/>
        <v>GOOD</v>
      </c>
      <c r="AD209">
        <f t="shared" si="49"/>
        <v>4.9536000000000007</v>
      </c>
      <c r="AE209">
        <f t="shared" si="50"/>
        <v>0.59722222222222221</v>
      </c>
      <c r="AF209" t="str">
        <f t="shared" si="51"/>
        <v>GOOD</v>
      </c>
      <c r="AG209" t="str">
        <f t="shared" si="52"/>
        <v>GOOD</v>
      </c>
    </row>
    <row r="210" spans="1:33" x14ac:dyDescent="0.25">
      <c r="A210">
        <v>17.4022969</v>
      </c>
      <c r="B210">
        <v>78.3994663</v>
      </c>
      <c r="C210">
        <v>17.402155</v>
      </c>
      <c r="D210">
        <v>78.399303700000004</v>
      </c>
      <c r="E210">
        <v>3.6600000000000001E-2</v>
      </c>
      <c r="F210">
        <v>1.32E-2</v>
      </c>
      <c r="G210">
        <v>6.3899999999999998E-2</v>
      </c>
      <c r="H210">
        <v>4.5</v>
      </c>
      <c r="I210">
        <f t="shared" si="58"/>
        <v>16.2</v>
      </c>
      <c r="J210" t="s">
        <v>0</v>
      </c>
      <c r="K210" s="1">
        <v>8.8310185185185186E-2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53"/>
        <v>0</v>
      </c>
      <c r="R210">
        <f>LOOKUP(EXCEL_235356_data!L210,Sheet1!$D$3:$D$7,Sheet1!$E$3:$E$7)</f>
        <v>0</v>
      </c>
      <c r="S210">
        <f>LOOKUP(EXCEL_235356_data!M210,Sheet1!$D$3:$D$7,Sheet1!$E$3:$E$7)</f>
        <v>0</v>
      </c>
      <c r="T210">
        <f>LOOKUP(EXCEL_235356_data!N210,Sheet1!$D$3:$D$7,Sheet1!$E$3:$E$7)</f>
        <v>0</v>
      </c>
      <c r="U210">
        <f>LOOKUP(EXCEL_235356_data!O210,Sheet1!$D$3:$D$7,Sheet1!$E$3:$E$7)</f>
        <v>0</v>
      </c>
      <c r="V210">
        <f>LOOKUP(EXCEL_235356_data!P210,Sheet1!$D$3:$D$7,Sheet1!$E$3:$E$7)</f>
        <v>0</v>
      </c>
      <c r="W210">
        <f t="shared" si="54"/>
        <v>0</v>
      </c>
      <c r="X210">
        <f t="shared" si="55"/>
        <v>6.3899999999999998E-2</v>
      </c>
      <c r="Y210">
        <f t="shared" si="46"/>
        <v>0.1137</v>
      </c>
      <c r="Z210">
        <f t="shared" si="56"/>
        <v>0.28754999999999997</v>
      </c>
      <c r="AA210">
        <f t="shared" si="57"/>
        <v>1.42</v>
      </c>
      <c r="AB210" t="str">
        <f t="shared" si="47"/>
        <v>GOOD</v>
      </c>
      <c r="AC210" t="str">
        <f t="shared" si="48"/>
        <v>GOOD</v>
      </c>
      <c r="AD210">
        <f t="shared" si="49"/>
        <v>1.8419399999999999</v>
      </c>
      <c r="AE210">
        <f t="shared" si="50"/>
        <v>0.70185185185185184</v>
      </c>
      <c r="AF210" t="str">
        <f t="shared" si="51"/>
        <v>GOOD</v>
      </c>
      <c r="AG210" t="str">
        <f t="shared" si="52"/>
        <v>GOOD</v>
      </c>
    </row>
    <row r="211" spans="1:33" x14ac:dyDescent="0.25">
      <c r="A211">
        <v>17.402127100000001</v>
      </c>
      <c r="B211">
        <v>78.399271499999998</v>
      </c>
      <c r="C211">
        <v>17.402014099999999</v>
      </c>
      <c r="D211">
        <v>78.399157000000002</v>
      </c>
      <c r="E211">
        <v>0.1608</v>
      </c>
      <c r="F211">
        <v>0.2087</v>
      </c>
      <c r="G211">
        <v>0.52890000000000004</v>
      </c>
      <c r="H211">
        <v>4.75</v>
      </c>
      <c r="I211">
        <f t="shared" si="58"/>
        <v>17.100000000000001</v>
      </c>
      <c r="J211" t="s">
        <v>2</v>
      </c>
      <c r="K211" s="1">
        <v>8.8368055555555547E-2</v>
      </c>
      <c r="L211">
        <v>2</v>
      </c>
      <c r="M211">
        <v>2</v>
      </c>
      <c r="N211">
        <v>0</v>
      </c>
      <c r="O211">
        <v>1</v>
      </c>
      <c r="P211">
        <v>0</v>
      </c>
      <c r="Q211">
        <f t="shared" si="53"/>
        <v>5</v>
      </c>
      <c r="R211">
        <f>LOOKUP(EXCEL_235356_data!L211,Sheet1!$D$3:$D$7,Sheet1!$E$3:$E$7)</f>
        <v>1</v>
      </c>
      <c r="S211">
        <f>LOOKUP(EXCEL_235356_data!M211,Sheet1!$D$3:$D$7,Sheet1!$E$3:$E$7)</f>
        <v>1</v>
      </c>
      <c r="T211">
        <f>LOOKUP(EXCEL_235356_data!N211,Sheet1!$D$3:$D$7,Sheet1!$E$3:$E$7)</f>
        <v>0</v>
      </c>
      <c r="U211">
        <f>LOOKUP(EXCEL_235356_data!O211,Sheet1!$D$3:$D$7,Sheet1!$E$3:$E$7)</f>
        <v>0.8</v>
      </c>
      <c r="V211">
        <f>LOOKUP(EXCEL_235356_data!P211,Sheet1!$D$3:$D$7,Sheet1!$E$3:$E$7)</f>
        <v>0</v>
      </c>
      <c r="W211">
        <f t="shared" si="54"/>
        <v>0.55999999999999994</v>
      </c>
      <c r="X211">
        <f t="shared" si="55"/>
        <v>0.52890000000000004</v>
      </c>
      <c r="Y211">
        <f t="shared" si="46"/>
        <v>0.89840000000000009</v>
      </c>
      <c r="Z211">
        <f t="shared" si="56"/>
        <v>2.5122750000000003</v>
      </c>
      <c r="AA211">
        <f t="shared" si="57"/>
        <v>11.134736842105264</v>
      </c>
      <c r="AB211" t="str">
        <f t="shared" si="47"/>
        <v>BUMPY</v>
      </c>
      <c r="AC211" t="str">
        <f t="shared" si="48"/>
        <v>SUPER</v>
      </c>
      <c r="AD211">
        <f t="shared" si="49"/>
        <v>15.362640000000003</v>
      </c>
      <c r="AE211">
        <f t="shared" si="50"/>
        <v>5.253801169590643</v>
      </c>
      <c r="AF211" t="str">
        <f t="shared" si="51"/>
        <v>BUMPY</v>
      </c>
      <c r="AG211" t="str">
        <f t="shared" si="52"/>
        <v>SUPER</v>
      </c>
    </row>
    <row r="212" spans="1:33" x14ac:dyDescent="0.25">
      <c r="A212">
        <v>17.401982100000001</v>
      </c>
      <c r="B212">
        <v>78.399120600000003</v>
      </c>
      <c r="C212">
        <v>17.4018534</v>
      </c>
      <c r="D212">
        <v>78.398992300000003</v>
      </c>
      <c r="E212">
        <v>5.0700000000000002E-2</v>
      </c>
      <c r="F212">
        <v>8.9499999999999996E-2</v>
      </c>
      <c r="G212">
        <v>3.6200000000000003E-2</v>
      </c>
      <c r="H212">
        <v>3</v>
      </c>
      <c r="I212">
        <f t="shared" si="58"/>
        <v>10.8</v>
      </c>
      <c r="J212" t="s">
        <v>0</v>
      </c>
      <c r="K212" s="1">
        <v>8.8425925925925922E-2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si="53"/>
        <v>0</v>
      </c>
      <c r="R212">
        <f>LOOKUP(EXCEL_235356_data!L212,Sheet1!$D$3:$D$7,Sheet1!$E$3:$E$7)</f>
        <v>0</v>
      </c>
      <c r="S212">
        <f>LOOKUP(EXCEL_235356_data!M212,Sheet1!$D$3:$D$7,Sheet1!$E$3:$E$7)</f>
        <v>0</v>
      </c>
      <c r="T212">
        <f>LOOKUP(EXCEL_235356_data!N212,Sheet1!$D$3:$D$7,Sheet1!$E$3:$E$7)</f>
        <v>0</v>
      </c>
      <c r="U212">
        <f>LOOKUP(EXCEL_235356_data!O212,Sheet1!$D$3:$D$7,Sheet1!$E$3:$E$7)</f>
        <v>0</v>
      </c>
      <c r="V212">
        <f>LOOKUP(EXCEL_235356_data!P212,Sheet1!$D$3:$D$7,Sheet1!$E$3:$E$7)</f>
        <v>0</v>
      </c>
      <c r="W212">
        <f t="shared" si="54"/>
        <v>0</v>
      </c>
      <c r="X212">
        <f t="shared" si="55"/>
        <v>8.9499999999999996E-2</v>
      </c>
      <c r="Y212">
        <f t="shared" si="46"/>
        <v>0.1764</v>
      </c>
      <c r="Z212">
        <f t="shared" si="56"/>
        <v>0.26849999999999996</v>
      </c>
      <c r="AA212">
        <f t="shared" si="57"/>
        <v>2.9833333333333334</v>
      </c>
      <c r="AB212" t="str">
        <f t="shared" si="47"/>
        <v>BUMPY</v>
      </c>
      <c r="AC212" t="str">
        <f t="shared" si="48"/>
        <v>GOOD</v>
      </c>
      <c r="AD212">
        <f t="shared" si="49"/>
        <v>1.9051200000000001</v>
      </c>
      <c r="AE212">
        <f t="shared" si="50"/>
        <v>1.6333333333333331</v>
      </c>
      <c r="AF212" t="str">
        <f t="shared" si="51"/>
        <v>GOOD</v>
      </c>
      <c r="AG212" t="str">
        <f t="shared" si="52"/>
        <v>GOOD</v>
      </c>
    </row>
    <row r="213" spans="1:33" x14ac:dyDescent="0.25">
      <c r="A213">
        <v>17.4018534</v>
      </c>
      <c r="B213">
        <v>78.398992300000003</v>
      </c>
      <c r="C213">
        <v>17.401764700000001</v>
      </c>
      <c r="D213">
        <v>78.3988844</v>
      </c>
      <c r="E213">
        <v>3.78E-2</v>
      </c>
      <c r="F213">
        <v>0.20810000000000001</v>
      </c>
      <c r="G213">
        <v>0.59870000000000001</v>
      </c>
      <c r="H213">
        <v>4</v>
      </c>
      <c r="I213">
        <f t="shared" si="58"/>
        <v>14.4</v>
      </c>
      <c r="J213" t="s">
        <v>2</v>
      </c>
      <c r="K213" s="1">
        <v>8.8483796296296283E-2</v>
      </c>
      <c r="L213">
        <v>2</v>
      </c>
      <c r="M213">
        <v>2</v>
      </c>
      <c r="N213">
        <v>2</v>
      </c>
      <c r="O213">
        <v>0</v>
      </c>
      <c r="P213">
        <v>1</v>
      </c>
      <c r="Q213">
        <f t="shared" si="53"/>
        <v>7</v>
      </c>
      <c r="R213">
        <f>LOOKUP(EXCEL_235356_data!L213,Sheet1!$D$3:$D$7,Sheet1!$E$3:$E$7)</f>
        <v>1</v>
      </c>
      <c r="S213">
        <f>LOOKUP(EXCEL_235356_data!M213,Sheet1!$D$3:$D$7,Sheet1!$E$3:$E$7)</f>
        <v>1</v>
      </c>
      <c r="T213">
        <f>LOOKUP(EXCEL_235356_data!N213,Sheet1!$D$3:$D$7,Sheet1!$E$3:$E$7)</f>
        <v>1</v>
      </c>
      <c r="U213">
        <f>LOOKUP(EXCEL_235356_data!O213,Sheet1!$D$3:$D$7,Sheet1!$E$3:$E$7)</f>
        <v>0</v>
      </c>
      <c r="V213">
        <f>LOOKUP(EXCEL_235356_data!P213,Sheet1!$D$3:$D$7,Sheet1!$E$3:$E$7)</f>
        <v>0.8</v>
      </c>
      <c r="W213">
        <f t="shared" si="54"/>
        <v>0.76</v>
      </c>
      <c r="X213">
        <f t="shared" si="55"/>
        <v>0.59870000000000001</v>
      </c>
      <c r="Y213">
        <f t="shared" si="46"/>
        <v>0.84460000000000002</v>
      </c>
      <c r="Z213">
        <f t="shared" si="56"/>
        <v>2.3948</v>
      </c>
      <c r="AA213">
        <f t="shared" si="57"/>
        <v>14.967500000000001</v>
      </c>
      <c r="AB213" t="str">
        <f t="shared" si="47"/>
        <v>BUMPY</v>
      </c>
      <c r="AC213" t="str">
        <f t="shared" si="48"/>
        <v>SUPER</v>
      </c>
      <c r="AD213">
        <f t="shared" si="49"/>
        <v>12.162240000000001</v>
      </c>
      <c r="AE213">
        <f t="shared" si="50"/>
        <v>5.8652777777777771</v>
      </c>
      <c r="AF213" t="str">
        <f t="shared" si="51"/>
        <v>BUMPY</v>
      </c>
      <c r="AG213" t="str">
        <f t="shared" si="52"/>
        <v>SUPER</v>
      </c>
    </row>
    <row r="214" spans="1:33" x14ac:dyDescent="0.25">
      <c r="A214">
        <v>17.401764700000001</v>
      </c>
      <c r="B214">
        <v>78.3988844</v>
      </c>
      <c r="C214">
        <v>17.4016561</v>
      </c>
      <c r="D214">
        <v>78.3987829</v>
      </c>
      <c r="E214">
        <v>0.17829999999999999</v>
      </c>
      <c r="F214">
        <v>0.2157</v>
      </c>
      <c r="G214">
        <v>0.44219999999999998</v>
      </c>
      <c r="H214">
        <v>4</v>
      </c>
      <c r="I214">
        <f t="shared" si="58"/>
        <v>14.4</v>
      </c>
      <c r="J214" t="s">
        <v>0</v>
      </c>
      <c r="K214" s="1">
        <v>8.8541666666666671E-2</v>
      </c>
      <c r="L214">
        <v>2</v>
      </c>
      <c r="M214">
        <v>0</v>
      </c>
      <c r="N214">
        <v>0</v>
      </c>
      <c r="O214">
        <v>0</v>
      </c>
      <c r="P214">
        <v>0</v>
      </c>
      <c r="Q214">
        <f t="shared" si="53"/>
        <v>2</v>
      </c>
      <c r="R214">
        <f>LOOKUP(EXCEL_235356_data!L214,Sheet1!$D$3:$D$7,Sheet1!$E$3:$E$7)</f>
        <v>1</v>
      </c>
      <c r="S214">
        <f>LOOKUP(EXCEL_235356_data!M214,Sheet1!$D$3:$D$7,Sheet1!$E$3:$E$7)</f>
        <v>0</v>
      </c>
      <c r="T214">
        <f>LOOKUP(EXCEL_235356_data!N214,Sheet1!$D$3:$D$7,Sheet1!$E$3:$E$7)</f>
        <v>0</v>
      </c>
      <c r="U214">
        <f>LOOKUP(EXCEL_235356_data!O214,Sheet1!$D$3:$D$7,Sheet1!$E$3:$E$7)</f>
        <v>0</v>
      </c>
      <c r="V214">
        <f>LOOKUP(EXCEL_235356_data!P214,Sheet1!$D$3:$D$7,Sheet1!$E$3:$E$7)</f>
        <v>0</v>
      </c>
      <c r="W214">
        <f t="shared" si="54"/>
        <v>0.2</v>
      </c>
      <c r="X214">
        <f t="shared" si="55"/>
        <v>0.44219999999999998</v>
      </c>
      <c r="Y214">
        <f t="shared" si="46"/>
        <v>0.83620000000000005</v>
      </c>
      <c r="Z214">
        <f t="shared" si="56"/>
        <v>1.7687999999999999</v>
      </c>
      <c r="AA214">
        <f t="shared" si="57"/>
        <v>11.055</v>
      </c>
      <c r="AB214" t="str">
        <f t="shared" si="47"/>
        <v>BUMPY</v>
      </c>
      <c r="AC214" t="str">
        <f t="shared" si="48"/>
        <v>SUPER</v>
      </c>
      <c r="AD214">
        <f t="shared" si="49"/>
        <v>12.04128</v>
      </c>
      <c r="AE214">
        <f t="shared" si="50"/>
        <v>5.8069444444444445</v>
      </c>
      <c r="AF214" t="str">
        <f t="shared" si="51"/>
        <v>BUMPY</v>
      </c>
      <c r="AG214" t="str">
        <f t="shared" si="52"/>
        <v>SUPER</v>
      </c>
    </row>
    <row r="215" spans="1:33" x14ac:dyDescent="0.25">
      <c r="A215">
        <v>17.4016515</v>
      </c>
      <c r="B215">
        <v>78.398743999999994</v>
      </c>
      <c r="C215">
        <v>17.4015284</v>
      </c>
      <c r="D215">
        <v>78.398524300000005</v>
      </c>
      <c r="E215">
        <v>6.9099999999999995E-2</v>
      </c>
      <c r="F215">
        <v>0.1011</v>
      </c>
      <c r="G215">
        <v>1.5900000000000001E-2</v>
      </c>
      <c r="H215">
        <v>6.75</v>
      </c>
      <c r="I215">
        <f t="shared" si="58"/>
        <v>24.3</v>
      </c>
      <c r="J215" t="s">
        <v>0</v>
      </c>
      <c r="K215" s="1">
        <v>8.8599537037037046E-2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f t="shared" si="53"/>
        <v>0</v>
      </c>
      <c r="R215">
        <f>LOOKUP(EXCEL_235356_data!L215,Sheet1!$D$3:$D$7,Sheet1!$E$3:$E$7)</f>
        <v>0</v>
      </c>
      <c r="S215">
        <f>LOOKUP(EXCEL_235356_data!M215,Sheet1!$D$3:$D$7,Sheet1!$E$3:$E$7)</f>
        <v>0</v>
      </c>
      <c r="T215">
        <f>LOOKUP(EXCEL_235356_data!N215,Sheet1!$D$3:$D$7,Sheet1!$E$3:$E$7)</f>
        <v>0</v>
      </c>
      <c r="U215">
        <f>LOOKUP(EXCEL_235356_data!O215,Sheet1!$D$3:$D$7,Sheet1!$E$3:$E$7)</f>
        <v>0</v>
      </c>
      <c r="V215">
        <f>LOOKUP(EXCEL_235356_data!P215,Sheet1!$D$3:$D$7,Sheet1!$E$3:$E$7)</f>
        <v>0</v>
      </c>
      <c r="W215">
        <f t="shared" si="54"/>
        <v>0</v>
      </c>
      <c r="X215">
        <f t="shared" si="55"/>
        <v>0.1011</v>
      </c>
      <c r="Y215">
        <f t="shared" si="46"/>
        <v>0.18609999999999999</v>
      </c>
      <c r="Z215">
        <f t="shared" si="56"/>
        <v>0.68242499999999995</v>
      </c>
      <c r="AA215">
        <f t="shared" si="57"/>
        <v>1.4977777777777777</v>
      </c>
      <c r="AB215" t="str">
        <f t="shared" si="47"/>
        <v>GOOD</v>
      </c>
      <c r="AC215" t="str">
        <f t="shared" si="48"/>
        <v>GOOD</v>
      </c>
      <c r="AD215">
        <f t="shared" si="49"/>
        <v>4.5222299999999995</v>
      </c>
      <c r="AE215">
        <f t="shared" si="50"/>
        <v>0.76584362139917694</v>
      </c>
      <c r="AF215" t="str">
        <f t="shared" si="51"/>
        <v>GOOD</v>
      </c>
      <c r="AG215" t="str">
        <f t="shared" si="52"/>
        <v>GOOD</v>
      </c>
    </row>
    <row r="216" spans="1:33" x14ac:dyDescent="0.25">
      <c r="A216">
        <v>17.4015284</v>
      </c>
      <c r="B216">
        <v>78.398524300000005</v>
      </c>
      <c r="C216">
        <v>17.401449899999999</v>
      </c>
      <c r="D216">
        <v>78.398124600000003</v>
      </c>
      <c r="E216">
        <v>6.3E-2</v>
      </c>
      <c r="F216">
        <v>7.1499999999999994E-2</v>
      </c>
      <c r="G216">
        <v>7.5800000000000006E-2</v>
      </c>
      <c r="H216">
        <v>8.75</v>
      </c>
      <c r="I216">
        <f t="shared" si="58"/>
        <v>31.5</v>
      </c>
      <c r="J216" t="s">
        <v>0</v>
      </c>
      <c r="K216" s="1">
        <v>8.8657407407407407E-2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f t="shared" si="53"/>
        <v>0</v>
      </c>
      <c r="R216">
        <f>LOOKUP(EXCEL_235356_data!L216,Sheet1!$D$3:$D$7,Sheet1!$E$3:$E$7)</f>
        <v>0</v>
      </c>
      <c r="S216">
        <f>LOOKUP(EXCEL_235356_data!M216,Sheet1!$D$3:$D$7,Sheet1!$E$3:$E$7)</f>
        <v>0</v>
      </c>
      <c r="T216">
        <f>LOOKUP(EXCEL_235356_data!N216,Sheet1!$D$3:$D$7,Sheet1!$E$3:$E$7)</f>
        <v>0</v>
      </c>
      <c r="U216">
        <f>LOOKUP(EXCEL_235356_data!O216,Sheet1!$D$3:$D$7,Sheet1!$E$3:$E$7)</f>
        <v>0</v>
      </c>
      <c r="V216">
        <f>LOOKUP(EXCEL_235356_data!P216,Sheet1!$D$3:$D$7,Sheet1!$E$3:$E$7)</f>
        <v>0</v>
      </c>
      <c r="W216">
        <f t="shared" si="54"/>
        <v>0</v>
      </c>
      <c r="X216">
        <f t="shared" si="55"/>
        <v>7.5800000000000006E-2</v>
      </c>
      <c r="Y216">
        <f t="shared" si="46"/>
        <v>0.21030000000000001</v>
      </c>
      <c r="Z216">
        <f t="shared" si="56"/>
        <v>0.66325000000000001</v>
      </c>
      <c r="AA216">
        <f t="shared" si="57"/>
        <v>0.86628571428571444</v>
      </c>
      <c r="AB216" t="str">
        <f t="shared" si="47"/>
        <v>GOOD</v>
      </c>
      <c r="AC216" t="str">
        <f t="shared" si="48"/>
        <v>GOOD</v>
      </c>
      <c r="AD216">
        <f t="shared" si="49"/>
        <v>6.6244500000000004</v>
      </c>
      <c r="AE216">
        <f t="shared" si="50"/>
        <v>0.66761904761904767</v>
      </c>
      <c r="AF216" t="str">
        <f t="shared" si="51"/>
        <v>GOOD</v>
      </c>
      <c r="AG216" t="str">
        <f t="shared" si="52"/>
        <v>GOOD</v>
      </c>
    </row>
    <row r="217" spans="1:33" x14ac:dyDescent="0.25">
      <c r="A217">
        <v>17.401449899999999</v>
      </c>
      <c r="B217">
        <v>78.398124600000003</v>
      </c>
      <c r="C217">
        <v>17.401315199999999</v>
      </c>
      <c r="D217">
        <v>78.397708300000005</v>
      </c>
      <c r="E217">
        <v>0.17610000000000001</v>
      </c>
      <c r="F217">
        <v>0.39760000000000001</v>
      </c>
      <c r="G217">
        <v>0.50180000000000002</v>
      </c>
      <c r="H217">
        <v>9.5</v>
      </c>
      <c r="I217">
        <f t="shared" si="58"/>
        <v>34.200000000000003</v>
      </c>
      <c r="J217" t="s">
        <v>2</v>
      </c>
      <c r="K217" s="1">
        <v>8.8715277777777782E-2</v>
      </c>
      <c r="L217">
        <v>0</v>
      </c>
      <c r="M217">
        <v>2</v>
      </c>
      <c r="N217">
        <v>2</v>
      </c>
      <c r="O217">
        <v>2</v>
      </c>
      <c r="P217">
        <v>1</v>
      </c>
      <c r="Q217">
        <f t="shared" si="53"/>
        <v>7</v>
      </c>
      <c r="R217">
        <f>LOOKUP(EXCEL_235356_data!L217,Sheet1!$D$3:$D$7,Sheet1!$E$3:$E$7)</f>
        <v>0</v>
      </c>
      <c r="S217">
        <f>LOOKUP(EXCEL_235356_data!M217,Sheet1!$D$3:$D$7,Sheet1!$E$3:$E$7)</f>
        <v>1</v>
      </c>
      <c r="T217">
        <f>LOOKUP(EXCEL_235356_data!N217,Sheet1!$D$3:$D$7,Sheet1!$E$3:$E$7)</f>
        <v>1</v>
      </c>
      <c r="U217">
        <f>LOOKUP(EXCEL_235356_data!O217,Sheet1!$D$3:$D$7,Sheet1!$E$3:$E$7)</f>
        <v>1</v>
      </c>
      <c r="V217">
        <f>LOOKUP(EXCEL_235356_data!P217,Sheet1!$D$3:$D$7,Sheet1!$E$3:$E$7)</f>
        <v>0.8</v>
      </c>
      <c r="W217">
        <f t="shared" si="54"/>
        <v>0.76</v>
      </c>
      <c r="X217">
        <f t="shared" si="55"/>
        <v>0.50180000000000002</v>
      </c>
      <c r="Y217">
        <f t="shared" si="46"/>
        <v>1.0754999999999999</v>
      </c>
      <c r="Z217">
        <f t="shared" si="56"/>
        <v>4.7671000000000001</v>
      </c>
      <c r="AA217">
        <f t="shared" si="57"/>
        <v>5.2821052631578951</v>
      </c>
      <c r="AB217" t="str">
        <f t="shared" si="47"/>
        <v>BUMPY</v>
      </c>
      <c r="AC217" t="str">
        <f t="shared" si="48"/>
        <v>SUPER</v>
      </c>
      <c r="AD217">
        <f t="shared" si="49"/>
        <v>36.7821</v>
      </c>
      <c r="AE217">
        <f t="shared" si="50"/>
        <v>3.1447368421052628</v>
      </c>
      <c r="AF217" t="str">
        <f t="shared" si="51"/>
        <v>BUMPY</v>
      </c>
      <c r="AG217" t="str">
        <f t="shared" si="52"/>
        <v>SUPER</v>
      </c>
    </row>
    <row r="218" spans="1:33" x14ac:dyDescent="0.25">
      <c r="A218">
        <v>17.401315199999999</v>
      </c>
      <c r="B218">
        <v>78.397708300000005</v>
      </c>
      <c r="C218">
        <v>17.4011897</v>
      </c>
      <c r="D218">
        <v>78.397373099999996</v>
      </c>
      <c r="E218">
        <v>6.0499999999999998E-2</v>
      </c>
      <c r="F218">
        <v>4.4499999999999998E-2</v>
      </c>
      <c r="G218">
        <v>2.2800000000000001E-2</v>
      </c>
      <c r="H218">
        <v>9.5</v>
      </c>
      <c r="I218">
        <f t="shared" si="58"/>
        <v>34.200000000000003</v>
      </c>
      <c r="J218" t="s">
        <v>0</v>
      </c>
      <c r="K218" s="1">
        <v>8.8773148148148143E-2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si="53"/>
        <v>0</v>
      </c>
      <c r="R218">
        <f>LOOKUP(EXCEL_235356_data!L218,Sheet1!$D$3:$D$7,Sheet1!$E$3:$E$7)</f>
        <v>0</v>
      </c>
      <c r="S218">
        <f>LOOKUP(EXCEL_235356_data!M218,Sheet1!$D$3:$D$7,Sheet1!$E$3:$E$7)</f>
        <v>0</v>
      </c>
      <c r="T218">
        <f>LOOKUP(EXCEL_235356_data!N218,Sheet1!$D$3:$D$7,Sheet1!$E$3:$E$7)</f>
        <v>0</v>
      </c>
      <c r="U218">
        <f>LOOKUP(EXCEL_235356_data!O218,Sheet1!$D$3:$D$7,Sheet1!$E$3:$E$7)</f>
        <v>0</v>
      </c>
      <c r="V218">
        <f>LOOKUP(EXCEL_235356_data!P218,Sheet1!$D$3:$D$7,Sheet1!$E$3:$E$7)</f>
        <v>0</v>
      </c>
      <c r="W218">
        <f t="shared" si="54"/>
        <v>0</v>
      </c>
      <c r="X218">
        <f t="shared" si="55"/>
        <v>6.0499999999999998E-2</v>
      </c>
      <c r="Y218">
        <f t="shared" si="46"/>
        <v>0.1278</v>
      </c>
      <c r="Z218">
        <f t="shared" si="56"/>
        <v>0.57474999999999998</v>
      </c>
      <c r="AA218">
        <f t="shared" si="57"/>
        <v>0.63684210526315788</v>
      </c>
      <c r="AB218" t="str">
        <f t="shared" si="47"/>
        <v>GOOD</v>
      </c>
      <c r="AC218" t="str">
        <f t="shared" si="48"/>
        <v>GOOD</v>
      </c>
      <c r="AD218">
        <f t="shared" si="49"/>
        <v>4.3707600000000006</v>
      </c>
      <c r="AE218">
        <f t="shared" si="50"/>
        <v>0.37368421052631573</v>
      </c>
      <c r="AF218" t="str">
        <f t="shared" si="51"/>
        <v>GOOD</v>
      </c>
      <c r="AG218" t="str">
        <f t="shared" si="52"/>
        <v>GOOD</v>
      </c>
    </row>
    <row r="219" spans="1:33" x14ac:dyDescent="0.25">
      <c r="A219">
        <v>17.401159100000001</v>
      </c>
      <c r="B219">
        <v>78.397286399999999</v>
      </c>
      <c r="C219">
        <v>17.4010119</v>
      </c>
      <c r="D219">
        <v>78.396907900000002</v>
      </c>
      <c r="E219">
        <v>3.85E-2</v>
      </c>
      <c r="F219">
        <v>0.2361</v>
      </c>
      <c r="G219">
        <v>0.27910000000000001</v>
      </c>
      <c r="H219">
        <v>9.25</v>
      </c>
      <c r="I219">
        <f t="shared" si="58"/>
        <v>33.300000000000004</v>
      </c>
      <c r="J219" t="s">
        <v>0</v>
      </c>
      <c r="K219" s="1">
        <v>8.8831018518518531E-2</v>
      </c>
      <c r="L219">
        <v>0</v>
      </c>
      <c r="M219">
        <v>0</v>
      </c>
      <c r="N219">
        <v>2</v>
      </c>
      <c r="O219">
        <v>0</v>
      </c>
      <c r="P219">
        <v>0</v>
      </c>
      <c r="Q219">
        <f t="shared" si="53"/>
        <v>2</v>
      </c>
      <c r="R219">
        <f>LOOKUP(EXCEL_235356_data!L219,Sheet1!$D$3:$D$7,Sheet1!$E$3:$E$7)</f>
        <v>0</v>
      </c>
      <c r="S219">
        <f>LOOKUP(EXCEL_235356_data!M219,Sheet1!$D$3:$D$7,Sheet1!$E$3:$E$7)</f>
        <v>0</v>
      </c>
      <c r="T219">
        <f>LOOKUP(EXCEL_235356_data!N219,Sheet1!$D$3:$D$7,Sheet1!$E$3:$E$7)</f>
        <v>1</v>
      </c>
      <c r="U219">
        <f>LOOKUP(EXCEL_235356_data!O219,Sheet1!$D$3:$D$7,Sheet1!$E$3:$E$7)</f>
        <v>0</v>
      </c>
      <c r="V219">
        <f>LOOKUP(EXCEL_235356_data!P219,Sheet1!$D$3:$D$7,Sheet1!$E$3:$E$7)</f>
        <v>0</v>
      </c>
      <c r="W219">
        <f t="shared" si="54"/>
        <v>0.2</v>
      </c>
      <c r="X219">
        <f t="shared" si="55"/>
        <v>0.27910000000000001</v>
      </c>
      <c r="Y219">
        <f t="shared" si="46"/>
        <v>0.55370000000000008</v>
      </c>
      <c r="Z219">
        <f t="shared" si="56"/>
        <v>2.5816750000000002</v>
      </c>
      <c r="AA219">
        <f t="shared" si="57"/>
        <v>3.0172972972972976</v>
      </c>
      <c r="AB219" t="str">
        <f t="shared" si="47"/>
        <v>BUMPY</v>
      </c>
      <c r="AC219" t="str">
        <f t="shared" si="48"/>
        <v>SUPER</v>
      </c>
      <c r="AD219">
        <f t="shared" si="49"/>
        <v>18.438210000000005</v>
      </c>
      <c r="AE219">
        <f t="shared" si="50"/>
        <v>1.662762762762763</v>
      </c>
      <c r="AF219" t="str">
        <f t="shared" si="51"/>
        <v>GOOD</v>
      </c>
      <c r="AG219" t="str">
        <f t="shared" si="52"/>
        <v>GOOD</v>
      </c>
    </row>
    <row r="220" spans="1:33" x14ac:dyDescent="0.25">
      <c r="A220">
        <v>17.4010119</v>
      </c>
      <c r="B220">
        <v>78.396907900000002</v>
      </c>
      <c r="C220">
        <v>17.400900499999999</v>
      </c>
      <c r="D220">
        <v>78.396594300000004</v>
      </c>
      <c r="E220">
        <v>0.19</v>
      </c>
      <c r="F220">
        <v>0.2366</v>
      </c>
      <c r="G220">
        <v>0.36599999999999999</v>
      </c>
      <c r="H220">
        <v>9</v>
      </c>
      <c r="I220">
        <f t="shared" si="58"/>
        <v>32.4</v>
      </c>
      <c r="J220" t="s">
        <v>1</v>
      </c>
      <c r="K220" s="1">
        <v>8.8888888888888892E-2</v>
      </c>
      <c r="L220">
        <v>0</v>
      </c>
      <c r="M220">
        <v>0</v>
      </c>
      <c r="N220">
        <v>0</v>
      </c>
      <c r="O220">
        <v>2</v>
      </c>
      <c r="P220">
        <v>1</v>
      </c>
      <c r="Q220">
        <f t="shared" si="53"/>
        <v>3</v>
      </c>
      <c r="R220">
        <f>LOOKUP(EXCEL_235356_data!L220,Sheet1!$D$3:$D$7,Sheet1!$E$3:$E$7)</f>
        <v>0</v>
      </c>
      <c r="S220">
        <f>LOOKUP(EXCEL_235356_data!M220,Sheet1!$D$3:$D$7,Sheet1!$E$3:$E$7)</f>
        <v>0</v>
      </c>
      <c r="T220">
        <f>LOOKUP(EXCEL_235356_data!N220,Sheet1!$D$3:$D$7,Sheet1!$E$3:$E$7)</f>
        <v>0</v>
      </c>
      <c r="U220">
        <f>LOOKUP(EXCEL_235356_data!O220,Sheet1!$D$3:$D$7,Sheet1!$E$3:$E$7)</f>
        <v>1</v>
      </c>
      <c r="V220">
        <f>LOOKUP(EXCEL_235356_data!P220,Sheet1!$D$3:$D$7,Sheet1!$E$3:$E$7)</f>
        <v>0.8</v>
      </c>
      <c r="W220">
        <f t="shared" si="54"/>
        <v>0.36</v>
      </c>
      <c r="X220">
        <f t="shared" si="55"/>
        <v>0.36599999999999999</v>
      </c>
      <c r="Y220">
        <f t="shared" si="46"/>
        <v>0.79259999999999997</v>
      </c>
      <c r="Z220">
        <f t="shared" si="56"/>
        <v>3.294</v>
      </c>
      <c r="AA220">
        <f t="shared" si="57"/>
        <v>4.0666666666666664</v>
      </c>
      <c r="AB220" t="str">
        <f t="shared" si="47"/>
        <v>BUMPY</v>
      </c>
      <c r="AC220" t="str">
        <f t="shared" si="48"/>
        <v>SUPER</v>
      </c>
      <c r="AD220">
        <f t="shared" si="49"/>
        <v>25.680239999999998</v>
      </c>
      <c r="AE220">
        <f t="shared" si="50"/>
        <v>2.4462962962962962</v>
      </c>
      <c r="AF220" t="str">
        <f t="shared" si="51"/>
        <v>BUMPY</v>
      </c>
      <c r="AG220" t="str">
        <f t="shared" si="52"/>
        <v>GOOD</v>
      </c>
    </row>
    <row r="221" spans="1:33" x14ac:dyDescent="0.25">
      <c r="A221">
        <v>17.400877000000001</v>
      </c>
      <c r="B221">
        <v>78.396509499999993</v>
      </c>
      <c r="C221">
        <v>17.400711600000001</v>
      </c>
      <c r="D221">
        <v>78.396097999999995</v>
      </c>
      <c r="E221">
        <v>6.7199999999999996E-2</v>
      </c>
      <c r="F221">
        <v>7.4899999999999994E-2</v>
      </c>
      <c r="G221">
        <v>0.10970000000000001</v>
      </c>
      <c r="H221">
        <v>9</v>
      </c>
      <c r="I221">
        <f t="shared" si="58"/>
        <v>32.4</v>
      </c>
      <c r="J221" t="s">
        <v>1</v>
      </c>
      <c r="K221" s="1">
        <v>8.8946759259259267E-2</v>
      </c>
      <c r="L221">
        <v>1</v>
      </c>
      <c r="M221">
        <v>0</v>
      </c>
      <c r="N221">
        <v>1</v>
      </c>
      <c r="O221">
        <v>0</v>
      </c>
      <c r="P221">
        <v>0</v>
      </c>
      <c r="Q221">
        <f t="shared" si="53"/>
        <v>2</v>
      </c>
      <c r="R221">
        <f>LOOKUP(EXCEL_235356_data!L221,Sheet1!$D$3:$D$7,Sheet1!$E$3:$E$7)</f>
        <v>0.8</v>
      </c>
      <c r="S221">
        <f>LOOKUP(EXCEL_235356_data!M221,Sheet1!$D$3:$D$7,Sheet1!$E$3:$E$7)</f>
        <v>0</v>
      </c>
      <c r="T221">
        <f>LOOKUP(EXCEL_235356_data!N221,Sheet1!$D$3:$D$7,Sheet1!$E$3:$E$7)</f>
        <v>0.8</v>
      </c>
      <c r="U221">
        <f>LOOKUP(EXCEL_235356_data!O221,Sheet1!$D$3:$D$7,Sheet1!$E$3:$E$7)</f>
        <v>0</v>
      </c>
      <c r="V221">
        <f>LOOKUP(EXCEL_235356_data!P221,Sheet1!$D$3:$D$7,Sheet1!$E$3:$E$7)</f>
        <v>0</v>
      </c>
      <c r="W221">
        <f t="shared" si="54"/>
        <v>0.32</v>
      </c>
      <c r="X221">
        <f t="shared" si="55"/>
        <v>0.10970000000000001</v>
      </c>
      <c r="Y221">
        <f t="shared" si="46"/>
        <v>0.25180000000000002</v>
      </c>
      <c r="Z221">
        <f t="shared" si="56"/>
        <v>0.98730000000000007</v>
      </c>
      <c r="AA221">
        <f t="shared" si="57"/>
        <v>1.2188888888888889</v>
      </c>
      <c r="AB221" t="str">
        <f t="shared" si="47"/>
        <v>GOOD</v>
      </c>
      <c r="AC221" t="str">
        <f t="shared" si="48"/>
        <v>GOOD</v>
      </c>
      <c r="AD221">
        <f t="shared" si="49"/>
        <v>8.1583199999999998</v>
      </c>
      <c r="AE221">
        <f t="shared" si="50"/>
        <v>0.77716049382716057</v>
      </c>
      <c r="AF221" t="str">
        <f t="shared" si="51"/>
        <v>GOOD</v>
      </c>
      <c r="AG221" t="str">
        <f t="shared" si="52"/>
        <v>GOOD</v>
      </c>
    </row>
    <row r="222" spans="1:33" x14ac:dyDescent="0.25">
      <c r="A222">
        <v>17.400711600000001</v>
      </c>
      <c r="B222">
        <v>78.396097999999995</v>
      </c>
      <c r="C222">
        <v>17.400536200000001</v>
      </c>
      <c r="D222">
        <v>78.395700199999993</v>
      </c>
      <c r="E222">
        <v>7.8100000000000003E-2</v>
      </c>
      <c r="F222">
        <v>2.81E-2</v>
      </c>
      <c r="G222">
        <v>5.7200000000000001E-2</v>
      </c>
      <c r="H222">
        <v>9.5</v>
      </c>
      <c r="I222">
        <f t="shared" si="58"/>
        <v>34.200000000000003</v>
      </c>
      <c r="J222" t="s">
        <v>0</v>
      </c>
      <c r="K222" s="1">
        <v>8.9004629629629628E-2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f t="shared" si="53"/>
        <v>0</v>
      </c>
      <c r="R222">
        <f>LOOKUP(EXCEL_235356_data!L222,Sheet1!$D$3:$D$7,Sheet1!$E$3:$E$7)</f>
        <v>0</v>
      </c>
      <c r="S222">
        <f>LOOKUP(EXCEL_235356_data!M222,Sheet1!$D$3:$D$7,Sheet1!$E$3:$E$7)</f>
        <v>0</v>
      </c>
      <c r="T222">
        <f>LOOKUP(EXCEL_235356_data!N222,Sheet1!$D$3:$D$7,Sheet1!$E$3:$E$7)</f>
        <v>0</v>
      </c>
      <c r="U222">
        <f>LOOKUP(EXCEL_235356_data!O222,Sheet1!$D$3:$D$7,Sheet1!$E$3:$E$7)</f>
        <v>0</v>
      </c>
      <c r="V222">
        <f>LOOKUP(EXCEL_235356_data!P222,Sheet1!$D$3:$D$7,Sheet1!$E$3:$E$7)</f>
        <v>0</v>
      </c>
      <c r="W222">
        <f t="shared" si="54"/>
        <v>0</v>
      </c>
      <c r="X222">
        <f t="shared" si="55"/>
        <v>7.8100000000000003E-2</v>
      </c>
      <c r="Y222">
        <f t="shared" si="46"/>
        <v>0.16339999999999999</v>
      </c>
      <c r="Z222">
        <f t="shared" si="56"/>
        <v>0.74195</v>
      </c>
      <c r="AA222">
        <f t="shared" si="57"/>
        <v>0.82210526315789489</v>
      </c>
      <c r="AB222" t="str">
        <f t="shared" si="47"/>
        <v>GOOD</v>
      </c>
      <c r="AC222" t="str">
        <f t="shared" si="48"/>
        <v>GOOD</v>
      </c>
      <c r="AD222">
        <f t="shared" si="49"/>
        <v>5.5882800000000001</v>
      </c>
      <c r="AE222">
        <f t="shared" si="50"/>
        <v>0.47777777777777775</v>
      </c>
      <c r="AF222" t="str">
        <f t="shared" si="51"/>
        <v>GOOD</v>
      </c>
      <c r="AG222" t="str">
        <f t="shared" si="52"/>
        <v>GOOD</v>
      </c>
    </row>
    <row r="223" spans="1:33" x14ac:dyDescent="0.25">
      <c r="A223">
        <v>17.400536200000001</v>
      </c>
      <c r="B223">
        <v>78.395700199999993</v>
      </c>
      <c r="C223">
        <v>17.400435399999999</v>
      </c>
      <c r="D223">
        <v>78.395463500000005</v>
      </c>
      <c r="E223">
        <v>0.1754</v>
      </c>
      <c r="F223">
        <v>0.1227</v>
      </c>
      <c r="G223">
        <v>0.42649999999999999</v>
      </c>
      <c r="H223">
        <v>5.25</v>
      </c>
      <c r="I223">
        <f t="shared" si="58"/>
        <v>18.900000000000002</v>
      </c>
      <c r="J223" t="s">
        <v>0</v>
      </c>
      <c r="K223" s="1">
        <v>8.9062500000000003E-2</v>
      </c>
      <c r="L223">
        <v>0</v>
      </c>
      <c r="M223">
        <v>0</v>
      </c>
      <c r="N223">
        <v>0</v>
      </c>
      <c r="O223">
        <v>2</v>
      </c>
      <c r="P223">
        <v>0</v>
      </c>
      <c r="Q223">
        <f t="shared" si="53"/>
        <v>2</v>
      </c>
      <c r="R223">
        <f>LOOKUP(EXCEL_235356_data!L223,Sheet1!$D$3:$D$7,Sheet1!$E$3:$E$7)</f>
        <v>0</v>
      </c>
      <c r="S223">
        <f>LOOKUP(EXCEL_235356_data!M223,Sheet1!$D$3:$D$7,Sheet1!$E$3:$E$7)</f>
        <v>0</v>
      </c>
      <c r="T223">
        <f>LOOKUP(EXCEL_235356_data!N223,Sheet1!$D$3:$D$7,Sheet1!$E$3:$E$7)</f>
        <v>0</v>
      </c>
      <c r="U223">
        <f>LOOKUP(EXCEL_235356_data!O223,Sheet1!$D$3:$D$7,Sheet1!$E$3:$E$7)</f>
        <v>1</v>
      </c>
      <c r="V223">
        <f>LOOKUP(EXCEL_235356_data!P223,Sheet1!$D$3:$D$7,Sheet1!$E$3:$E$7)</f>
        <v>0</v>
      </c>
      <c r="W223">
        <f t="shared" si="54"/>
        <v>0.2</v>
      </c>
      <c r="X223">
        <f t="shared" si="55"/>
        <v>0.42649999999999999</v>
      </c>
      <c r="Y223">
        <f t="shared" si="46"/>
        <v>0.72460000000000002</v>
      </c>
      <c r="Z223">
        <f t="shared" si="56"/>
        <v>2.239125</v>
      </c>
      <c r="AA223">
        <f t="shared" si="57"/>
        <v>8.1238095238095234</v>
      </c>
      <c r="AB223" t="str">
        <f t="shared" si="47"/>
        <v>BUMPY</v>
      </c>
      <c r="AC223" t="str">
        <f t="shared" si="48"/>
        <v>SUPER</v>
      </c>
      <c r="AD223">
        <f t="shared" si="49"/>
        <v>13.694940000000003</v>
      </c>
      <c r="AE223">
        <f t="shared" si="50"/>
        <v>3.8338624338624339</v>
      </c>
      <c r="AF223" t="str">
        <f t="shared" si="51"/>
        <v>BUMPY</v>
      </c>
      <c r="AG223" t="str">
        <f t="shared" si="52"/>
        <v>SUPER</v>
      </c>
    </row>
    <row r="224" spans="1:33" x14ac:dyDescent="0.25">
      <c r="A224">
        <v>17.400428999999999</v>
      </c>
      <c r="B224">
        <v>78.395434399999999</v>
      </c>
      <c r="C224">
        <v>17.400387200000001</v>
      </c>
      <c r="D224">
        <v>78.395251200000004</v>
      </c>
      <c r="E224">
        <v>0.31290000000000001</v>
      </c>
      <c r="F224">
        <v>4.4999999999999998E-2</v>
      </c>
      <c r="G224">
        <v>0.24859999999999999</v>
      </c>
      <c r="H224">
        <v>3.75</v>
      </c>
      <c r="I224">
        <f t="shared" si="58"/>
        <v>13.5</v>
      </c>
      <c r="J224" t="s">
        <v>1</v>
      </c>
      <c r="K224" s="1">
        <v>8.9120370370370364E-2</v>
      </c>
      <c r="L224">
        <v>0</v>
      </c>
      <c r="M224">
        <v>0</v>
      </c>
      <c r="N224">
        <v>0</v>
      </c>
      <c r="O224">
        <v>1</v>
      </c>
      <c r="P224">
        <v>2</v>
      </c>
      <c r="Q224">
        <f t="shared" si="53"/>
        <v>3</v>
      </c>
      <c r="R224">
        <f>LOOKUP(EXCEL_235356_data!L224,Sheet1!$D$3:$D$7,Sheet1!$E$3:$E$7)</f>
        <v>0</v>
      </c>
      <c r="S224">
        <f>LOOKUP(EXCEL_235356_data!M224,Sheet1!$D$3:$D$7,Sheet1!$E$3:$E$7)</f>
        <v>0</v>
      </c>
      <c r="T224">
        <f>LOOKUP(EXCEL_235356_data!N224,Sheet1!$D$3:$D$7,Sheet1!$E$3:$E$7)</f>
        <v>0</v>
      </c>
      <c r="U224">
        <f>LOOKUP(EXCEL_235356_data!O224,Sheet1!$D$3:$D$7,Sheet1!$E$3:$E$7)</f>
        <v>0.8</v>
      </c>
      <c r="V224">
        <f>LOOKUP(EXCEL_235356_data!P224,Sheet1!$D$3:$D$7,Sheet1!$E$3:$E$7)</f>
        <v>1</v>
      </c>
      <c r="W224">
        <f t="shared" si="54"/>
        <v>0.36</v>
      </c>
      <c r="X224">
        <f t="shared" si="55"/>
        <v>0.31290000000000001</v>
      </c>
      <c r="Y224">
        <f t="shared" si="46"/>
        <v>0.60650000000000004</v>
      </c>
      <c r="Z224">
        <f t="shared" si="56"/>
        <v>1.1733750000000001</v>
      </c>
      <c r="AA224">
        <f t="shared" si="57"/>
        <v>8.3439999999999994</v>
      </c>
      <c r="AB224" t="str">
        <f t="shared" si="47"/>
        <v>BUMPY</v>
      </c>
      <c r="AC224" t="str">
        <f t="shared" si="48"/>
        <v>SUPER</v>
      </c>
      <c r="AD224">
        <f t="shared" si="49"/>
        <v>8.1877500000000012</v>
      </c>
      <c r="AE224">
        <f t="shared" si="50"/>
        <v>4.4925925925925929</v>
      </c>
      <c r="AF224" t="str">
        <f t="shared" si="51"/>
        <v>BUMPY</v>
      </c>
      <c r="AG224" t="str">
        <f t="shared" si="52"/>
        <v>SUPER</v>
      </c>
    </row>
    <row r="225" spans="1:33" x14ac:dyDescent="0.25">
      <c r="A225">
        <v>17.400387200000001</v>
      </c>
      <c r="B225">
        <v>78.395251200000004</v>
      </c>
      <c r="C225">
        <v>17.4003409</v>
      </c>
      <c r="D225">
        <v>78.394965900000003</v>
      </c>
      <c r="E225">
        <v>0.1449</v>
      </c>
      <c r="F225">
        <v>5.5800000000000002E-2</v>
      </c>
      <c r="G225">
        <v>0.2374</v>
      </c>
      <c r="H225">
        <v>7.5</v>
      </c>
      <c r="I225">
        <f t="shared" si="58"/>
        <v>27</v>
      </c>
      <c r="J225" t="s">
        <v>0</v>
      </c>
      <c r="K225" s="1">
        <v>8.9178240740740752E-2</v>
      </c>
      <c r="L225">
        <v>0</v>
      </c>
      <c r="M225">
        <v>0</v>
      </c>
      <c r="N225">
        <v>0</v>
      </c>
      <c r="O225">
        <v>0</v>
      </c>
      <c r="P225">
        <v>1</v>
      </c>
      <c r="Q225">
        <f t="shared" si="53"/>
        <v>1</v>
      </c>
      <c r="R225">
        <f>LOOKUP(EXCEL_235356_data!L225,Sheet1!$D$3:$D$7,Sheet1!$E$3:$E$7)</f>
        <v>0</v>
      </c>
      <c r="S225">
        <f>LOOKUP(EXCEL_235356_data!M225,Sheet1!$D$3:$D$7,Sheet1!$E$3:$E$7)</f>
        <v>0</v>
      </c>
      <c r="T225">
        <f>LOOKUP(EXCEL_235356_data!N225,Sheet1!$D$3:$D$7,Sheet1!$E$3:$E$7)</f>
        <v>0</v>
      </c>
      <c r="U225">
        <f>LOOKUP(EXCEL_235356_data!O225,Sheet1!$D$3:$D$7,Sheet1!$E$3:$E$7)</f>
        <v>0</v>
      </c>
      <c r="V225">
        <f>LOOKUP(EXCEL_235356_data!P225,Sheet1!$D$3:$D$7,Sheet1!$E$3:$E$7)</f>
        <v>0.8</v>
      </c>
      <c r="W225">
        <f t="shared" si="54"/>
        <v>0.16</v>
      </c>
      <c r="X225">
        <f t="shared" si="55"/>
        <v>0.2374</v>
      </c>
      <c r="Y225">
        <f t="shared" si="46"/>
        <v>0.43809999999999999</v>
      </c>
      <c r="Z225">
        <f t="shared" si="56"/>
        <v>1.7805</v>
      </c>
      <c r="AA225">
        <f t="shared" si="57"/>
        <v>3.1653333333333333</v>
      </c>
      <c r="AB225" t="str">
        <f t="shared" si="47"/>
        <v>BUMPY</v>
      </c>
      <c r="AC225" t="str">
        <f t="shared" si="48"/>
        <v>SUPER</v>
      </c>
      <c r="AD225">
        <f t="shared" si="49"/>
        <v>11.8287</v>
      </c>
      <c r="AE225">
        <f t="shared" si="50"/>
        <v>1.6225925925925926</v>
      </c>
      <c r="AF225" t="str">
        <f t="shared" si="51"/>
        <v>GOOD</v>
      </c>
      <c r="AG225" t="str">
        <f t="shared" si="52"/>
        <v>GOOD</v>
      </c>
    </row>
    <row r="226" spans="1:33" x14ac:dyDescent="0.25">
      <c r="A226">
        <v>17.4003409</v>
      </c>
      <c r="B226">
        <v>78.394965900000003</v>
      </c>
      <c r="C226">
        <v>17.400294599999999</v>
      </c>
      <c r="D226">
        <v>78.394642899999994</v>
      </c>
      <c r="E226">
        <v>8.7999999999999995E-2</v>
      </c>
      <c r="F226">
        <v>0.2656</v>
      </c>
      <c r="G226">
        <v>0.32700000000000001</v>
      </c>
      <c r="H226">
        <v>7.25</v>
      </c>
      <c r="I226">
        <f t="shared" si="58"/>
        <v>26.1</v>
      </c>
      <c r="J226" t="s">
        <v>1</v>
      </c>
      <c r="K226" s="1">
        <v>8.9236111111111113E-2</v>
      </c>
      <c r="L226">
        <v>0</v>
      </c>
      <c r="M226">
        <v>0</v>
      </c>
      <c r="N226">
        <v>2</v>
      </c>
      <c r="O226">
        <v>1</v>
      </c>
      <c r="P226">
        <v>0</v>
      </c>
      <c r="Q226">
        <f t="shared" si="53"/>
        <v>3</v>
      </c>
      <c r="R226">
        <f>LOOKUP(EXCEL_235356_data!L226,Sheet1!$D$3:$D$7,Sheet1!$E$3:$E$7)</f>
        <v>0</v>
      </c>
      <c r="S226">
        <f>LOOKUP(EXCEL_235356_data!M226,Sheet1!$D$3:$D$7,Sheet1!$E$3:$E$7)</f>
        <v>0</v>
      </c>
      <c r="T226">
        <f>LOOKUP(EXCEL_235356_data!N226,Sheet1!$D$3:$D$7,Sheet1!$E$3:$E$7)</f>
        <v>1</v>
      </c>
      <c r="U226">
        <f>LOOKUP(EXCEL_235356_data!O226,Sheet1!$D$3:$D$7,Sheet1!$E$3:$E$7)</f>
        <v>0.8</v>
      </c>
      <c r="V226">
        <f>LOOKUP(EXCEL_235356_data!P226,Sheet1!$D$3:$D$7,Sheet1!$E$3:$E$7)</f>
        <v>0</v>
      </c>
      <c r="W226">
        <f t="shared" si="54"/>
        <v>0.36</v>
      </c>
      <c r="X226">
        <f t="shared" si="55"/>
        <v>0.32700000000000001</v>
      </c>
      <c r="Y226">
        <f t="shared" si="46"/>
        <v>0.68060000000000009</v>
      </c>
      <c r="Z226">
        <f t="shared" si="56"/>
        <v>2.3707500000000001</v>
      </c>
      <c r="AA226">
        <f t="shared" si="57"/>
        <v>4.5103448275862075</v>
      </c>
      <c r="AB226" t="str">
        <f t="shared" si="47"/>
        <v>BUMPY</v>
      </c>
      <c r="AC226" t="str">
        <f t="shared" si="48"/>
        <v>SUPER</v>
      </c>
      <c r="AD226">
        <f t="shared" si="49"/>
        <v>17.763660000000005</v>
      </c>
      <c r="AE226">
        <f t="shared" si="50"/>
        <v>2.6076628352490423</v>
      </c>
      <c r="AF226" t="str">
        <f t="shared" si="51"/>
        <v>BUMPY</v>
      </c>
      <c r="AG226" t="str">
        <f t="shared" si="52"/>
        <v>GOOD</v>
      </c>
    </row>
    <row r="227" spans="1:33" x14ac:dyDescent="0.25">
      <c r="A227">
        <v>17.400294599999999</v>
      </c>
      <c r="B227">
        <v>78.394642899999994</v>
      </c>
      <c r="C227">
        <v>17.400252699999999</v>
      </c>
      <c r="D227">
        <v>78.394352100000006</v>
      </c>
      <c r="E227">
        <v>3.7900000000000003E-2</v>
      </c>
      <c r="F227">
        <v>4.7300000000000002E-2</v>
      </c>
      <c r="G227">
        <v>9.5799999999999996E-2</v>
      </c>
      <c r="H227">
        <v>7</v>
      </c>
      <c r="I227">
        <f t="shared" si="58"/>
        <v>25.2</v>
      </c>
      <c r="J227" t="s">
        <v>0</v>
      </c>
      <c r="K227" s="1">
        <v>8.9293981481481488E-2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si="53"/>
        <v>0</v>
      </c>
      <c r="R227">
        <f>LOOKUP(EXCEL_235356_data!L227,Sheet1!$D$3:$D$7,Sheet1!$E$3:$E$7)</f>
        <v>0</v>
      </c>
      <c r="S227">
        <f>LOOKUP(EXCEL_235356_data!M227,Sheet1!$D$3:$D$7,Sheet1!$E$3:$E$7)</f>
        <v>0</v>
      </c>
      <c r="T227">
        <f>LOOKUP(EXCEL_235356_data!N227,Sheet1!$D$3:$D$7,Sheet1!$E$3:$E$7)</f>
        <v>0</v>
      </c>
      <c r="U227">
        <f>LOOKUP(EXCEL_235356_data!O227,Sheet1!$D$3:$D$7,Sheet1!$E$3:$E$7)</f>
        <v>0</v>
      </c>
      <c r="V227">
        <f>LOOKUP(EXCEL_235356_data!P227,Sheet1!$D$3:$D$7,Sheet1!$E$3:$E$7)</f>
        <v>0</v>
      </c>
      <c r="W227">
        <f t="shared" si="54"/>
        <v>0</v>
      </c>
      <c r="X227">
        <f t="shared" si="55"/>
        <v>9.5799999999999996E-2</v>
      </c>
      <c r="Y227">
        <f t="shared" si="46"/>
        <v>0.18099999999999999</v>
      </c>
      <c r="Z227">
        <f t="shared" si="56"/>
        <v>0.67059999999999997</v>
      </c>
      <c r="AA227">
        <f t="shared" si="57"/>
        <v>1.3685714285714285</v>
      </c>
      <c r="AB227" t="str">
        <f t="shared" si="47"/>
        <v>GOOD</v>
      </c>
      <c r="AC227" t="str">
        <f t="shared" si="48"/>
        <v>GOOD</v>
      </c>
      <c r="AD227">
        <f t="shared" si="49"/>
        <v>4.5611999999999995</v>
      </c>
      <c r="AE227">
        <f t="shared" si="50"/>
        <v>0.71825396825396826</v>
      </c>
      <c r="AF227" t="str">
        <f t="shared" si="51"/>
        <v>GOOD</v>
      </c>
      <c r="AG227" t="str">
        <f t="shared" si="52"/>
        <v>GOOD</v>
      </c>
    </row>
    <row r="228" spans="1:33" x14ac:dyDescent="0.25">
      <c r="A228">
        <v>17.400243499999998</v>
      </c>
      <c r="B228">
        <v>78.394281599999999</v>
      </c>
      <c r="C228">
        <v>17.400256200000001</v>
      </c>
      <c r="D228">
        <v>78.394016500000006</v>
      </c>
      <c r="E228">
        <v>0.23219999999999999</v>
      </c>
      <c r="F228">
        <v>0.1145</v>
      </c>
      <c r="G228">
        <v>0.51449999999999996</v>
      </c>
      <c r="H228">
        <v>7.75</v>
      </c>
      <c r="I228">
        <f t="shared" si="58"/>
        <v>27.900000000000002</v>
      </c>
      <c r="J228" t="s">
        <v>0</v>
      </c>
      <c r="K228" s="1">
        <v>8.9351851851851849E-2</v>
      </c>
      <c r="L228">
        <v>0</v>
      </c>
      <c r="M228">
        <v>2</v>
      </c>
      <c r="N228">
        <v>0</v>
      </c>
      <c r="O228">
        <v>0</v>
      </c>
      <c r="P228">
        <v>0</v>
      </c>
      <c r="Q228">
        <f t="shared" si="53"/>
        <v>2</v>
      </c>
      <c r="R228">
        <f>LOOKUP(EXCEL_235356_data!L228,Sheet1!$D$3:$D$7,Sheet1!$E$3:$E$7)</f>
        <v>0</v>
      </c>
      <c r="S228">
        <f>LOOKUP(EXCEL_235356_data!M228,Sheet1!$D$3:$D$7,Sheet1!$E$3:$E$7)</f>
        <v>1</v>
      </c>
      <c r="T228">
        <f>LOOKUP(EXCEL_235356_data!N228,Sheet1!$D$3:$D$7,Sheet1!$E$3:$E$7)</f>
        <v>0</v>
      </c>
      <c r="U228">
        <f>LOOKUP(EXCEL_235356_data!O228,Sheet1!$D$3:$D$7,Sheet1!$E$3:$E$7)</f>
        <v>0</v>
      </c>
      <c r="V228">
        <f>LOOKUP(EXCEL_235356_data!P228,Sheet1!$D$3:$D$7,Sheet1!$E$3:$E$7)</f>
        <v>0</v>
      </c>
      <c r="W228">
        <f t="shared" si="54"/>
        <v>0.2</v>
      </c>
      <c r="X228">
        <f t="shared" si="55"/>
        <v>0.51449999999999996</v>
      </c>
      <c r="Y228">
        <f t="shared" si="46"/>
        <v>0.86119999999999997</v>
      </c>
      <c r="Z228">
        <f t="shared" si="56"/>
        <v>3.9873749999999997</v>
      </c>
      <c r="AA228">
        <f t="shared" si="57"/>
        <v>6.6387096774193548</v>
      </c>
      <c r="AB228" t="str">
        <f t="shared" si="47"/>
        <v>BUMPY</v>
      </c>
      <c r="AC228" t="str">
        <f t="shared" si="48"/>
        <v>SUPER</v>
      </c>
      <c r="AD228">
        <f t="shared" si="49"/>
        <v>24.027480000000001</v>
      </c>
      <c r="AE228">
        <f t="shared" si="50"/>
        <v>3.0867383512544802</v>
      </c>
      <c r="AF228" t="str">
        <f t="shared" si="51"/>
        <v>BUMPY</v>
      </c>
      <c r="AG228" t="str">
        <f t="shared" si="52"/>
        <v>SUPER</v>
      </c>
    </row>
    <row r="229" spans="1:33" x14ac:dyDescent="0.25">
      <c r="A229">
        <v>17.400264</v>
      </c>
      <c r="B229">
        <v>78.393945000000002</v>
      </c>
      <c r="C229">
        <v>17.400290600000002</v>
      </c>
      <c r="D229">
        <v>78.393530100000007</v>
      </c>
      <c r="E229">
        <v>8.0100000000000005E-2</v>
      </c>
      <c r="F229">
        <v>5.8299999999999998E-2</v>
      </c>
      <c r="G229">
        <v>0.12620000000000001</v>
      </c>
      <c r="H229">
        <v>8.75</v>
      </c>
      <c r="I229">
        <f t="shared" si="58"/>
        <v>31.5</v>
      </c>
      <c r="J229" t="s">
        <v>0</v>
      </c>
      <c r="K229" s="1">
        <v>8.9409722222222224E-2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f t="shared" si="53"/>
        <v>0</v>
      </c>
      <c r="R229">
        <f>LOOKUP(EXCEL_235356_data!L229,Sheet1!$D$3:$D$7,Sheet1!$E$3:$E$7)</f>
        <v>0</v>
      </c>
      <c r="S229">
        <f>LOOKUP(EXCEL_235356_data!M229,Sheet1!$D$3:$D$7,Sheet1!$E$3:$E$7)</f>
        <v>0</v>
      </c>
      <c r="T229">
        <f>LOOKUP(EXCEL_235356_data!N229,Sheet1!$D$3:$D$7,Sheet1!$E$3:$E$7)</f>
        <v>0</v>
      </c>
      <c r="U229">
        <f>LOOKUP(EXCEL_235356_data!O229,Sheet1!$D$3:$D$7,Sheet1!$E$3:$E$7)</f>
        <v>0</v>
      </c>
      <c r="V229">
        <f>LOOKUP(EXCEL_235356_data!P229,Sheet1!$D$3:$D$7,Sheet1!$E$3:$E$7)</f>
        <v>0</v>
      </c>
      <c r="W229">
        <f t="shared" si="54"/>
        <v>0</v>
      </c>
      <c r="X229">
        <f t="shared" si="55"/>
        <v>0.12620000000000001</v>
      </c>
      <c r="Y229">
        <f t="shared" si="46"/>
        <v>0.2646</v>
      </c>
      <c r="Z229">
        <f t="shared" si="56"/>
        <v>1.10425</v>
      </c>
      <c r="AA229">
        <f t="shared" si="57"/>
        <v>1.4422857142857144</v>
      </c>
      <c r="AB229" t="str">
        <f t="shared" si="47"/>
        <v>GOOD</v>
      </c>
      <c r="AC229" t="str">
        <f t="shared" si="48"/>
        <v>GOOD</v>
      </c>
      <c r="AD229">
        <f t="shared" si="49"/>
        <v>8.3348999999999993</v>
      </c>
      <c r="AE229">
        <f t="shared" si="50"/>
        <v>0.84</v>
      </c>
      <c r="AF229" t="str">
        <f t="shared" si="51"/>
        <v>GOOD</v>
      </c>
      <c r="AG229" t="str">
        <f t="shared" si="52"/>
        <v>GOOD</v>
      </c>
    </row>
    <row r="230" spans="1:33" x14ac:dyDescent="0.25">
      <c r="A230">
        <v>17.400290600000002</v>
      </c>
      <c r="B230">
        <v>78.393530100000007</v>
      </c>
      <c r="C230">
        <v>17.400302</v>
      </c>
      <c r="D230">
        <v>78.393139099999999</v>
      </c>
      <c r="E230">
        <v>0.21609999999999999</v>
      </c>
      <c r="F230">
        <v>9.9199999999999997E-2</v>
      </c>
      <c r="G230">
        <v>0.1208</v>
      </c>
      <c r="H230">
        <v>8.5</v>
      </c>
      <c r="I230">
        <f t="shared" si="58"/>
        <v>30.6</v>
      </c>
      <c r="J230" t="s">
        <v>1</v>
      </c>
      <c r="K230" s="1">
        <v>8.9467592592592585E-2</v>
      </c>
      <c r="L230">
        <v>0</v>
      </c>
      <c r="M230">
        <v>0</v>
      </c>
      <c r="N230">
        <v>0</v>
      </c>
      <c r="O230">
        <v>1</v>
      </c>
      <c r="P230">
        <v>1</v>
      </c>
      <c r="Q230">
        <f t="shared" si="53"/>
        <v>2</v>
      </c>
      <c r="R230">
        <f>LOOKUP(EXCEL_235356_data!L230,Sheet1!$D$3:$D$7,Sheet1!$E$3:$E$7)</f>
        <v>0</v>
      </c>
      <c r="S230">
        <f>LOOKUP(EXCEL_235356_data!M230,Sheet1!$D$3:$D$7,Sheet1!$E$3:$E$7)</f>
        <v>0</v>
      </c>
      <c r="T230">
        <f>LOOKUP(EXCEL_235356_data!N230,Sheet1!$D$3:$D$7,Sheet1!$E$3:$E$7)</f>
        <v>0</v>
      </c>
      <c r="U230">
        <f>LOOKUP(EXCEL_235356_data!O230,Sheet1!$D$3:$D$7,Sheet1!$E$3:$E$7)</f>
        <v>0.8</v>
      </c>
      <c r="V230">
        <f>LOOKUP(EXCEL_235356_data!P230,Sheet1!$D$3:$D$7,Sheet1!$E$3:$E$7)</f>
        <v>0.8</v>
      </c>
      <c r="W230">
        <f t="shared" si="54"/>
        <v>0.32</v>
      </c>
      <c r="X230">
        <f t="shared" si="55"/>
        <v>0.21609999999999999</v>
      </c>
      <c r="Y230">
        <f t="shared" si="46"/>
        <v>0.43609999999999999</v>
      </c>
      <c r="Z230">
        <f t="shared" si="56"/>
        <v>1.8368499999999999</v>
      </c>
      <c r="AA230">
        <f t="shared" si="57"/>
        <v>2.5423529411764707</v>
      </c>
      <c r="AB230" t="str">
        <f t="shared" si="47"/>
        <v>BUMPY</v>
      </c>
      <c r="AC230" t="str">
        <f t="shared" si="48"/>
        <v>GOOD</v>
      </c>
      <c r="AD230">
        <f t="shared" si="49"/>
        <v>13.344660000000001</v>
      </c>
      <c r="AE230">
        <f t="shared" si="50"/>
        <v>1.4251633986928103</v>
      </c>
      <c r="AF230" t="str">
        <f t="shared" si="51"/>
        <v>GOOD</v>
      </c>
      <c r="AG230" t="str">
        <f t="shared" si="52"/>
        <v>GOOD</v>
      </c>
    </row>
    <row r="231" spans="1:33" x14ac:dyDescent="0.25">
      <c r="A231">
        <v>17.400302</v>
      </c>
      <c r="B231">
        <v>78.393139099999999</v>
      </c>
      <c r="C231">
        <v>17.4003725</v>
      </c>
      <c r="D231">
        <v>78.392758400000005</v>
      </c>
      <c r="E231">
        <v>0.1065</v>
      </c>
      <c r="F231">
        <v>7.8399999999999997E-2</v>
      </c>
      <c r="G231">
        <v>0.1681</v>
      </c>
      <c r="H231">
        <v>8.75</v>
      </c>
      <c r="I231">
        <f t="shared" si="58"/>
        <v>31.5</v>
      </c>
      <c r="J231" t="s">
        <v>1</v>
      </c>
      <c r="K231" s="1">
        <v>8.9525462962962973E-2</v>
      </c>
      <c r="L231">
        <v>0</v>
      </c>
      <c r="M231">
        <v>0</v>
      </c>
      <c r="N231">
        <v>1</v>
      </c>
      <c r="O231">
        <v>1</v>
      </c>
      <c r="P231">
        <v>0</v>
      </c>
      <c r="Q231">
        <f t="shared" si="53"/>
        <v>2</v>
      </c>
      <c r="R231">
        <f>LOOKUP(EXCEL_235356_data!L231,Sheet1!$D$3:$D$7,Sheet1!$E$3:$E$7)</f>
        <v>0</v>
      </c>
      <c r="S231">
        <f>LOOKUP(EXCEL_235356_data!M231,Sheet1!$D$3:$D$7,Sheet1!$E$3:$E$7)</f>
        <v>0</v>
      </c>
      <c r="T231">
        <f>LOOKUP(EXCEL_235356_data!N231,Sheet1!$D$3:$D$7,Sheet1!$E$3:$E$7)</f>
        <v>0.8</v>
      </c>
      <c r="U231">
        <f>LOOKUP(EXCEL_235356_data!O231,Sheet1!$D$3:$D$7,Sheet1!$E$3:$E$7)</f>
        <v>0.8</v>
      </c>
      <c r="V231">
        <f>LOOKUP(EXCEL_235356_data!P231,Sheet1!$D$3:$D$7,Sheet1!$E$3:$E$7)</f>
        <v>0</v>
      </c>
      <c r="W231">
        <f t="shared" si="54"/>
        <v>0.32</v>
      </c>
      <c r="X231">
        <f t="shared" si="55"/>
        <v>0.1681</v>
      </c>
      <c r="Y231">
        <f t="shared" si="46"/>
        <v>0.35299999999999998</v>
      </c>
      <c r="Z231">
        <f t="shared" si="56"/>
        <v>1.4708749999999999</v>
      </c>
      <c r="AA231">
        <f t="shared" si="57"/>
        <v>1.921142857142857</v>
      </c>
      <c r="AB231" t="str">
        <f t="shared" si="47"/>
        <v>GOOD</v>
      </c>
      <c r="AC231" t="str">
        <f t="shared" si="48"/>
        <v>GOOD</v>
      </c>
      <c r="AD231">
        <f t="shared" si="49"/>
        <v>11.119499999999999</v>
      </c>
      <c r="AE231">
        <f t="shared" si="50"/>
        <v>1.1206349206349207</v>
      </c>
      <c r="AF231" t="str">
        <f t="shared" si="51"/>
        <v>GOOD</v>
      </c>
      <c r="AG231" t="str">
        <f t="shared" si="52"/>
        <v>GOOD</v>
      </c>
    </row>
    <row r="232" spans="1:33" x14ac:dyDescent="0.25">
      <c r="A232">
        <v>17.4003725</v>
      </c>
      <c r="B232">
        <v>78.392758400000005</v>
      </c>
      <c r="C232">
        <v>17.400438300000001</v>
      </c>
      <c r="D232">
        <v>78.392438499999997</v>
      </c>
      <c r="E232">
        <v>0.2606</v>
      </c>
      <c r="F232">
        <v>0.25340000000000001</v>
      </c>
      <c r="G232">
        <v>0.1706</v>
      </c>
      <c r="H232">
        <v>7</v>
      </c>
      <c r="I232">
        <f t="shared" si="58"/>
        <v>25.2</v>
      </c>
      <c r="J232" t="s">
        <v>0</v>
      </c>
      <c r="K232" s="1">
        <v>8.9583333333333334E-2</v>
      </c>
      <c r="L232">
        <v>0</v>
      </c>
      <c r="M232">
        <v>0</v>
      </c>
      <c r="N232">
        <v>0</v>
      </c>
      <c r="O232">
        <v>0</v>
      </c>
      <c r="P232">
        <v>2</v>
      </c>
      <c r="Q232">
        <f t="shared" si="53"/>
        <v>2</v>
      </c>
      <c r="R232">
        <f>LOOKUP(EXCEL_235356_data!L232,Sheet1!$D$3:$D$7,Sheet1!$E$3:$E$7)</f>
        <v>0</v>
      </c>
      <c r="S232">
        <f>LOOKUP(EXCEL_235356_data!M232,Sheet1!$D$3:$D$7,Sheet1!$E$3:$E$7)</f>
        <v>0</v>
      </c>
      <c r="T232">
        <f>LOOKUP(EXCEL_235356_data!N232,Sheet1!$D$3:$D$7,Sheet1!$E$3:$E$7)</f>
        <v>0</v>
      </c>
      <c r="U232">
        <f>LOOKUP(EXCEL_235356_data!O232,Sheet1!$D$3:$D$7,Sheet1!$E$3:$E$7)</f>
        <v>0</v>
      </c>
      <c r="V232">
        <f>LOOKUP(EXCEL_235356_data!P232,Sheet1!$D$3:$D$7,Sheet1!$E$3:$E$7)</f>
        <v>1</v>
      </c>
      <c r="W232">
        <f t="shared" si="54"/>
        <v>0.2</v>
      </c>
      <c r="X232">
        <f t="shared" si="55"/>
        <v>0.2606</v>
      </c>
      <c r="Y232">
        <f t="shared" si="46"/>
        <v>0.68459999999999999</v>
      </c>
      <c r="Z232">
        <f t="shared" si="56"/>
        <v>1.8242</v>
      </c>
      <c r="AA232">
        <f t="shared" si="57"/>
        <v>3.7228571428571429</v>
      </c>
      <c r="AB232" t="str">
        <f t="shared" si="47"/>
        <v>BUMPY</v>
      </c>
      <c r="AC232" t="str">
        <f t="shared" si="48"/>
        <v>SUPER</v>
      </c>
      <c r="AD232">
        <f t="shared" si="49"/>
        <v>17.251919999999998</v>
      </c>
      <c r="AE232">
        <f t="shared" si="50"/>
        <v>2.7166666666666663</v>
      </c>
      <c r="AF232" t="str">
        <f t="shared" si="51"/>
        <v>BUMPY</v>
      </c>
      <c r="AG232" t="str">
        <f t="shared" si="52"/>
        <v>GOOD</v>
      </c>
    </row>
    <row r="233" spans="1:33" x14ac:dyDescent="0.25">
      <c r="A233">
        <v>17.400438300000001</v>
      </c>
      <c r="B233">
        <v>78.392438499999997</v>
      </c>
      <c r="C233">
        <v>17.400454199999999</v>
      </c>
      <c r="D233">
        <v>78.392114599999999</v>
      </c>
      <c r="E233">
        <v>0.19359999999999999</v>
      </c>
      <c r="F233">
        <v>0.42380000000000001</v>
      </c>
      <c r="G233">
        <v>0.50639999999999996</v>
      </c>
      <c r="H233">
        <v>4</v>
      </c>
      <c r="I233">
        <f t="shared" si="58"/>
        <v>14.4</v>
      </c>
      <c r="J233" t="s">
        <v>1</v>
      </c>
      <c r="K233" s="1">
        <v>8.9641203703703709E-2</v>
      </c>
      <c r="L233">
        <v>0</v>
      </c>
      <c r="M233">
        <v>2</v>
      </c>
      <c r="N233">
        <v>2</v>
      </c>
      <c r="O233">
        <v>0</v>
      </c>
      <c r="P233">
        <v>0</v>
      </c>
      <c r="Q233">
        <f t="shared" si="53"/>
        <v>4</v>
      </c>
      <c r="R233">
        <f>LOOKUP(EXCEL_235356_data!L233,Sheet1!$D$3:$D$7,Sheet1!$E$3:$E$7)</f>
        <v>0</v>
      </c>
      <c r="S233">
        <f>LOOKUP(EXCEL_235356_data!M233,Sheet1!$D$3:$D$7,Sheet1!$E$3:$E$7)</f>
        <v>1</v>
      </c>
      <c r="T233">
        <f>LOOKUP(EXCEL_235356_data!N233,Sheet1!$D$3:$D$7,Sheet1!$E$3:$E$7)</f>
        <v>1</v>
      </c>
      <c r="U233">
        <f>LOOKUP(EXCEL_235356_data!O233,Sheet1!$D$3:$D$7,Sheet1!$E$3:$E$7)</f>
        <v>0</v>
      </c>
      <c r="V233">
        <f>LOOKUP(EXCEL_235356_data!P233,Sheet1!$D$3:$D$7,Sheet1!$E$3:$E$7)</f>
        <v>0</v>
      </c>
      <c r="W233">
        <f t="shared" si="54"/>
        <v>0.4</v>
      </c>
      <c r="X233">
        <f t="shared" si="55"/>
        <v>0.50639999999999996</v>
      </c>
      <c r="Y233">
        <f t="shared" si="46"/>
        <v>1.1237999999999999</v>
      </c>
      <c r="Z233">
        <f t="shared" si="56"/>
        <v>2.0255999999999998</v>
      </c>
      <c r="AA233">
        <f t="shared" si="57"/>
        <v>12.659999999999998</v>
      </c>
      <c r="AB233" t="str">
        <f t="shared" si="47"/>
        <v>BUMPY</v>
      </c>
      <c r="AC233" t="str">
        <f t="shared" si="48"/>
        <v>SUPER</v>
      </c>
      <c r="AD233">
        <f t="shared" si="49"/>
        <v>16.18272</v>
      </c>
      <c r="AE233">
        <f t="shared" si="50"/>
        <v>7.8041666666666663</v>
      </c>
      <c r="AF233" t="str">
        <f t="shared" si="51"/>
        <v>BUMPY</v>
      </c>
      <c r="AG233" t="str">
        <f t="shared" si="52"/>
        <v>SUPER</v>
      </c>
    </row>
    <row r="234" spans="1:33" x14ac:dyDescent="0.25">
      <c r="A234">
        <v>17.400454199999999</v>
      </c>
      <c r="B234">
        <v>78.392114599999999</v>
      </c>
      <c r="C234">
        <v>17.400462699999999</v>
      </c>
      <c r="D234">
        <v>78.392021600000007</v>
      </c>
      <c r="E234">
        <v>4.1300000000000003E-2</v>
      </c>
      <c r="F234">
        <v>6.9199999999999998E-2</v>
      </c>
      <c r="G234">
        <v>7.4399999999999994E-2</v>
      </c>
      <c r="H234">
        <v>1.5</v>
      </c>
      <c r="I234">
        <f t="shared" si="58"/>
        <v>5.4</v>
      </c>
      <c r="J234" t="s">
        <v>0</v>
      </c>
      <c r="K234" s="1">
        <v>8.969907407407407E-2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 t="shared" si="53"/>
        <v>0</v>
      </c>
      <c r="R234">
        <f>LOOKUP(EXCEL_235356_data!L234,Sheet1!$D$3:$D$7,Sheet1!$E$3:$E$7)</f>
        <v>0</v>
      </c>
      <c r="S234">
        <f>LOOKUP(EXCEL_235356_data!M234,Sheet1!$D$3:$D$7,Sheet1!$E$3:$E$7)</f>
        <v>0</v>
      </c>
      <c r="T234">
        <f>LOOKUP(EXCEL_235356_data!N234,Sheet1!$D$3:$D$7,Sheet1!$E$3:$E$7)</f>
        <v>0</v>
      </c>
      <c r="U234">
        <f>LOOKUP(EXCEL_235356_data!O234,Sheet1!$D$3:$D$7,Sheet1!$E$3:$E$7)</f>
        <v>0</v>
      </c>
      <c r="V234">
        <f>LOOKUP(EXCEL_235356_data!P234,Sheet1!$D$3:$D$7,Sheet1!$E$3:$E$7)</f>
        <v>0</v>
      </c>
      <c r="W234">
        <f t="shared" si="54"/>
        <v>0</v>
      </c>
      <c r="X234">
        <f t="shared" si="55"/>
        <v>7.4399999999999994E-2</v>
      </c>
      <c r="Y234">
        <f t="shared" si="46"/>
        <v>0.18490000000000001</v>
      </c>
      <c r="Z234">
        <f t="shared" si="56"/>
        <v>0.11159999999999999</v>
      </c>
      <c r="AA234">
        <f t="shared" si="57"/>
        <v>4.96</v>
      </c>
      <c r="AB234" t="str">
        <f t="shared" si="47"/>
        <v>BUMPY</v>
      </c>
      <c r="AC234" t="str">
        <f t="shared" si="48"/>
        <v>SUPER</v>
      </c>
      <c r="AD234">
        <f t="shared" si="49"/>
        <v>0.99846000000000013</v>
      </c>
      <c r="AE234">
        <f t="shared" si="50"/>
        <v>3.424074074074074</v>
      </c>
      <c r="AF234" t="str">
        <f t="shared" si="51"/>
        <v>BUMPY</v>
      </c>
      <c r="AG234" t="str">
        <f t="shared" si="52"/>
        <v>SUPER</v>
      </c>
    </row>
    <row r="235" spans="1:33" x14ac:dyDescent="0.25">
      <c r="A235">
        <v>17.4004713</v>
      </c>
      <c r="B235">
        <v>78.391998099999995</v>
      </c>
      <c r="C235">
        <v>17.4004683</v>
      </c>
      <c r="D235">
        <v>78.391858099999993</v>
      </c>
      <c r="E235">
        <v>0.42809999999999998</v>
      </c>
      <c r="F235">
        <v>0.13400000000000001</v>
      </c>
      <c r="G235">
        <v>0.4551</v>
      </c>
      <c r="H235">
        <v>3.75</v>
      </c>
      <c r="I235">
        <f t="shared" si="58"/>
        <v>13.5</v>
      </c>
      <c r="J235" t="s">
        <v>1</v>
      </c>
      <c r="K235" s="1">
        <v>8.9756944444444445E-2</v>
      </c>
      <c r="L235">
        <v>2</v>
      </c>
      <c r="M235">
        <v>1</v>
      </c>
      <c r="N235">
        <v>0</v>
      </c>
      <c r="O235">
        <v>0</v>
      </c>
      <c r="P235">
        <v>0</v>
      </c>
      <c r="Q235">
        <f t="shared" ref="Q235:Q276" si="59">SUM(L235:P235)</f>
        <v>3</v>
      </c>
      <c r="R235">
        <f>LOOKUP(EXCEL_235356_data!L235,Sheet1!$D$3:$D$7,Sheet1!$E$3:$E$7)</f>
        <v>1</v>
      </c>
      <c r="S235">
        <f>LOOKUP(EXCEL_235356_data!M235,Sheet1!$D$3:$D$7,Sheet1!$E$3:$E$7)</f>
        <v>0.8</v>
      </c>
      <c r="T235">
        <f>LOOKUP(EXCEL_235356_data!N235,Sheet1!$D$3:$D$7,Sheet1!$E$3:$E$7)</f>
        <v>0</v>
      </c>
      <c r="U235">
        <f>LOOKUP(EXCEL_235356_data!O235,Sheet1!$D$3:$D$7,Sheet1!$E$3:$E$7)</f>
        <v>0</v>
      </c>
      <c r="V235">
        <f>LOOKUP(EXCEL_235356_data!P235,Sheet1!$D$3:$D$7,Sheet1!$E$3:$E$7)</f>
        <v>0</v>
      </c>
      <c r="W235">
        <f t="shared" ref="W235:W276" si="60">AVERAGE(R235:V235)</f>
        <v>0.36</v>
      </c>
      <c r="X235">
        <f t="shared" ref="X235:X276" si="61">MAX(E235:G235)</f>
        <v>0.4551</v>
      </c>
      <c r="Y235">
        <f t="shared" si="46"/>
        <v>1.0172000000000001</v>
      </c>
      <c r="Z235">
        <f t="shared" ref="Z235:Z276" si="62">X235*H235</f>
        <v>1.7066250000000001</v>
      </c>
      <c r="AA235">
        <f t="shared" ref="AA235:AA276" si="63">(X235/H235)*100</f>
        <v>12.135999999999999</v>
      </c>
      <c r="AB235" t="str">
        <f t="shared" si="47"/>
        <v>BUMPY</v>
      </c>
      <c r="AC235" t="str">
        <f t="shared" si="48"/>
        <v>SUPER</v>
      </c>
      <c r="AD235">
        <f t="shared" si="49"/>
        <v>13.732200000000001</v>
      </c>
      <c r="AE235">
        <f t="shared" si="50"/>
        <v>7.5348148148148146</v>
      </c>
      <c r="AF235" t="str">
        <f t="shared" si="51"/>
        <v>BUMPY</v>
      </c>
      <c r="AG235" t="str">
        <f t="shared" si="52"/>
        <v>SUPER</v>
      </c>
    </row>
    <row r="236" spans="1:33" x14ac:dyDescent="0.25">
      <c r="A236">
        <v>17.4004683</v>
      </c>
      <c r="B236">
        <v>78.391858099999993</v>
      </c>
      <c r="C236">
        <v>17.4004844</v>
      </c>
      <c r="D236">
        <v>78.391687099999999</v>
      </c>
      <c r="E236">
        <v>4.1599999999999998E-2</v>
      </c>
      <c r="F236">
        <v>2.1700000000000001E-2</v>
      </c>
      <c r="G236">
        <v>4.1300000000000003E-2</v>
      </c>
      <c r="H236">
        <v>4.25</v>
      </c>
      <c r="I236">
        <f t="shared" si="58"/>
        <v>15.3</v>
      </c>
      <c r="J236" t="s">
        <v>0</v>
      </c>
      <c r="K236" s="1">
        <v>8.9814814814814806E-2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f t="shared" si="59"/>
        <v>0</v>
      </c>
      <c r="R236">
        <f>LOOKUP(EXCEL_235356_data!L236,Sheet1!$D$3:$D$7,Sheet1!$E$3:$E$7)</f>
        <v>0</v>
      </c>
      <c r="S236">
        <f>LOOKUP(EXCEL_235356_data!M236,Sheet1!$D$3:$D$7,Sheet1!$E$3:$E$7)</f>
        <v>0</v>
      </c>
      <c r="T236">
        <f>LOOKUP(EXCEL_235356_data!N236,Sheet1!$D$3:$D$7,Sheet1!$E$3:$E$7)</f>
        <v>0</v>
      </c>
      <c r="U236">
        <f>LOOKUP(EXCEL_235356_data!O236,Sheet1!$D$3:$D$7,Sheet1!$E$3:$E$7)</f>
        <v>0</v>
      </c>
      <c r="V236">
        <f>LOOKUP(EXCEL_235356_data!P236,Sheet1!$D$3:$D$7,Sheet1!$E$3:$E$7)</f>
        <v>0</v>
      </c>
      <c r="W236">
        <f t="shared" si="60"/>
        <v>0</v>
      </c>
      <c r="X236">
        <f t="shared" si="61"/>
        <v>4.1599999999999998E-2</v>
      </c>
      <c r="Y236">
        <f t="shared" si="46"/>
        <v>0.1046</v>
      </c>
      <c r="Z236">
        <f t="shared" si="62"/>
        <v>0.17679999999999998</v>
      </c>
      <c r="AA236">
        <f t="shared" si="63"/>
        <v>0.97882352941176465</v>
      </c>
      <c r="AB236" t="str">
        <f t="shared" si="47"/>
        <v>GOOD</v>
      </c>
      <c r="AC236" t="str">
        <f t="shared" si="48"/>
        <v>GOOD</v>
      </c>
      <c r="AD236">
        <f t="shared" si="49"/>
        <v>1.6003800000000001</v>
      </c>
      <c r="AE236">
        <f t="shared" si="50"/>
        <v>0.68366013071895426</v>
      </c>
      <c r="AF236" t="str">
        <f t="shared" si="51"/>
        <v>GOOD</v>
      </c>
      <c r="AG236" t="str">
        <f t="shared" si="52"/>
        <v>GOOD</v>
      </c>
    </row>
    <row r="237" spans="1:33" x14ac:dyDescent="0.25">
      <c r="A237">
        <v>17.4004844</v>
      </c>
      <c r="B237">
        <v>78.391687099999999</v>
      </c>
      <c r="C237">
        <v>17.400518300000002</v>
      </c>
      <c r="D237">
        <v>78.391418999999999</v>
      </c>
      <c r="E237">
        <v>0.15229999999999999</v>
      </c>
      <c r="F237">
        <v>0.23710000000000001</v>
      </c>
      <c r="G237">
        <v>0.21290000000000001</v>
      </c>
      <c r="H237">
        <v>7</v>
      </c>
      <c r="I237">
        <f t="shared" si="58"/>
        <v>25.2</v>
      </c>
      <c r="J237" t="s">
        <v>1</v>
      </c>
      <c r="K237" s="1">
        <v>8.9872685185185194E-2</v>
      </c>
      <c r="L237">
        <v>1</v>
      </c>
      <c r="M237">
        <v>1</v>
      </c>
      <c r="N237">
        <v>0</v>
      </c>
      <c r="O237">
        <v>0</v>
      </c>
      <c r="P237">
        <v>0</v>
      </c>
      <c r="Q237">
        <f t="shared" si="59"/>
        <v>2</v>
      </c>
      <c r="R237">
        <f>LOOKUP(EXCEL_235356_data!L237,Sheet1!$D$3:$D$7,Sheet1!$E$3:$E$7)</f>
        <v>0.8</v>
      </c>
      <c r="S237">
        <f>LOOKUP(EXCEL_235356_data!M237,Sheet1!$D$3:$D$7,Sheet1!$E$3:$E$7)</f>
        <v>0.8</v>
      </c>
      <c r="T237">
        <f>LOOKUP(EXCEL_235356_data!N237,Sheet1!$D$3:$D$7,Sheet1!$E$3:$E$7)</f>
        <v>0</v>
      </c>
      <c r="U237">
        <f>LOOKUP(EXCEL_235356_data!O237,Sheet1!$D$3:$D$7,Sheet1!$E$3:$E$7)</f>
        <v>0</v>
      </c>
      <c r="V237">
        <f>LOOKUP(EXCEL_235356_data!P237,Sheet1!$D$3:$D$7,Sheet1!$E$3:$E$7)</f>
        <v>0</v>
      </c>
      <c r="W237">
        <f t="shared" si="60"/>
        <v>0.32</v>
      </c>
      <c r="X237">
        <f t="shared" si="61"/>
        <v>0.23710000000000001</v>
      </c>
      <c r="Y237">
        <f t="shared" si="46"/>
        <v>0.60229999999999995</v>
      </c>
      <c r="Z237">
        <f t="shared" si="62"/>
        <v>1.6597</v>
      </c>
      <c r="AA237">
        <f t="shared" si="63"/>
        <v>3.3871428571428575</v>
      </c>
      <c r="AB237" t="str">
        <f t="shared" si="47"/>
        <v>BUMPY</v>
      </c>
      <c r="AC237" t="str">
        <f t="shared" si="48"/>
        <v>SUPER</v>
      </c>
      <c r="AD237">
        <f t="shared" si="49"/>
        <v>15.177959999999999</v>
      </c>
      <c r="AE237">
        <f t="shared" si="50"/>
        <v>2.390079365079365</v>
      </c>
      <c r="AF237" t="str">
        <f t="shared" si="51"/>
        <v>BUMPY</v>
      </c>
      <c r="AG237" t="str">
        <f t="shared" si="52"/>
        <v>GOOD</v>
      </c>
    </row>
    <row r="238" spans="1:33" x14ac:dyDescent="0.25">
      <c r="A238">
        <v>17.400518300000002</v>
      </c>
      <c r="B238">
        <v>78.391418999999999</v>
      </c>
      <c r="C238">
        <v>17.400562699999998</v>
      </c>
      <c r="D238">
        <v>78.391062099999999</v>
      </c>
      <c r="E238">
        <v>0.17269999999999999</v>
      </c>
      <c r="F238">
        <v>9.6199999999999994E-2</v>
      </c>
      <c r="G238">
        <v>0.18729999999999999</v>
      </c>
      <c r="H238">
        <v>7.75</v>
      </c>
      <c r="I238">
        <f t="shared" si="58"/>
        <v>27.900000000000002</v>
      </c>
      <c r="J238" t="s">
        <v>0</v>
      </c>
      <c r="K238" s="1">
        <v>8.9930555555555555E-2</v>
      </c>
      <c r="L238">
        <v>0</v>
      </c>
      <c r="M238">
        <v>0</v>
      </c>
      <c r="N238">
        <v>0</v>
      </c>
      <c r="O238">
        <v>0</v>
      </c>
      <c r="P238">
        <v>1</v>
      </c>
      <c r="Q238">
        <f t="shared" si="59"/>
        <v>1</v>
      </c>
      <c r="R238">
        <f>LOOKUP(EXCEL_235356_data!L238,Sheet1!$D$3:$D$7,Sheet1!$E$3:$E$7)</f>
        <v>0</v>
      </c>
      <c r="S238">
        <f>LOOKUP(EXCEL_235356_data!M238,Sheet1!$D$3:$D$7,Sheet1!$E$3:$E$7)</f>
        <v>0</v>
      </c>
      <c r="T238">
        <f>LOOKUP(EXCEL_235356_data!N238,Sheet1!$D$3:$D$7,Sheet1!$E$3:$E$7)</f>
        <v>0</v>
      </c>
      <c r="U238">
        <f>LOOKUP(EXCEL_235356_data!O238,Sheet1!$D$3:$D$7,Sheet1!$E$3:$E$7)</f>
        <v>0</v>
      </c>
      <c r="V238">
        <f>LOOKUP(EXCEL_235356_data!P238,Sheet1!$D$3:$D$7,Sheet1!$E$3:$E$7)</f>
        <v>0.8</v>
      </c>
      <c r="W238">
        <f t="shared" si="60"/>
        <v>0.16</v>
      </c>
      <c r="X238">
        <f t="shared" si="61"/>
        <v>0.18729999999999999</v>
      </c>
      <c r="Y238">
        <f t="shared" si="46"/>
        <v>0.45619999999999994</v>
      </c>
      <c r="Z238">
        <f t="shared" si="62"/>
        <v>1.4515750000000001</v>
      </c>
      <c r="AA238">
        <f t="shared" si="63"/>
        <v>2.4167741935483869</v>
      </c>
      <c r="AB238" t="str">
        <f t="shared" si="47"/>
        <v>BUMPY</v>
      </c>
      <c r="AC238" t="str">
        <f t="shared" si="48"/>
        <v>GOOD</v>
      </c>
      <c r="AD238">
        <f t="shared" si="49"/>
        <v>12.727979999999999</v>
      </c>
      <c r="AE238">
        <f t="shared" si="50"/>
        <v>1.6351254480286737</v>
      </c>
      <c r="AF238" t="str">
        <f t="shared" si="51"/>
        <v>GOOD</v>
      </c>
      <c r="AG238" t="str">
        <f t="shared" si="52"/>
        <v>GOOD</v>
      </c>
    </row>
    <row r="239" spans="1:33" x14ac:dyDescent="0.25">
      <c r="A239">
        <v>17.400562699999998</v>
      </c>
      <c r="B239">
        <v>78.391062099999999</v>
      </c>
      <c r="C239">
        <v>17.400625900000001</v>
      </c>
      <c r="D239">
        <v>78.390698299999997</v>
      </c>
      <c r="E239">
        <v>4.2500000000000003E-2</v>
      </c>
      <c r="F239">
        <v>9.6299999999999997E-2</v>
      </c>
      <c r="G239">
        <v>9.3100000000000002E-2</v>
      </c>
      <c r="H239">
        <v>7.25</v>
      </c>
      <c r="I239">
        <f t="shared" si="58"/>
        <v>26.1</v>
      </c>
      <c r="J239" t="s">
        <v>0</v>
      </c>
      <c r="K239" s="1">
        <v>8.998842592592593E-2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f t="shared" si="59"/>
        <v>0</v>
      </c>
      <c r="R239">
        <f>LOOKUP(EXCEL_235356_data!L239,Sheet1!$D$3:$D$7,Sheet1!$E$3:$E$7)</f>
        <v>0</v>
      </c>
      <c r="S239">
        <f>LOOKUP(EXCEL_235356_data!M239,Sheet1!$D$3:$D$7,Sheet1!$E$3:$E$7)</f>
        <v>0</v>
      </c>
      <c r="T239">
        <f>LOOKUP(EXCEL_235356_data!N239,Sheet1!$D$3:$D$7,Sheet1!$E$3:$E$7)</f>
        <v>0</v>
      </c>
      <c r="U239">
        <f>LOOKUP(EXCEL_235356_data!O239,Sheet1!$D$3:$D$7,Sheet1!$E$3:$E$7)</f>
        <v>0</v>
      </c>
      <c r="V239">
        <f>LOOKUP(EXCEL_235356_data!P239,Sheet1!$D$3:$D$7,Sheet1!$E$3:$E$7)</f>
        <v>0</v>
      </c>
      <c r="W239">
        <f t="shared" si="60"/>
        <v>0</v>
      </c>
      <c r="X239">
        <f t="shared" si="61"/>
        <v>9.6299999999999997E-2</v>
      </c>
      <c r="Y239">
        <f t="shared" si="46"/>
        <v>0.2319</v>
      </c>
      <c r="Z239">
        <f t="shared" si="62"/>
        <v>0.69817499999999999</v>
      </c>
      <c r="AA239">
        <f t="shared" si="63"/>
        <v>1.3282758620689654</v>
      </c>
      <c r="AB239" t="str">
        <f t="shared" si="47"/>
        <v>GOOD</v>
      </c>
      <c r="AC239" t="str">
        <f t="shared" si="48"/>
        <v>GOOD</v>
      </c>
      <c r="AD239">
        <f t="shared" si="49"/>
        <v>6.0525900000000004</v>
      </c>
      <c r="AE239">
        <f t="shared" si="50"/>
        <v>0.88850574712643682</v>
      </c>
      <c r="AF239" t="str">
        <f t="shared" si="51"/>
        <v>GOOD</v>
      </c>
      <c r="AG239" t="str">
        <f t="shared" si="52"/>
        <v>GOOD</v>
      </c>
    </row>
    <row r="240" spans="1:33" x14ac:dyDescent="0.25">
      <c r="A240">
        <v>17.400625900000001</v>
      </c>
      <c r="B240">
        <v>78.390698299999997</v>
      </c>
      <c r="C240">
        <v>17.400636200000001</v>
      </c>
      <c r="D240">
        <v>78.390416500000001</v>
      </c>
      <c r="E240">
        <v>0.25140000000000001</v>
      </c>
      <c r="F240">
        <v>0.16950000000000001</v>
      </c>
      <c r="G240">
        <v>0.3967</v>
      </c>
      <c r="H240">
        <v>6.25</v>
      </c>
      <c r="I240">
        <f t="shared" si="58"/>
        <v>22.5</v>
      </c>
      <c r="J240" t="s">
        <v>1</v>
      </c>
      <c r="K240" s="1">
        <v>9.0046296296296291E-2</v>
      </c>
      <c r="L240">
        <v>0</v>
      </c>
      <c r="M240">
        <v>0</v>
      </c>
      <c r="N240">
        <v>2</v>
      </c>
      <c r="O240">
        <v>1</v>
      </c>
      <c r="P240">
        <v>0</v>
      </c>
      <c r="Q240">
        <f t="shared" si="59"/>
        <v>3</v>
      </c>
      <c r="R240">
        <f>LOOKUP(EXCEL_235356_data!L240,Sheet1!$D$3:$D$7,Sheet1!$E$3:$E$7)</f>
        <v>0</v>
      </c>
      <c r="S240">
        <f>LOOKUP(EXCEL_235356_data!M240,Sheet1!$D$3:$D$7,Sheet1!$E$3:$E$7)</f>
        <v>0</v>
      </c>
      <c r="T240">
        <f>LOOKUP(EXCEL_235356_data!N240,Sheet1!$D$3:$D$7,Sheet1!$E$3:$E$7)</f>
        <v>1</v>
      </c>
      <c r="U240">
        <f>LOOKUP(EXCEL_235356_data!O240,Sheet1!$D$3:$D$7,Sheet1!$E$3:$E$7)</f>
        <v>0.8</v>
      </c>
      <c r="V240">
        <f>LOOKUP(EXCEL_235356_data!P240,Sheet1!$D$3:$D$7,Sheet1!$E$3:$E$7)</f>
        <v>0</v>
      </c>
      <c r="W240">
        <f t="shared" si="60"/>
        <v>0.36</v>
      </c>
      <c r="X240">
        <f t="shared" si="61"/>
        <v>0.3967</v>
      </c>
      <c r="Y240">
        <f t="shared" si="46"/>
        <v>0.8176000000000001</v>
      </c>
      <c r="Z240">
        <f t="shared" si="62"/>
        <v>2.4793750000000001</v>
      </c>
      <c r="AA240">
        <f t="shared" si="63"/>
        <v>6.3472</v>
      </c>
      <c r="AB240" t="str">
        <f t="shared" si="47"/>
        <v>BUMPY</v>
      </c>
      <c r="AC240" t="str">
        <f t="shared" si="48"/>
        <v>SUPER</v>
      </c>
      <c r="AD240">
        <f t="shared" si="49"/>
        <v>18.396000000000001</v>
      </c>
      <c r="AE240">
        <f t="shared" si="50"/>
        <v>3.633777777777778</v>
      </c>
      <c r="AF240" t="str">
        <f t="shared" si="51"/>
        <v>BUMPY</v>
      </c>
      <c r="AG240" t="str">
        <f t="shared" si="52"/>
        <v>SUPER</v>
      </c>
    </row>
    <row r="241" spans="1:33" x14ac:dyDescent="0.25">
      <c r="A241">
        <v>17.400636200000001</v>
      </c>
      <c r="B241">
        <v>78.390416500000001</v>
      </c>
      <c r="C241">
        <v>17.400669799999999</v>
      </c>
      <c r="D241">
        <v>78.390084000000002</v>
      </c>
      <c r="E241">
        <v>0.129</v>
      </c>
      <c r="F241">
        <v>7.6600000000000001E-2</v>
      </c>
      <c r="G241">
        <v>0.16159999999999999</v>
      </c>
      <c r="H241">
        <v>7.25</v>
      </c>
      <c r="I241">
        <f t="shared" si="58"/>
        <v>26.1</v>
      </c>
      <c r="J241" t="s">
        <v>0</v>
      </c>
      <c r="K241" s="1">
        <v>9.0104166666666666E-2</v>
      </c>
      <c r="L241">
        <v>0</v>
      </c>
      <c r="M241">
        <v>0</v>
      </c>
      <c r="N241">
        <v>1</v>
      </c>
      <c r="O241">
        <v>0</v>
      </c>
      <c r="P241">
        <v>0</v>
      </c>
      <c r="Q241">
        <f t="shared" si="59"/>
        <v>1</v>
      </c>
      <c r="R241">
        <f>LOOKUP(EXCEL_235356_data!L241,Sheet1!$D$3:$D$7,Sheet1!$E$3:$E$7)</f>
        <v>0</v>
      </c>
      <c r="S241">
        <f>LOOKUP(EXCEL_235356_data!M241,Sheet1!$D$3:$D$7,Sheet1!$E$3:$E$7)</f>
        <v>0</v>
      </c>
      <c r="T241">
        <f>LOOKUP(EXCEL_235356_data!N241,Sheet1!$D$3:$D$7,Sheet1!$E$3:$E$7)</f>
        <v>0.8</v>
      </c>
      <c r="U241">
        <f>LOOKUP(EXCEL_235356_data!O241,Sheet1!$D$3:$D$7,Sheet1!$E$3:$E$7)</f>
        <v>0</v>
      </c>
      <c r="V241">
        <f>LOOKUP(EXCEL_235356_data!P241,Sheet1!$D$3:$D$7,Sheet1!$E$3:$E$7)</f>
        <v>0</v>
      </c>
      <c r="W241">
        <f t="shared" si="60"/>
        <v>0.16</v>
      </c>
      <c r="X241">
        <f t="shared" si="61"/>
        <v>0.16159999999999999</v>
      </c>
      <c r="Y241">
        <f t="shared" si="46"/>
        <v>0.36719999999999997</v>
      </c>
      <c r="Z241">
        <f t="shared" si="62"/>
        <v>1.1716</v>
      </c>
      <c r="AA241">
        <f t="shared" si="63"/>
        <v>2.2289655172413791</v>
      </c>
      <c r="AB241" t="str">
        <f t="shared" si="47"/>
        <v>BUMPY</v>
      </c>
      <c r="AC241" t="str">
        <f t="shared" si="48"/>
        <v>GOOD</v>
      </c>
      <c r="AD241">
        <f t="shared" si="49"/>
        <v>9.5839199999999991</v>
      </c>
      <c r="AE241">
        <f t="shared" si="50"/>
        <v>1.4068965517241376</v>
      </c>
      <c r="AF241" t="str">
        <f t="shared" si="51"/>
        <v>GOOD</v>
      </c>
      <c r="AG241" t="str">
        <f t="shared" si="52"/>
        <v>GOOD</v>
      </c>
    </row>
    <row r="242" spans="1:33" x14ac:dyDescent="0.25">
      <c r="A242">
        <v>17.400669799999999</v>
      </c>
      <c r="B242">
        <v>78.390084000000002</v>
      </c>
      <c r="C242">
        <v>17.400668899999999</v>
      </c>
      <c r="D242">
        <v>78.389849400000003</v>
      </c>
      <c r="E242">
        <v>8.0500000000000002E-2</v>
      </c>
      <c r="F242">
        <v>0.12529999999999999</v>
      </c>
      <c r="G242">
        <v>0.127</v>
      </c>
      <c r="H242">
        <v>4.5</v>
      </c>
      <c r="I242">
        <f t="shared" si="58"/>
        <v>16.2</v>
      </c>
      <c r="J242" t="s">
        <v>0</v>
      </c>
      <c r="K242" s="1">
        <v>9.0162037037037027E-2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 t="shared" si="59"/>
        <v>0</v>
      </c>
      <c r="R242">
        <f>LOOKUP(EXCEL_235356_data!L242,Sheet1!$D$3:$D$7,Sheet1!$E$3:$E$7)</f>
        <v>0</v>
      </c>
      <c r="S242">
        <f>LOOKUP(EXCEL_235356_data!M242,Sheet1!$D$3:$D$7,Sheet1!$E$3:$E$7)</f>
        <v>0</v>
      </c>
      <c r="T242">
        <f>LOOKUP(EXCEL_235356_data!N242,Sheet1!$D$3:$D$7,Sheet1!$E$3:$E$7)</f>
        <v>0</v>
      </c>
      <c r="U242">
        <f>LOOKUP(EXCEL_235356_data!O242,Sheet1!$D$3:$D$7,Sheet1!$E$3:$E$7)</f>
        <v>0</v>
      </c>
      <c r="V242">
        <f>LOOKUP(EXCEL_235356_data!P242,Sheet1!$D$3:$D$7,Sheet1!$E$3:$E$7)</f>
        <v>0</v>
      </c>
      <c r="W242">
        <f t="shared" si="60"/>
        <v>0</v>
      </c>
      <c r="X242">
        <f t="shared" si="61"/>
        <v>0.127</v>
      </c>
      <c r="Y242">
        <f t="shared" si="46"/>
        <v>0.33279999999999998</v>
      </c>
      <c r="Z242">
        <f t="shared" si="62"/>
        <v>0.57150000000000001</v>
      </c>
      <c r="AA242">
        <f t="shared" si="63"/>
        <v>2.822222222222222</v>
      </c>
      <c r="AB242" t="str">
        <f t="shared" si="47"/>
        <v>BUMPY</v>
      </c>
      <c r="AC242" t="str">
        <f t="shared" si="48"/>
        <v>GOOD</v>
      </c>
      <c r="AD242">
        <f t="shared" si="49"/>
        <v>5.3913599999999997</v>
      </c>
      <c r="AE242">
        <f t="shared" si="50"/>
        <v>2.0543209876543211</v>
      </c>
      <c r="AF242" t="str">
        <f t="shared" si="51"/>
        <v>BUMPY</v>
      </c>
      <c r="AG242" t="str">
        <f t="shared" si="52"/>
        <v>GOOD</v>
      </c>
    </row>
    <row r="243" spans="1:33" x14ac:dyDescent="0.25">
      <c r="A243">
        <v>17.400668899999999</v>
      </c>
      <c r="B243">
        <v>78.389849400000003</v>
      </c>
      <c r="C243">
        <v>17.4007136</v>
      </c>
      <c r="D243">
        <v>78.389596499999996</v>
      </c>
      <c r="E243">
        <v>0.10390000000000001</v>
      </c>
      <c r="F243">
        <v>0.1048</v>
      </c>
      <c r="G243">
        <v>8.6699999999999999E-2</v>
      </c>
      <c r="H243">
        <v>6.75</v>
      </c>
      <c r="I243">
        <f t="shared" si="58"/>
        <v>24.3</v>
      </c>
      <c r="J243" t="s">
        <v>0</v>
      </c>
      <c r="K243" s="1">
        <v>9.0219907407407415E-2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f t="shared" si="59"/>
        <v>0</v>
      </c>
      <c r="R243">
        <f>LOOKUP(EXCEL_235356_data!L243,Sheet1!$D$3:$D$7,Sheet1!$E$3:$E$7)</f>
        <v>0</v>
      </c>
      <c r="S243">
        <f>LOOKUP(EXCEL_235356_data!M243,Sheet1!$D$3:$D$7,Sheet1!$E$3:$E$7)</f>
        <v>0</v>
      </c>
      <c r="T243">
        <f>LOOKUP(EXCEL_235356_data!N243,Sheet1!$D$3:$D$7,Sheet1!$E$3:$E$7)</f>
        <v>0</v>
      </c>
      <c r="U243">
        <f>LOOKUP(EXCEL_235356_data!O243,Sheet1!$D$3:$D$7,Sheet1!$E$3:$E$7)</f>
        <v>0</v>
      </c>
      <c r="V243">
        <f>LOOKUP(EXCEL_235356_data!P243,Sheet1!$D$3:$D$7,Sheet1!$E$3:$E$7)</f>
        <v>0</v>
      </c>
      <c r="W243">
        <f t="shared" si="60"/>
        <v>0</v>
      </c>
      <c r="X243">
        <f t="shared" si="61"/>
        <v>0.1048</v>
      </c>
      <c r="Y243">
        <f t="shared" si="46"/>
        <v>0.2954</v>
      </c>
      <c r="Z243">
        <f t="shared" si="62"/>
        <v>0.70740000000000003</v>
      </c>
      <c r="AA243">
        <f t="shared" si="63"/>
        <v>1.5525925925925927</v>
      </c>
      <c r="AB243" t="str">
        <f t="shared" si="47"/>
        <v>GOOD</v>
      </c>
      <c r="AC243" t="str">
        <f t="shared" si="48"/>
        <v>GOOD</v>
      </c>
      <c r="AD243">
        <f t="shared" si="49"/>
        <v>7.1782200000000005</v>
      </c>
      <c r="AE243">
        <f t="shared" si="50"/>
        <v>1.2156378600823046</v>
      </c>
      <c r="AF243" t="str">
        <f t="shared" si="51"/>
        <v>GOOD</v>
      </c>
      <c r="AG243" t="str">
        <f t="shared" si="52"/>
        <v>GOOD</v>
      </c>
    </row>
    <row r="244" spans="1:33" x14ac:dyDescent="0.25">
      <c r="A244">
        <v>17.4007136</v>
      </c>
      <c r="B244">
        <v>78.389596499999996</v>
      </c>
      <c r="C244">
        <v>17.400749300000001</v>
      </c>
      <c r="D244">
        <v>78.389272899999995</v>
      </c>
      <c r="E244">
        <v>9.7999999999999997E-3</v>
      </c>
      <c r="F244">
        <v>7.46E-2</v>
      </c>
      <c r="G244">
        <v>8.8200000000000001E-2</v>
      </c>
      <c r="H244">
        <v>7</v>
      </c>
      <c r="I244">
        <f t="shared" si="58"/>
        <v>25.2</v>
      </c>
      <c r="J244" t="s">
        <v>0</v>
      </c>
      <c r="K244" s="1">
        <v>9.0277777777777776E-2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59"/>
        <v>0</v>
      </c>
      <c r="R244">
        <f>LOOKUP(EXCEL_235356_data!L244,Sheet1!$D$3:$D$7,Sheet1!$E$3:$E$7)</f>
        <v>0</v>
      </c>
      <c r="S244">
        <f>LOOKUP(EXCEL_235356_data!M244,Sheet1!$D$3:$D$7,Sheet1!$E$3:$E$7)</f>
        <v>0</v>
      </c>
      <c r="T244">
        <f>LOOKUP(EXCEL_235356_data!N244,Sheet1!$D$3:$D$7,Sheet1!$E$3:$E$7)</f>
        <v>0</v>
      </c>
      <c r="U244">
        <f>LOOKUP(EXCEL_235356_data!O244,Sheet1!$D$3:$D$7,Sheet1!$E$3:$E$7)</f>
        <v>0</v>
      </c>
      <c r="V244">
        <f>LOOKUP(EXCEL_235356_data!P244,Sheet1!$D$3:$D$7,Sheet1!$E$3:$E$7)</f>
        <v>0</v>
      </c>
      <c r="W244">
        <f t="shared" si="60"/>
        <v>0</v>
      </c>
      <c r="X244">
        <f t="shared" si="61"/>
        <v>8.8200000000000001E-2</v>
      </c>
      <c r="Y244">
        <f t="shared" si="46"/>
        <v>0.1726</v>
      </c>
      <c r="Z244">
        <f t="shared" si="62"/>
        <v>0.61739999999999995</v>
      </c>
      <c r="AA244">
        <f t="shared" si="63"/>
        <v>1.26</v>
      </c>
      <c r="AB244" t="str">
        <f t="shared" si="47"/>
        <v>GOOD</v>
      </c>
      <c r="AC244" t="str">
        <f t="shared" si="48"/>
        <v>GOOD</v>
      </c>
      <c r="AD244">
        <f t="shared" si="49"/>
        <v>4.3495200000000001</v>
      </c>
      <c r="AE244">
        <f t="shared" si="50"/>
        <v>0.68492063492063493</v>
      </c>
      <c r="AF244" t="str">
        <f t="shared" si="51"/>
        <v>GOOD</v>
      </c>
      <c r="AG244" t="str">
        <f t="shared" si="52"/>
        <v>GOOD</v>
      </c>
    </row>
    <row r="245" spans="1:33" x14ac:dyDescent="0.25">
      <c r="A245">
        <v>17.400749300000001</v>
      </c>
      <c r="B245">
        <v>78.389272899999995</v>
      </c>
      <c r="C245">
        <v>17.400745300000001</v>
      </c>
      <c r="D245">
        <v>78.388930299999998</v>
      </c>
      <c r="E245">
        <v>0.24510000000000001</v>
      </c>
      <c r="F245">
        <v>0.12939999999999999</v>
      </c>
      <c r="G245">
        <v>0.24260000000000001</v>
      </c>
      <c r="H245">
        <v>6.5</v>
      </c>
      <c r="I245">
        <f t="shared" si="58"/>
        <v>23.400000000000002</v>
      </c>
      <c r="J245" t="s">
        <v>1</v>
      </c>
      <c r="K245" s="1">
        <v>9.0335648148148151E-2</v>
      </c>
      <c r="L245">
        <v>0</v>
      </c>
      <c r="M245">
        <v>0</v>
      </c>
      <c r="N245">
        <v>1</v>
      </c>
      <c r="O245">
        <v>0</v>
      </c>
      <c r="P245">
        <v>1</v>
      </c>
      <c r="Q245">
        <f t="shared" si="59"/>
        <v>2</v>
      </c>
      <c r="R245">
        <f>LOOKUP(EXCEL_235356_data!L245,Sheet1!$D$3:$D$7,Sheet1!$E$3:$E$7)</f>
        <v>0</v>
      </c>
      <c r="S245">
        <f>LOOKUP(EXCEL_235356_data!M245,Sheet1!$D$3:$D$7,Sheet1!$E$3:$E$7)</f>
        <v>0</v>
      </c>
      <c r="T245">
        <f>LOOKUP(EXCEL_235356_data!N245,Sheet1!$D$3:$D$7,Sheet1!$E$3:$E$7)</f>
        <v>0.8</v>
      </c>
      <c r="U245">
        <f>LOOKUP(EXCEL_235356_data!O245,Sheet1!$D$3:$D$7,Sheet1!$E$3:$E$7)</f>
        <v>0</v>
      </c>
      <c r="V245">
        <f>LOOKUP(EXCEL_235356_data!P245,Sheet1!$D$3:$D$7,Sheet1!$E$3:$E$7)</f>
        <v>0.8</v>
      </c>
      <c r="W245">
        <f t="shared" si="60"/>
        <v>0.32</v>
      </c>
      <c r="X245">
        <f t="shared" si="61"/>
        <v>0.24510000000000001</v>
      </c>
      <c r="Y245">
        <f t="shared" si="46"/>
        <v>0.61709999999999998</v>
      </c>
      <c r="Z245">
        <f t="shared" si="62"/>
        <v>1.5931500000000001</v>
      </c>
      <c r="AA245">
        <f t="shared" si="63"/>
        <v>3.7707692307692309</v>
      </c>
      <c r="AB245" t="str">
        <f t="shared" si="47"/>
        <v>BUMPY</v>
      </c>
      <c r="AC245" t="str">
        <f t="shared" si="48"/>
        <v>SUPER</v>
      </c>
      <c r="AD245">
        <f t="shared" si="49"/>
        <v>14.440140000000001</v>
      </c>
      <c r="AE245">
        <f t="shared" si="50"/>
        <v>2.6371794871794871</v>
      </c>
      <c r="AF245" t="str">
        <f t="shared" si="51"/>
        <v>BUMPY</v>
      </c>
      <c r="AG245" t="str">
        <f t="shared" si="52"/>
        <v>GOOD</v>
      </c>
    </row>
    <row r="246" spans="1:33" x14ac:dyDescent="0.25">
      <c r="A246">
        <v>17.400745300000001</v>
      </c>
      <c r="B246">
        <v>78.388930299999998</v>
      </c>
      <c r="C246">
        <v>17.400739000000002</v>
      </c>
      <c r="D246">
        <v>78.3886021</v>
      </c>
      <c r="E246">
        <v>0.1153</v>
      </c>
      <c r="F246">
        <v>0.1721</v>
      </c>
      <c r="G246">
        <v>0.37719999999999998</v>
      </c>
      <c r="H246">
        <v>7.25</v>
      </c>
      <c r="I246">
        <f t="shared" si="58"/>
        <v>26.1</v>
      </c>
      <c r="J246" t="s">
        <v>2</v>
      </c>
      <c r="K246" s="1">
        <v>9.0393518518518512E-2</v>
      </c>
      <c r="L246">
        <v>1</v>
      </c>
      <c r="M246">
        <v>0</v>
      </c>
      <c r="N246">
        <v>2</v>
      </c>
      <c r="O246">
        <v>2</v>
      </c>
      <c r="P246">
        <v>0</v>
      </c>
      <c r="Q246">
        <f t="shared" si="59"/>
        <v>5</v>
      </c>
      <c r="R246">
        <f>LOOKUP(EXCEL_235356_data!L246,Sheet1!$D$3:$D$7,Sheet1!$E$3:$E$7)</f>
        <v>0.8</v>
      </c>
      <c r="S246">
        <f>LOOKUP(EXCEL_235356_data!M246,Sheet1!$D$3:$D$7,Sheet1!$E$3:$E$7)</f>
        <v>0</v>
      </c>
      <c r="T246">
        <f>LOOKUP(EXCEL_235356_data!N246,Sheet1!$D$3:$D$7,Sheet1!$E$3:$E$7)</f>
        <v>1</v>
      </c>
      <c r="U246">
        <f>LOOKUP(EXCEL_235356_data!O246,Sheet1!$D$3:$D$7,Sheet1!$E$3:$E$7)</f>
        <v>1</v>
      </c>
      <c r="V246">
        <f>LOOKUP(EXCEL_235356_data!P246,Sheet1!$D$3:$D$7,Sheet1!$E$3:$E$7)</f>
        <v>0</v>
      </c>
      <c r="W246">
        <f t="shared" si="60"/>
        <v>0.55999999999999994</v>
      </c>
      <c r="X246">
        <f t="shared" si="61"/>
        <v>0.37719999999999998</v>
      </c>
      <c r="Y246">
        <f t="shared" si="46"/>
        <v>0.66459999999999997</v>
      </c>
      <c r="Z246">
        <f t="shared" si="62"/>
        <v>2.7346999999999997</v>
      </c>
      <c r="AA246">
        <f t="shared" si="63"/>
        <v>5.2027586206896546</v>
      </c>
      <c r="AB246" t="str">
        <f t="shared" si="47"/>
        <v>BUMPY</v>
      </c>
      <c r="AC246" t="str">
        <f t="shared" si="48"/>
        <v>SUPER</v>
      </c>
      <c r="AD246">
        <f t="shared" si="49"/>
        <v>17.346060000000001</v>
      </c>
      <c r="AE246">
        <f t="shared" si="50"/>
        <v>2.5463601532567051</v>
      </c>
      <c r="AF246" t="str">
        <f t="shared" si="51"/>
        <v>BUMPY</v>
      </c>
      <c r="AG246" t="str">
        <f t="shared" si="52"/>
        <v>GOOD</v>
      </c>
    </row>
    <row r="247" spans="1:33" x14ac:dyDescent="0.25">
      <c r="A247">
        <v>17.400739000000002</v>
      </c>
      <c r="B247">
        <v>78.3886021</v>
      </c>
      <c r="C247">
        <v>17.4007173</v>
      </c>
      <c r="D247">
        <v>78.388200800000007</v>
      </c>
      <c r="E247">
        <v>6.7199999999999996E-2</v>
      </c>
      <c r="F247">
        <v>8.8599999999999998E-2</v>
      </c>
      <c r="G247">
        <v>0.1179</v>
      </c>
      <c r="H247">
        <v>9</v>
      </c>
      <c r="I247">
        <f t="shared" si="58"/>
        <v>32.4</v>
      </c>
      <c r="J247" t="s">
        <v>0</v>
      </c>
      <c r="K247" s="1">
        <v>9.0451388888888887E-2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f t="shared" si="59"/>
        <v>0</v>
      </c>
      <c r="R247">
        <f>LOOKUP(EXCEL_235356_data!L247,Sheet1!$D$3:$D$7,Sheet1!$E$3:$E$7)</f>
        <v>0</v>
      </c>
      <c r="S247">
        <f>LOOKUP(EXCEL_235356_data!M247,Sheet1!$D$3:$D$7,Sheet1!$E$3:$E$7)</f>
        <v>0</v>
      </c>
      <c r="T247">
        <f>LOOKUP(EXCEL_235356_data!N247,Sheet1!$D$3:$D$7,Sheet1!$E$3:$E$7)</f>
        <v>0</v>
      </c>
      <c r="U247">
        <f>LOOKUP(EXCEL_235356_data!O247,Sheet1!$D$3:$D$7,Sheet1!$E$3:$E$7)</f>
        <v>0</v>
      </c>
      <c r="V247">
        <f>LOOKUP(EXCEL_235356_data!P247,Sheet1!$D$3:$D$7,Sheet1!$E$3:$E$7)</f>
        <v>0</v>
      </c>
      <c r="W247">
        <f t="shared" si="60"/>
        <v>0</v>
      </c>
      <c r="X247">
        <f t="shared" si="61"/>
        <v>0.1179</v>
      </c>
      <c r="Y247">
        <f t="shared" si="46"/>
        <v>0.2737</v>
      </c>
      <c r="Z247">
        <f t="shared" si="62"/>
        <v>1.0611000000000002</v>
      </c>
      <c r="AA247">
        <f t="shared" si="63"/>
        <v>1.31</v>
      </c>
      <c r="AB247" t="str">
        <f t="shared" si="47"/>
        <v>GOOD</v>
      </c>
      <c r="AC247" t="str">
        <f t="shared" si="48"/>
        <v>GOOD</v>
      </c>
      <c r="AD247">
        <f t="shared" si="49"/>
        <v>8.8678799999999995</v>
      </c>
      <c r="AE247">
        <f t="shared" si="50"/>
        <v>0.84475308641975311</v>
      </c>
      <c r="AF247" t="str">
        <f t="shared" si="51"/>
        <v>GOOD</v>
      </c>
      <c r="AG247" t="str">
        <f t="shared" si="52"/>
        <v>GOOD</v>
      </c>
    </row>
    <row r="248" spans="1:33" x14ac:dyDescent="0.25">
      <c r="A248">
        <v>17.4007173</v>
      </c>
      <c r="B248">
        <v>78.388200800000007</v>
      </c>
      <c r="C248">
        <v>17.4007167</v>
      </c>
      <c r="D248">
        <v>78.3877655</v>
      </c>
      <c r="E248">
        <v>0.1888</v>
      </c>
      <c r="F248">
        <v>0.2319</v>
      </c>
      <c r="G248">
        <v>0.1333</v>
      </c>
      <c r="H248">
        <v>9.5</v>
      </c>
      <c r="I248">
        <f t="shared" si="58"/>
        <v>34.200000000000003</v>
      </c>
      <c r="J248" t="s">
        <v>0</v>
      </c>
      <c r="K248" s="1">
        <v>9.0509259259259248E-2</v>
      </c>
      <c r="L248">
        <v>0</v>
      </c>
      <c r="M248">
        <v>0</v>
      </c>
      <c r="N248">
        <v>0</v>
      </c>
      <c r="O248">
        <v>0</v>
      </c>
      <c r="P248">
        <v>1</v>
      </c>
      <c r="Q248">
        <f t="shared" si="59"/>
        <v>1</v>
      </c>
      <c r="R248">
        <f>LOOKUP(EXCEL_235356_data!L248,Sheet1!$D$3:$D$7,Sheet1!$E$3:$E$7)</f>
        <v>0</v>
      </c>
      <c r="S248">
        <f>LOOKUP(EXCEL_235356_data!M248,Sheet1!$D$3:$D$7,Sheet1!$E$3:$E$7)</f>
        <v>0</v>
      </c>
      <c r="T248">
        <f>LOOKUP(EXCEL_235356_data!N248,Sheet1!$D$3:$D$7,Sheet1!$E$3:$E$7)</f>
        <v>0</v>
      </c>
      <c r="U248">
        <f>LOOKUP(EXCEL_235356_data!O248,Sheet1!$D$3:$D$7,Sheet1!$E$3:$E$7)</f>
        <v>0</v>
      </c>
      <c r="V248">
        <f>LOOKUP(EXCEL_235356_data!P248,Sheet1!$D$3:$D$7,Sheet1!$E$3:$E$7)</f>
        <v>0.8</v>
      </c>
      <c r="W248">
        <f t="shared" si="60"/>
        <v>0.16</v>
      </c>
      <c r="X248">
        <f t="shared" si="61"/>
        <v>0.2319</v>
      </c>
      <c r="Y248">
        <f t="shared" si="46"/>
        <v>0.55399999999999994</v>
      </c>
      <c r="Z248">
        <f t="shared" si="62"/>
        <v>2.2030500000000002</v>
      </c>
      <c r="AA248">
        <f t="shared" si="63"/>
        <v>2.4410526315789474</v>
      </c>
      <c r="AB248" t="str">
        <f t="shared" si="47"/>
        <v>BUMPY</v>
      </c>
      <c r="AC248" t="str">
        <f t="shared" si="48"/>
        <v>GOOD</v>
      </c>
      <c r="AD248">
        <f t="shared" si="49"/>
        <v>18.9468</v>
      </c>
      <c r="AE248">
        <f t="shared" si="50"/>
        <v>1.6198830409356724</v>
      </c>
      <c r="AF248" t="str">
        <f t="shared" si="51"/>
        <v>GOOD</v>
      </c>
      <c r="AG248" t="str">
        <f t="shared" si="52"/>
        <v>GOOD</v>
      </c>
    </row>
    <row r="249" spans="1:33" x14ac:dyDescent="0.25">
      <c r="A249">
        <v>17.4007167</v>
      </c>
      <c r="B249">
        <v>78.3877655</v>
      </c>
      <c r="C249">
        <v>17.400779799999999</v>
      </c>
      <c r="D249">
        <v>78.387363699999995</v>
      </c>
      <c r="E249">
        <v>0.1353</v>
      </c>
      <c r="F249">
        <v>0.20150000000000001</v>
      </c>
      <c r="G249">
        <v>0.1321</v>
      </c>
      <c r="H249">
        <v>8.5</v>
      </c>
      <c r="I249">
        <f t="shared" si="58"/>
        <v>30.6</v>
      </c>
      <c r="J249" t="s">
        <v>2</v>
      </c>
      <c r="K249" s="1">
        <v>9.0567129629629636E-2</v>
      </c>
      <c r="L249">
        <v>2</v>
      </c>
      <c r="M249">
        <v>1</v>
      </c>
      <c r="N249">
        <v>1</v>
      </c>
      <c r="O249">
        <v>2</v>
      </c>
      <c r="P249">
        <v>0</v>
      </c>
      <c r="Q249">
        <f t="shared" si="59"/>
        <v>6</v>
      </c>
      <c r="R249">
        <f>LOOKUP(EXCEL_235356_data!L249,Sheet1!$D$3:$D$7,Sheet1!$E$3:$E$7)</f>
        <v>1</v>
      </c>
      <c r="S249">
        <f>LOOKUP(EXCEL_235356_data!M249,Sheet1!$D$3:$D$7,Sheet1!$E$3:$E$7)</f>
        <v>0.8</v>
      </c>
      <c r="T249">
        <f>LOOKUP(EXCEL_235356_data!N249,Sheet1!$D$3:$D$7,Sheet1!$E$3:$E$7)</f>
        <v>0.8</v>
      </c>
      <c r="U249">
        <f>LOOKUP(EXCEL_235356_data!O249,Sheet1!$D$3:$D$7,Sheet1!$E$3:$E$7)</f>
        <v>1</v>
      </c>
      <c r="V249">
        <f>LOOKUP(EXCEL_235356_data!P249,Sheet1!$D$3:$D$7,Sheet1!$E$3:$E$7)</f>
        <v>0</v>
      </c>
      <c r="W249">
        <f t="shared" si="60"/>
        <v>0.72</v>
      </c>
      <c r="X249">
        <f t="shared" si="61"/>
        <v>0.20150000000000001</v>
      </c>
      <c r="Y249">
        <f t="shared" si="46"/>
        <v>0.46889999999999998</v>
      </c>
      <c r="Z249">
        <f t="shared" si="62"/>
        <v>1.7127500000000002</v>
      </c>
      <c r="AA249">
        <f t="shared" si="63"/>
        <v>2.3705882352941177</v>
      </c>
      <c r="AB249" t="str">
        <f t="shared" si="47"/>
        <v>BUMPY</v>
      </c>
      <c r="AC249" t="str">
        <f t="shared" si="48"/>
        <v>GOOD</v>
      </c>
      <c r="AD249">
        <f t="shared" si="49"/>
        <v>14.34834</v>
      </c>
      <c r="AE249">
        <f t="shared" si="50"/>
        <v>1.5323529411764705</v>
      </c>
      <c r="AF249" t="str">
        <f t="shared" si="51"/>
        <v>GOOD</v>
      </c>
      <c r="AG249" t="str">
        <f t="shared" si="52"/>
        <v>GOOD</v>
      </c>
    </row>
    <row r="250" spans="1:33" x14ac:dyDescent="0.25">
      <c r="A250">
        <v>17.400779799999999</v>
      </c>
      <c r="B250">
        <v>78.387363699999995</v>
      </c>
      <c r="C250">
        <v>17.400885800000001</v>
      </c>
      <c r="D250">
        <v>78.387110100000001</v>
      </c>
      <c r="E250">
        <v>8.2600000000000007E-2</v>
      </c>
      <c r="F250">
        <v>0.18410000000000001</v>
      </c>
      <c r="G250">
        <v>0.29970000000000002</v>
      </c>
      <c r="H250">
        <v>3.5</v>
      </c>
      <c r="I250">
        <f t="shared" si="58"/>
        <v>12.6</v>
      </c>
      <c r="J250" t="s">
        <v>2</v>
      </c>
      <c r="K250" s="1">
        <v>9.0624999999999997E-2</v>
      </c>
      <c r="L250">
        <v>1</v>
      </c>
      <c r="M250">
        <v>2</v>
      </c>
      <c r="N250">
        <v>1</v>
      </c>
      <c r="O250">
        <v>2</v>
      </c>
      <c r="P250">
        <v>0</v>
      </c>
      <c r="Q250">
        <f t="shared" si="59"/>
        <v>6</v>
      </c>
      <c r="R250">
        <f>LOOKUP(EXCEL_235356_data!L250,Sheet1!$D$3:$D$7,Sheet1!$E$3:$E$7)</f>
        <v>0.8</v>
      </c>
      <c r="S250">
        <f>LOOKUP(EXCEL_235356_data!M250,Sheet1!$D$3:$D$7,Sheet1!$E$3:$E$7)</f>
        <v>1</v>
      </c>
      <c r="T250">
        <f>LOOKUP(EXCEL_235356_data!N250,Sheet1!$D$3:$D$7,Sheet1!$E$3:$E$7)</f>
        <v>0.8</v>
      </c>
      <c r="U250">
        <f>LOOKUP(EXCEL_235356_data!O250,Sheet1!$D$3:$D$7,Sheet1!$E$3:$E$7)</f>
        <v>1</v>
      </c>
      <c r="V250">
        <f>LOOKUP(EXCEL_235356_data!P250,Sheet1!$D$3:$D$7,Sheet1!$E$3:$E$7)</f>
        <v>0</v>
      </c>
      <c r="W250">
        <f t="shared" si="60"/>
        <v>0.72</v>
      </c>
      <c r="X250">
        <f t="shared" si="61"/>
        <v>0.29970000000000002</v>
      </c>
      <c r="Y250">
        <f t="shared" si="46"/>
        <v>0.56640000000000001</v>
      </c>
      <c r="Z250">
        <f t="shared" si="62"/>
        <v>1.04895</v>
      </c>
      <c r="AA250">
        <f t="shared" si="63"/>
        <v>8.5628571428571423</v>
      </c>
      <c r="AB250" t="str">
        <f t="shared" si="47"/>
        <v>BUMPY</v>
      </c>
      <c r="AC250" t="str">
        <f t="shared" si="48"/>
        <v>SUPER</v>
      </c>
      <c r="AD250">
        <f t="shared" si="49"/>
        <v>7.1366399999999999</v>
      </c>
      <c r="AE250">
        <f t="shared" si="50"/>
        <v>4.4952380952380953</v>
      </c>
      <c r="AF250" t="str">
        <f t="shared" si="51"/>
        <v>BUMPY</v>
      </c>
      <c r="AG250" t="str">
        <f t="shared" si="52"/>
        <v>SUPER</v>
      </c>
    </row>
    <row r="251" spans="1:33" x14ac:dyDescent="0.25">
      <c r="A251">
        <v>17.400885800000001</v>
      </c>
      <c r="B251">
        <v>78.387110100000001</v>
      </c>
      <c r="C251">
        <v>17.4009274</v>
      </c>
      <c r="D251">
        <v>78.387017299999997</v>
      </c>
      <c r="E251">
        <v>0.23089999999999999</v>
      </c>
      <c r="F251">
        <v>4.6300000000000001E-2</v>
      </c>
      <c r="G251">
        <v>0.1933</v>
      </c>
      <c r="H251">
        <v>2.75</v>
      </c>
      <c r="I251">
        <f t="shared" si="58"/>
        <v>9.9</v>
      </c>
      <c r="J251" t="s">
        <v>2</v>
      </c>
      <c r="K251" s="1">
        <v>9.0682870370370372E-2</v>
      </c>
      <c r="L251">
        <v>0</v>
      </c>
      <c r="M251">
        <v>0</v>
      </c>
      <c r="N251">
        <v>1</v>
      </c>
      <c r="O251">
        <v>1</v>
      </c>
      <c r="P251">
        <v>2</v>
      </c>
      <c r="Q251">
        <f t="shared" si="59"/>
        <v>4</v>
      </c>
      <c r="R251">
        <f>LOOKUP(EXCEL_235356_data!L251,Sheet1!$D$3:$D$7,Sheet1!$E$3:$E$7)</f>
        <v>0</v>
      </c>
      <c r="S251">
        <f>LOOKUP(EXCEL_235356_data!M251,Sheet1!$D$3:$D$7,Sheet1!$E$3:$E$7)</f>
        <v>0</v>
      </c>
      <c r="T251">
        <f>LOOKUP(EXCEL_235356_data!N251,Sheet1!$D$3:$D$7,Sheet1!$E$3:$E$7)</f>
        <v>0.8</v>
      </c>
      <c r="U251">
        <f>LOOKUP(EXCEL_235356_data!O251,Sheet1!$D$3:$D$7,Sheet1!$E$3:$E$7)</f>
        <v>0.8</v>
      </c>
      <c r="V251">
        <f>LOOKUP(EXCEL_235356_data!P251,Sheet1!$D$3:$D$7,Sheet1!$E$3:$E$7)</f>
        <v>1</v>
      </c>
      <c r="W251">
        <f t="shared" si="60"/>
        <v>0.52</v>
      </c>
      <c r="X251">
        <f t="shared" si="61"/>
        <v>0.23089999999999999</v>
      </c>
      <c r="Y251">
        <f t="shared" si="46"/>
        <v>0.47050000000000003</v>
      </c>
      <c r="Z251">
        <f t="shared" si="62"/>
        <v>0.63497499999999996</v>
      </c>
      <c r="AA251">
        <f t="shared" si="63"/>
        <v>8.3963636363636365</v>
      </c>
      <c r="AB251" t="str">
        <f t="shared" si="47"/>
        <v>BUMPY</v>
      </c>
      <c r="AC251" t="str">
        <f t="shared" si="48"/>
        <v>SUPER</v>
      </c>
      <c r="AD251">
        <f t="shared" si="49"/>
        <v>4.6579500000000005</v>
      </c>
      <c r="AE251">
        <f t="shared" si="50"/>
        <v>4.7525252525252526</v>
      </c>
      <c r="AF251" t="str">
        <f t="shared" si="51"/>
        <v>BUMPY</v>
      </c>
      <c r="AG251" t="str">
        <f t="shared" si="52"/>
        <v>SUPER</v>
      </c>
    </row>
    <row r="252" spans="1:33" x14ac:dyDescent="0.25">
      <c r="A252">
        <v>17.4009274</v>
      </c>
      <c r="B252">
        <v>78.387017299999997</v>
      </c>
      <c r="C252">
        <v>17.4010304</v>
      </c>
      <c r="D252">
        <v>78.386863099999999</v>
      </c>
      <c r="E252">
        <v>9.6100000000000005E-2</v>
      </c>
      <c r="F252">
        <v>0.15720000000000001</v>
      </c>
      <c r="G252">
        <v>0.21590000000000001</v>
      </c>
      <c r="H252">
        <v>4.25</v>
      </c>
      <c r="I252">
        <f t="shared" si="58"/>
        <v>15.3</v>
      </c>
      <c r="J252" t="s">
        <v>0</v>
      </c>
      <c r="K252" s="1">
        <v>9.0740740740740733E-2</v>
      </c>
      <c r="L252">
        <v>0</v>
      </c>
      <c r="M252">
        <v>0</v>
      </c>
      <c r="N252">
        <v>0</v>
      </c>
      <c r="O252">
        <v>0</v>
      </c>
      <c r="P252">
        <v>2</v>
      </c>
      <c r="Q252">
        <f t="shared" si="59"/>
        <v>2</v>
      </c>
      <c r="R252">
        <f>LOOKUP(EXCEL_235356_data!L252,Sheet1!$D$3:$D$7,Sheet1!$E$3:$E$7)</f>
        <v>0</v>
      </c>
      <c r="S252">
        <f>LOOKUP(EXCEL_235356_data!M252,Sheet1!$D$3:$D$7,Sheet1!$E$3:$E$7)</f>
        <v>0</v>
      </c>
      <c r="T252">
        <f>LOOKUP(EXCEL_235356_data!N252,Sheet1!$D$3:$D$7,Sheet1!$E$3:$E$7)</f>
        <v>0</v>
      </c>
      <c r="U252">
        <f>LOOKUP(EXCEL_235356_data!O252,Sheet1!$D$3:$D$7,Sheet1!$E$3:$E$7)</f>
        <v>0</v>
      </c>
      <c r="V252">
        <f>LOOKUP(EXCEL_235356_data!P252,Sheet1!$D$3:$D$7,Sheet1!$E$3:$E$7)</f>
        <v>1</v>
      </c>
      <c r="W252">
        <f t="shared" si="60"/>
        <v>0.2</v>
      </c>
      <c r="X252">
        <f t="shared" si="61"/>
        <v>0.21590000000000001</v>
      </c>
      <c r="Y252">
        <f t="shared" si="46"/>
        <v>0.46920000000000006</v>
      </c>
      <c r="Z252">
        <f t="shared" si="62"/>
        <v>0.91757500000000003</v>
      </c>
      <c r="AA252">
        <f t="shared" si="63"/>
        <v>5.08</v>
      </c>
      <c r="AB252" t="str">
        <f t="shared" si="47"/>
        <v>BUMPY</v>
      </c>
      <c r="AC252" t="str">
        <f t="shared" si="48"/>
        <v>SUPER</v>
      </c>
      <c r="AD252">
        <f t="shared" si="49"/>
        <v>7.1787600000000014</v>
      </c>
      <c r="AE252">
        <f t="shared" si="50"/>
        <v>3.0666666666666669</v>
      </c>
      <c r="AF252" t="str">
        <f t="shared" si="51"/>
        <v>BUMPY</v>
      </c>
      <c r="AG252" t="str">
        <f t="shared" si="52"/>
        <v>SUPER</v>
      </c>
    </row>
    <row r="253" spans="1:33" x14ac:dyDescent="0.25">
      <c r="A253">
        <v>17.4010304</v>
      </c>
      <c r="B253">
        <v>78.386863099999999</v>
      </c>
      <c r="C253">
        <v>17.4011323</v>
      </c>
      <c r="D253">
        <v>78.386718799999997</v>
      </c>
      <c r="E253">
        <v>0.16070000000000001</v>
      </c>
      <c r="F253">
        <v>0.1308</v>
      </c>
      <c r="G253">
        <v>0.1898</v>
      </c>
      <c r="H253">
        <v>3.25</v>
      </c>
      <c r="I253">
        <f t="shared" si="58"/>
        <v>11.700000000000001</v>
      </c>
      <c r="J253" t="s">
        <v>1</v>
      </c>
      <c r="K253" s="1">
        <v>9.0798611111111108E-2</v>
      </c>
      <c r="L253">
        <v>1</v>
      </c>
      <c r="M253">
        <v>0</v>
      </c>
      <c r="N253">
        <v>1</v>
      </c>
      <c r="O253">
        <v>0</v>
      </c>
      <c r="P253">
        <v>0</v>
      </c>
      <c r="Q253">
        <f t="shared" si="59"/>
        <v>2</v>
      </c>
      <c r="R253">
        <f>LOOKUP(EXCEL_235356_data!L253,Sheet1!$D$3:$D$7,Sheet1!$E$3:$E$7)</f>
        <v>0.8</v>
      </c>
      <c r="S253">
        <f>LOOKUP(EXCEL_235356_data!M253,Sheet1!$D$3:$D$7,Sheet1!$E$3:$E$7)</f>
        <v>0</v>
      </c>
      <c r="T253">
        <f>LOOKUP(EXCEL_235356_data!N253,Sheet1!$D$3:$D$7,Sheet1!$E$3:$E$7)</f>
        <v>0.8</v>
      </c>
      <c r="U253">
        <f>LOOKUP(EXCEL_235356_data!O253,Sheet1!$D$3:$D$7,Sheet1!$E$3:$E$7)</f>
        <v>0</v>
      </c>
      <c r="V253">
        <f>LOOKUP(EXCEL_235356_data!P253,Sheet1!$D$3:$D$7,Sheet1!$E$3:$E$7)</f>
        <v>0</v>
      </c>
      <c r="W253">
        <f t="shared" si="60"/>
        <v>0.32</v>
      </c>
      <c r="X253">
        <f t="shared" si="61"/>
        <v>0.1898</v>
      </c>
      <c r="Y253">
        <f t="shared" si="46"/>
        <v>0.48129999999999995</v>
      </c>
      <c r="Z253">
        <f t="shared" si="62"/>
        <v>0.61685000000000001</v>
      </c>
      <c r="AA253">
        <f t="shared" si="63"/>
        <v>5.84</v>
      </c>
      <c r="AB253" t="str">
        <f t="shared" si="47"/>
        <v>BUMPY</v>
      </c>
      <c r="AC253" t="str">
        <f t="shared" si="48"/>
        <v>SUPER</v>
      </c>
      <c r="AD253">
        <f t="shared" si="49"/>
        <v>5.6312100000000003</v>
      </c>
      <c r="AE253">
        <f t="shared" si="50"/>
        <v>4.1136752136752133</v>
      </c>
      <c r="AF253" t="str">
        <f t="shared" si="51"/>
        <v>BUMPY</v>
      </c>
      <c r="AG253" t="str">
        <f t="shared" si="52"/>
        <v>SUPER</v>
      </c>
    </row>
    <row r="254" spans="1:33" x14ac:dyDescent="0.25">
      <c r="A254">
        <v>17.4011323</v>
      </c>
      <c r="B254">
        <v>78.386718799999997</v>
      </c>
      <c r="C254">
        <v>17.401113899999999</v>
      </c>
      <c r="D254">
        <v>78.386596400000002</v>
      </c>
      <c r="E254">
        <v>0.1394</v>
      </c>
      <c r="F254">
        <v>0.1145</v>
      </c>
      <c r="G254">
        <v>0.1142</v>
      </c>
      <c r="H254">
        <v>2</v>
      </c>
      <c r="I254">
        <f t="shared" si="58"/>
        <v>7.2</v>
      </c>
      <c r="J254" t="s">
        <v>0</v>
      </c>
      <c r="K254" s="1">
        <v>9.0856481481481469E-2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59"/>
        <v>0</v>
      </c>
      <c r="R254">
        <f>LOOKUP(EXCEL_235356_data!L254,Sheet1!$D$3:$D$7,Sheet1!$E$3:$E$7)</f>
        <v>0</v>
      </c>
      <c r="S254">
        <f>LOOKUP(EXCEL_235356_data!M254,Sheet1!$D$3:$D$7,Sheet1!$E$3:$E$7)</f>
        <v>0</v>
      </c>
      <c r="T254">
        <f>LOOKUP(EXCEL_235356_data!N254,Sheet1!$D$3:$D$7,Sheet1!$E$3:$E$7)</f>
        <v>0</v>
      </c>
      <c r="U254">
        <f>LOOKUP(EXCEL_235356_data!O254,Sheet1!$D$3:$D$7,Sheet1!$E$3:$E$7)</f>
        <v>0</v>
      </c>
      <c r="V254">
        <f>LOOKUP(EXCEL_235356_data!P254,Sheet1!$D$3:$D$7,Sheet1!$E$3:$E$7)</f>
        <v>0</v>
      </c>
      <c r="W254">
        <f t="shared" si="60"/>
        <v>0</v>
      </c>
      <c r="X254">
        <f t="shared" si="61"/>
        <v>0.1394</v>
      </c>
      <c r="Y254">
        <f t="shared" si="46"/>
        <v>0.36809999999999998</v>
      </c>
      <c r="Z254">
        <f t="shared" si="62"/>
        <v>0.27879999999999999</v>
      </c>
      <c r="AA254">
        <f t="shared" si="63"/>
        <v>6.97</v>
      </c>
      <c r="AB254" t="str">
        <f t="shared" si="47"/>
        <v>BUMPY</v>
      </c>
      <c r="AC254" t="str">
        <f t="shared" si="48"/>
        <v>SUPER</v>
      </c>
      <c r="AD254">
        <f t="shared" si="49"/>
        <v>2.6503199999999998</v>
      </c>
      <c r="AE254">
        <f t="shared" si="50"/>
        <v>5.1124999999999998</v>
      </c>
      <c r="AF254" t="str">
        <f t="shared" si="51"/>
        <v>BUMPY</v>
      </c>
      <c r="AG254" t="str">
        <f t="shared" si="52"/>
        <v>SUPER</v>
      </c>
    </row>
    <row r="255" spans="1:33" x14ac:dyDescent="0.25">
      <c r="A255">
        <v>17.401113899999999</v>
      </c>
      <c r="B255">
        <v>78.386596400000002</v>
      </c>
      <c r="C255">
        <v>17.401064600000002</v>
      </c>
      <c r="D255">
        <v>78.386512400000001</v>
      </c>
      <c r="E255">
        <v>0.34720000000000001</v>
      </c>
      <c r="F255">
        <v>0.22750000000000001</v>
      </c>
      <c r="G255">
        <v>0.39479999999999998</v>
      </c>
      <c r="H255">
        <v>1.75</v>
      </c>
      <c r="I255">
        <f t="shared" si="58"/>
        <v>6.3</v>
      </c>
      <c r="J255" t="s">
        <v>1</v>
      </c>
      <c r="K255" s="1">
        <v>9.0914351851851857E-2</v>
      </c>
      <c r="L255">
        <v>0</v>
      </c>
      <c r="M255">
        <v>0</v>
      </c>
      <c r="N255">
        <v>0</v>
      </c>
      <c r="O255">
        <v>2</v>
      </c>
      <c r="P255">
        <v>2</v>
      </c>
      <c r="Q255">
        <f t="shared" si="59"/>
        <v>4</v>
      </c>
      <c r="R255">
        <f>LOOKUP(EXCEL_235356_data!L255,Sheet1!$D$3:$D$7,Sheet1!$E$3:$E$7)</f>
        <v>0</v>
      </c>
      <c r="S255">
        <f>LOOKUP(EXCEL_235356_data!M255,Sheet1!$D$3:$D$7,Sheet1!$E$3:$E$7)</f>
        <v>0</v>
      </c>
      <c r="T255">
        <f>LOOKUP(EXCEL_235356_data!N255,Sheet1!$D$3:$D$7,Sheet1!$E$3:$E$7)</f>
        <v>0</v>
      </c>
      <c r="U255">
        <f>LOOKUP(EXCEL_235356_data!O255,Sheet1!$D$3:$D$7,Sheet1!$E$3:$E$7)</f>
        <v>1</v>
      </c>
      <c r="V255">
        <f>LOOKUP(EXCEL_235356_data!P255,Sheet1!$D$3:$D$7,Sheet1!$E$3:$E$7)</f>
        <v>1</v>
      </c>
      <c r="W255">
        <f t="shared" si="60"/>
        <v>0.4</v>
      </c>
      <c r="X255">
        <f t="shared" si="61"/>
        <v>0.39479999999999998</v>
      </c>
      <c r="Y255">
        <f t="shared" si="46"/>
        <v>0.96950000000000003</v>
      </c>
      <c r="Z255">
        <f t="shared" si="62"/>
        <v>0.69089999999999996</v>
      </c>
      <c r="AA255">
        <f t="shared" si="63"/>
        <v>22.56</v>
      </c>
      <c r="AB255" t="str">
        <f t="shared" si="47"/>
        <v>BUMPY</v>
      </c>
      <c r="AC255" t="str">
        <f t="shared" si="48"/>
        <v>SUPER</v>
      </c>
      <c r="AD255">
        <f t="shared" si="49"/>
        <v>6.10785</v>
      </c>
      <c r="AE255">
        <f t="shared" si="50"/>
        <v>15.388888888888891</v>
      </c>
      <c r="AF255" t="str">
        <f t="shared" si="51"/>
        <v>BUMPY</v>
      </c>
      <c r="AG255" t="str">
        <f t="shared" si="52"/>
        <v>SUPER</v>
      </c>
    </row>
    <row r="256" spans="1:33" x14ac:dyDescent="0.25">
      <c r="A256">
        <v>17.401064600000002</v>
      </c>
      <c r="B256">
        <v>78.386512400000001</v>
      </c>
      <c r="C256">
        <v>17.4009599</v>
      </c>
      <c r="D256">
        <v>78.386415299999996</v>
      </c>
      <c r="E256">
        <v>0.2843</v>
      </c>
      <c r="F256">
        <v>8.1500000000000003E-2</v>
      </c>
      <c r="G256">
        <v>0.1178</v>
      </c>
      <c r="H256">
        <v>3.5</v>
      </c>
      <c r="I256">
        <f t="shared" si="58"/>
        <v>12.6</v>
      </c>
      <c r="J256" t="s">
        <v>0</v>
      </c>
      <c r="K256" s="1">
        <v>9.0972222222222218E-2</v>
      </c>
      <c r="L256">
        <v>2</v>
      </c>
      <c r="M256">
        <v>0</v>
      </c>
      <c r="N256">
        <v>0</v>
      </c>
      <c r="O256">
        <v>0</v>
      </c>
      <c r="P256">
        <v>0</v>
      </c>
      <c r="Q256">
        <f t="shared" si="59"/>
        <v>2</v>
      </c>
      <c r="R256">
        <f>LOOKUP(EXCEL_235356_data!L256,Sheet1!$D$3:$D$7,Sheet1!$E$3:$E$7)</f>
        <v>1</v>
      </c>
      <c r="S256">
        <f>LOOKUP(EXCEL_235356_data!M256,Sheet1!$D$3:$D$7,Sheet1!$E$3:$E$7)</f>
        <v>0</v>
      </c>
      <c r="T256">
        <f>LOOKUP(EXCEL_235356_data!N256,Sheet1!$D$3:$D$7,Sheet1!$E$3:$E$7)</f>
        <v>0</v>
      </c>
      <c r="U256">
        <f>LOOKUP(EXCEL_235356_data!O256,Sheet1!$D$3:$D$7,Sheet1!$E$3:$E$7)</f>
        <v>0</v>
      </c>
      <c r="V256">
        <f>LOOKUP(EXCEL_235356_data!P256,Sheet1!$D$3:$D$7,Sheet1!$E$3:$E$7)</f>
        <v>0</v>
      </c>
      <c r="W256">
        <f t="shared" si="60"/>
        <v>0.2</v>
      </c>
      <c r="X256">
        <f t="shared" si="61"/>
        <v>0.2843</v>
      </c>
      <c r="Y256">
        <f t="shared" si="46"/>
        <v>0.48360000000000003</v>
      </c>
      <c r="Z256">
        <f t="shared" si="62"/>
        <v>0.99504999999999999</v>
      </c>
      <c r="AA256">
        <f t="shared" si="63"/>
        <v>8.1228571428571428</v>
      </c>
      <c r="AB256" t="str">
        <f t="shared" si="47"/>
        <v>BUMPY</v>
      </c>
      <c r="AC256" t="str">
        <f t="shared" si="48"/>
        <v>SUPER</v>
      </c>
      <c r="AD256">
        <f t="shared" si="49"/>
        <v>6.0933600000000006</v>
      </c>
      <c r="AE256">
        <f t="shared" si="50"/>
        <v>3.8380952380952382</v>
      </c>
      <c r="AF256" t="str">
        <f t="shared" si="51"/>
        <v>BUMPY</v>
      </c>
      <c r="AG256" t="str">
        <f t="shared" si="52"/>
        <v>SUPER</v>
      </c>
    </row>
    <row r="257" spans="1:33" x14ac:dyDescent="0.25">
      <c r="A257">
        <v>17.4009599</v>
      </c>
      <c r="B257">
        <v>78.386415299999996</v>
      </c>
      <c r="C257">
        <v>17.4008517</v>
      </c>
      <c r="D257">
        <v>78.386262200000004</v>
      </c>
      <c r="E257">
        <v>0.1464</v>
      </c>
      <c r="F257">
        <v>9.9599999999999994E-2</v>
      </c>
      <c r="G257">
        <v>0.1103</v>
      </c>
      <c r="H257">
        <v>4.25</v>
      </c>
      <c r="I257">
        <f t="shared" si="58"/>
        <v>15.3</v>
      </c>
      <c r="J257" t="s">
        <v>0</v>
      </c>
      <c r="K257" s="1">
        <v>9.1030092592592593E-2</v>
      </c>
      <c r="L257">
        <v>1</v>
      </c>
      <c r="M257">
        <v>0</v>
      </c>
      <c r="N257">
        <v>0</v>
      </c>
      <c r="O257">
        <v>0</v>
      </c>
      <c r="P257">
        <v>0</v>
      </c>
      <c r="Q257">
        <f t="shared" si="59"/>
        <v>1</v>
      </c>
      <c r="R257">
        <f>LOOKUP(EXCEL_235356_data!L257,Sheet1!$D$3:$D$7,Sheet1!$E$3:$E$7)</f>
        <v>0.8</v>
      </c>
      <c r="S257">
        <f>LOOKUP(EXCEL_235356_data!M257,Sheet1!$D$3:$D$7,Sheet1!$E$3:$E$7)</f>
        <v>0</v>
      </c>
      <c r="T257">
        <f>LOOKUP(EXCEL_235356_data!N257,Sheet1!$D$3:$D$7,Sheet1!$E$3:$E$7)</f>
        <v>0</v>
      </c>
      <c r="U257">
        <f>LOOKUP(EXCEL_235356_data!O257,Sheet1!$D$3:$D$7,Sheet1!$E$3:$E$7)</f>
        <v>0</v>
      </c>
      <c r="V257">
        <f>LOOKUP(EXCEL_235356_data!P257,Sheet1!$D$3:$D$7,Sheet1!$E$3:$E$7)</f>
        <v>0</v>
      </c>
      <c r="W257">
        <f t="shared" si="60"/>
        <v>0.16</v>
      </c>
      <c r="X257">
        <f t="shared" si="61"/>
        <v>0.1464</v>
      </c>
      <c r="Y257">
        <f t="shared" si="46"/>
        <v>0.35630000000000001</v>
      </c>
      <c r="Z257">
        <f t="shared" si="62"/>
        <v>0.62219999999999998</v>
      </c>
      <c r="AA257">
        <f t="shared" si="63"/>
        <v>3.4447058823529413</v>
      </c>
      <c r="AB257" t="str">
        <f t="shared" si="47"/>
        <v>BUMPY</v>
      </c>
      <c r="AC257" t="str">
        <f t="shared" si="48"/>
        <v>SUPER</v>
      </c>
      <c r="AD257">
        <f t="shared" si="49"/>
        <v>5.45139</v>
      </c>
      <c r="AE257">
        <f t="shared" si="50"/>
        <v>2.3287581699346407</v>
      </c>
      <c r="AF257" t="str">
        <f t="shared" si="51"/>
        <v>BUMPY</v>
      </c>
      <c r="AG257" t="str">
        <f t="shared" si="52"/>
        <v>GOOD</v>
      </c>
    </row>
    <row r="258" spans="1:33" x14ac:dyDescent="0.25">
      <c r="A258">
        <v>17.4008517</v>
      </c>
      <c r="B258">
        <v>78.386262200000004</v>
      </c>
      <c r="C258">
        <v>17.4009222</v>
      </c>
      <c r="D258">
        <v>78.385978600000001</v>
      </c>
      <c r="E258">
        <v>5.04E-2</v>
      </c>
      <c r="F258">
        <v>5.7799999999999997E-2</v>
      </c>
      <c r="G258">
        <v>7.4899999999999994E-2</v>
      </c>
      <c r="H258">
        <v>7.25</v>
      </c>
      <c r="I258">
        <f t="shared" si="58"/>
        <v>26.1</v>
      </c>
      <c r="J258" t="s">
        <v>0</v>
      </c>
      <c r="K258" s="1">
        <v>9.1087962962962954E-2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f t="shared" si="59"/>
        <v>0</v>
      </c>
      <c r="R258">
        <f>LOOKUP(EXCEL_235356_data!L258,Sheet1!$D$3:$D$7,Sheet1!$E$3:$E$7)</f>
        <v>0</v>
      </c>
      <c r="S258">
        <f>LOOKUP(EXCEL_235356_data!M258,Sheet1!$D$3:$D$7,Sheet1!$E$3:$E$7)</f>
        <v>0</v>
      </c>
      <c r="T258">
        <f>LOOKUP(EXCEL_235356_data!N258,Sheet1!$D$3:$D$7,Sheet1!$E$3:$E$7)</f>
        <v>0</v>
      </c>
      <c r="U258">
        <f>LOOKUP(EXCEL_235356_data!O258,Sheet1!$D$3:$D$7,Sheet1!$E$3:$E$7)</f>
        <v>0</v>
      </c>
      <c r="V258">
        <f>LOOKUP(EXCEL_235356_data!P258,Sheet1!$D$3:$D$7,Sheet1!$E$3:$E$7)</f>
        <v>0</v>
      </c>
      <c r="W258">
        <f t="shared" si="60"/>
        <v>0</v>
      </c>
      <c r="X258">
        <f t="shared" si="61"/>
        <v>7.4899999999999994E-2</v>
      </c>
      <c r="Y258">
        <f t="shared" si="46"/>
        <v>0.18309999999999998</v>
      </c>
      <c r="Z258">
        <f t="shared" si="62"/>
        <v>0.54302499999999998</v>
      </c>
      <c r="AA258">
        <f t="shared" si="63"/>
        <v>1.0331034482758621</v>
      </c>
      <c r="AB258" t="str">
        <f t="shared" si="47"/>
        <v>GOOD</v>
      </c>
      <c r="AC258" t="str">
        <f t="shared" si="48"/>
        <v>GOOD</v>
      </c>
      <c r="AD258">
        <f t="shared" si="49"/>
        <v>4.7789099999999998</v>
      </c>
      <c r="AE258">
        <f t="shared" si="50"/>
        <v>0.70153256704980838</v>
      </c>
      <c r="AF258" t="str">
        <f t="shared" si="51"/>
        <v>GOOD</v>
      </c>
      <c r="AG258" t="str">
        <f t="shared" si="52"/>
        <v>GOOD</v>
      </c>
    </row>
    <row r="259" spans="1:33" x14ac:dyDescent="0.25">
      <c r="A259">
        <v>17.4009222</v>
      </c>
      <c r="B259">
        <v>78.385978600000001</v>
      </c>
      <c r="C259">
        <v>17.401034899999999</v>
      </c>
      <c r="D259">
        <v>78.385675000000006</v>
      </c>
      <c r="E259">
        <v>4.7300000000000002E-2</v>
      </c>
      <c r="F259">
        <v>5.0200000000000002E-2</v>
      </c>
      <c r="G259">
        <v>5.0599999999999999E-2</v>
      </c>
      <c r="H259">
        <v>6.5</v>
      </c>
      <c r="I259">
        <f t="shared" si="58"/>
        <v>23.400000000000002</v>
      </c>
      <c r="J259" t="s">
        <v>0</v>
      </c>
      <c r="K259" s="1">
        <v>9.1145833333333329E-2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f t="shared" si="59"/>
        <v>0</v>
      </c>
      <c r="R259">
        <f>LOOKUP(EXCEL_235356_data!L259,Sheet1!$D$3:$D$7,Sheet1!$E$3:$E$7)</f>
        <v>0</v>
      </c>
      <c r="S259">
        <f>LOOKUP(EXCEL_235356_data!M259,Sheet1!$D$3:$D$7,Sheet1!$E$3:$E$7)</f>
        <v>0</v>
      </c>
      <c r="T259">
        <f>LOOKUP(EXCEL_235356_data!N259,Sheet1!$D$3:$D$7,Sheet1!$E$3:$E$7)</f>
        <v>0</v>
      </c>
      <c r="U259">
        <f>LOOKUP(EXCEL_235356_data!O259,Sheet1!$D$3:$D$7,Sheet1!$E$3:$E$7)</f>
        <v>0</v>
      </c>
      <c r="V259">
        <f>LOOKUP(EXCEL_235356_data!P259,Sheet1!$D$3:$D$7,Sheet1!$E$3:$E$7)</f>
        <v>0</v>
      </c>
      <c r="W259">
        <f t="shared" si="60"/>
        <v>0</v>
      </c>
      <c r="X259">
        <f t="shared" si="61"/>
        <v>5.0599999999999999E-2</v>
      </c>
      <c r="Y259">
        <f t="shared" ref="Y259:Y276" si="64">SUM(E259:G259)</f>
        <v>0.14810000000000001</v>
      </c>
      <c r="Z259">
        <f t="shared" si="62"/>
        <v>0.32889999999999997</v>
      </c>
      <c r="AA259">
        <f t="shared" si="63"/>
        <v>0.77846153846153843</v>
      </c>
      <c r="AB259" t="str">
        <f t="shared" ref="AB259:AB276" si="65">IF(AA259&gt;2,"BUMPY","GOOD")</f>
        <v>GOOD</v>
      </c>
      <c r="AC259" t="str">
        <f t="shared" ref="AC259:AC276" si="66">IF(AA259&gt;3,"SUPER","GOOD")</f>
        <v>GOOD</v>
      </c>
      <c r="AD259">
        <f t="shared" ref="AD259:AD276" si="67">Y259*I259</f>
        <v>3.4655400000000007</v>
      </c>
      <c r="AE259">
        <f t="shared" ref="AE259:AE276" si="68">(Y259/I259)*100</f>
        <v>0.63290598290598288</v>
      </c>
      <c r="AF259" t="str">
        <f t="shared" ref="AF259:AF276" si="69">IF(AE259&gt;2,"BUMPY","GOOD")</f>
        <v>GOOD</v>
      </c>
      <c r="AG259" t="str">
        <f t="shared" ref="AG259:AG276" si="70">IF(AE259&gt;3,"SUPER","GOOD")</f>
        <v>GOOD</v>
      </c>
    </row>
    <row r="260" spans="1:33" x14ac:dyDescent="0.25">
      <c r="A260">
        <v>17.401034899999999</v>
      </c>
      <c r="B260">
        <v>78.385675000000006</v>
      </c>
      <c r="C260">
        <v>17.401163100000002</v>
      </c>
      <c r="D260">
        <v>78.385404300000005</v>
      </c>
      <c r="E260">
        <v>0.1031</v>
      </c>
      <c r="F260">
        <v>6.2199999999999998E-2</v>
      </c>
      <c r="G260">
        <v>2.8500000000000001E-2</v>
      </c>
      <c r="H260">
        <v>6.5</v>
      </c>
      <c r="I260">
        <f t="shared" si="58"/>
        <v>23.400000000000002</v>
      </c>
      <c r="J260" t="s">
        <v>0</v>
      </c>
      <c r="K260" s="1">
        <v>9.1203703703703717E-2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f t="shared" si="59"/>
        <v>0</v>
      </c>
      <c r="R260">
        <f>LOOKUP(EXCEL_235356_data!L260,Sheet1!$D$3:$D$7,Sheet1!$E$3:$E$7)</f>
        <v>0</v>
      </c>
      <c r="S260">
        <f>LOOKUP(EXCEL_235356_data!M260,Sheet1!$D$3:$D$7,Sheet1!$E$3:$E$7)</f>
        <v>0</v>
      </c>
      <c r="T260">
        <f>LOOKUP(EXCEL_235356_data!N260,Sheet1!$D$3:$D$7,Sheet1!$E$3:$E$7)</f>
        <v>0</v>
      </c>
      <c r="U260">
        <f>LOOKUP(EXCEL_235356_data!O260,Sheet1!$D$3:$D$7,Sheet1!$E$3:$E$7)</f>
        <v>0</v>
      </c>
      <c r="V260">
        <f>LOOKUP(EXCEL_235356_data!P260,Sheet1!$D$3:$D$7,Sheet1!$E$3:$E$7)</f>
        <v>0</v>
      </c>
      <c r="W260">
        <f t="shared" si="60"/>
        <v>0</v>
      </c>
      <c r="X260">
        <f t="shared" si="61"/>
        <v>0.1031</v>
      </c>
      <c r="Y260">
        <f t="shared" si="64"/>
        <v>0.1938</v>
      </c>
      <c r="Z260">
        <f t="shared" si="62"/>
        <v>0.67015000000000002</v>
      </c>
      <c r="AA260">
        <f t="shared" si="63"/>
        <v>1.5861538461538462</v>
      </c>
      <c r="AB260" t="str">
        <f t="shared" si="65"/>
        <v>GOOD</v>
      </c>
      <c r="AC260" t="str">
        <f t="shared" si="66"/>
        <v>GOOD</v>
      </c>
      <c r="AD260">
        <f t="shared" si="67"/>
        <v>4.5349200000000005</v>
      </c>
      <c r="AE260">
        <f t="shared" si="68"/>
        <v>0.82820512820512815</v>
      </c>
      <c r="AF260" t="str">
        <f t="shared" si="69"/>
        <v>GOOD</v>
      </c>
      <c r="AG260" t="str">
        <f t="shared" si="70"/>
        <v>GOOD</v>
      </c>
    </row>
    <row r="261" spans="1:33" x14ac:dyDescent="0.25">
      <c r="A261">
        <v>17.401163100000002</v>
      </c>
      <c r="B261">
        <v>78.385404300000005</v>
      </c>
      <c r="C261">
        <v>17.401298600000001</v>
      </c>
      <c r="D261">
        <v>78.385170599999995</v>
      </c>
      <c r="E261">
        <v>0.1074</v>
      </c>
      <c r="F261">
        <v>6.2100000000000002E-2</v>
      </c>
      <c r="G261">
        <v>0.12970000000000001</v>
      </c>
      <c r="H261">
        <v>6.25</v>
      </c>
      <c r="I261">
        <f t="shared" si="58"/>
        <v>22.5</v>
      </c>
      <c r="J261" t="s">
        <v>0</v>
      </c>
      <c r="K261" s="1">
        <v>9.1261574074074078E-2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 t="shared" si="59"/>
        <v>0</v>
      </c>
      <c r="R261">
        <f>LOOKUP(EXCEL_235356_data!L261,Sheet1!$D$3:$D$7,Sheet1!$E$3:$E$7)</f>
        <v>0</v>
      </c>
      <c r="S261">
        <f>LOOKUP(EXCEL_235356_data!M261,Sheet1!$D$3:$D$7,Sheet1!$E$3:$E$7)</f>
        <v>0</v>
      </c>
      <c r="T261">
        <f>LOOKUP(EXCEL_235356_data!N261,Sheet1!$D$3:$D$7,Sheet1!$E$3:$E$7)</f>
        <v>0</v>
      </c>
      <c r="U261">
        <f>LOOKUP(EXCEL_235356_data!O261,Sheet1!$D$3:$D$7,Sheet1!$E$3:$E$7)</f>
        <v>0</v>
      </c>
      <c r="V261">
        <f>LOOKUP(EXCEL_235356_data!P261,Sheet1!$D$3:$D$7,Sheet1!$E$3:$E$7)</f>
        <v>0</v>
      </c>
      <c r="W261">
        <f t="shared" si="60"/>
        <v>0</v>
      </c>
      <c r="X261">
        <f t="shared" si="61"/>
        <v>0.12970000000000001</v>
      </c>
      <c r="Y261">
        <f t="shared" si="64"/>
        <v>0.29920000000000002</v>
      </c>
      <c r="Z261">
        <f t="shared" si="62"/>
        <v>0.81062500000000004</v>
      </c>
      <c r="AA261">
        <f t="shared" si="63"/>
        <v>2.0752000000000002</v>
      </c>
      <c r="AB261" t="str">
        <f t="shared" si="65"/>
        <v>BUMPY</v>
      </c>
      <c r="AC261" t="str">
        <f t="shared" si="66"/>
        <v>GOOD</v>
      </c>
      <c r="AD261">
        <f t="shared" si="67"/>
        <v>6.7320000000000002</v>
      </c>
      <c r="AE261">
        <f t="shared" si="68"/>
        <v>1.3297777777777777</v>
      </c>
      <c r="AF261" t="str">
        <f t="shared" si="69"/>
        <v>GOOD</v>
      </c>
      <c r="AG261" t="str">
        <f t="shared" si="70"/>
        <v>GOOD</v>
      </c>
    </row>
    <row r="262" spans="1:33" x14ac:dyDescent="0.25">
      <c r="A262">
        <v>17.401298600000001</v>
      </c>
      <c r="B262">
        <v>78.385170599999995</v>
      </c>
      <c r="C262">
        <v>17.401401499999999</v>
      </c>
      <c r="D262">
        <v>78.384886100000003</v>
      </c>
      <c r="E262">
        <v>0.1089</v>
      </c>
      <c r="F262">
        <v>0.45619999999999999</v>
      </c>
      <c r="G262">
        <v>0.89590000000000003</v>
      </c>
      <c r="H262">
        <v>5</v>
      </c>
      <c r="I262">
        <f t="shared" si="58"/>
        <v>18</v>
      </c>
      <c r="J262" t="s">
        <v>2</v>
      </c>
      <c r="K262" s="1">
        <v>9.1319444444444453E-2</v>
      </c>
      <c r="L262">
        <v>0</v>
      </c>
      <c r="M262">
        <v>1</v>
      </c>
      <c r="N262">
        <v>3</v>
      </c>
      <c r="O262">
        <v>2</v>
      </c>
      <c r="P262">
        <v>1</v>
      </c>
      <c r="Q262">
        <f t="shared" si="59"/>
        <v>7</v>
      </c>
      <c r="R262">
        <f>LOOKUP(EXCEL_235356_data!L262,Sheet1!$D$3:$D$7,Sheet1!$E$3:$E$7)</f>
        <v>0</v>
      </c>
      <c r="S262">
        <f>LOOKUP(EXCEL_235356_data!M262,Sheet1!$D$3:$D$7,Sheet1!$E$3:$E$7)</f>
        <v>0.8</v>
      </c>
      <c r="T262">
        <f>LOOKUP(EXCEL_235356_data!N262,Sheet1!$D$3:$D$7,Sheet1!$E$3:$E$7)</f>
        <v>1.5</v>
      </c>
      <c r="U262">
        <f>LOOKUP(EXCEL_235356_data!O262,Sheet1!$D$3:$D$7,Sheet1!$E$3:$E$7)</f>
        <v>1</v>
      </c>
      <c r="V262">
        <f>LOOKUP(EXCEL_235356_data!P262,Sheet1!$D$3:$D$7,Sheet1!$E$3:$E$7)</f>
        <v>0.8</v>
      </c>
      <c r="W262">
        <f t="shared" si="60"/>
        <v>0.82</v>
      </c>
      <c r="X262">
        <f t="shared" si="61"/>
        <v>0.89590000000000003</v>
      </c>
      <c r="Y262">
        <f t="shared" si="64"/>
        <v>1.4609999999999999</v>
      </c>
      <c r="Z262">
        <f t="shared" si="62"/>
        <v>4.4794999999999998</v>
      </c>
      <c r="AA262">
        <f t="shared" si="63"/>
        <v>17.917999999999999</v>
      </c>
      <c r="AB262" t="str">
        <f t="shared" si="65"/>
        <v>BUMPY</v>
      </c>
      <c r="AC262" t="str">
        <f t="shared" si="66"/>
        <v>SUPER</v>
      </c>
      <c r="AD262">
        <f t="shared" si="67"/>
        <v>26.297999999999998</v>
      </c>
      <c r="AE262">
        <f t="shared" si="68"/>
        <v>8.1166666666666671</v>
      </c>
      <c r="AF262" t="str">
        <f t="shared" si="69"/>
        <v>BUMPY</v>
      </c>
      <c r="AG262" t="str">
        <f t="shared" si="70"/>
        <v>SUPER</v>
      </c>
    </row>
    <row r="263" spans="1:33" x14ac:dyDescent="0.25">
      <c r="A263">
        <v>17.401401499999999</v>
      </c>
      <c r="B263">
        <v>78.384886100000003</v>
      </c>
      <c r="C263">
        <v>17.401461000000001</v>
      </c>
      <c r="D263">
        <v>78.384792899999994</v>
      </c>
      <c r="E263">
        <v>0.1951</v>
      </c>
      <c r="F263">
        <v>0.13339999999999999</v>
      </c>
      <c r="G263">
        <v>0.17019999999999999</v>
      </c>
      <c r="H263">
        <v>1.5</v>
      </c>
      <c r="I263">
        <f t="shared" si="58"/>
        <v>5.4</v>
      </c>
      <c r="J263" t="s">
        <v>0</v>
      </c>
      <c r="K263" s="1">
        <v>9.1377314814814814E-2</v>
      </c>
      <c r="L263">
        <v>0</v>
      </c>
      <c r="M263">
        <v>0</v>
      </c>
      <c r="N263">
        <v>0</v>
      </c>
      <c r="O263">
        <v>0</v>
      </c>
      <c r="P263">
        <v>1</v>
      </c>
      <c r="Q263">
        <f t="shared" si="59"/>
        <v>1</v>
      </c>
      <c r="R263">
        <f>LOOKUP(EXCEL_235356_data!L263,Sheet1!$D$3:$D$7,Sheet1!$E$3:$E$7)</f>
        <v>0</v>
      </c>
      <c r="S263">
        <f>LOOKUP(EXCEL_235356_data!M263,Sheet1!$D$3:$D$7,Sheet1!$E$3:$E$7)</f>
        <v>0</v>
      </c>
      <c r="T263">
        <f>LOOKUP(EXCEL_235356_data!N263,Sheet1!$D$3:$D$7,Sheet1!$E$3:$E$7)</f>
        <v>0</v>
      </c>
      <c r="U263">
        <f>LOOKUP(EXCEL_235356_data!O263,Sheet1!$D$3:$D$7,Sheet1!$E$3:$E$7)</f>
        <v>0</v>
      </c>
      <c r="V263">
        <f>LOOKUP(EXCEL_235356_data!P263,Sheet1!$D$3:$D$7,Sheet1!$E$3:$E$7)</f>
        <v>0.8</v>
      </c>
      <c r="W263">
        <f t="shared" si="60"/>
        <v>0.16</v>
      </c>
      <c r="X263">
        <f t="shared" si="61"/>
        <v>0.1951</v>
      </c>
      <c r="Y263">
        <f t="shared" si="64"/>
        <v>0.49870000000000003</v>
      </c>
      <c r="Z263">
        <f t="shared" si="62"/>
        <v>0.29264999999999997</v>
      </c>
      <c r="AA263">
        <f t="shared" si="63"/>
        <v>13.006666666666666</v>
      </c>
      <c r="AB263" t="str">
        <f t="shared" si="65"/>
        <v>BUMPY</v>
      </c>
      <c r="AC263" t="str">
        <f t="shared" si="66"/>
        <v>SUPER</v>
      </c>
      <c r="AD263">
        <f t="shared" si="67"/>
        <v>2.6929800000000004</v>
      </c>
      <c r="AE263">
        <f t="shared" si="68"/>
        <v>9.2351851851851858</v>
      </c>
      <c r="AF263" t="str">
        <f t="shared" si="69"/>
        <v>BUMPY</v>
      </c>
      <c r="AG263" t="str">
        <f t="shared" si="70"/>
        <v>SUPER</v>
      </c>
    </row>
    <row r="264" spans="1:33" x14ac:dyDescent="0.25">
      <c r="A264">
        <v>17.401461000000001</v>
      </c>
      <c r="B264">
        <v>78.384792899999994</v>
      </c>
      <c r="C264">
        <v>17.401486200000001</v>
      </c>
      <c r="D264">
        <v>78.384656800000002</v>
      </c>
      <c r="E264">
        <v>7.0999999999999994E-2</v>
      </c>
      <c r="F264">
        <v>0.1641</v>
      </c>
      <c r="G264">
        <v>0.35720000000000002</v>
      </c>
      <c r="H264">
        <v>3.5</v>
      </c>
      <c r="I264">
        <f t="shared" ref="I264:I276" si="71">H264*3.6</f>
        <v>12.6</v>
      </c>
      <c r="J264" t="s">
        <v>1</v>
      </c>
      <c r="K264" s="1">
        <v>9.1435185185185189E-2</v>
      </c>
      <c r="L264">
        <v>1</v>
      </c>
      <c r="M264">
        <v>2</v>
      </c>
      <c r="N264">
        <v>0</v>
      </c>
      <c r="O264">
        <v>0</v>
      </c>
      <c r="P264">
        <v>0</v>
      </c>
      <c r="Q264">
        <f t="shared" si="59"/>
        <v>3</v>
      </c>
      <c r="R264">
        <f>LOOKUP(EXCEL_235356_data!L264,Sheet1!$D$3:$D$7,Sheet1!$E$3:$E$7)</f>
        <v>0.8</v>
      </c>
      <c r="S264">
        <f>LOOKUP(EXCEL_235356_data!M264,Sheet1!$D$3:$D$7,Sheet1!$E$3:$E$7)</f>
        <v>1</v>
      </c>
      <c r="T264">
        <f>LOOKUP(EXCEL_235356_data!N264,Sheet1!$D$3:$D$7,Sheet1!$E$3:$E$7)</f>
        <v>0</v>
      </c>
      <c r="U264">
        <f>LOOKUP(EXCEL_235356_data!O264,Sheet1!$D$3:$D$7,Sheet1!$E$3:$E$7)</f>
        <v>0</v>
      </c>
      <c r="V264">
        <f>LOOKUP(EXCEL_235356_data!P264,Sheet1!$D$3:$D$7,Sheet1!$E$3:$E$7)</f>
        <v>0</v>
      </c>
      <c r="W264">
        <f t="shared" si="60"/>
        <v>0.36</v>
      </c>
      <c r="X264">
        <f t="shared" si="61"/>
        <v>0.35720000000000002</v>
      </c>
      <c r="Y264">
        <f t="shared" si="64"/>
        <v>0.59230000000000005</v>
      </c>
      <c r="Z264">
        <f t="shared" si="62"/>
        <v>1.2502</v>
      </c>
      <c r="AA264">
        <f t="shared" si="63"/>
        <v>10.205714285714286</v>
      </c>
      <c r="AB264" t="str">
        <f t="shared" si="65"/>
        <v>BUMPY</v>
      </c>
      <c r="AC264" t="str">
        <f t="shared" si="66"/>
        <v>SUPER</v>
      </c>
      <c r="AD264">
        <f t="shared" si="67"/>
        <v>7.4629800000000008</v>
      </c>
      <c r="AE264">
        <f t="shared" si="68"/>
        <v>4.700793650793651</v>
      </c>
      <c r="AF264" t="str">
        <f t="shared" si="69"/>
        <v>BUMPY</v>
      </c>
      <c r="AG264" t="str">
        <f t="shared" si="70"/>
        <v>SUPER</v>
      </c>
    </row>
    <row r="265" spans="1:33" x14ac:dyDescent="0.25">
      <c r="A265">
        <v>17.401486200000001</v>
      </c>
      <c r="B265">
        <v>78.384656800000002</v>
      </c>
      <c r="C265">
        <v>17.401547000000001</v>
      </c>
      <c r="D265">
        <v>78.384437300000002</v>
      </c>
      <c r="E265">
        <v>0.16159999999999999</v>
      </c>
      <c r="F265">
        <v>5.9799999999999999E-2</v>
      </c>
      <c r="G265">
        <v>5.8400000000000001E-2</v>
      </c>
      <c r="H265">
        <v>5.75</v>
      </c>
      <c r="I265">
        <f t="shared" si="71"/>
        <v>20.7</v>
      </c>
      <c r="J265" t="s">
        <v>0</v>
      </c>
      <c r="K265" s="1">
        <v>9.149305555555555E-2</v>
      </c>
      <c r="L265">
        <v>0</v>
      </c>
      <c r="M265">
        <v>0</v>
      </c>
      <c r="N265">
        <v>0</v>
      </c>
      <c r="O265">
        <v>0</v>
      </c>
      <c r="P265">
        <v>1</v>
      </c>
      <c r="Q265">
        <f t="shared" si="59"/>
        <v>1</v>
      </c>
      <c r="R265">
        <f>LOOKUP(EXCEL_235356_data!L265,Sheet1!$D$3:$D$7,Sheet1!$E$3:$E$7)</f>
        <v>0</v>
      </c>
      <c r="S265">
        <f>LOOKUP(EXCEL_235356_data!M265,Sheet1!$D$3:$D$7,Sheet1!$E$3:$E$7)</f>
        <v>0</v>
      </c>
      <c r="T265">
        <f>LOOKUP(EXCEL_235356_data!N265,Sheet1!$D$3:$D$7,Sheet1!$E$3:$E$7)</f>
        <v>0</v>
      </c>
      <c r="U265">
        <f>LOOKUP(EXCEL_235356_data!O265,Sheet1!$D$3:$D$7,Sheet1!$E$3:$E$7)</f>
        <v>0</v>
      </c>
      <c r="V265">
        <f>LOOKUP(EXCEL_235356_data!P265,Sheet1!$D$3:$D$7,Sheet1!$E$3:$E$7)</f>
        <v>0.8</v>
      </c>
      <c r="W265">
        <f t="shared" si="60"/>
        <v>0.16</v>
      </c>
      <c r="X265">
        <f t="shared" si="61"/>
        <v>0.16159999999999999</v>
      </c>
      <c r="Y265">
        <f t="shared" si="64"/>
        <v>0.27979999999999999</v>
      </c>
      <c r="Z265">
        <f t="shared" si="62"/>
        <v>0.92919999999999991</v>
      </c>
      <c r="AA265">
        <f t="shared" si="63"/>
        <v>2.8104347826086955</v>
      </c>
      <c r="AB265" t="str">
        <f t="shared" si="65"/>
        <v>BUMPY</v>
      </c>
      <c r="AC265" t="str">
        <f t="shared" si="66"/>
        <v>GOOD</v>
      </c>
      <c r="AD265">
        <f t="shared" si="67"/>
        <v>5.7918599999999998</v>
      </c>
      <c r="AE265">
        <f t="shared" si="68"/>
        <v>1.3516908212560388</v>
      </c>
      <c r="AF265" t="str">
        <f t="shared" si="69"/>
        <v>GOOD</v>
      </c>
      <c r="AG265" t="str">
        <f t="shared" si="70"/>
        <v>GOOD</v>
      </c>
    </row>
    <row r="266" spans="1:33" x14ac:dyDescent="0.25">
      <c r="A266">
        <v>17.401547000000001</v>
      </c>
      <c r="B266">
        <v>78.384437300000002</v>
      </c>
      <c r="C266">
        <v>17.401595799999999</v>
      </c>
      <c r="D266">
        <v>78.384191200000004</v>
      </c>
      <c r="E266">
        <v>0.10199999999999999</v>
      </c>
      <c r="F266">
        <v>6.4100000000000004E-2</v>
      </c>
      <c r="G266">
        <v>6.1699999999999998E-2</v>
      </c>
      <c r="H266">
        <v>5</v>
      </c>
      <c r="I266">
        <f t="shared" si="71"/>
        <v>18</v>
      </c>
      <c r="J266" t="s">
        <v>0</v>
      </c>
      <c r="K266" s="1">
        <v>9.1550925925925938E-2</v>
      </c>
      <c r="L266">
        <v>0</v>
      </c>
      <c r="M266">
        <v>0</v>
      </c>
      <c r="N266">
        <v>0</v>
      </c>
      <c r="O266">
        <v>1</v>
      </c>
      <c r="P266">
        <v>0</v>
      </c>
      <c r="Q266">
        <f t="shared" si="59"/>
        <v>1</v>
      </c>
      <c r="R266">
        <f>LOOKUP(EXCEL_235356_data!L266,Sheet1!$D$3:$D$7,Sheet1!$E$3:$E$7)</f>
        <v>0</v>
      </c>
      <c r="S266">
        <f>LOOKUP(EXCEL_235356_data!M266,Sheet1!$D$3:$D$7,Sheet1!$E$3:$E$7)</f>
        <v>0</v>
      </c>
      <c r="T266">
        <f>LOOKUP(EXCEL_235356_data!N266,Sheet1!$D$3:$D$7,Sheet1!$E$3:$E$7)</f>
        <v>0</v>
      </c>
      <c r="U266">
        <f>LOOKUP(EXCEL_235356_data!O266,Sheet1!$D$3:$D$7,Sheet1!$E$3:$E$7)</f>
        <v>0.8</v>
      </c>
      <c r="V266">
        <f>LOOKUP(EXCEL_235356_data!P266,Sheet1!$D$3:$D$7,Sheet1!$E$3:$E$7)</f>
        <v>0</v>
      </c>
      <c r="W266">
        <f t="shared" si="60"/>
        <v>0.16</v>
      </c>
      <c r="X266">
        <f t="shared" si="61"/>
        <v>0.10199999999999999</v>
      </c>
      <c r="Y266">
        <f t="shared" si="64"/>
        <v>0.2278</v>
      </c>
      <c r="Z266">
        <f t="shared" si="62"/>
        <v>0.51</v>
      </c>
      <c r="AA266">
        <f t="shared" si="63"/>
        <v>2.0399999999999996</v>
      </c>
      <c r="AB266" t="str">
        <f t="shared" si="65"/>
        <v>BUMPY</v>
      </c>
      <c r="AC266" t="str">
        <f t="shared" si="66"/>
        <v>GOOD</v>
      </c>
      <c r="AD266">
        <f t="shared" si="67"/>
        <v>4.1004000000000005</v>
      </c>
      <c r="AE266">
        <f t="shared" si="68"/>
        <v>1.2655555555555555</v>
      </c>
      <c r="AF266" t="str">
        <f t="shared" si="69"/>
        <v>GOOD</v>
      </c>
      <c r="AG266" t="str">
        <f t="shared" si="70"/>
        <v>GOOD</v>
      </c>
    </row>
    <row r="267" spans="1:33" x14ac:dyDescent="0.25">
      <c r="A267">
        <v>17.401595799999999</v>
      </c>
      <c r="B267">
        <v>78.384191200000004</v>
      </c>
      <c r="C267">
        <v>17.401643100000001</v>
      </c>
      <c r="D267">
        <v>78.384046100000006</v>
      </c>
      <c r="E267">
        <v>0.1226</v>
      </c>
      <c r="F267">
        <v>0.13100000000000001</v>
      </c>
      <c r="G267">
        <v>0.17480000000000001</v>
      </c>
      <c r="H267">
        <v>1.75</v>
      </c>
      <c r="I267">
        <f t="shared" si="71"/>
        <v>6.3</v>
      </c>
      <c r="J267" t="s">
        <v>0</v>
      </c>
      <c r="K267" s="1">
        <v>9.1608796296296299E-2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59"/>
        <v>0</v>
      </c>
      <c r="R267">
        <f>LOOKUP(EXCEL_235356_data!L267,Sheet1!$D$3:$D$7,Sheet1!$E$3:$E$7)</f>
        <v>0</v>
      </c>
      <c r="S267">
        <f>LOOKUP(EXCEL_235356_data!M267,Sheet1!$D$3:$D$7,Sheet1!$E$3:$E$7)</f>
        <v>0</v>
      </c>
      <c r="T267">
        <f>LOOKUP(EXCEL_235356_data!N267,Sheet1!$D$3:$D$7,Sheet1!$E$3:$E$7)</f>
        <v>0</v>
      </c>
      <c r="U267">
        <f>LOOKUP(EXCEL_235356_data!O267,Sheet1!$D$3:$D$7,Sheet1!$E$3:$E$7)</f>
        <v>0</v>
      </c>
      <c r="V267">
        <f>LOOKUP(EXCEL_235356_data!P267,Sheet1!$D$3:$D$7,Sheet1!$E$3:$E$7)</f>
        <v>0</v>
      </c>
      <c r="W267">
        <f t="shared" si="60"/>
        <v>0</v>
      </c>
      <c r="X267">
        <f t="shared" si="61"/>
        <v>0.17480000000000001</v>
      </c>
      <c r="Y267">
        <f t="shared" si="64"/>
        <v>0.4284</v>
      </c>
      <c r="Z267">
        <f t="shared" si="62"/>
        <v>0.30590000000000001</v>
      </c>
      <c r="AA267">
        <f t="shared" si="63"/>
        <v>9.9885714285714293</v>
      </c>
      <c r="AB267" t="str">
        <f t="shared" si="65"/>
        <v>BUMPY</v>
      </c>
      <c r="AC267" t="str">
        <f t="shared" si="66"/>
        <v>SUPER</v>
      </c>
      <c r="AD267">
        <f t="shared" si="67"/>
        <v>2.6989199999999998</v>
      </c>
      <c r="AE267">
        <f t="shared" si="68"/>
        <v>6.8000000000000007</v>
      </c>
      <c r="AF267" t="str">
        <f t="shared" si="69"/>
        <v>BUMPY</v>
      </c>
      <c r="AG267" t="str">
        <f t="shared" si="70"/>
        <v>SUPER</v>
      </c>
    </row>
    <row r="268" spans="1:33" x14ac:dyDescent="0.25">
      <c r="A268">
        <v>17.401643100000001</v>
      </c>
      <c r="B268">
        <v>78.384046100000006</v>
      </c>
      <c r="C268">
        <v>17.401590800000001</v>
      </c>
      <c r="D268">
        <v>78.383958500000006</v>
      </c>
      <c r="E268">
        <v>8.3900000000000002E-2</v>
      </c>
      <c r="F268">
        <v>9.4700000000000006E-2</v>
      </c>
      <c r="G268">
        <v>6.1899999999999997E-2</v>
      </c>
      <c r="H268">
        <v>2.75</v>
      </c>
      <c r="I268">
        <f t="shared" si="71"/>
        <v>9.9</v>
      </c>
      <c r="J268" t="s">
        <v>0</v>
      </c>
      <c r="K268" s="1">
        <v>9.1666666666666674E-2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f t="shared" si="59"/>
        <v>0</v>
      </c>
      <c r="R268">
        <f>LOOKUP(EXCEL_235356_data!L268,Sheet1!$D$3:$D$7,Sheet1!$E$3:$E$7)</f>
        <v>0</v>
      </c>
      <c r="S268">
        <f>LOOKUP(EXCEL_235356_data!M268,Sheet1!$D$3:$D$7,Sheet1!$E$3:$E$7)</f>
        <v>0</v>
      </c>
      <c r="T268">
        <f>LOOKUP(EXCEL_235356_data!N268,Sheet1!$D$3:$D$7,Sheet1!$E$3:$E$7)</f>
        <v>0</v>
      </c>
      <c r="U268">
        <f>LOOKUP(EXCEL_235356_data!O268,Sheet1!$D$3:$D$7,Sheet1!$E$3:$E$7)</f>
        <v>0</v>
      </c>
      <c r="V268">
        <f>LOOKUP(EXCEL_235356_data!P268,Sheet1!$D$3:$D$7,Sheet1!$E$3:$E$7)</f>
        <v>0</v>
      </c>
      <c r="W268">
        <f t="shared" si="60"/>
        <v>0</v>
      </c>
      <c r="X268">
        <f t="shared" si="61"/>
        <v>9.4700000000000006E-2</v>
      </c>
      <c r="Y268">
        <f t="shared" si="64"/>
        <v>0.24049999999999999</v>
      </c>
      <c r="Z268">
        <f t="shared" si="62"/>
        <v>0.26042500000000002</v>
      </c>
      <c r="AA268">
        <f t="shared" si="63"/>
        <v>3.4436363636363638</v>
      </c>
      <c r="AB268" t="str">
        <f t="shared" si="65"/>
        <v>BUMPY</v>
      </c>
      <c r="AC268" t="str">
        <f t="shared" si="66"/>
        <v>SUPER</v>
      </c>
      <c r="AD268">
        <f t="shared" si="67"/>
        <v>2.3809499999999999</v>
      </c>
      <c r="AE268">
        <f t="shared" si="68"/>
        <v>2.4292929292929291</v>
      </c>
      <c r="AF268" t="str">
        <f t="shared" si="69"/>
        <v>BUMPY</v>
      </c>
      <c r="AG268" t="str">
        <f t="shared" si="70"/>
        <v>GOOD</v>
      </c>
    </row>
    <row r="269" spans="1:33" x14ac:dyDescent="0.25">
      <c r="A269">
        <v>17.401590800000001</v>
      </c>
      <c r="B269">
        <v>78.383958500000006</v>
      </c>
      <c r="C269">
        <v>17.401378000000001</v>
      </c>
      <c r="D269">
        <v>78.383901699999996</v>
      </c>
      <c r="E269">
        <v>0.13930000000000001</v>
      </c>
      <c r="F269">
        <v>0.10580000000000001</v>
      </c>
      <c r="G269">
        <v>0.20419999999999999</v>
      </c>
      <c r="H269">
        <v>4.75</v>
      </c>
      <c r="I269">
        <f t="shared" si="71"/>
        <v>17.100000000000001</v>
      </c>
      <c r="J269" t="s">
        <v>2</v>
      </c>
      <c r="K269" s="1">
        <v>9.1724537037037035E-2</v>
      </c>
      <c r="L269">
        <v>1</v>
      </c>
      <c r="M269">
        <v>1</v>
      </c>
      <c r="N269">
        <v>1</v>
      </c>
      <c r="O269">
        <v>1</v>
      </c>
      <c r="P269">
        <v>1</v>
      </c>
      <c r="Q269">
        <f t="shared" si="59"/>
        <v>5</v>
      </c>
      <c r="R269">
        <f>LOOKUP(EXCEL_235356_data!L269,Sheet1!$D$3:$D$7,Sheet1!$E$3:$E$7)</f>
        <v>0.8</v>
      </c>
      <c r="S269">
        <f>LOOKUP(EXCEL_235356_data!M269,Sheet1!$D$3:$D$7,Sheet1!$E$3:$E$7)</f>
        <v>0.8</v>
      </c>
      <c r="T269">
        <f>LOOKUP(EXCEL_235356_data!N269,Sheet1!$D$3:$D$7,Sheet1!$E$3:$E$7)</f>
        <v>0.8</v>
      </c>
      <c r="U269">
        <f>LOOKUP(EXCEL_235356_data!O269,Sheet1!$D$3:$D$7,Sheet1!$E$3:$E$7)</f>
        <v>0.8</v>
      </c>
      <c r="V269">
        <f>LOOKUP(EXCEL_235356_data!P269,Sheet1!$D$3:$D$7,Sheet1!$E$3:$E$7)</f>
        <v>0.8</v>
      </c>
      <c r="W269">
        <f t="shared" si="60"/>
        <v>0.8</v>
      </c>
      <c r="X269">
        <f t="shared" si="61"/>
        <v>0.20419999999999999</v>
      </c>
      <c r="Y269">
        <f t="shared" si="64"/>
        <v>0.44930000000000003</v>
      </c>
      <c r="Z269">
        <f t="shared" si="62"/>
        <v>0.96994999999999998</v>
      </c>
      <c r="AA269">
        <f t="shared" si="63"/>
        <v>4.298947368421052</v>
      </c>
      <c r="AB269" t="str">
        <f t="shared" si="65"/>
        <v>BUMPY</v>
      </c>
      <c r="AC269" t="str">
        <f t="shared" si="66"/>
        <v>SUPER</v>
      </c>
      <c r="AD269">
        <f t="shared" si="67"/>
        <v>7.6830300000000014</v>
      </c>
      <c r="AE269">
        <f t="shared" si="68"/>
        <v>2.6274853801169589</v>
      </c>
      <c r="AF269" t="str">
        <f t="shared" si="69"/>
        <v>BUMPY</v>
      </c>
      <c r="AG269" t="str">
        <f t="shared" si="70"/>
        <v>GOOD</v>
      </c>
    </row>
    <row r="270" spans="1:33" x14ac:dyDescent="0.25">
      <c r="A270">
        <v>17.401378000000001</v>
      </c>
      <c r="B270">
        <v>78.383901699999996</v>
      </c>
      <c r="C270">
        <v>17.401246499999999</v>
      </c>
      <c r="D270">
        <v>78.383892099999997</v>
      </c>
      <c r="E270">
        <v>0.15770000000000001</v>
      </c>
      <c r="F270">
        <v>0.13819999999999999</v>
      </c>
      <c r="G270">
        <v>0.30049999999999999</v>
      </c>
      <c r="H270">
        <v>1.75</v>
      </c>
      <c r="I270">
        <f t="shared" si="71"/>
        <v>6.3</v>
      </c>
      <c r="J270" t="s">
        <v>0</v>
      </c>
      <c r="K270" s="1">
        <v>9.178240740740741E-2</v>
      </c>
      <c r="L270">
        <v>0</v>
      </c>
      <c r="M270">
        <v>0</v>
      </c>
      <c r="N270">
        <v>0</v>
      </c>
      <c r="O270">
        <v>0</v>
      </c>
      <c r="P270">
        <v>2</v>
      </c>
      <c r="Q270">
        <f t="shared" si="59"/>
        <v>2</v>
      </c>
      <c r="R270">
        <f>LOOKUP(EXCEL_235356_data!L270,Sheet1!$D$3:$D$7,Sheet1!$E$3:$E$7)</f>
        <v>0</v>
      </c>
      <c r="S270">
        <f>LOOKUP(EXCEL_235356_data!M270,Sheet1!$D$3:$D$7,Sheet1!$E$3:$E$7)</f>
        <v>0</v>
      </c>
      <c r="T270">
        <f>LOOKUP(EXCEL_235356_data!N270,Sheet1!$D$3:$D$7,Sheet1!$E$3:$E$7)</f>
        <v>0</v>
      </c>
      <c r="U270">
        <f>LOOKUP(EXCEL_235356_data!O270,Sheet1!$D$3:$D$7,Sheet1!$E$3:$E$7)</f>
        <v>0</v>
      </c>
      <c r="V270">
        <f>LOOKUP(EXCEL_235356_data!P270,Sheet1!$D$3:$D$7,Sheet1!$E$3:$E$7)</f>
        <v>1</v>
      </c>
      <c r="W270">
        <f t="shared" si="60"/>
        <v>0.2</v>
      </c>
      <c r="X270">
        <f t="shared" si="61"/>
        <v>0.30049999999999999</v>
      </c>
      <c r="Y270">
        <f t="shared" si="64"/>
        <v>0.59640000000000004</v>
      </c>
      <c r="Z270">
        <f t="shared" si="62"/>
        <v>0.52587499999999998</v>
      </c>
      <c r="AA270">
        <f t="shared" si="63"/>
        <v>17.171428571428571</v>
      </c>
      <c r="AB270" t="str">
        <f t="shared" si="65"/>
        <v>BUMPY</v>
      </c>
      <c r="AC270" t="str">
        <f t="shared" si="66"/>
        <v>SUPER</v>
      </c>
      <c r="AD270">
        <f t="shared" si="67"/>
        <v>3.75732</v>
      </c>
      <c r="AE270">
        <f t="shared" si="68"/>
        <v>9.4666666666666686</v>
      </c>
      <c r="AF270" t="str">
        <f t="shared" si="69"/>
        <v>BUMPY</v>
      </c>
      <c r="AG270" t="str">
        <f t="shared" si="70"/>
        <v>SUPER</v>
      </c>
    </row>
    <row r="271" spans="1:33" x14ac:dyDescent="0.25">
      <c r="A271">
        <v>17.401246499999999</v>
      </c>
      <c r="B271">
        <v>78.383892099999997</v>
      </c>
      <c r="C271">
        <v>17.401139000000001</v>
      </c>
      <c r="D271">
        <v>78.383827600000004</v>
      </c>
      <c r="E271">
        <v>0.18340000000000001</v>
      </c>
      <c r="F271">
        <v>0.1047</v>
      </c>
      <c r="G271">
        <v>0.15029999999999999</v>
      </c>
      <c r="H271">
        <v>3.5</v>
      </c>
      <c r="I271">
        <f t="shared" si="71"/>
        <v>12.6</v>
      </c>
      <c r="J271" t="s">
        <v>2</v>
      </c>
      <c r="K271" s="1">
        <v>9.1840277777777771E-2</v>
      </c>
      <c r="L271">
        <v>1</v>
      </c>
      <c r="M271">
        <v>0</v>
      </c>
      <c r="N271">
        <v>1</v>
      </c>
      <c r="O271">
        <v>1</v>
      </c>
      <c r="P271">
        <v>1</v>
      </c>
      <c r="Q271">
        <f t="shared" si="59"/>
        <v>4</v>
      </c>
      <c r="R271">
        <f>LOOKUP(EXCEL_235356_data!L271,Sheet1!$D$3:$D$7,Sheet1!$E$3:$E$7)</f>
        <v>0.8</v>
      </c>
      <c r="S271">
        <f>LOOKUP(EXCEL_235356_data!M271,Sheet1!$D$3:$D$7,Sheet1!$E$3:$E$7)</f>
        <v>0</v>
      </c>
      <c r="T271">
        <f>LOOKUP(EXCEL_235356_data!N271,Sheet1!$D$3:$D$7,Sheet1!$E$3:$E$7)</f>
        <v>0.8</v>
      </c>
      <c r="U271">
        <f>LOOKUP(EXCEL_235356_data!O271,Sheet1!$D$3:$D$7,Sheet1!$E$3:$E$7)</f>
        <v>0.8</v>
      </c>
      <c r="V271">
        <f>LOOKUP(EXCEL_235356_data!P271,Sheet1!$D$3:$D$7,Sheet1!$E$3:$E$7)</f>
        <v>0.8</v>
      </c>
      <c r="W271">
        <f t="shared" si="60"/>
        <v>0.64</v>
      </c>
      <c r="X271">
        <f t="shared" si="61"/>
        <v>0.18340000000000001</v>
      </c>
      <c r="Y271">
        <f t="shared" si="64"/>
        <v>0.43840000000000001</v>
      </c>
      <c r="Z271">
        <f t="shared" si="62"/>
        <v>0.64190000000000003</v>
      </c>
      <c r="AA271">
        <f t="shared" si="63"/>
        <v>5.24</v>
      </c>
      <c r="AB271" t="str">
        <f t="shared" si="65"/>
        <v>BUMPY</v>
      </c>
      <c r="AC271" t="str">
        <f t="shared" si="66"/>
        <v>SUPER</v>
      </c>
      <c r="AD271">
        <f t="shared" si="67"/>
        <v>5.5238399999999999</v>
      </c>
      <c r="AE271">
        <f t="shared" si="68"/>
        <v>3.4793650793650794</v>
      </c>
      <c r="AF271" t="str">
        <f t="shared" si="69"/>
        <v>BUMPY</v>
      </c>
      <c r="AG271" t="str">
        <f t="shared" si="70"/>
        <v>SUPER</v>
      </c>
    </row>
    <row r="272" spans="1:33" x14ac:dyDescent="0.25">
      <c r="A272">
        <v>17.401139000000001</v>
      </c>
      <c r="B272">
        <v>78.383827600000004</v>
      </c>
      <c r="C272">
        <v>17.400901000000001</v>
      </c>
      <c r="D272">
        <v>78.3837726</v>
      </c>
      <c r="E272">
        <v>0.22509999999999999</v>
      </c>
      <c r="F272">
        <v>0.14960000000000001</v>
      </c>
      <c r="G272">
        <v>0.15909999999999999</v>
      </c>
      <c r="H272">
        <v>5.5</v>
      </c>
      <c r="I272">
        <f t="shared" si="71"/>
        <v>19.8</v>
      </c>
      <c r="J272" t="s">
        <v>1</v>
      </c>
      <c r="K272" s="1">
        <v>9.1898148148148159E-2</v>
      </c>
      <c r="L272">
        <v>0</v>
      </c>
      <c r="M272">
        <v>0</v>
      </c>
      <c r="N272">
        <v>1</v>
      </c>
      <c r="O272">
        <v>0</v>
      </c>
      <c r="P272">
        <v>1</v>
      </c>
      <c r="Q272">
        <f t="shared" si="59"/>
        <v>2</v>
      </c>
      <c r="R272">
        <f>LOOKUP(EXCEL_235356_data!L272,Sheet1!$D$3:$D$7,Sheet1!$E$3:$E$7)</f>
        <v>0</v>
      </c>
      <c r="S272">
        <f>LOOKUP(EXCEL_235356_data!M272,Sheet1!$D$3:$D$7,Sheet1!$E$3:$E$7)</f>
        <v>0</v>
      </c>
      <c r="T272">
        <f>LOOKUP(EXCEL_235356_data!N272,Sheet1!$D$3:$D$7,Sheet1!$E$3:$E$7)</f>
        <v>0.8</v>
      </c>
      <c r="U272">
        <f>LOOKUP(EXCEL_235356_data!O272,Sheet1!$D$3:$D$7,Sheet1!$E$3:$E$7)</f>
        <v>0</v>
      </c>
      <c r="V272">
        <f>LOOKUP(EXCEL_235356_data!P272,Sheet1!$D$3:$D$7,Sheet1!$E$3:$E$7)</f>
        <v>0.8</v>
      </c>
      <c r="W272">
        <f t="shared" si="60"/>
        <v>0.32</v>
      </c>
      <c r="X272">
        <f t="shared" si="61"/>
        <v>0.22509999999999999</v>
      </c>
      <c r="Y272">
        <f t="shared" si="64"/>
        <v>0.53380000000000005</v>
      </c>
      <c r="Z272">
        <f t="shared" si="62"/>
        <v>1.2380499999999999</v>
      </c>
      <c r="AA272">
        <f t="shared" si="63"/>
        <v>4.0927272727272728</v>
      </c>
      <c r="AB272" t="str">
        <f t="shared" si="65"/>
        <v>BUMPY</v>
      </c>
      <c r="AC272" t="str">
        <f t="shared" si="66"/>
        <v>SUPER</v>
      </c>
      <c r="AD272">
        <f t="shared" si="67"/>
        <v>10.569240000000001</v>
      </c>
      <c r="AE272">
        <f t="shared" si="68"/>
        <v>2.6959595959595961</v>
      </c>
      <c r="AF272" t="str">
        <f t="shared" si="69"/>
        <v>BUMPY</v>
      </c>
      <c r="AG272" t="str">
        <f t="shared" si="70"/>
        <v>GOOD</v>
      </c>
    </row>
    <row r="273" spans="1:33" x14ac:dyDescent="0.25">
      <c r="A273">
        <v>17.400901000000001</v>
      </c>
      <c r="B273">
        <v>78.3837726</v>
      </c>
      <c r="C273">
        <v>17.400637199999998</v>
      </c>
      <c r="D273">
        <v>78.383715499999994</v>
      </c>
      <c r="E273">
        <v>0.1336</v>
      </c>
      <c r="F273">
        <v>7.7200000000000005E-2</v>
      </c>
      <c r="G273">
        <v>8.9899999999999994E-2</v>
      </c>
      <c r="H273">
        <v>6.5</v>
      </c>
      <c r="I273">
        <f t="shared" si="71"/>
        <v>23.400000000000002</v>
      </c>
      <c r="J273" t="s">
        <v>1</v>
      </c>
      <c r="K273" s="1">
        <v>9.195601851851852E-2</v>
      </c>
      <c r="L273">
        <v>1</v>
      </c>
      <c r="M273">
        <v>0</v>
      </c>
      <c r="N273">
        <v>0</v>
      </c>
      <c r="O273">
        <v>0</v>
      </c>
      <c r="P273">
        <v>1</v>
      </c>
      <c r="Q273">
        <f t="shared" si="59"/>
        <v>2</v>
      </c>
      <c r="R273">
        <f>LOOKUP(EXCEL_235356_data!L273,Sheet1!$D$3:$D$7,Sheet1!$E$3:$E$7)</f>
        <v>0.8</v>
      </c>
      <c r="S273">
        <f>LOOKUP(EXCEL_235356_data!M273,Sheet1!$D$3:$D$7,Sheet1!$E$3:$E$7)</f>
        <v>0</v>
      </c>
      <c r="T273">
        <f>LOOKUP(EXCEL_235356_data!N273,Sheet1!$D$3:$D$7,Sheet1!$E$3:$E$7)</f>
        <v>0</v>
      </c>
      <c r="U273">
        <f>LOOKUP(EXCEL_235356_data!O273,Sheet1!$D$3:$D$7,Sheet1!$E$3:$E$7)</f>
        <v>0</v>
      </c>
      <c r="V273">
        <f>LOOKUP(EXCEL_235356_data!P273,Sheet1!$D$3:$D$7,Sheet1!$E$3:$E$7)</f>
        <v>0.8</v>
      </c>
      <c r="W273">
        <f t="shared" si="60"/>
        <v>0.32</v>
      </c>
      <c r="X273">
        <f t="shared" si="61"/>
        <v>0.1336</v>
      </c>
      <c r="Y273">
        <f t="shared" si="64"/>
        <v>0.30069999999999997</v>
      </c>
      <c r="Z273">
        <f t="shared" si="62"/>
        <v>0.86839999999999995</v>
      </c>
      <c r="AA273">
        <f t="shared" si="63"/>
        <v>2.0553846153846154</v>
      </c>
      <c r="AB273" t="str">
        <f t="shared" si="65"/>
        <v>BUMPY</v>
      </c>
      <c r="AC273" t="str">
        <f t="shared" si="66"/>
        <v>GOOD</v>
      </c>
      <c r="AD273">
        <f t="shared" si="67"/>
        <v>7.0363800000000003</v>
      </c>
      <c r="AE273">
        <f t="shared" si="68"/>
        <v>1.2850427350427347</v>
      </c>
      <c r="AF273" t="str">
        <f t="shared" si="69"/>
        <v>GOOD</v>
      </c>
      <c r="AG273" t="str">
        <f t="shared" si="70"/>
        <v>GOOD</v>
      </c>
    </row>
    <row r="274" spans="1:33" x14ac:dyDescent="0.25">
      <c r="A274">
        <v>17.400637199999998</v>
      </c>
      <c r="B274">
        <v>78.383715499999994</v>
      </c>
      <c r="C274">
        <v>17.4003719</v>
      </c>
      <c r="D274">
        <v>78.383667000000003</v>
      </c>
      <c r="E274">
        <v>0.106</v>
      </c>
      <c r="F274">
        <v>8.6999999999999994E-2</v>
      </c>
      <c r="G274">
        <v>4.07E-2</v>
      </c>
      <c r="H274">
        <v>5.25</v>
      </c>
      <c r="I274">
        <f t="shared" si="71"/>
        <v>18.900000000000002</v>
      </c>
      <c r="J274" t="s">
        <v>0</v>
      </c>
      <c r="K274" s="1">
        <v>9.2013888888888895E-2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f t="shared" si="59"/>
        <v>0</v>
      </c>
      <c r="R274">
        <f>LOOKUP(EXCEL_235356_data!L274,Sheet1!$D$3:$D$7,Sheet1!$E$3:$E$7)</f>
        <v>0</v>
      </c>
      <c r="S274">
        <f>LOOKUP(EXCEL_235356_data!M274,Sheet1!$D$3:$D$7,Sheet1!$E$3:$E$7)</f>
        <v>0</v>
      </c>
      <c r="T274">
        <f>LOOKUP(EXCEL_235356_data!N274,Sheet1!$D$3:$D$7,Sheet1!$E$3:$E$7)</f>
        <v>0</v>
      </c>
      <c r="U274">
        <f>LOOKUP(EXCEL_235356_data!O274,Sheet1!$D$3:$D$7,Sheet1!$E$3:$E$7)</f>
        <v>0</v>
      </c>
      <c r="V274">
        <f>LOOKUP(EXCEL_235356_data!P274,Sheet1!$D$3:$D$7,Sheet1!$E$3:$E$7)</f>
        <v>0</v>
      </c>
      <c r="W274">
        <f t="shared" si="60"/>
        <v>0</v>
      </c>
      <c r="X274">
        <f t="shared" si="61"/>
        <v>0.106</v>
      </c>
      <c r="Y274">
        <f t="shared" si="64"/>
        <v>0.23370000000000002</v>
      </c>
      <c r="Z274">
        <f t="shared" si="62"/>
        <v>0.55649999999999999</v>
      </c>
      <c r="AA274">
        <f t="shared" si="63"/>
        <v>2.019047619047619</v>
      </c>
      <c r="AB274" t="str">
        <f t="shared" si="65"/>
        <v>BUMPY</v>
      </c>
      <c r="AC274" t="str">
        <f t="shared" si="66"/>
        <v>GOOD</v>
      </c>
      <c r="AD274">
        <f t="shared" si="67"/>
        <v>4.4169300000000007</v>
      </c>
      <c r="AE274">
        <f t="shared" si="68"/>
        <v>1.2365079365079366</v>
      </c>
      <c r="AF274" t="str">
        <f t="shared" si="69"/>
        <v>GOOD</v>
      </c>
      <c r="AG274" t="str">
        <f t="shared" si="70"/>
        <v>GOOD</v>
      </c>
    </row>
    <row r="275" spans="1:33" x14ac:dyDescent="0.25">
      <c r="A275">
        <v>17.4003719</v>
      </c>
      <c r="B275">
        <v>78.383667000000003</v>
      </c>
      <c r="C275">
        <v>17.400168099999998</v>
      </c>
      <c r="D275">
        <v>78.383646200000001</v>
      </c>
      <c r="E275">
        <v>0.13819999999999999</v>
      </c>
      <c r="F275">
        <v>0.378</v>
      </c>
      <c r="G275">
        <v>0.22550000000000001</v>
      </c>
      <c r="H275">
        <v>4.5</v>
      </c>
      <c r="I275">
        <f t="shared" si="71"/>
        <v>16.2</v>
      </c>
      <c r="J275" t="s">
        <v>0</v>
      </c>
      <c r="K275" s="1">
        <v>9.2071759259259256E-2</v>
      </c>
      <c r="L275">
        <v>0</v>
      </c>
      <c r="M275">
        <v>0</v>
      </c>
      <c r="N275">
        <v>0</v>
      </c>
      <c r="O275">
        <v>2</v>
      </c>
      <c r="P275">
        <v>0</v>
      </c>
      <c r="Q275">
        <f t="shared" si="59"/>
        <v>2</v>
      </c>
      <c r="R275">
        <f>LOOKUP(EXCEL_235356_data!L275,Sheet1!$D$3:$D$7,Sheet1!$E$3:$E$7)</f>
        <v>0</v>
      </c>
      <c r="S275">
        <f>LOOKUP(EXCEL_235356_data!M275,Sheet1!$D$3:$D$7,Sheet1!$E$3:$E$7)</f>
        <v>0</v>
      </c>
      <c r="T275">
        <f>LOOKUP(EXCEL_235356_data!N275,Sheet1!$D$3:$D$7,Sheet1!$E$3:$E$7)</f>
        <v>0</v>
      </c>
      <c r="U275">
        <f>LOOKUP(EXCEL_235356_data!O275,Sheet1!$D$3:$D$7,Sheet1!$E$3:$E$7)</f>
        <v>1</v>
      </c>
      <c r="V275">
        <f>LOOKUP(EXCEL_235356_data!P275,Sheet1!$D$3:$D$7,Sheet1!$E$3:$E$7)</f>
        <v>0</v>
      </c>
      <c r="W275">
        <f t="shared" si="60"/>
        <v>0.2</v>
      </c>
      <c r="X275">
        <f t="shared" si="61"/>
        <v>0.378</v>
      </c>
      <c r="Y275">
        <f t="shared" si="64"/>
        <v>0.74170000000000003</v>
      </c>
      <c r="Z275">
        <f t="shared" si="62"/>
        <v>1.7010000000000001</v>
      </c>
      <c r="AA275">
        <f t="shared" si="63"/>
        <v>8.4</v>
      </c>
      <c r="AB275" t="str">
        <f t="shared" si="65"/>
        <v>BUMPY</v>
      </c>
      <c r="AC275" t="str">
        <f t="shared" si="66"/>
        <v>SUPER</v>
      </c>
      <c r="AD275">
        <f t="shared" si="67"/>
        <v>12.01554</v>
      </c>
      <c r="AE275">
        <f t="shared" si="68"/>
        <v>4.5783950617283953</v>
      </c>
      <c r="AF275" t="str">
        <f t="shared" si="69"/>
        <v>BUMPY</v>
      </c>
      <c r="AG275" t="str">
        <f t="shared" si="70"/>
        <v>SUPER</v>
      </c>
    </row>
    <row r="276" spans="1:33" x14ac:dyDescent="0.25">
      <c r="A276">
        <v>17.400168099999998</v>
      </c>
      <c r="B276">
        <v>78.383646200000001</v>
      </c>
      <c r="C276">
        <v>17.400021200000001</v>
      </c>
      <c r="D276">
        <v>78.383582899999993</v>
      </c>
      <c r="E276">
        <v>6.8699999999999997E-2</v>
      </c>
      <c r="F276">
        <v>0.11409999999999999</v>
      </c>
      <c r="G276">
        <v>0.1409</v>
      </c>
      <c r="H276">
        <v>2.25</v>
      </c>
      <c r="I276">
        <f t="shared" si="71"/>
        <v>8.1</v>
      </c>
      <c r="J276" t="s">
        <v>0</v>
      </c>
      <c r="K276" s="1">
        <v>9.2129629629629631E-2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si="59"/>
        <v>0</v>
      </c>
      <c r="R276">
        <f>LOOKUP(EXCEL_235356_data!L276,Sheet1!$D$3:$D$7,Sheet1!$E$3:$E$7)</f>
        <v>0</v>
      </c>
      <c r="S276">
        <f>LOOKUP(EXCEL_235356_data!M276,Sheet1!$D$3:$D$7,Sheet1!$E$3:$E$7)</f>
        <v>0</v>
      </c>
      <c r="T276">
        <f>LOOKUP(EXCEL_235356_data!N276,Sheet1!$D$3:$D$7,Sheet1!$E$3:$E$7)</f>
        <v>0</v>
      </c>
      <c r="U276">
        <f>LOOKUP(EXCEL_235356_data!O276,Sheet1!$D$3:$D$7,Sheet1!$E$3:$E$7)</f>
        <v>0</v>
      </c>
      <c r="V276">
        <f>LOOKUP(EXCEL_235356_data!P276,Sheet1!$D$3:$D$7,Sheet1!$E$3:$E$7)</f>
        <v>0</v>
      </c>
      <c r="W276">
        <f t="shared" si="60"/>
        <v>0</v>
      </c>
      <c r="X276">
        <f t="shared" si="61"/>
        <v>0.1409</v>
      </c>
      <c r="Y276">
        <f t="shared" si="64"/>
        <v>0.32369999999999999</v>
      </c>
      <c r="Z276">
        <f t="shared" si="62"/>
        <v>0.317025</v>
      </c>
      <c r="AA276">
        <f t="shared" si="63"/>
        <v>6.2622222222222215</v>
      </c>
      <c r="AB276" t="str">
        <f t="shared" si="65"/>
        <v>BUMPY</v>
      </c>
      <c r="AC276" t="str">
        <f t="shared" si="66"/>
        <v>SUPER</v>
      </c>
      <c r="AD276">
        <f t="shared" si="67"/>
        <v>2.6219699999999997</v>
      </c>
      <c r="AE276">
        <f t="shared" si="68"/>
        <v>3.9962962962962965</v>
      </c>
      <c r="AF276" t="str">
        <f t="shared" si="69"/>
        <v>BUMPY</v>
      </c>
      <c r="AG276" t="str">
        <f t="shared" si="70"/>
        <v>SUPER</v>
      </c>
    </row>
  </sheetData>
  <conditionalFormatting sqref="I1:I104857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1048576">
    <cfRule type="cellIs" dxfId="25" priority="14" operator="equal">
      <formula>"Worst"</formula>
    </cfRule>
    <cfRule type="cellIs" dxfId="24" priority="15" operator="equal">
      <formula>"Bumpy"</formula>
    </cfRule>
    <cfRule type="cellIs" dxfId="23" priority="16" operator="equal">
      <formula>"Good"</formula>
    </cfRule>
  </conditionalFormatting>
  <conditionalFormatting sqref="Z1:AA1 X1:Y1048576">
    <cfRule type="colorScale" priority="13">
      <colorScale>
        <cfvo type="min"/>
        <cfvo type="max"/>
        <color rgb="FFFCFCFF"/>
        <color rgb="FFF8696B"/>
      </colorScale>
    </cfRule>
  </conditionalFormatting>
  <conditionalFormatting sqref="Z1:Z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:AC1048576">
    <cfRule type="cellIs" dxfId="22" priority="9" operator="equal">
      <formula>"SUPER"</formula>
    </cfRule>
    <cfRule type="cellIs" dxfId="21" priority="10" operator="equal">
      <formula>"GOOD"</formula>
    </cfRule>
  </conditionalFormatting>
  <conditionalFormatting sqref="AB1:AB1048576">
    <cfRule type="cellIs" dxfId="20" priority="7" operator="equal">
      <formula>"BUMPY"</formula>
    </cfRule>
    <cfRule type="cellIs" dxfId="19" priority="8" operator="equal">
      <formula>"GOOD"</formula>
    </cfRule>
  </conditionalFormatting>
  <conditionalFormatting sqref="AE1:AE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:AD1048576">
    <cfRule type="colorScale" priority="5">
      <colorScale>
        <cfvo type="min"/>
        <cfvo type="max"/>
        <color rgb="FFFCFCFF"/>
        <color rgb="FFF8696B"/>
      </colorScale>
    </cfRule>
  </conditionalFormatting>
  <conditionalFormatting sqref="AG2:AG276">
    <cfRule type="cellIs" dxfId="11" priority="3" operator="equal">
      <formula>"SUPER"</formula>
    </cfRule>
    <cfRule type="cellIs" dxfId="10" priority="4" operator="equal">
      <formula>"GOOD"</formula>
    </cfRule>
  </conditionalFormatting>
  <conditionalFormatting sqref="AF2:AF276">
    <cfRule type="cellIs" dxfId="5" priority="1" operator="equal">
      <formula>"BUMPY"</formula>
    </cfRule>
    <cfRule type="cellIs" dxfId="4" priority="2" operator="equal">
      <formula>"GOOD"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7"/>
  <sheetViews>
    <sheetView workbookViewId="0">
      <selection activeCell="I7" sqref="I7"/>
    </sheetView>
  </sheetViews>
  <sheetFormatPr defaultRowHeight="15" x14ac:dyDescent="0.25"/>
  <cols>
    <col min="9" max="9" width="20.5703125" customWidth="1"/>
    <col min="10" max="10" width="19.140625" customWidth="1"/>
  </cols>
  <sheetData>
    <row r="3" spans="3:10" x14ac:dyDescent="0.25">
      <c r="D3">
        <v>0</v>
      </c>
      <c r="E3">
        <v>0</v>
      </c>
    </row>
    <row r="4" spans="3:10" x14ac:dyDescent="0.25">
      <c r="C4" t="s">
        <v>12</v>
      </c>
      <c r="D4">
        <v>1</v>
      </c>
      <c r="E4">
        <v>0.8</v>
      </c>
    </row>
    <row r="5" spans="3:10" x14ac:dyDescent="0.25">
      <c r="C5" t="s">
        <v>13</v>
      </c>
      <c r="D5">
        <v>2</v>
      </c>
      <c r="E5">
        <v>1</v>
      </c>
      <c r="I5" t="s">
        <v>16</v>
      </c>
      <c r="J5" t="s">
        <v>17</v>
      </c>
    </row>
    <row r="6" spans="3:10" x14ac:dyDescent="0.25">
      <c r="C6" t="s">
        <v>14</v>
      </c>
      <c r="D6">
        <v>3</v>
      </c>
      <c r="E6">
        <v>1.5</v>
      </c>
      <c r="I6" t="s">
        <v>18</v>
      </c>
      <c r="J6" t="s">
        <v>19</v>
      </c>
    </row>
    <row r="7" spans="3:10" x14ac:dyDescent="0.25">
      <c r="C7" t="s">
        <v>15</v>
      </c>
      <c r="D7">
        <v>4</v>
      </c>
      <c r="E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EXCEL_235356_data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Kiran Kuriakose Kappil</dc:creator>
  <cp:lastModifiedBy>Joseph Kiran Kuriakose Kappil</cp:lastModifiedBy>
  <dcterms:created xsi:type="dcterms:W3CDTF">2015-07-31T18:36:05Z</dcterms:created>
  <dcterms:modified xsi:type="dcterms:W3CDTF">2015-08-01T06:29:09Z</dcterms:modified>
</cp:coreProperties>
</file>