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lym\Desktop\"/>
    </mc:Choice>
  </mc:AlternateContent>
  <xr:revisionPtr revIDLastSave="0" documentId="13_ncr:1_{BADCA79F-7D2B-46CF-9A54-91986DBD6BE6}" xr6:coauthVersionLast="47" xr6:coauthVersionMax="47" xr10:uidLastSave="{00000000-0000-0000-0000-000000000000}"/>
  <bookViews>
    <workbookView xWindow="-110" yWindow="-110" windowWidth="29020" windowHeight="18700" activeTab="8" xr2:uid="{4CF40500-9882-4C5E-9843-0B02A548170F}"/>
  </bookViews>
  <sheets>
    <sheet name="QA1" sheetId="1" r:id="rId1"/>
    <sheet name="QA2" sheetId="2" r:id="rId2"/>
    <sheet name="QA3" sheetId="3" r:id="rId3"/>
    <sheet name="QA4" sheetId="4" r:id="rId4"/>
    <sheet name="QA5" sheetId="5" r:id="rId5"/>
    <sheet name="QA6" sheetId="6" r:id="rId6"/>
    <sheet name="QA7" sheetId="7" r:id="rId7"/>
    <sheet name="QA8" sheetId="8" r:id="rId8"/>
    <sheet name="QA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7" l="1"/>
  <c r="D21" i="7"/>
  <c r="D19" i="7"/>
  <c r="D18" i="7"/>
  <c r="D14" i="7"/>
  <c r="D13" i="7"/>
  <c r="D10" i="7"/>
  <c r="E14" i="4"/>
  <c r="E15" i="4"/>
  <c r="E13" i="4"/>
  <c r="E16" i="4" l="1"/>
  <c r="F9" i="2" l="1"/>
  <c r="C8" i="2"/>
  <c r="G25" i="1"/>
  <c r="E15" i="1"/>
  <c r="E16" i="1" s="1"/>
  <c r="F26" i="1"/>
  <c r="F27" i="1"/>
  <c r="F28" i="1"/>
  <c r="F29" i="1"/>
  <c r="F30" i="1"/>
  <c r="F25" i="1"/>
  <c r="D31" i="1"/>
  <c r="D21" i="1"/>
  <c r="D7" i="1"/>
  <c r="F15" i="1" l="1"/>
  <c r="F31" i="1"/>
  <c r="E31" i="1" s="1"/>
  <c r="G26" i="1"/>
  <c r="G27" i="1" s="1"/>
  <c r="G28" i="1" s="1"/>
  <c r="G29" i="1" s="1"/>
  <c r="G30" i="1" s="1"/>
  <c r="E17" i="1"/>
  <c r="F16" i="1"/>
  <c r="D10" i="1"/>
  <c r="D11" i="1" s="1"/>
  <c r="E18" i="1" l="1"/>
  <c r="F17" i="1"/>
  <c r="E19" i="1" l="1"/>
  <c r="F18" i="1"/>
  <c r="F19" i="1" l="1"/>
  <c r="E20" i="1"/>
  <c r="F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tc={1783D7FE-70EA-43F6-9242-3752F92B593D}</author>
  </authors>
  <commentList>
    <comment ref="I6" authorId="0" shapeId="0" xr:uid="{1783D7FE-70EA-43F6-9242-3752F92B593D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Depreciation, Bad debts, Error correction, Closing entries etc.</t>
      </text>
    </comment>
  </commentList>
</comments>
</file>

<file path=xl/sharedStrings.xml><?xml version="1.0" encoding="utf-8"?>
<sst xmlns="http://schemas.openxmlformats.org/spreadsheetml/2006/main" count="195" uniqueCount="160">
  <si>
    <t>Purchase cost</t>
  </si>
  <si>
    <t>a</t>
  </si>
  <si>
    <t>b</t>
  </si>
  <si>
    <t>Resale value estimated</t>
  </si>
  <si>
    <t>Total Depreciable Amount</t>
  </si>
  <si>
    <t>c=a-b</t>
  </si>
  <si>
    <t>Useful life in years</t>
  </si>
  <si>
    <t>d</t>
  </si>
  <si>
    <t>Useful life in Hrs</t>
  </si>
  <si>
    <t>e</t>
  </si>
  <si>
    <t>Depreciation exp p.y.</t>
  </si>
  <si>
    <t>f=c/d</t>
  </si>
  <si>
    <t>Depreciation exp p.hr.</t>
  </si>
  <si>
    <t>g=c/e</t>
  </si>
  <si>
    <t>DONOVAN MEDICAL</t>
  </si>
  <si>
    <t>Year 1</t>
  </si>
  <si>
    <t>Year 2</t>
  </si>
  <si>
    <t>Year 3</t>
  </si>
  <si>
    <t>Year 4</t>
  </si>
  <si>
    <t>Year 5</t>
  </si>
  <si>
    <t>Year 6</t>
  </si>
  <si>
    <t>Total</t>
  </si>
  <si>
    <t>Units of</t>
  </si>
  <si>
    <t>Depreciation</t>
  </si>
  <si>
    <t>Exp</t>
  </si>
  <si>
    <t>Activity Hrs</t>
  </si>
  <si>
    <t>Dep Exp</t>
  </si>
  <si>
    <t>Per Hr</t>
  </si>
  <si>
    <t>Straight Line</t>
  </si>
  <si>
    <t>Units of Activity</t>
  </si>
  <si>
    <t>a (1)</t>
  </si>
  <si>
    <t>a (2)</t>
  </si>
  <si>
    <t xml:space="preserve">Depreciation </t>
  </si>
  <si>
    <t>Accumalated</t>
  </si>
  <si>
    <t>Dep</t>
  </si>
  <si>
    <t>Carrying</t>
  </si>
  <si>
    <t>Amount</t>
  </si>
  <si>
    <t>Book value</t>
  </si>
  <si>
    <t>Carrying Amount = Cost - Accumulated Depreciation</t>
  </si>
  <si>
    <t>Choose the method which best represents contribution of the NCA to revenue generation.</t>
  </si>
  <si>
    <t>As such, units of activity is a better method.</t>
  </si>
  <si>
    <t>c</t>
  </si>
  <si>
    <t>Lowest income is due to highest exp</t>
  </si>
  <si>
    <t>Straight line method</t>
  </si>
  <si>
    <t>Balance as per Bank Statement</t>
  </si>
  <si>
    <t>Bank Records</t>
  </si>
  <si>
    <t>Balance as Per Cash Account</t>
  </si>
  <si>
    <t>Cottage Company Records</t>
  </si>
  <si>
    <t>$</t>
  </si>
  <si>
    <t>COTTAGE COMPANY</t>
  </si>
  <si>
    <t>Outstanding checks</t>
  </si>
  <si>
    <t>Service charge</t>
  </si>
  <si>
    <t>error correction for utility bill</t>
  </si>
  <si>
    <t>Check deposited in transit</t>
  </si>
  <si>
    <t>Check dishonoured</t>
  </si>
  <si>
    <t>adjusted balance as per bank</t>
  </si>
  <si>
    <t>Adjusted cash account balance</t>
  </si>
  <si>
    <t>BANK RECONCILIATION STATEMENT</t>
  </si>
  <si>
    <t>L8</t>
  </si>
  <si>
    <t>L9</t>
  </si>
  <si>
    <t>NON CURRENT ASSETS</t>
  </si>
  <si>
    <t>l8</t>
  </si>
  <si>
    <t>petty cash</t>
  </si>
  <si>
    <t>Petty Cash</t>
  </si>
  <si>
    <t>Cash</t>
  </si>
  <si>
    <t>Date</t>
  </si>
  <si>
    <t>Details</t>
  </si>
  <si>
    <t>$Debit</t>
  </si>
  <si>
    <t>$Credit</t>
  </si>
  <si>
    <t>To set up petty cash float, fund</t>
  </si>
  <si>
    <t>Postage exp</t>
  </si>
  <si>
    <t>Suplies</t>
  </si>
  <si>
    <t>Equipment repair</t>
  </si>
  <si>
    <t>Cash shortage</t>
  </si>
  <si>
    <t>L7</t>
  </si>
  <si>
    <t>TWILIGHT EXAMPLE</t>
  </si>
  <si>
    <t>Agewise Analysis</t>
  </si>
  <si>
    <t>1 to 30 days</t>
  </si>
  <si>
    <t>31 to 90 days</t>
  </si>
  <si>
    <t>Over 90 days</t>
  </si>
  <si>
    <t>%</t>
  </si>
  <si>
    <t>Uncollectible</t>
  </si>
  <si>
    <t>Need</t>
  </si>
  <si>
    <t>Total ADD</t>
  </si>
  <si>
    <t>Have</t>
  </si>
  <si>
    <t>Increase</t>
  </si>
  <si>
    <t>Unadjusted</t>
  </si>
  <si>
    <t>Adjustment</t>
  </si>
  <si>
    <t>Esimated uncollectible ADD</t>
  </si>
  <si>
    <t>ANSWER</t>
  </si>
  <si>
    <t>Adjusting Entry</t>
  </si>
  <si>
    <t>Bad Debt Exp</t>
  </si>
  <si>
    <t>ADD</t>
  </si>
  <si>
    <t>(ADD adjusted to required amount)</t>
  </si>
  <si>
    <t>Input</t>
  </si>
  <si>
    <t>Transactions</t>
  </si>
  <si>
    <t>↓</t>
  </si>
  <si>
    <t>SJ</t>
  </si>
  <si>
    <t>PJ</t>
  </si>
  <si>
    <t>CRJ</t>
  </si>
  <si>
    <t>CPJ</t>
  </si>
  <si>
    <t>GJ</t>
  </si>
  <si>
    <t>Process</t>
  </si>
  <si>
    <t>Journal</t>
  </si>
  <si>
    <t>→</t>
  </si>
  <si>
    <t>Sales Journal</t>
  </si>
  <si>
    <t>Purchase Journal</t>
  </si>
  <si>
    <t>Cash Receipt Journal</t>
  </si>
  <si>
    <t>Cash Payment Journal</t>
  </si>
  <si>
    <t>General Journal</t>
  </si>
  <si>
    <r>
      <rPr>
        <sz val="11"/>
        <color rgb="FFFF0000"/>
        <rFont val="Aptos Narrow"/>
        <family val="2"/>
        <scheme val="minor"/>
      </rPr>
      <t>Credit</t>
    </r>
    <r>
      <rPr>
        <sz val="11"/>
        <color theme="1"/>
        <rFont val="Aptos Narrow"/>
        <family val="2"/>
        <scheme val="minor"/>
      </rPr>
      <t xml:space="preserve"> sales</t>
    </r>
  </si>
  <si>
    <r>
      <rPr>
        <sz val="11"/>
        <color rgb="FFFF0000"/>
        <rFont val="Aptos Narrow"/>
        <family val="2"/>
        <scheme val="minor"/>
      </rPr>
      <t>Credit</t>
    </r>
    <r>
      <rPr>
        <sz val="11"/>
        <color theme="1"/>
        <rFont val="Aptos Narrow"/>
        <family val="2"/>
        <scheme val="minor"/>
      </rPr>
      <t xml:space="preserve"> purchases</t>
    </r>
  </si>
  <si>
    <t>Cash receipts</t>
  </si>
  <si>
    <t>Cash payments</t>
  </si>
  <si>
    <t>Residual transactions</t>
  </si>
  <si>
    <t>Ledger</t>
  </si>
  <si>
    <t>Customer</t>
  </si>
  <si>
    <t>Supplier</t>
  </si>
  <si>
    <t>General, Nominal</t>
  </si>
  <si>
    <t>AR - Individual</t>
  </si>
  <si>
    <t>AP - Individual</t>
  </si>
  <si>
    <t>AR Control, AP Control</t>
  </si>
  <si>
    <t>Subsidiary</t>
  </si>
  <si>
    <t>Trial Balance</t>
  </si>
  <si>
    <t>Output</t>
  </si>
  <si>
    <t>Financial Statements</t>
  </si>
  <si>
    <t>BS</t>
  </si>
  <si>
    <t>IS</t>
  </si>
  <si>
    <t>SCF</t>
  </si>
  <si>
    <t>SOE</t>
  </si>
  <si>
    <t>Given</t>
  </si>
  <si>
    <t>Credit sales</t>
  </si>
  <si>
    <t>Credit urchases</t>
  </si>
  <si>
    <t>Required</t>
  </si>
  <si>
    <t>Purchase journal</t>
  </si>
  <si>
    <t>3 to 4 transactions</t>
  </si>
  <si>
    <t>OR</t>
  </si>
  <si>
    <t>L5</t>
  </si>
  <si>
    <t>PARKSIDE</t>
  </si>
  <si>
    <t>Inventory</t>
  </si>
  <si>
    <t>PARKSIDE retail</t>
  </si>
  <si>
    <t>Fot the year ended 30 June 2025</t>
  </si>
  <si>
    <t>Income Statement</t>
  </si>
  <si>
    <t>Working</t>
  </si>
  <si>
    <t>Sales</t>
  </si>
  <si>
    <t>Less sales returns and allowances</t>
  </si>
  <si>
    <t>Equal Net Sales</t>
  </si>
  <si>
    <t>Less Cost of sales, COGS</t>
  </si>
  <si>
    <t>Equal Gross Profit</t>
  </si>
  <si>
    <t>Less Operating Expenses</t>
  </si>
  <si>
    <t>Equal Operating profit</t>
  </si>
  <si>
    <t>Equal Profit before tax</t>
  </si>
  <si>
    <t>Less Tax expense</t>
  </si>
  <si>
    <t>Equal Net Profit</t>
  </si>
  <si>
    <t>(Exp)</t>
  </si>
  <si>
    <t>Reveue</t>
  </si>
  <si>
    <t>Selling and distribution exp</t>
  </si>
  <si>
    <t>Admin expenses</t>
  </si>
  <si>
    <t>Freight inwards</t>
  </si>
  <si>
    <t>Less Finance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</si>
</sst>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16" fontId="0" fillId="0" borderId="0" xfId="0" applyNumberFormat="1"/>
    <xf numFmtId="9" fontId="0" fillId="0" borderId="0" xfId="0" applyNumberFormat="1"/>
    <xf numFmtId="6" fontId="0" fillId="2" borderId="0" xfId="0" applyNumberFormat="1" applyFill="1"/>
    <xf numFmtId="0" fontId="0" fillId="3" borderId="0" xfId="0" applyFill="1"/>
    <xf numFmtId="0" fontId="4" fillId="3" borderId="0" xfId="0" applyFont="1" applyFill="1"/>
    <xf numFmtId="0" fontId="4" fillId="0" borderId="0" xfId="0" applyFont="1"/>
    <xf numFmtId="0" fontId="0" fillId="3" borderId="0" xfId="0" applyFill="1" applyAlignment="1">
      <alignment horizontal="right"/>
    </xf>
    <xf numFmtId="0" fontId="0" fillId="0" borderId="7" xfId="0" applyBorder="1"/>
    <xf numFmtId="0" fontId="0" fillId="0" borderId="2" xfId="0" applyBorder="1"/>
    <xf numFmtId="0" fontId="0" fillId="0" borderId="4" xfId="0" applyBorder="1" applyAlignment="1">
      <alignment horizontal="right"/>
    </xf>
    <xf numFmtId="0" fontId="0" fillId="0" borderId="8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3" borderId="0" xfId="0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4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5" Type="http://schemas.openxmlformats.org/officeDocument/2006/relationships/image" Target="../media/image15.emf"/><Relationship Id="rId4" Type="http://schemas.openxmlformats.org/officeDocument/2006/relationships/image" Target="../media/image14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svg"/><Relationship Id="rId7" Type="http://schemas.openxmlformats.org/officeDocument/2006/relationships/image" Target="../media/image22.svg"/><Relationship Id="rId2" Type="http://schemas.openxmlformats.org/officeDocument/2006/relationships/image" Target="../media/image17.png"/><Relationship Id="rId1" Type="http://schemas.openxmlformats.org/officeDocument/2006/relationships/image" Target="../media/image16.emf"/><Relationship Id="rId6" Type="http://schemas.openxmlformats.org/officeDocument/2006/relationships/image" Target="../media/image21.png"/><Relationship Id="rId5" Type="http://schemas.openxmlformats.org/officeDocument/2006/relationships/image" Target="../media/image20.sv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4</xdr:row>
      <xdr:rowOff>6350</xdr:rowOff>
    </xdr:from>
    <xdr:to>
      <xdr:col>15</xdr:col>
      <xdr:colOff>355600</xdr:colOff>
      <xdr:row>16</xdr:row>
      <xdr:rowOff>120650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FFB2B7C-7B8E-CEC4-0443-7456EDE27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4850" y="742950"/>
          <a:ext cx="4737100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488950</xdr:colOff>
      <xdr:row>9</xdr:row>
      <xdr:rowOff>25400</xdr:rowOff>
    </xdr:from>
    <xdr:to>
      <xdr:col>5</xdr:col>
      <xdr:colOff>273050</xdr:colOff>
      <xdr:row>24</xdr:row>
      <xdr:rowOff>114300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7E7D4A2-C73F-F5C7-FD24-647ECFEAD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" y="1701800"/>
          <a:ext cx="5575300" cy="285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184150</xdr:colOff>
      <xdr:row>0</xdr:row>
      <xdr:rowOff>139700</xdr:rowOff>
    </xdr:from>
    <xdr:to>
      <xdr:col>14</xdr:col>
      <xdr:colOff>393700</xdr:colOff>
      <xdr:row>16</xdr:row>
      <xdr:rowOff>158750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94125E62-179C-F6ED-A0A6-1575CBECA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139700"/>
          <a:ext cx="5695950" cy="296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165100</xdr:colOff>
      <xdr:row>1</xdr:row>
      <xdr:rowOff>158750</xdr:rowOff>
    </xdr:from>
    <xdr:to>
      <xdr:col>13</xdr:col>
      <xdr:colOff>285750</xdr:colOff>
      <xdr:row>12</xdr:row>
      <xdr:rowOff>63500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9959A436-3ED5-D1F8-1FA4-7F6D3BEDF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342900"/>
          <a:ext cx="4387850" cy="193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171450</xdr:rowOff>
    </xdr:from>
    <xdr:to>
      <xdr:col>14</xdr:col>
      <xdr:colOff>469900</xdr:colOff>
      <xdr:row>21</xdr:row>
      <xdr:rowOff>25400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FD8DF4E7-1AFA-DDC5-3C3A-C53A92DF4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171450"/>
          <a:ext cx="8934450" cy="372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234950</xdr:colOff>
      <xdr:row>6</xdr:row>
      <xdr:rowOff>76200</xdr:rowOff>
    </xdr:from>
    <xdr:to>
      <xdr:col>9</xdr:col>
      <xdr:colOff>425450</xdr:colOff>
      <xdr:row>23</xdr:row>
      <xdr:rowOff>120650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12B6F476-CE8A-BA1E-BCEB-0A7C8BCDD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1181100"/>
          <a:ext cx="6591300" cy="317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514350</xdr:colOff>
      <xdr:row>40</xdr:row>
      <xdr:rowOff>31750</xdr:rowOff>
    </xdr:from>
    <xdr:to>
      <xdr:col>15</xdr:col>
      <xdr:colOff>127000</xdr:colOff>
      <xdr:row>50</xdr:row>
      <xdr:rowOff>114300</xdr:rowOff>
    </xdr:to>
    <xdr:pic>
      <xdr:nvPicPr>
        <xdr:cNvPr id="6149" name="Picture 5">
          <a:extLst>
            <a:ext uri="{FF2B5EF4-FFF2-40B4-BE49-F238E27FC236}">
              <a16:creationId xmlns:a16="http://schemas.microsoft.com/office/drawing/2014/main" id="{9473DD71-1CB1-72A8-E2B8-A6FDAB530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4900" y="7397750"/>
          <a:ext cx="4559300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304800</xdr:colOff>
      <xdr:row>40</xdr:row>
      <xdr:rowOff>50800</xdr:rowOff>
    </xdr:from>
    <xdr:to>
      <xdr:col>7</xdr:col>
      <xdr:colOff>1162050</xdr:colOff>
      <xdr:row>50</xdr:row>
      <xdr:rowOff>82550</xdr:rowOff>
    </xdr:to>
    <xdr:pic>
      <xdr:nvPicPr>
        <xdr:cNvPr id="6150" name="Picture 6">
          <a:extLst>
            <a:ext uri="{FF2B5EF4-FFF2-40B4-BE49-F238E27FC236}">
              <a16:creationId xmlns:a16="http://schemas.microsoft.com/office/drawing/2014/main" id="{FAD28C66-ABF2-24AE-17AA-8FDC5E5F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416800"/>
          <a:ext cx="5270500" cy="187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482600</xdr:colOff>
      <xdr:row>52</xdr:row>
      <xdr:rowOff>139700</xdr:rowOff>
    </xdr:from>
    <xdr:to>
      <xdr:col>12</xdr:col>
      <xdr:colOff>165100</xdr:colOff>
      <xdr:row>76</xdr:row>
      <xdr:rowOff>133350</xdr:rowOff>
    </xdr:to>
    <xdr:pic>
      <xdr:nvPicPr>
        <xdr:cNvPr id="6151" name="Picture 7">
          <a:extLst>
            <a:ext uri="{FF2B5EF4-FFF2-40B4-BE49-F238E27FC236}">
              <a16:creationId xmlns:a16="http://schemas.microsoft.com/office/drawing/2014/main" id="{1C863E2D-A017-EF06-7C17-4CC4D810A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1800" y="9715500"/>
          <a:ext cx="8521700" cy="441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215900</xdr:colOff>
      <xdr:row>5</xdr:row>
      <xdr:rowOff>95250</xdr:rowOff>
    </xdr:from>
    <xdr:to>
      <xdr:col>17</xdr:col>
      <xdr:colOff>412750</xdr:colOff>
      <xdr:row>26</xdr:row>
      <xdr:rowOff>146050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01E8F8CA-F2A7-DC0E-F34C-15A3AC282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7350" y="1022350"/>
          <a:ext cx="8121650" cy="392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16</xdr:col>
      <xdr:colOff>19050</xdr:colOff>
      <xdr:row>46</xdr:row>
      <xdr:rowOff>69850</xdr:rowOff>
    </xdr:to>
    <xdr:pic>
      <xdr:nvPicPr>
        <xdr:cNvPr id="8193" name="Picture 1">
          <a:extLst>
            <a:ext uri="{FF2B5EF4-FFF2-40B4-BE49-F238E27FC236}">
              <a16:creationId xmlns:a16="http://schemas.microsoft.com/office/drawing/2014/main" id="{75B71CDD-0DDF-3E51-9498-B51067D7B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4150"/>
          <a:ext cx="8553450" cy="835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30</xdr:col>
      <xdr:colOff>552450</xdr:colOff>
      <xdr:row>57</xdr:row>
      <xdr:rowOff>88900</xdr:rowOff>
    </xdr:to>
    <xdr:pic>
      <xdr:nvPicPr>
        <xdr:cNvPr id="8194" name="Picture 2">
          <a:extLst>
            <a:ext uri="{FF2B5EF4-FFF2-40B4-BE49-F238E27FC236}">
              <a16:creationId xmlns:a16="http://schemas.microsoft.com/office/drawing/2014/main" id="{1E491437-E70D-C556-7FC8-F9AC315B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552450"/>
          <a:ext cx="7258050" cy="1003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60</xdr:row>
      <xdr:rowOff>0</xdr:rowOff>
    </xdr:from>
    <xdr:to>
      <xdr:col>32</xdr:col>
      <xdr:colOff>273050</xdr:colOff>
      <xdr:row>115</xdr:row>
      <xdr:rowOff>0</xdr:rowOff>
    </xdr:to>
    <xdr:pic>
      <xdr:nvPicPr>
        <xdr:cNvPr id="8195" name="Picture 3">
          <a:extLst>
            <a:ext uri="{FF2B5EF4-FFF2-40B4-BE49-F238E27FC236}">
              <a16:creationId xmlns:a16="http://schemas.microsoft.com/office/drawing/2014/main" id="{F599C94E-3EE3-1162-9454-7C86B0637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11049000"/>
          <a:ext cx="8197850" cy="1012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16</xdr:row>
      <xdr:rowOff>0</xdr:rowOff>
    </xdr:from>
    <xdr:to>
      <xdr:col>47</xdr:col>
      <xdr:colOff>120650</xdr:colOff>
      <xdr:row>24</xdr:row>
      <xdr:rowOff>139700</xdr:rowOff>
    </xdr:to>
    <xdr:pic>
      <xdr:nvPicPr>
        <xdr:cNvPr id="8196" name="Picture 4">
          <a:extLst>
            <a:ext uri="{FF2B5EF4-FFF2-40B4-BE49-F238E27FC236}">
              <a16:creationId xmlns:a16="http://schemas.microsoft.com/office/drawing/2014/main" id="{A25C0862-E963-87ED-B977-0CA5E3EE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2946400"/>
          <a:ext cx="6216650" cy="161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50</xdr:col>
      <xdr:colOff>247650</xdr:colOff>
      <xdr:row>52</xdr:row>
      <xdr:rowOff>63500</xdr:rowOff>
    </xdr:to>
    <xdr:pic>
      <xdr:nvPicPr>
        <xdr:cNvPr id="8198" name="Picture 6">
          <a:extLst>
            <a:ext uri="{FF2B5EF4-FFF2-40B4-BE49-F238E27FC236}">
              <a16:creationId xmlns:a16="http://schemas.microsoft.com/office/drawing/2014/main" id="{AAA911EB-7BD4-158A-B5E1-B772319E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0" y="6445250"/>
          <a:ext cx="6343650" cy="319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247650</xdr:colOff>
      <xdr:row>46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E4A287-23B4-6398-56DE-D9743FCB5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8300"/>
          <a:ext cx="5734050" cy="825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132739</xdr:rowOff>
    </xdr:from>
    <xdr:to>
      <xdr:col>11</xdr:col>
      <xdr:colOff>119586</xdr:colOff>
      <xdr:row>86</xdr:row>
      <xdr:rowOff>130945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903944DC-034E-F0A9-771F-F52EDB605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10744773"/>
          <a:ext cx="6828343" cy="5121257"/>
        </a:xfrm>
        <a:prstGeom prst="rect">
          <a:avLst/>
        </a:prstGeom>
      </xdr:spPr>
    </xdr:pic>
    <xdr:clientData/>
  </xdr:twoCellAnchor>
  <xdr:twoCellAnchor editAs="oneCell">
    <xdr:from>
      <xdr:col>15</xdr:col>
      <xdr:colOff>313315</xdr:colOff>
      <xdr:row>87</xdr:row>
      <xdr:rowOff>143503</xdr:rowOff>
    </xdr:from>
    <xdr:to>
      <xdr:col>30</xdr:col>
      <xdr:colOff>452034</xdr:colOff>
      <xdr:row>125</xdr:row>
      <xdr:rowOff>156059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A392A61A-1B2E-9674-CCCE-DEB1D6DF7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461620" y="16061554"/>
          <a:ext cx="9287024" cy="6965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172203</xdr:rowOff>
    </xdr:from>
    <xdr:to>
      <xdr:col>13</xdr:col>
      <xdr:colOff>545311</xdr:colOff>
      <xdr:row>125</xdr:row>
      <xdr:rowOff>123771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5162D442-6F0E-728F-A18D-465A7F166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0" y="16639152"/>
          <a:ext cx="8473842" cy="635538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6738CE3C-AC9E-4949-8B2D-FB2E1C5DBD6F}" userId="7baad15b6bef991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" dT="2022-05-23T07:53:39.75" personId="{6738CE3C-AC9E-4949-8B2D-FB2E1C5DBD6F}" id="{1783D7FE-70EA-43F6-9242-3752F92B593D}">
    <text>Depreciation, Bad debts, Error correction, Closing entries etc.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2DBA-5B5D-4B31-AAAA-ABA771DCBBA7}">
  <dimension ref="B1:H39"/>
  <sheetViews>
    <sheetView zoomScale="149" zoomScaleNormal="100" workbookViewId="0">
      <selection activeCell="B1" sqref="B1:C1"/>
    </sheetView>
  </sheetViews>
  <sheetFormatPr defaultRowHeight="14.5" x14ac:dyDescent="0.35"/>
  <cols>
    <col min="3" max="3" width="21.90625" bestFit="1" customWidth="1"/>
    <col min="4" max="4" width="10.1796875" bestFit="1" customWidth="1"/>
  </cols>
  <sheetData>
    <row r="1" spans="2:6" x14ac:dyDescent="0.35">
      <c r="B1" t="s">
        <v>59</v>
      </c>
      <c r="C1" t="s">
        <v>60</v>
      </c>
    </row>
    <row r="3" spans="2:6" x14ac:dyDescent="0.35">
      <c r="C3" t="s">
        <v>14</v>
      </c>
    </row>
    <row r="5" spans="2:6" x14ac:dyDescent="0.35">
      <c r="C5" t="s">
        <v>0</v>
      </c>
      <c r="D5">
        <v>64000</v>
      </c>
      <c r="E5" t="s">
        <v>1</v>
      </c>
    </row>
    <row r="6" spans="2:6" x14ac:dyDescent="0.35">
      <c r="C6" t="s">
        <v>3</v>
      </c>
      <c r="D6">
        <v>4000</v>
      </c>
      <c r="E6" t="s">
        <v>2</v>
      </c>
    </row>
    <row r="7" spans="2:6" x14ac:dyDescent="0.35">
      <c r="C7" t="s">
        <v>4</v>
      </c>
      <c r="D7">
        <f>D5-D6</f>
        <v>60000</v>
      </c>
      <c r="E7" t="s">
        <v>5</v>
      </c>
    </row>
    <row r="8" spans="2:6" x14ac:dyDescent="0.35">
      <c r="C8" t="s">
        <v>6</v>
      </c>
      <c r="D8">
        <v>6</v>
      </c>
      <c r="E8" t="s">
        <v>7</v>
      </c>
    </row>
    <row r="9" spans="2:6" x14ac:dyDescent="0.35">
      <c r="C9" t="s">
        <v>8</v>
      </c>
      <c r="D9">
        <v>10000</v>
      </c>
      <c r="E9" t="s">
        <v>9</v>
      </c>
    </row>
    <row r="10" spans="2:6" x14ac:dyDescent="0.35">
      <c r="C10" t="s">
        <v>10</v>
      </c>
      <c r="D10">
        <f>D7/D8</f>
        <v>10000</v>
      </c>
      <c r="E10" t="s">
        <v>11</v>
      </c>
    </row>
    <row r="11" spans="2:6" x14ac:dyDescent="0.35">
      <c r="C11" t="s">
        <v>12</v>
      </c>
      <c r="D11">
        <f>D7/D10</f>
        <v>6</v>
      </c>
      <c r="E11" t="s">
        <v>13</v>
      </c>
    </row>
    <row r="12" spans="2:6" x14ac:dyDescent="0.35">
      <c r="F12" t="s">
        <v>37</v>
      </c>
    </row>
    <row r="13" spans="2:6" x14ac:dyDescent="0.35">
      <c r="B13" t="s">
        <v>30</v>
      </c>
      <c r="C13" t="s">
        <v>28</v>
      </c>
      <c r="D13" t="s">
        <v>32</v>
      </c>
      <c r="E13" t="s">
        <v>33</v>
      </c>
      <c r="F13" t="s">
        <v>35</v>
      </c>
    </row>
    <row r="14" spans="2:6" x14ac:dyDescent="0.35">
      <c r="D14" t="s">
        <v>24</v>
      </c>
      <c r="E14" t="s">
        <v>34</v>
      </c>
      <c r="F14" t="s">
        <v>36</v>
      </c>
    </row>
    <row r="15" spans="2:6" x14ac:dyDescent="0.35">
      <c r="C15" t="s">
        <v>15</v>
      </c>
      <c r="D15" s="1">
        <v>10000</v>
      </c>
      <c r="E15" s="2">
        <f>D15</f>
        <v>10000</v>
      </c>
      <c r="F15" s="2">
        <f>64000-E15</f>
        <v>54000</v>
      </c>
    </row>
    <row r="16" spans="2:6" x14ac:dyDescent="0.35">
      <c r="C16" t="s">
        <v>16</v>
      </c>
      <c r="D16" s="1">
        <v>10000</v>
      </c>
      <c r="E16" s="2">
        <f>E15+D16</f>
        <v>20000</v>
      </c>
      <c r="F16" s="2">
        <f t="shared" ref="F16:F20" si="0">64000-E16</f>
        <v>44000</v>
      </c>
    </row>
    <row r="17" spans="2:8" x14ac:dyDescent="0.35">
      <c r="C17" t="s">
        <v>17</v>
      </c>
      <c r="D17" s="1">
        <v>10000</v>
      </c>
      <c r="E17" s="2">
        <f>E16+D17</f>
        <v>30000</v>
      </c>
      <c r="F17" s="2">
        <f t="shared" si="0"/>
        <v>34000</v>
      </c>
    </row>
    <row r="18" spans="2:8" x14ac:dyDescent="0.35">
      <c r="C18" t="s">
        <v>18</v>
      </c>
      <c r="D18" s="1">
        <v>10000</v>
      </c>
      <c r="E18" s="2">
        <f>E17+D18</f>
        <v>40000</v>
      </c>
      <c r="F18" s="2">
        <f t="shared" si="0"/>
        <v>24000</v>
      </c>
    </row>
    <row r="19" spans="2:8" x14ac:dyDescent="0.35">
      <c r="C19" t="s">
        <v>19</v>
      </c>
      <c r="D19" s="1">
        <v>10000</v>
      </c>
      <c r="E19" s="2">
        <f>E18+D19</f>
        <v>50000</v>
      </c>
      <c r="F19" s="2">
        <f t="shared" si="0"/>
        <v>14000</v>
      </c>
    </row>
    <row r="20" spans="2:8" x14ac:dyDescent="0.35">
      <c r="C20" t="s">
        <v>20</v>
      </c>
      <c r="D20" s="1">
        <v>10000</v>
      </c>
      <c r="E20" s="2">
        <f>E19+D20</f>
        <v>60000</v>
      </c>
      <c r="F20" s="2">
        <f t="shared" si="0"/>
        <v>4000</v>
      </c>
    </row>
    <row r="21" spans="2:8" x14ac:dyDescent="0.35">
      <c r="C21" t="s">
        <v>21</v>
      </c>
      <c r="D21" s="1">
        <f>SUM(D15:D20)</f>
        <v>60000</v>
      </c>
    </row>
    <row r="22" spans="2:8" x14ac:dyDescent="0.35">
      <c r="H22" t="s">
        <v>37</v>
      </c>
    </row>
    <row r="23" spans="2:8" x14ac:dyDescent="0.35">
      <c r="B23" t="s">
        <v>31</v>
      </c>
      <c r="C23" t="s">
        <v>29</v>
      </c>
      <c r="D23" t="s">
        <v>22</v>
      </c>
      <c r="E23" t="s">
        <v>26</v>
      </c>
      <c r="F23" t="s">
        <v>23</v>
      </c>
      <c r="G23" t="s">
        <v>33</v>
      </c>
      <c r="H23" t="s">
        <v>35</v>
      </c>
    </row>
    <row r="24" spans="2:8" x14ac:dyDescent="0.35">
      <c r="D24" t="s">
        <v>25</v>
      </c>
      <c r="E24" t="s">
        <v>27</v>
      </c>
      <c r="F24" t="s">
        <v>24</v>
      </c>
      <c r="G24" t="s">
        <v>34</v>
      </c>
      <c r="H24" t="s">
        <v>36</v>
      </c>
    </row>
    <row r="25" spans="2:8" x14ac:dyDescent="0.35">
      <c r="C25" t="s">
        <v>15</v>
      </c>
      <c r="D25" s="1">
        <v>1600</v>
      </c>
      <c r="E25">
        <v>6</v>
      </c>
      <c r="F25" s="2">
        <f>D25*E25</f>
        <v>9600</v>
      </c>
      <c r="G25" s="2">
        <f>F25</f>
        <v>9600</v>
      </c>
    </row>
    <row r="26" spans="2:8" x14ac:dyDescent="0.35">
      <c r="C26" t="s">
        <v>16</v>
      </c>
      <c r="D26" s="1">
        <v>2100</v>
      </c>
      <c r="E26">
        <v>6</v>
      </c>
      <c r="F26" s="2">
        <f t="shared" ref="F26:F30" si="1">D26*E26</f>
        <v>12600</v>
      </c>
      <c r="G26" s="2">
        <f>G25+F26</f>
        <v>22200</v>
      </c>
    </row>
    <row r="27" spans="2:8" x14ac:dyDescent="0.35">
      <c r="C27" t="s">
        <v>17</v>
      </c>
      <c r="D27" s="1">
        <v>2400</v>
      </c>
      <c r="E27">
        <v>6</v>
      </c>
      <c r="F27" s="2">
        <f t="shared" si="1"/>
        <v>14400</v>
      </c>
      <c r="G27" s="2">
        <f>G26+F27</f>
        <v>36600</v>
      </c>
    </row>
    <row r="28" spans="2:8" x14ac:dyDescent="0.35">
      <c r="C28" t="s">
        <v>18</v>
      </c>
      <c r="D28" s="1">
        <v>1400</v>
      </c>
      <c r="E28">
        <v>6</v>
      </c>
      <c r="F28" s="2">
        <f t="shared" si="1"/>
        <v>8400</v>
      </c>
      <c r="G28" s="2">
        <f>G27+F28</f>
        <v>45000</v>
      </c>
    </row>
    <row r="29" spans="2:8" x14ac:dyDescent="0.35">
      <c r="C29" t="s">
        <v>19</v>
      </c>
      <c r="D29" s="1">
        <v>2000</v>
      </c>
      <c r="E29">
        <v>6</v>
      </c>
      <c r="F29" s="2">
        <f t="shared" si="1"/>
        <v>12000</v>
      </c>
      <c r="G29" s="2">
        <f>G28+F29</f>
        <v>57000</v>
      </c>
    </row>
    <row r="30" spans="2:8" x14ac:dyDescent="0.35">
      <c r="C30" t="s">
        <v>20</v>
      </c>
      <c r="D30" s="1">
        <v>500</v>
      </c>
      <c r="E30">
        <v>6</v>
      </c>
      <c r="F30" s="2">
        <f t="shared" si="1"/>
        <v>3000</v>
      </c>
      <c r="G30" s="2">
        <f>G29+F30</f>
        <v>60000</v>
      </c>
    </row>
    <row r="31" spans="2:8" x14ac:dyDescent="0.35">
      <c r="C31" t="s">
        <v>21</v>
      </c>
      <c r="D31" s="1">
        <f>SUM(D25:D30)</f>
        <v>10000</v>
      </c>
      <c r="E31" s="2">
        <f>F31/D31</f>
        <v>6</v>
      </c>
      <c r="F31" s="2">
        <f>SUM(F25:F30)</f>
        <v>60000</v>
      </c>
    </row>
    <row r="33" spans="2:3" x14ac:dyDescent="0.35">
      <c r="C33" t="s">
        <v>38</v>
      </c>
    </row>
    <row r="35" spans="2:3" x14ac:dyDescent="0.35">
      <c r="B35" t="s">
        <v>2</v>
      </c>
      <c r="C35" t="s">
        <v>39</v>
      </c>
    </row>
    <row r="36" spans="2:3" x14ac:dyDescent="0.35">
      <c r="C36" t="s">
        <v>40</v>
      </c>
    </row>
    <row r="38" spans="2:3" x14ac:dyDescent="0.35">
      <c r="B38" t="s">
        <v>41</v>
      </c>
      <c r="C38" t="s">
        <v>42</v>
      </c>
    </row>
    <row r="39" spans="2:3" x14ac:dyDescent="0.35">
      <c r="C39" t="s">
        <v>43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73BF-0198-410A-BE9B-A716B78919A5}">
  <dimension ref="A1:F9"/>
  <sheetViews>
    <sheetView topLeftCell="A26" zoomScale="201" workbookViewId="0">
      <selection activeCell="H16" sqref="H16"/>
    </sheetView>
  </sheetViews>
  <sheetFormatPr defaultRowHeight="14.5" x14ac:dyDescent="0.35"/>
  <cols>
    <col min="2" max="2" width="26.90625" customWidth="1"/>
    <col min="5" max="5" width="29.81640625" customWidth="1"/>
  </cols>
  <sheetData>
    <row r="1" spans="1:6" x14ac:dyDescent="0.35">
      <c r="A1" t="s">
        <v>58</v>
      </c>
      <c r="B1" t="s">
        <v>57</v>
      </c>
    </row>
    <row r="2" spans="1:6" x14ac:dyDescent="0.35">
      <c r="E2" t="s">
        <v>49</v>
      </c>
    </row>
    <row r="3" spans="1:6" ht="15" thickBot="1" x14ac:dyDescent="0.4"/>
    <row r="4" spans="1:6" x14ac:dyDescent="0.35">
      <c r="B4" s="5" t="s">
        <v>45</v>
      </c>
      <c r="C4" s="6" t="s">
        <v>48</v>
      </c>
      <c r="E4" s="5" t="s">
        <v>47</v>
      </c>
      <c r="F4" s="6" t="s">
        <v>48</v>
      </c>
    </row>
    <row r="5" spans="1:6" x14ac:dyDescent="0.35">
      <c r="B5" s="7" t="s">
        <v>44</v>
      </c>
      <c r="C5" s="8">
        <v>31842</v>
      </c>
      <c r="E5" s="7" t="s">
        <v>46</v>
      </c>
      <c r="F5" s="8">
        <v>36606</v>
      </c>
    </row>
    <row r="6" spans="1:6" x14ac:dyDescent="0.35">
      <c r="B6" s="7" t="s">
        <v>50</v>
      </c>
      <c r="C6" s="8">
        <v>-4522</v>
      </c>
      <c r="E6" s="7" t="s">
        <v>51</v>
      </c>
      <c r="F6" s="8">
        <v>-70</v>
      </c>
    </row>
    <row r="7" spans="1:6" x14ac:dyDescent="0.35">
      <c r="B7" s="7" t="s">
        <v>53</v>
      </c>
      <c r="C7" s="8">
        <v>6850</v>
      </c>
      <c r="E7" s="7" t="s">
        <v>52</v>
      </c>
      <c r="F7" s="8">
        <v>90</v>
      </c>
    </row>
    <row r="8" spans="1:6" ht="15" thickBot="1" x14ac:dyDescent="0.4">
      <c r="B8" s="9" t="s">
        <v>55</v>
      </c>
      <c r="C8" s="10">
        <f>SUM(C5:C7)</f>
        <v>34170</v>
      </c>
      <c r="E8" s="7" t="s">
        <v>54</v>
      </c>
      <c r="F8" s="8">
        <v>-2456</v>
      </c>
    </row>
    <row r="9" spans="1:6" ht="15" thickBot="1" x14ac:dyDescent="0.4">
      <c r="E9" s="9" t="s">
        <v>56</v>
      </c>
      <c r="F9" s="10">
        <f>SUM(F5:F8)</f>
        <v>34170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6455-D342-4A03-9F9F-8AD59419839D}">
  <dimension ref="A1:D12"/>
  <sheetViews>
    <sheetView zoomScale="171" workbookViewId="0">
      <selection activeCell="C17" sqref="C17"/>
    </sheetView>
  </sheetViews>
  <sheetFormatPr defaultRowHeight="14.5" x14ac:dyDescent="0.35"/>
  <cols>
    <col min="2" max="2" width="25.453125" customWidth="1"/>
  </cols>
  <sheetData>
    <row r="1" spans="1:4" x14ac:dyDescent="0.35">
      <c r="A1" t="s">
        <v>61</v>
      </c>
      <c r="B1" t="s">
        <v>62</v>
      </c>
    </row>
    <row r="3" spans="1:4" x14ac:dyDescent="0.35">
      <c r="A3" t="s">
        <v>65</v>
      </c>
      <c r="B3" t="s">
        <v>66</v>
      </c>
      <c r="C3" t="s">
        <v>67</v>
      </c>
      <c r="D3" t="s">
        <v>68</v>
      </c>
    </row>
    <row r="4" spans="1:4" x14ac:dyDescent="0.35">
      <c r="A4" s="11">
        <v>45992</v>
      </c>
      <c r="B4" t="s">
        <v>63</v>
      </c>
      <c r="C4">
        <v>180</v>
      </c>
    </row>
    <row r="5" spans="1:4" x14ac:dyDescent="0.35">
      <c r="B5" t="s">
        <v>64</v>
      </c>
      <c r="D5">
        <v>180</v>
      </c>
    </row>
    <row r="6" spans="1:4" x14ac:dyDescent="0.35">
      <c r="B6" t="s">
        <v>69</v>
      </c>
    </row>
    <row r="8" spans="1:4" x14ac:dyDescent="0.35">
      <c r="A8" s="11">
        <v>46022</v>
      </c>
      <c r="B8" t="s">
        <v>70</v>
      </c>
      <c r="C8">
        <v>52.2</v>
      </c>
    </row>
    <row r="9" spans="1:4" x14ac:dyDescent="0.35">
      <c r="B9" t="s">
        <v>71</v>
      </c>
      <c r="C9">
        <v>62.22</v>
      </c>
    </row>
    <row r="10" spans="1:4" x14ac:dyDescent="0.35">
      <c r="B10" t="s">
        <v>72</v>
      </c>
      <c r="C10">
        <v>58.8</v>
      </c>
    </row>
    <row r="11" spans="1:4" x14ac:dyDescent="0.35">
      <c r="B11" t="s">
        <v>73</v>
      </c>
      <c r="C11">
        <v>1.68</v>
      </c>
    </row>
    <row r="12" spans="1:4" x14ac:dyDescent="0.35">
      <c r="B12" t="s">
        <v>64</v>
      </c>
      <c r="D12">
        <v>174.9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6C64-BA6C-48C3-A9C9-90C61ADA6107}">
  <dimension ref="A1:F18"/>
  <sheetViews>
    <sheetView zoomScale="166" workbookViewId="0">
      <selection activeCell="D25" sqref="D25"/>
    </sheetView>
  </sheetViews>
  <sheetFormatPr defaultRowHeight="14.5" x14ac:dyDescent="0.35"/>
  <cols>
    <col min="2" max="2" width="15.26953125" customWidth="1"/>
    <col min="4" max="4" width="11.54296875" bestFit="1" customWidth="1"/>
  </cols>
  <sheetData>
    <row r="1" spans="1:6" x14ac:dyDescent="0.35">
      <c r="A1" t="s">
        <v>74</v>
      </c>
      <c r="B1" t="s">
        <v>75</v>
      </c>
    </row>
    <row r="3" spans="1:6" x14ac:dyDescent="0.35">
      <c r="B3" t="s">
        <v>89</v>
      </c>
    </row>
    <row r="4" spans="1:6" x14ac:dyDescent="0.35">
      <c r="A4" t="s">
        <v>1</v>
      </c>
      <c r="B4" t="s">
        <v>88</v>
      </c>
      <c r="D4" s="13">
        <v>3000</v>
      </c>
    </row>
    <row r="5" spans="1:6" x14ac:dyDescent="0.35">
      <c r="A5" t="s">
        <v>2</v>
      </c>
      <c r="B5" t="s">
        <v>90</v>
      </c>
    </row>
    <row r="6" spans="1:6" x14ac:dyDescent="0.35">
      <c r="A6" t="s">
        <v>65</v>
      </c>
      <c r="B6" t="s">
        <v>66</v>
      </c>
      <c r="C6" t="s">
        <v>67</v>
      </c>
      <c r="D6" t="s">
        <v>68</v>
      </c>
    </row>
    <row r="7" spans="1:6" x14ac:dyDescent="0.35">
      <c r="B7" t="s">
        <v>91</v>
      </c>
      <c r="C7">
        <v>2920</v>
      </c>
    </row>
    <row r="8" spans="1:6" x14ac:dyDescent="0.35">
      <c r="B8" t="s">
        <v>92</v>
      </c>
      <c r="D8">
        <v>2920</v>
      </c>
    </row>
    <row r="9" spans="1:6" x14ac:dyDescent="0.35">
      <c r="B9" t="s">
        <v>93</v>
      </c>
    </row>
    <row r="11" spans="1:6" x14ac:dyDescent="0.35">
      <c r="D11" s="23" t="s">
        <v>81</v>
      </c>
      <c r="E11" s="23"/>
    </row>
    <row r="12" spans="1:6" x14ac:dyDescent="0.35">
      <c r="B12" t="s">
        <v>76</v>
      </c>
      <c r="C12" s="3" t="s">
        <v>48</v>
      </c>
      <c r="D12" s="3" t="s">
        <v>80</v>
      </c>
      <c r="E12" s="3" t="s">
        <v>48</v>
      </c>
    </row>
    <row r="13" spans="1:6" x14ac:dyDescent="0.35">
      <c r="B13" t="s">
        <v>77</v>
      </c>
      <c r="C13">
        <v>52000</v>
      </c>
      <c r="D13" s="12">
        <v>0.01</v>
      </c>
      <c r="E13">
        <f>C13*D13</f>
        <v>520</v>
      </c>
    </row>
    <row r="14" spans="1:6" x14ac:dyDescent="0.35">
      <c r="B14" t="s">
        <v>78</v>
      </c>
      <c r="C14">
        <v>8000</v>
      </c>
      <c r="D14" s="12">
        <v>0.15</v>
      </c>
      <c r="E14">
        <f t="shared" ref="E14:E15" si="0">C14*D14</f>
        <v>1200</v>
      </c>
    </row>
    <row r="15" spans="1:6" x14ac:dyDescent="0.35">
      <c r="B15" t="s">
        <v>79</v>
      </c>
      <c r="C15">
        <v>3200</v>
      </c>
      <c r="D15" s="12">
        <v>0.4</v>
      </c>
      <c r="E15">
        <f t="shared" si="0"/>
        <v>1280</v>
      </c>
    </row>
    <row r="16" spans="1:6" x14ac:dyDescent="0.35">
      <c r="B16" t="s">
        <v>83</v>
      </c>
      <c r="E16" s="4">
        <f>SUM(E13:E15)</f>
        <v>3000</v>
      </c>
      <c r="F16" t="s">
        <v>82</v>
      </c>
    </row>
    <row r="17" spans="2:6" x14ac:dyDescent="0.35">
      <c r="B17" t="s">
        <v>87</v>
      </c>
      <c r="E17">
        <v>2920</v>
      </c>
      <c r="F17" t="s">
        <v>85</v>
      </c>
    </row>
    <row r="18" spans="2:6" x14ac:dyDescent="0.35">
      <c r="B18" t="s">
        <v>86</v>
      </c>
      <c r="E18">
        <v>80</v>
      </c>
      <c r="F18" t="s">
        <v>84</v>
      </c>
    </row>
  </sheetData>
  <mergeCells count="1">
    <mergeCell ref="D11:E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79E0-4A0B-4357-8225-6B7A4332FCC2}">
  <dimension ref="A1"/>
  <sheetViews>
    <sheetView zoomScale="115" workbookViewId="0">
      <selection activeCell="C3" sqref="C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DD3A-8023-4F7F-85A4-5648B9444210}">
  <dimension ref="B2:I39"/>
  <sheetViews>
    <sheetView topLeftCell="A31" zoomScale="139" workbookViewId="0">
      <selection activeCell="H37" sqref="H37"/>
    </sheetView>
  </sheetViews>
  <sheetFormatPr defaultRowHeight="14.5" x14ac:dyDescent="0.35"/>
  <cols>
    <col min="5" max="5" width="12" bestFit="1" customWidth="1"/>
    <col min="6" max="6" width="14.7265625" bestFit="1" customWidth="1"/>
    <col min="7" max="7" width="19" bestFit="1" customWidth="1"/>
    <col min="8" max="8" width="18.7265625" bestFit="1" customWidth="1"/>
    <col min="9" max="9" width="18.453125" bestFit="1" customWidth="1"/>
  </cols>
  <sheetData>
    <row r="2" spans="2:9" x14ac:dyDescent="0.35">
      <c r="B2" s="14" t="s">
        <v>94</v>
      </c>
      <c r="C2" s="14" t="s">
        <v>95</v>
      </c>
    </row>
    <row r="3" spans="2:9" x14ac:dyDescent="0.35">
      <c r="B3" s="14"/>
      <c r="C3" s="15" t="s">
        <v>96</v>
      </c>
    </row>
    <row r="4" spans="2:9" x14ac:dyDescent="0.35">
      <c r="B4" s="14"/>
      <c r="C4" s="14"/>
      <c r="E4" t="s">
        <v>97</v>
      </c>
      <c r="F4" t="s">
        <v>98</v>
      </c>
      <c r="G4" t="s">
        <v>99</v>
      </c>
      <c r="H4" t="s">
        <v>100</v>
      </c>
      <c r="I4" t="s">
        <v>101</v>
      </c>
    </row>
    <row r="5" spans="2:9" x14ac:dyDescent="0.35">
      <c r="B5" s="24" t="s">
        <v>102</v>
      </c>
      <c r="C5" s="14" t="s">
        <v>103</v>
      </c>
      <c r="D5" s="16" t="s">
        <v>104</v>
      </c>
      <c r="E5" t="s">
        <v>105</v>
      </c>
      <c r="F5" t="s">
        <v>106</v>
      </c>
      <c r="G5" t="s">
        <v>107</v>
      </c>
      <c r="H5" t="s">
        <v>108</v>
      </c>
      <c r="I5" t="s">
        <v>109</v>
      </c>
    </row>
    <row r="6" spans="2:9" x14ac:dyDescent="0.35">
      <c r="B6" s="24"/>
      <c r="C6" s="15" t="s">
        <v>96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</row>
    <row r="7" spans="2:9" x14ac:dyDescent="0.35">
      <c r="B7" s="24"/>
      <c r="C7" s="15"/>
    </row>
    <row r="8" spans="2:9" x14ac:dyDescent="0.35">
      <c r="B8" s="24"/>
      <c r="C8" s="14" t="s">
        <v>115</v>
      </c>
      <c r="D8" s="16" t="s">
        <v>104</v>
      </c>
      <c r="E8" t="s">
        <v>116</v>
      </c>
      <c r="F8" t="s">
        <v>117</v>
      </c>
      <c r="G8" t="s">
        <v>118</v>
      </c>
    </row>
    <row r="9" spans="2:9" x14ac:dyDescent="0.35">
      <c r="B9" s="24"/>
      <c r="C9" s="15" t="s">
        <v>96</v>
      </c>
      <c r="E9" t="s">
        <v>119</v>
      </c>
      <c r="F9" t="s">
        <v>120</v>
      </c>
      <c r="G9" t="s">
        <v>121</v>
      </c>
    </row>
    <row r="10" spans="2:9" x14ac:dyDescent="0.35">
      <c r="B10" s="24"/>
      <c r="C10" s="15"/>
      <c r="E10" t="s">
        <v>122</v>
      </c>
      <c r="F10" t="s">
        <v>122</v>
      </c>
    </row>
    <row r="11" spans="2:9" x14ac:dyDescent="0.35">
      <c r="B11" s="24"/>
      <c r="C11" s="14" t="s">
        <v>123</v>
      </c>
    </row>
    <row r="12" spans="2:9" x14ac:dyDescent="0.35">
      <c r="B12" s="14"/>
      <c r="C12" s="15" t="s">
        <v>96</v>
      </c>
    </row>
    <row r="13" spans="2:9" x14ac:dyDescent="0.35">
      <c r="B13" s="14"/>
      <c r="C13" s="15"/>
    </row>
    <row r="14" spans="2:9" x14ac:dyDescent="0.35">
      <c r="B14" s="14" t="s">
        <v>124</v>
      </c>
      <c r="C14" s="14" t="s">
        <v>125</v>
      </c>
    </row>
    <row r="15" spans="2:9" x14ac:dyDescent="0.35">
      <c r="B15" s="14"/>
      <c r="C15" s="17" t="s">
        <v>126</v>
      </c>
    </row>
    <row r="16" spans="2:9" x14ac:dyDescent="0.35">
      <c r="B16" s="14"/>
      <c r="C16" s="17" t="s">
        <v>127</v>
      </c>
    </row>
    <row r="17" spans="2:3" x14ac:dyDescent="0.35">
      <c r="B17" s="14"/>
      <c r="C17" s="17" t="s">
        <v>128</v>
      </c>
    </row>
    <row r="18" spans="2:3" x14ac:dyDescent="0.35">
      <c r="B18" s="14"/>
      <c r="C18" s="17" t="s">
        <v>129</v>
      </c>
    </row>
    <row r="33" spans="5:7" x14ac:dyDescent="0.35">
      <c r="E33" t="s">
        <v>130</v>
      </c>
      <c r="F33" t="s">
        <v>131</v>
      </c>
      <c r="G33" t="s">
        <v>135</v>
      </c>
    </row>
    <row r="34" spans="5:7" x14ac:dyDescent="0.35">
      <c r="F34" t="s">
        <v>132</v>
      </c>
      <c r="G34" t="s">
        <v>135</v>
      </c>
    </row>
    <row r="36" spans="5:7" x14ac:dyDescent="0.35">
      <c r="E36" t="s">
        <v>133</v>
      </c>
    </row>
    <row r="37" spans="5:7" x14ac:dyDescent="0.35">
      <c r="F37" t="s">
        <v>105</v>
      </c>
    </row>
    <row r="38" spans="5:7" x14ac:dyDescent="0.35">
      <c r="F38" t="s">
        <v>136</v>
      </c>
    </row>
    <row r="39" spans="5:7" x14ac:dyDescent="0.35">
      <c r="F39" t="s">
        <v>134</v>
      </c>
    </row>
  </sheetData>
  <mergeCells count="1">
    <mergeCell ref="B5:B11"/>
  </mergeCells>
  <phoneticPr fontId="3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9C07-4D43-4BB5-A16D-B4DDEC890B3A}">
  <dimension ref="A1:D23"/>
  <sheetViews>
    <sheetView zoomScale="164" workbookViewId="0">
      <selection activeCell="B27" sqref="B27"/>
    </sheetView>
  </sheetViews>
  <sheetFormatPr defaultRowHeight="14.5" x14ac:dyDescent="0.35"/>
  <cols>
    <col min="2" max="2" width="30.81640625" customWidth="1"/>
  </cols>
  <sheetData>
    <row r="1" spans="1:4" x14ac:dyDescent="0.35">
      <c r="A1" t="s">
        <v>137</v>
      </c>
      <c r="B1" t="s">
        <v>138</v>
      </c>
    </row>
    <row r="2" spans="1:4" x14ac:dyDescent="0.35">
      <c r="B2" t="s">
        <v>139</v>
      </c>
    </row>
    <row r="3" spans="1:4" ht="15" thickBot="1" x14ac:dyDescent="0.4"/>
    <row r="4" spans="1:4" x14ac:dyDescent="0.35">
      <c r="B4" s="5" t="s">
        <v>140</v>
      </c>
      <c r="C4" s="18"/>
      <c r="D4" s="19"/>
    </row>
    <row r="5" spans="1:4" x14ac:dyDescent="0.35">
      <c r="B5" s="7" t="s">
        <v>142</v>
      </c>
      <c r="D5" s="8"/>
    </row>
    <row r="6" spans="1:4" x14ac:dyDescent="0.35">
      <c r="B6" s="7" t="s">
        <v>141</v>
      </c>
      <c r="C6" t="s">
        <v>143</v>
      </c>
      <c r="D6" s="20" t="s">
        <v>48</v>
      </c>
    </row>
    <row r="7" spans="1:4" x14ac:dyDescent="0.35">
      <c r="B7" s="7"/>
      <c r="D7" s="8"/>
    </row>
    <row r="8" spans="1:4" x14ac:dyDescent="0.35">
      <c r="A8" t="s">
        <v>155</v>
      </c>
      <c r="B8" s="7" t="s">
        <v>144</v>
      </c>
      <c r="C8">
        <v>379400</v>
      </c>
      <c r="D8" s="8"/>
    </row>
    <row r="9" spans="1:4" x14ac:dyDescent="0.35">
      <c r="B9" s="7" t="s">
        <v>145</v>
      </c>
      <c r="C9">
        <v>9000</v>
      </c>
      <c r="D9" s="8"/>
    </row>
    <row r="10" spans="1:4" x14ac:dyDescent="0.35">
      <c r="B10" s="7" t="s">
        <v>146</v>
      </c>
      <c r="D10" s="8">
        <f>C8-C9</f>
        <v>370400</v>
      </c>
    </row>
    <row r="11" spans="1:4" x14ac:dyDescent="0.35">
      <c r="B11" s="7"/>
      <c r="D11" s="8"/>
    </row>
    <row r="12" spans="1:4" x14ac:dyDescent="0.35">
      <c r="A12" t="s">
        <v>154</v>
      </c>
      <c r="B12" s="7" t="s">
        <v>147</v>
      </c>
      <c r="C12" s="8">
        <v>237700</v>
      </c>
    </row>
    <row r="13" spans="1:4" x14ac:dyDescent="0.35">
      <c r="B13" s="7" t="s">
        <v>158</v>
      </c>
      <c r="C13">
        <v>4700</v>
      </c>
      <c r="D13" s="8">
        <f>C12+C13</f>
        <v>242400</v>
      </c>
    </row>
    <row r="14" spans="1:4" x14ac:dyDescent="0.35">
      <c r="B14" s="7" t="s">
        <v>148</v>
      </c>
      <c r="D14" s="8">
        <f>D10-D13</f>
        <v>128000</v>
      </c>
    </row>
    <row r="15" spans="1:4" x14ac:dyDescent="0.35">
      <c r="B15" s="7"/>
      <c r="D15" s="8"/>
    </row>
    <row r="16" spans="1:4" x14ac:dyDescent="0.35">
      <c r="A16" t="s">
        <v>154</v>
      </c>
      <c r="B16" s="7" t="s">
        <v>149</v>
      </c>
      <c r="D16" s="8"/>
    </row>
    <row r="17" spans="1:4" x14ac:dyDescent="0.35">
      <c r="B17" s="7" t="s">
        <v>156</v>
      </c>
      <c r="C17">
        <v>75800</v>
      </c>
      <c r="D17" s="8"/>
    </row>
    <row r="18" spans="1:4" x14ac:dyDescent="0.35">
      <c r="B18" s="7" t="s">
        <v>157</v>
      </c>
      <c r="C18">
        <v>24900</v>
      </c>
      <c r="D18" s="8">
        <f>C17+C18</f>
        <v>100700</v>
      </c>
    </row>
    <row r="19" spans="1:4" x14ac:dyDescent="0.35">
      <c r="B19" s="7" t="s">
        <v>150</v>
      </c>
      <c r="D19" s="8">
        <f>D14-D18</f>
        <v>27300</v>
      </c>
    </row>
    <row r="20" spans="1:4" x14ac:dyDescent="0.35">
      <c r="A20" t="s">
        <v>154</v>
      </c>
      <c r="B20" s="7" t="s">
        <v>159</v>
      </c>
      <c r="D20" s="8">
        <v>3100</v>
      </c>
    </row>
    <row r="21" spans="1:4" x14ac:dyDescent="0.35">
      <c r="B21" s="7" t="s">
        <v>151</v>
      </c>
      <c r="D21" s="8">
        <f>D19-D20</f>
        <v>24200</v>
      </c>
    </row>
    <row r="22" spans="1:4" x14ac:dyDescent="0.35">
      <c r="A22" t="s">
        <v>154</v>
      </c>
      <c r="B22" s="7" t="s">
        <v>152</v>
      </c>
      <c r="D22" s="8">
        <v>0</v>
      </c>
    </row>
    <row r="23" spans="1:4" ht="15" thickBot="1" x14ac:dyDescent="0.4">
      <c r="B23" s="9" t="s">
        <v>153</v>
      </c>
      <c r="C23" s="21"/>
      <c r="D23" s="22">
        <f>D21-D22</f>
        <v>24200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6A50-4921-4394-BC09-2BB1180CBA67}">
  <dimension ref="A1"/>
  <sheetViews>
    <sheetView topLeftCell="R28" zoomScale="145" workbookViewId="0">
      <selection activeCell="S33" sqref="S3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C27D-72E2-40B5-B708-AA4B9C299A11}">
  <dimension ref="A1"/>
  <sheetViews>
    <sheetView tabSelected="1" topLeftCell="A88" zoomScale="177" workbookViewId="0">
      <selection activeCell="O111" sqref="O11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QA1</vt:lpstr>
      <vt:lpstr>QA2</vt:lpstr>
      <vt:lpstr>QA3</vt:lpstr>
      <vt:lpstr>QA4</vt:lpstr>
      <vt:lpstr>QA5</vt:lpstr>
      <vt:lpstr>QA6</vt:lpstr>
      <vt:lpstr>QA7</vt:lpstr>
      <vt:lpstr>QA8</vt:lpstr>
      <vt:lpstr>QA9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 Mukesh</dc:creator>
  <cp:lastModifiedBy>Manek Mukesh</cp:lastModifiedBy>
  <dcterms:created xsi:type="dcterms:W3CDTF">2025-05-14T00:56:51Z</dcterms:created>
  <dcterms:modified xsi:type="dcterms:W3CDTF">2025-05-15T03:09:59Z</dcterms:modified>
</cp:coreProperties>
</file>