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/Desktop/SIM-UOW-Mods/ACCY122/Session/S05/"/>
    </mc:Choice>
  </mc:AlternateContent>
  <xr:revisionPtr revIDLastSave="0" documentId="13_ncr:1_{4BA9F10B-AB3C-9944-B2C4-4D2EF92FD2C3}" xr6:coauthVersionLast="47" xr6:coauthVersionMax="47" xr10:uidLastSave="{00000000-0000-0000-0000-000000000000}"/>
  <bookViews>
    <workbookView xWindow="0" yWindow="500" windowWidth="33600" windowHeight="18700" activeTab="2" xr2:uid="{49300C88-9C68-40D1-BFDB-69B44FEEA068}"/>
  </bookViews>
  <sheets>
    <sheet name="System" sheetId="1" r:id="rId1"/>
    <sheet name="System (2)" sheetId="2" r:id="rId2"/>
    <sheet name="Explain" sheetId="5" r:id="rId3"/>
    <sheet name="P 6.16Q" sheetId="8" r:id="rId4"/>
    <sheet name="Ex 13.5Q" sheetId="10" r:id="rId5"/>
    <sheet name="ANSWER" sheetId="9" r:id="rId6"/>
    <sheet name="P 6.16A" sheetId="7" r:id="rId7"/>
    <sheet name="Ex 13.5A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0" l="1"/>
  <c r="N45" i="10"/>
  <c r="M43" i="10"/>
  <c r="L43" i="10"/>
  <c r="N43" i="10" s="1"/>
  <c r="M42" i="10"/>
  <c r="L42" i="10"/>
  <c r="N42" i="10" s="1"/>
  <c r="M41" i="10"/>
  <c r="L41" i="10"/>
  <c r="N41" i="10" s="1"/>
  <c r="J43" i="10"/>
  <c r="J42" i="10"/>
  <c r="J41" i="10"/>
  <c r="L37" i="10"/>
  <c r="J38" i="10"/>
  <c r="J37" i="10"/>
  <c r="J39" i="10"/>
  <c r="M35" i="10"/>
  <c r="M39" i="10" s="1"/>
  <c r="L35" i="10"/>
  <c r="L39" i="10" s="1"/>
  <c r="N39" i="10" s="1"/>
  <c r="M34" i="10"/>
  <c r="M38" i="10" s="1"/>
  <c r="M33" i="10"/>
  <c r="J31" i="10"/>
  <c r="J30" i="10"/>
  <c r="F33" i="10"/>
  <c r="N35" i="10" s="1"/>
  <c r="M28" i="10"/>
  <c r="L28" i="10"/>
  <c r="L31" i="10" s="1"/>
  <c r="L34" i="10" s="1"/>
  <c r="L38" i="10" s="1"/>
  <c r="M27" i="10"/>
  <c r="L27" i="10"/>
  <c r="L30" i="10" s="1"/>
  <c r="L33" i="10" s="1"/>
  <c r="F27" i="10"/>
  <c r="N28" i="10" s="1"/>
  <c r="N25" i="10"/>
  <c r="N27" i="10" s="1"/>
  <c r="J18" i="10"/>
  <c r="M13" i="10"/>
  <c r="M16" i="10" s="1"/>
  <c r="M18" i="10" s="1"/>
  <c r="L13" i="10"/>
  <c r="L16" i="10" s="1"/>
  <c r="M12" i="10"/>
  <c r="M15" i="10" s="1"/>
  <c r="J10" i="10"/>
  <c r="M7" i="10"/>
  <c r="L7" i="10"/>
  <c r="L10" i="10" s="1"/>
  <c r="M6" i="10"/>
  <c r="I9" i="10" s="1"/>
  <c r="L6" i="10"/>
  <c r="H9" i="10" s="1"/>
  <c r="I18" i="8"/>
  <c r="I17" i="8"/>
  <c r="I16" i="8"/>
  <c r="I36" i="8"/>
  <c r="C34" i="8"/>
  <c r="D29" i="8"/>
  <c r="B28" i="8"/>
  <c r="C15" i="8"/>
  <c r="D10" i="8"/>
  <c r="I9" i="8"/>
  <c r="B9" i="8"/>
  <c r="P83" i="5"/>
  <c r="O83" i="5"/>
  <c r="N83" i="5"/>
  <c r="M83" i="5"/>
  <c r="L83" i="5"/>
  <c r="K83" i="5"/>
  <c r="J83" i="5"/>
  <c r="I83" i="5"/>
  <c r="I67" i="5"/>
  <c r="I63" i="5"/>
  <c r="E63" i="5"/>
  <c r="E64" i="5" s="1"/>
  <c r="C63" i="5"/>
  <c r="C64" i="5" s="1"/>
  <c r="E62" i="5"/>
  <c r="E61" i="5"/>
  <c r="I58" i="5"/>
  <c r="E58" i="5"/>
  <c r="I56" i="5"/>
  <c r="E56" i="5"/>
  <c r="I16" i="10" l="1"/>
  <c r="J16" i="10" s="1"/>
  <c r="N16" i="10"/>
  <c r="L18" i="10"/>
  <c r="N18" i="10" s="1"/>
  <c r="N20" i="10" s="1"/>
  <c r="I15" i="10"/>
  <c r="J15" i="10" s="1"/>
  <c r="N38" i="10"/>
  <c r="N31" i="10"/>
  <c r="N34" i="10" s="1"/>
  <c r="M37" i="10"/>
  <c r="N30" i="10"/>
  <c r="N33" i="10" s="1"/>
  <c r="N10" i="10"/>
  <c r="N12" i="10" s="1"/>
  <c r="L12" i="10"/>
  <c r="L15" i="10" s="1"/>
  <c r="N15" i="10" s="1"/>
  <c r="L9" i="10"/>
  <c r="N9" i="10" s="1"/>
  <c r="D63" i="5"/>
  <c r="N37" i="10" l="1"/>
  <c r="F73" i="11"/>
  <c r="F68" i="11"/>
  <c r="N66" i="11"/>
  <c r="F53" i="11"/>
  <c r="F48" i="11"/>
  <c r="N46" i="11"/>
  <c r="F31" i="11"/>
  <c r="F26" i="11"/>
  <c r="N24" i="11"/>
  <c r="F11" i="11"/>
  <c r="F6" i="11"/>
  <c r="N4" i="11"/>
  <c r="F76" i="10"/>
  <c r="F71" i="10"/>
  <c r="N69" i="10"/>
  <c r="F56" i="10"/>
  <c r="F51" i="10"/>
  <c r="N49" i="10"/>
  <c r="F12" i="10"/>
  <c r="N13" i="10" s="1"/>
  <c r="F6" i="10"/>
  <c r="N7" i="10" s="1"/>
  <c r="N4" i="10"/>
  <c r="N6" i="10" s="1"/>
  <c r="J9" i="10" s="1"/>
  <c r="J20" i="10" s="1"/>
  <c r="J36" i="7"/>
  <c r="D34" i="7"/>
  <c r="E29" i="7"/>
  <c r="J28" i="7"/>
  <c r="C28" i="7"/>
  <c r="J16" i="7"/>
  <c r="D15" i="7"/>
  <c r="J14" i="7"/>
  <c r="J17" i="7" s="1"/>
  <c r="J18" i="7" s="1"/>
  <c r="E10" i="7"/>
  <c r="J9" i="7"/>
  <c r="C9" i="7"/>
  <c r="M17" i="5"/>
  <c r="I17" i="5"/>
  <c r="H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tc={BB583F4E-C610-4749-8F69-7BBCCF1CC978}</author>
    <author>tc={D5A623B3-D662-4FAD-B7DC-B39312AD72BF}</author>
  </authors>
  <commentList>
    <comment ref="G4" authorId="0" shapeId="0" xr:uid="{BB583F4E-C610-4749-8F69-7BBCCF1CC978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D5A623B3-D662-4FAD-B7DC-B39312AD7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<sst xmlns="http://schemas.openxmlformats.org/spreadsheetml/2006/main" count="601" uniqueCount="233">
  <si>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</si>
  <si>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</si>
  <si>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</si>
  <si>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</si>
  <si>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</si>
  <si>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</si>
  <si>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</si>
  <si>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</si>
  <si>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</si>
  <si>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</si>
  <si>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</si>
  <si>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</si>
  <si>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</si>
  <si>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</si>
  <si>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</si>
  <si>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</si>
  <si>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</si>
  <si>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</si>
  <si>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</si>
  <si>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</si>
  <si>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</si>
  <si>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</si>
  <si>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</si>
  <si>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</si>
  <si>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</si>
  <si>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</si>
  <si>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</si>
  <si>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</si>
  <si>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</si>
  <si>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</si>
  <si>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</si>
  <si>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To reset expense to 0</t>
  </si>
  <si>
    <t>OUTPUT</t>
  </si>
  <si>
    <t>Financial Statements</t>
  </si>
  <si>
    <t>Open accounts for next year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</si>
  <si>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</si>
  <si>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</si>
  <si>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</si>
  <si>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</si>
  <si>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</si>
  <si>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</si>
  <si>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</si>
  <si>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BS, IS</t>
  </si>
  <si>
    <t>Transition to</t>
  </si>
  <si>
    <t>INVENTORY ACCOUNTING</t>
  </si>
  <si>
    <t>PERPETUAL System</t>
  </si>
  <si>
    <t xml:space="preserve"> - Debit</t>
  </si>
  <si>
    <t>Merchandising</t>
  </si>
  <si>
    <t xml:space="preserve"> + Debit</t>
  </si>
  <si>
    <t xml:space="preserve"> - Credit</t>
  </si>
  <si>
    <t xml:space="preserve"> + Credit</t>
  </si>
  <si>
    <t>Meaning</t>
  </si>
  <si>
    <t>Manufacturing</t>
  </si>
  <si>
    <t>Trading</t>
  </si>
  <si>
    <t>Service</t>
  </si>
  <si>
    <t>ASSET</t>
  </si>
  <si>
    <t xml:space="preserve"> =</t>
  </si>
  <si>
    <t>LIABILITY</t>
  </si>
  <si>
    <t>EQUITY</t>
  </si>
  <si>
    <t>Retail</t>
  </si>
  <si>
    <t>Bank</t>
  </si>
  <si>
    <t>Debtor</t>
  </si>
  <si>
    <t>Creditor</t>
  </si>
  <si>
    <t>Rev (Exp)</t>
  </si>
  <si>
    <t>Details</t>
  </si>
  <si>
    <t>Raw material</t>
  </si>
  <si>
    <t>Yes</t>
  </si>
  <si>
    <t>Cash</t>
  </si>
  <si>
    <t>Inventory</t>
  </si>
  <si>
    <t>AR</t>
  </si>
  <si>
    <t>AP</t>
  </si>
  <si>
    <t>1% to 99%</t>
  </si>
  <si>
    <t>Work in progress</t>
  </si>
  <si>
    <t>Bal</t>
  </si>
  <si>
    <t>??</t>
  </si>
  <si>
    <t>Finished goods</t>
  </si>
  <si>
    <t>Supplies</t>
  </si>
  <si>
    <t>Discount received</t>
  </si>
  <si>
    <t>Sales</t>
  </si>
  <si>
    <t>Inventory Accounting for retailer</t>
  </si>
  <si>
    <t>System 1</t>
  </si>
  <si>
    <t>System 2</t>
  </si>
  <si>
    <t>COS, COGS</t>
  </si>
  <si>
    <t>Perpetual</t>
  </si>
  <si>
    <t>Periodic</t>
  </si>
  <si>
    <t>Sales Returns</t>
  </si>
  <si>
    <t>Volume</t>
  </si>
  <si>
    <t>Low</t>
  </si>
  <si>
    <t>High</t>
  </si>
  <si>
    <t>Start</t>
  </si>
  <si>
    <t>Buy</t>
  </si>
  <si>
    <t>COGS</t>
  </si>
  <si>
    <t>End</t>
  </si>
  <si>
    <t>Purchase</t>
  </si>
  <si>
    <t>Examples</t>
  </si>
  <si>
    <t>Jewellary</t>
  </si>
  <si>
    <t>Stationery</t>
  </si>
  <si>
    <t>Inventory shortage</t>
  </si>
  <si>
    <t>Car</t>
  </si>
  <si>
    <t>Grocery</t>
  </si>
  <si>
    <t>Key difference</t>
  </si>
  <si>
    <t>COS. COGS</t>
  </si>
  <si>
    <t>COGS recording</t>
  </si>
  <si>
    <t>Each transaction</t>
  </si>
  <si>
    <t>Each period</t>
  </si>
  <si>
    <t>10+90-25</t>
  </si>
  <si>
    <t>Verify</t>
  </si>
  <si>
    <t>Total</t>
  </si>
  <si>
    <t>Note</t>
  </si>
  <si>
    <t>Reported profit</t>
  </si>
  <si>
    <t>Same</t>
  </si>
  <si>
    <t>IS Exp</t>
  </si>
  <si>
    <t>BS Asset</t>
  </si>
  <si>
    <t>PERIODIC</t>
  </si>
  <si>
    <t>Terms of sale</t>
  </si>
  <si>
    <t>Buyer pays</t>
  </si>
  <si>
    <t>Factory</t>
  </si>
  <si>
    <t>Start Inventory</t>
  </si>
  <si>
    <t>DDP</t>
  </si>
  <si>
    <t>Purchase returns</t>
  </si>
  <si>
    <t>Credit period</t>
  </si>
  <si>
    <t>2/10, n/60</t>
  </si>
  <si>
    <t>Net pay in 60 days</t>
  </si>
  <si>
    <t>COS - No Entry</t>
  </si>
  <si>
    <t>2% discount if paid within 10 days</t>
  </si>
  <si>
    <t>Cash or settlement discount for prompt payment</t>
  </si>
  <si>
    <t>End Inv</t>
  </si>
  <si>
    <t>Date</t>
  </si>
  <si>
    <t>Explanation</t>
  </si>
  <si>
    <t>Purchases</t>
  </si>
  <si>
    <t>Units</t>
  </si>
  <si>
    <t>Unit Cost</t>
  </si>
  <si>
    <t>Total Cost</t>
  </si>
  <si>
    <t>Balance</t>
  </si>
  <si>
    <t>FIFO</t>
  </si>
  <si>
    <t>LIFO</t>
  </si>
  <si>
    <t>SIM</t>
  </si>
  <si>
    <t>WAVCO</t>
  </si>
  <si>
    <t>Supplier</t>
  </si>
  <si>
    <t>Vehicle</t>
  </si>
  <si>
    <t>Ship</t>
  </si>
  <si>
    <t>Airport</t>
  </si>
  <si>
    <t>Buyer</t>
  </si>
  <si>
    <t>Installation</t>
  </si>
  <si>
    <t>Ex works</t>
  </si>
  <si>
    <t>Seller pays</t>
  </si>
  <si>
    <t>FOB</t>
  </si>
  <si>
    <t>Turnkey</t>
  </si>
  <si>
    <t>Freight, Forward Insurance</t>
  </si>
  <si>
    <t>Loading</t>
  </si>
  <si>
    <t>Unloading</t>
  </si>
  <si>
    <t>Custom duty</t>
  </si>
  <si>
    <t>Site preparation</t>
  </si>
  <si>
    <t>Trial runs</t>
  </si>
  <si>
    <t>Installation &amp; set up</t>
  </si>
  <si>
    <t>Transport</t>
  </si>
  <si>
    <t>Expenses</t>
  </si>
  <si>
    <t>Gross Method</t>
  </si>
  <si>
    <t>Net Method</t>
  </si>
  <si>
    <t>Profit</t>
  </si>
  <si>
    <t>Discount Recd</t>
  </si>
  <si>
    <t>INVENTORY VALUATION METHODS</t>
  </si>
  <si>
    <t>BUY</t>
  </si>
  <si>
    <t>SELL</t>
  </si>
  <si>
    <t>Rate</t>
  </si>
  <si>
    <t xml:space="preserve"> $</t>
  </si>
  <si>
    <t>Ex 1</t>
  </si>
  <si>
    <t>90-30=60</t>
  </si>
  <si>
    <t>Ex 2</t>
  </si>
  <si>
    <t>72-24=48</t>
  </si>
  <si>
    <t>8units* $3</t>
  </si>
  <si>
    <t>Ex 3</t>
  </si>
  <si>
    <t>R-E=P</t>
  </si>
  <si>
    <t>wavco</t>
  </si>
  <si>
    <t>95-40=55</t>
  </si>
  <si>
    <t>90-40=50</t>
  </si>
  <si>
    <t>95-30=65</t>
  </si>
  <si>
    <t>90-35=55</t>
  </si>
  <si>
    <t>95-35=60</t>
  </si>
  <si>
    <t>Margin</t>
  </si>
  <si>
    <t>Prada</t>
  </si>
  <si>
    <t>LVMH</t>
  </si>
  <si>
    <t>Amazon</t>
  </si>
  <si>
    <t>M&amp;S</t>
  </si>
  <si>
    <t>Walmart</t>
  </si>
  <si>
    <t>Carrefour</t>
  </si>
  <si>
    <t>Amazone</t>
  </si>
  <si>
    <t>Tesco</t>
  </si>
  <si>
    <t>%</t>
  </si>
  <si>
    <t>Less</t>
  </si>
  <si>
    <t>COS</t>
  </si>
  <si>
    <t>Equal</t>
  </si>
  <si>
    <t>Gross margin</t>
  </si>
  <si>
    <t>Assembly</t>
  </si>
  <si>
    <t>1st</t>
  </si>
  <si>
    <t>2nd</t>
  </si>
  <si>
    <t>BS</t>
  </si>
  <si>
    <t>IS</t>
  </si>
  <si>
    <t>Sale</t>
  </si>
  <si>
    <t>3rd</t>
  </si>
  <si>
    <t>on account means on credit</t>
  </si>
  <si>
    <t>details</t>
  </si>
  <si>
    <t>dr ($)</t>
  </si>
  <si>
    <t>cr ($)</t>
  </si>
  <si>
    <t>General Journal - perpetual</t>
  </si>
  <si>
    <t>ref</t>
  </si>
  <si>
    <t>General Journal - periodic</t>
  </si>
  <si>
    <t>(purchase goods on credit)</t>
  </si>
  <si>
    <t>purchases returns account is a contra purchase account so dr - / cr +</t>
  </si>
  <si>
    <t>(return some goods purchased)</t>
  </si>
  <si>
    <t>discount received account is an income</t>
  </si>
  <si>
    <t>Discount Received</t>
  </si>
  <si>
    <t>(paid purchases with cash receiving 2% discount)</t>
  </si>
  <si>
    <t>(sold inventory for cash and AR)</t>
  </si>
  <si>
    <t>(perp inventory sys is updated immediately)</t>
  </si>
  <si>
    <t>(sales of goods on credit was returned)</t>
  </si>
  <si>
    <t xml:space="preserve">Purchases Returns </t>
  </si>
  <si>
    <t>a)</t>
  </si>
  <si>
    <t>b)</t>
  </si>
  <si>
    <t>32570 + 27190 = 59760</t>
  </si>
  <si>
    <t>59760 - 1590 + 24900 + 1010</t>
  </si>
  <si>
    <t>34 280</t>
  </si>
  <si>
    <t>34280 - 30000 = 4280</t>
  </si>
  <si>
    <t>inventory shortage = $4280</t>
  </si>
  <si>
    <t>adjustments</t>
  </si>
  <si>
    <t>total inventory</t>
  </si>
  <si>
    <t>sales returns account is contra of sales account so dr + / cr -</t>
  </si>
  <si>
    <t>purchase account is an expense type account</t>
  </si>
  <si>
    <t>Must manually verify the ending inventory</t>
  </si>
  <si>
    <t>Jewellery Store</t>
  </si>
  <si>
    <t>Each Transaction - COGS</t>
  </si>
  <si>
    <t>Low Volume</t>
  </si>
  <si>
    <t>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</si>
</sst>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6" xfId="0" applyFill="1" applyBorder="1"/>
    <xf numFmtId="0" fontId="0" fillId="2" borderId="2" xfId="0" applyFill="1" applyBorder="1"/>
    <xf numFmtId="0" fontId="2" fillId="0" borderId="0" xfId="0" applyFont="1"/>
    <xf numFmtId="0" fontId="0" fillId="6" borderId="0" xfId="0" applyFill="1"/>
    <xf numFmtId="0" fontId="0" fillId="0" borderId="4" xfId="0" applyBorder="1" applyAlignment="1">
      <alignment horizontal="right"/>
    </xf>
    <xf numFmtId="0" fontId="0" fillId="7" borderId="0" xfId="0" applyFill="1"/>
    <xf numFmtId="0" fontId="0" fillId="0" borderId="7" xfId="0" applyBorder="1" applyAlignment="1">
      <alignment horizontal="right"/>
    </xf>
    <xf numFmtId="0" fontId="0" fillId="2" borderId="10" xfId="0" applyFill="1" applyBorder="1"/>
    <xf numFmtId="0" fontId="0" fillId="8" borderId="10" xfId="0" applyFill="1" applyBorder="1"/>
    <xf numFmtId="0" fontId="0" fillId="8" borderId="5" xfId="0" applyFill="1" applyBorder="1"/>
    <xf numFmtId="0" fontId="2" fillId="0" borderId="9" xfId="0" applyFont="1" applyBorder="1"/>
    <xf numFmtId="0" fontId="0" fillId="9" borderId="7" xfId="0" applyFill="1" applyBorder="1"/>
    <xf numFmtId="0" fontId="0" fillId="9" borderId="9" xfId="0" applyFill="1" applyBorder="1"/>
    <xf numFmtId="0" fontId="0" fillId="9" borderId="0" xfId="0" applyFill="1"/>
    <xf numFmtId="0" fontId="0" fillId="6" borderId="2" xfId="0" applyFill="1" applyBorder="1"/>
    <xf numFmtId="0" fontId="0" fillId="9" borderId="8" xfId="0" applyFill="1" applyBorder="1"/>
    <xf numFmtId="0" fontId="0" fillId="0" borderId="11" xfId="0" applyBorder="1"/>
    <xf numFmtId="17" fontId="0" fillId="0" borderId="11" xfId="0" applyNumberFormat="1" applyBorder="1"/>
    <xf numFmtId="0" fontId="0" fillId="10" borderId="0" xfId="0" applyFill="1"/>
    <xf numFmtId="0" fontId="0" fillId="2" borderId="4" xfId="0" applyFill="1" applyBorder="1"/>
    <xf numFmtId="0" fontId="0" fillId="10" borderId="4" xfId="0" applyFill="1" applyBorder="1"/>
    <xf numFmtId="0" fontId="0" fillId="10" borderId="8" xfId="0" applyFill="1" applyBorder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4" fillId="11" borderId="1" xfId="0" applyFont="1" applyFill="1" applyBorder="1"/>
    <xf numFmtId="0" fontId="4" fillId="11" borderId="2" xfId="0" applyFont="1" applyFill="1" applyBorder="1"/>
    <xf numFmtId="0" fontId="4" fillId="11" borderId="3" xfId="0" applyFont="1" applyFill="1" applyBorder="1"/>
    <xf numFmtId="0" fontId="4" fillId="12" borderId="7" xfId="0" applyFont="1" applyFill="1" applyBorder="1"/>
    <xf numFmtId="0" fontId="4" fillId="12" borderId="8" xfId="0" applyFont="1" applyFill="1" applyBorder="1"/>
    <xf numFmtId="0" fontId="4" fillId="12" borderId="9" xfId="0" applyFont="1" applyFill="1" applyBorder="1"/>
    <xf numFmtId="0" fontId="4" fillId="11" borderId="12" xfId="0" applyFont="1" applyFill="1" applyBorder="1"/>
    <xf numFmtId="0" fontId="4" fillId="11" borderId="13" xfId="0" applyFont="1" applyFill="1" applyBorder="1"/>
    <xf numFmtId="0" fontId="4" fillId="11" borderId="14" xfId="0" applyFont="1" applyFill="1" applyBorder="1"/>
    <xf numFmtId="0" fontId="4" fillId="0" borderId="15" xfId="0" applyFont="1" applyBorder="1"/>
    <xf numFmtId="0" fontId="4" fillId="0" borderId="2" xfId="0" applyFont="1" applyBorder="1"/>
    <xf numFmtId="0" fontId="4" fillId="7" borderId="0" xfId="0" applyFont="1" applyFill="1"/>
    <xf numFmtId="0" fontId="4" fillId="0" borderId="5" xfId="0" applyFont="1" applyBorder="1"/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4" fillId="11" borderId="0" xfId="0" applyFont="1" applyFill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2" fillId="0" borderId="2" xfId="0" applyFont="1" applyBorder="1"/>
    <xf numFmtId="0" fontId="0" fillId="2" borderId="3" xfId="0" applyFill="1" applyBorder="1"/>
    <xf numFmtId="0" fontId="2" fillId="0" borderId="8" xfId="0" applyFont="1" applyBorder="1"/>
    <xf numFmtId="0" fontId="0" fillId="7" borderId="1" xfId="0" applyFill="1" applyBorder="1"/>
    <xf numFmtId="0" fontId="0" fillId="7" borderId="4" xfId="0" applyFill="1" applyBorder="1"/>
    <xf numFmtId="0" fontId="0" fillId="7" borderId="2" xfId="0" applyFill="1" applyBorder="1"/>
    <xf numFmtId="0" fontId="0" fillId="0" borderId="2" xfId="0" applyBorder="1" applyAlignment="1">
      <alignment horizontal="right"/>
    </xf>
    <xf numFmtId="0" fontId="0" fillId="10" borderId="7" xfId="0" applyFill="1" applyBorder="1"/>
    <xf numFmtId="0" fontId="3" fillId="0" borderId="16" xfId="0" applyFont="1" applyBorder="1"/>
    <xf numFmtId="0" fontId="3" fillId="12" borderId="12" xfId="0" applyFont="1" applyFill="1" applyBorder="1"/>
    <xf numFmtId="0" fontId="3" fillId="12" borderId="13" xfId="0" applyFont="1" applyFill="1" applyBorder="1"/>
    <xf numFmtId="0" fontId="3" fillId="12" borderId="14" xfId="0" applyFont="1" applyFill="1" applyBorder="1"/>
    <xf numFmtId="0" fontId="0" fillId="2" borderId="11" xfId="0" applyFill="1" applyBorder="1"/>
    <xf numFmtId="0" fontId="3" fillId="0" borderId="11" xfId="0" applyFont="1" applyBorder="1"/>
    <xf numFmtId="0" fontId="4" fillId="0" borderId="11" xfId="0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F4DDFF-C62F-4ED7-92A4-26C803DE3C80}"/>
            </a:ext>
          </a:extLst>
        </xdr:cNvPr>
        <xdr:cNvGrpSpPr/>
      </xdr:nvGrpSpPr>
      <xdr:grpSpPr bwMode="auto">
        <a:xfrm>
          <a:off x="1084719" y="653352"/>
          <a:ext cx="5912775" cy="5849869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662FD6C-2C5B-AE6D-0DC2-14862539F005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6AAA784-E93E-4009-7295-F4FC616C3430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0205F8C2-08CA-2120-4267-CE15DA12C0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DF6FD0F6-C626-D429-2B20-E066DED3B7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AF25F097-D301-041E-7F35-C863DB4EBF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EFD7BD5B-6195-5928-CA64-546FB0A878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F4ECA4F8-2628-BAD5-B248-2020960391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528DF4-DBF7-4A30-B99A-84E2949B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65ED4-E7E3-472C-A106-5812FB20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167" y="3290922"/>
          <a:ext cx="3719588" cy="3546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49030</xdr:colOff>
      <xdr:row>0</xdr:row>
      <xdr:rowOff>0</xdr:rowOff>
    </xdr:from>
    <xdr:to>
      <xdr:col>29</xdr:col>
      <xdr:colOff>372148</xdr:colOff>
      <xdr:row>22</xdr:row>
      <xdr:rowOff>172989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2804B81-062D-4418-8094-C7E9CEEC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27080" y="0"/>
          <a:ext cx="5809518" cy="4277214"/>
        </a:xfrm>
        <a:prstGeom prst="rect">
          <a:avLst/>
        </a:prstGeom>
      </xdr:spPr>
    </xdr:pic>
    <xdr:clientData/>
  </xdr:twoCellAnchor>
  <xdr:twoCellAnchor editAs="oneCell">
    <xdr:from>
      <xdr:col>20</xdr:col>
      <xdr:colOff>60348</xdr:colOff>
      <xdr:row>50</xdr:row>
      <xdr:rowOff>119585</xdr:rowOff>
    </xdr:from>
    <xdr:to>
      <xdr:col>29</xdr:col>
      <xdr:colOff>392197</xdr:colOff>
      <xdr:row>73</xdr:row>
      <xdr:rowOff>140268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44FB5EC-6F37-46BC-A0CD-A6F03819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38398" y="9409635"/>
          <a:ext cx="5818249" cy="4313283"/>
        </a:xfrm>
        <a:prstGeom prst="rect">
          <a:avLst/>
        </a:prstGeom>
      </xdr:spPr>
    </xdr:pic>
    <xdr:clientData/>
  </xdr:twoCellAnchor>
  <xdr:twoCellAnchor editAs="oneCell">
    <xdr:from>
      <xdr:col>20</xdr:col>
      <xdr:colOff>50800</xdr:colOff>
      <xdr:row>25</xdr:row>
      <xdr:rowOff>39914</xdr:rowOff>
    </xdr:from>
    <xdr:to>
      <xdr:col>29</xdr:col>
      <xdr:colOff>382649</xdr:colOff>
      <xdr:row>48</xdr:row>
      <xdr:rowOff>69714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57CC014F-78E0-4F3F-BBD2-53D98AA4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928850" y="4688114"/>
          <a:ext cx="5818249" cy="4303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444500</xdr:colOff>
      <xdr:row>43</xdr:row>
      <xdr:rowOff>79303</xdr:rowOff>
    </xdr:from>
    <xdr:to>
      <xdr:col>19</xdr:col>
      <xdr:colOff>227101</xdr:colOff>
      <xdr:row>66</xdr:row>
      <xdr:rowOff>135355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3E3D09E-CCF2-4146-BEEE-D07A9772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80375" y="7961241"/>
          <a:ext cx="5822218" cy="42549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66404</xdr:rowOff>
    </xdr:from>
    <xdr:to>
      <xdr:col>9</xdr:col>
      <xdr:colOff>658874</xdr:colOff>
      <xdr:row>107</xdr:row>
      <xdr:rowOff>144236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D76519F-B409-4EC1-B05B-5648F6568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591" y="15604854"/>
          <a:ext cx="5819043" cy="4313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65314</xdr:rowOff>
    </xdr:from>
    <xdr:to>
      <xdr:col>9</xdr:col>
      <xdr:colOff>658874</xdr:colOff>
      <xdr:row>80</xdr:row>
      <xdr:rowOff>147503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F4F5180-3C04-4194-A35C-FDCBCD8E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10631714"/>
          <a:ext cx="5819043" cy="4317638"/>
        </a:xfrm>
        <a:prstGeom prst="rect">
          <a:avLst/>
        </a:prstGeom>
      </xdr:spPr>
    </xdr:pic>
    <xdr:clientData/>
  </xdr:twoCellAnchor>
  <xdr:twoCellAnchor editAs="oneCell">
    <xdr:from>
      <xdr:col>0</xdr:col>
      <xdr:colOff>66544</xdr:colOff>
      <xdr:row>36</xdr:row>
      <xdr:rowOff>162965</xdr:rowOff>
    </xdr:from>
    <xdr:to>
      <xdr:col>9</xdr:col>
      <xdr:colOff>207652</xdr:colOff>
      <xdr:row>50</xdr:row>
      <xdr:rowOff>137683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31EF51-FD00-45AA-9638-BE7A68CE3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4" y="6848974"/>
          <a:ext cx="5289449" cy="256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347073</xdr:colOff>
      <xdr:row>9</xdr:row>
      <xdr:rowOff>164381</xdr:rowOff>
    </xdr:from>
    <xdr:to>
      <xdr:col>25</xdr:col>
      <xdr:colOff>600228</xdr:colOff>
      <xdr:row>17</xdr:row>
      <xdr:rowOff>67810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54136-7E8D-11B9-CCB8-938495D4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9700" y="1643368"/>
          <a:ext cx="5751129" cy="138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571499</xdr:colOff>
      <xdr:row>22</xdr:row>
      <xdr:rowOff>142874</xdr:rowOff>
    </xdr:from>
    <xdr:to>
      <xdr:col>24</xdr:col>
      <xdr:colOff>214312</xdr:colOff>
      <xdr:row>30</xdr:row>
      <xdr:rowOff>49211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FDE937-7A5A-4577-B048-3E326E00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4062" y="3976687"/>
          <a:ext cx="5754688" cy="136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67</xdr:row>
      <xdr:rowOff>166688</xdr:rowOff>
    </xdr:from>
    <xdr:to>
      <xdr:col>24</xdr:col>
      <xdr:colOff>523875</xdr:colOff>
      <xdr:row>69</xdr:row>
      <xdr:rowOff>92075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717BA2-E275-D841-B513-54C45AE3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3626" y="11850688"/>
          <a:ext cx="5754687" cy="290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289718</xdr:colOff>
      <xdr:row>47</xdr:row>
      <xdr:rowOff>19843</xdr:rowOff>
    </xdr:from>
    <xdr:to>
      <xdr:col>24</xdr:col>
      <xdr:colOff>544153</xdr:colOff>
      <xdr:row>54</xdr:row>
      <xdr:rowOff>113623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7C1EA7-CFE1-7F5B-AADE-F496F183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3468" y="8052593"/>
          <a:ext cx="5755123" cy="13717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563563</xdr:colOff>
      <xdr:row>48</xdr:row>
      <xdr:rowOff>55490</xdr:rowOff>
    </xdr:from>
    <xdr:to>
      <xdr:col>19</xdr:col>
      <xdr:colOff>246124</xdr:colOff>
      <xdr:row>71</xdr:row>
      <xdr:rowOff>111541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EB6FECB-BA0B-4C1B-9FCD-982C97591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38094" y="8850240"/>
          <a:ext cx="5822218" cy="4254989"/>
        </a:xfrm>
        <a:prstGeom prst="rect">
          <a:avLst/>
        </a:prstGeom>
      </xdr:spPr>
    </xdr:pic>
    <xdr:clientData/>
  </xdr:twoCellAnchor>
  <xdr:twoCellAnchor editAs="oneCell">
    <xdr:from>
      <xdr:col>0</xdr:col>
      <xdr:colOff>105591</xdr:colOff>
      <xdr:row>84</xdr:row>
      <xdr:rowOff>66404</xdr:rowOff>
    </xdr:from>
    <xdr:to>
      <xdr:col>10</xdr:col>
      <xdr:colOff>153278</xdr:colOff>
      <xdr:row>107</xdr:row>
      <xdr:rowOff>144236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F55D5DE6-09F6-460B-902A-71408028C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591" y="15604854"/>
          <a:ext cx="5819043" cy="4313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65314</xdr:rowOff>
    </xdr:from>
    <xdr:to>
      <xdr:col>10</xdr:col>
      <xdr:colOff>47687</xdr:colOff>
      <xdr:row>80</xdr:row>
      <xdr:rowOff>147503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622BBB8-E480-4A0A-A6E5-1334437A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10631714"/>
          <a:ext cx="5819043" cy="4317638"/>
        </a:xfrm>
        <a:prstGeom prst="rect">
          <a:avLst/>
        </a:prstGeom>
      </xdr:spPr>
    </xdr:pic>
    <xdr:clientData/>
  </xdr:twoCellAnchor>
  <xdr:twoCellAnchor editAs="oneCell">
    <xdr:from>
      <xdr:col>11</xdr:col>
      <xdr:colOff>162491</xdr:colOff>
      <xdr:row>0</xdr:row>
      <xdr:rowOff>173106</xdr:rowOff>
    </xdr:from>
    <xdr:to>
      <xdr:col>19</xdr:col>
      <xdr:colOff>582071</xdr:colOff>
      <xdr:row>14</xdr:row>
      <xdr:rowOff>150501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1E17AA-8F99-41B9-8B54-3CFA0288B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179" y="173106"/>
          <a:ext cx="5309080" cy="2533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440531</xdr:colOff>
      <xdr:row>1</xdr:row>
      <xdr:rowOff>31749</xdr:rowOff>
    </xdr:from>
    <xdr:to>
      <xdr:col>24</xdr:col>
      <xdr:colOff>83344</xdr:colOff>
      <xdr:row>8</xdr:row>
      <xdr:rowOff>120649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313CB-7512-4ABA-9DFD-C358DF474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1981" y="215899"/>
          <a:ext cx="5738813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571499</xdr:colOff>
      <xdr:row>21</xdr:row>
      <xdr:rowOff>142874</xdr:rowOff>
    </xdr:from>
    <xdr:to>
      <xdr:col>24</xdr:col>
      <xdr:colOff>214312</xdr:colOff>
      <xdr:row>29</xdr:row>
      <xdr:rowOff>49211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11A6D-78B4-4196-889F-3F476B6C3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49" y="4010024"/>
          <a:ext cx="5738813" cy="137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269876</xdr:colOff>
      <xdr:row>64</xdr:row>
      <xdr:rowOff>166688</xdr:rowOff>
    </xdr:from>
    <xdr:to>
      <xdr:col>24</xdr:col>
      <xdr:colOff>523875</xdr:colOff>
      <xdr:row>66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E58F64-2F7B-4E91-B31A-6115EA0E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926" y="11952288"/>
          <a:ext cx="5740399" cy="29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289718</xdr:colOff>
      <xdr:row>44</xdr:row>
      <xdr:rowOff>19843</xdr:rowOff>
    </xdr:from>
    <xdr:to>
      <xdr:col>24</xdr:col>
      <xdr:colOff>544153</xdr:colOff>
      <xdr:row>51</xdr:row>
      <xdr:rowOff>113624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4C3A9F-F15D-4DFD-A696-E7AAF612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0768" y="8122443"/>
          <a:ext cx="5740835" cy="13828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D1B72572-4EE9-4B5D-AA50-003122841091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D1B72572-4EE9-4B5D-AA50-003122841091}" id="{BB583F4E-C610-4749-8F69-7BBCCF1CC978}">
    <text>BDA = Balanced Day Adjustments 
Accrual, prepayment, depreciation, bad debt exp etc.</text>
  </threadedComment>
  <threadedComment ref="H4" dT="2022-04-27T08:03:56.12" personId="{D1B72572-4EE9-4B5D-AA50-003122841091}" id="{D5A623B3-D662-4FAD-B7DC-B39312AD72BF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4719-4B7A-4BD1-A273-F4DC249F84D4}">
  <dimension ref="A1"/>
  <sheetViews>
    <sheetView topLeftCell="F8" zoomScale="114" zoomScaleNormal="85" workbookViewId="0">
      <selection activeCell="T36" sqref="T3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618A-53E6-4AA0-84BA-AB41705F9398}">
  <dimension ref="B1:O20"/>
  <sheetViews>
    <sheetView topLeftCell="C33" zoomScale="175" zoomScaleNormal="175" workbookViewId="0">
      <selection activeCell="L24" sqref="L24"/>
    </sheetView>
  </sheetViews>
  <sheetFormatPr baseColWidth="10" defaultColWidth="8.83203125" defaultRowHeight="15" x14ac:dyDescent="0.2"/>
  <cols>
    <col min="5" max="5" width="18.83203125" bestFit="1" customWidth="1"/>
    <col min="6" max="6" width="10.5" customWidth="1"/>
    <col min="7" max="7" width="10.5" bestFit="1" customWidth="1"/>
    <col min="11" max="11" width="2.1640625" bestFit="1" customWidth="1"/>
    <col min="12" max="12" width="37.5" bestFit="1" customWidth="1"/>
    <col min="13" max="13" width="22.5" bestFit="1" customWidth="1"/>
  </cols>
  <sheetData>
    <row r="1" spans="2:15" x14ac:dyDescent="0.2">
      <c r="G1" t="s">
        <v>0</v>
      </c>
    </row>
    <row r="2" spans="2:15" x14ac:dyDescent="0.2">
      <c r="B2" s="1" t="s">
        <v>1</v>
      </c>
    </row>
    <row r="3" spans="2:15" x14ac:dyDescent="0.2">
      <c r="F3" t="s">
        <v>2</v>
      </c>
      <c r="G3" t="s">
        <v>3</v>
      </c>
      <c r="H3" t="s">
        <v>1</v>
      </c>
      <c r="L3" t="s">
        <v>4</v>
      </c>
      <c r="M3" t="s">
        <v>5</v>
      </c>
    </row>
    <row r="4" spans="2:15" ht="16" thickBot="1" x14ac:dyDescent="0.25">
      <c r="C4" s="1" t="s">
        <v>6</v>
      </c>
      <c r="D4" s="1"/>
      <c r="E4" s="1" t="s">
        <v>7</v>
      </c>
      <c r="F4" t="s">
        <v>8</v>
      </c>
      <c r="G4" t="s">
        <v>9</v>
      </c>
      <c r="H4" t="s">
        <v>10</v>
      </c>
    </row>
    <row r="5" spans="2:15" x14ac:dyDescent="0.2">
      <c r="C5" s="1"/>
      <c r="D5" s="1"/>
      <c r="E5" s="2" t="s">
        <v>11</v>
      </c>
      <c r="M5" s="3"/>
      <c r="N5" s="4" t="s">
        <v>12</v>
      </c>
      <c r="O5" s="5" t="s">
        <v>13</v>
      </c>
    </row>
    <row r="6" spans="2:15" x14ac:dyDescent="0.2">
      <c r="C6" s="77" t="s">
        <v>14</v>
      </c>
      <c r="D6" s="1"/>
      <c r="E6" s="1" t="s">
        <v>15</v>
      </c>
      <c r="F6" t="s">
        <v>8</v>
      </c>
      <c r="H6" s="1" t="s">
        <v>16</v>
      </c>
      <c r="K6">
        <v>1</v>
      </c>
      <c r="L6" t="s">
        <v>17</v>
      </c>
      <c r="M6" s="6" t="s">
        <v>18</v>
      </c>
      <c r="N6" t="s">
        <v>19</v>
      </c>
      <c r="O6" s="7"/>
    </row>
    <row r="7" spans="2:15" x14ac:dyDescent="0.2">
      <c r="C7" s="77"/>
      <c r="D7" s="1"/>
      <c r="E7" s="2" t="s">
        <v>11</v>
      </c>
      <c r="M7" s="6" t="s">
        <v>20</v>
      </c>
      <c r="O7" s="7" t="s">
        <v>19</v>
      </c>
    </row>
    <row r="8" spans="2:15" x14ac:dyDescent="0.2">
      <c r="C8" s="77"/>
      <c r="D8" s="1"/>
      <c r="E8" s="1" t="s">
        <v>21</v>
      </c>
      <c r="F8" t="s">
        <v>8</v>
      </c>
      <c r="M8" s="6" t="s">
        <v>22</v>
      </c>
      <c r="O8" s="7"/>
    </row>
    <row r="9" spans="2:15" x14ac:dyDescent="0.2">
      <c r="C9" s="77"/>
      <c r="D9" s="1"/>
      <c r="E9" s="2" t="s">
        <v>11</v>
      </c>
      <c r="M9" s="6"/>
      <c r="O9" s="7"/>
    </row>
    <row r="10" spans="2:15" x14ac:dyDescent="0.2">
      <c r="C10" s="77"/>
      <c r="D10" s="1"/>
      <c r="E10" s="1" t="s">
        <v>23</v>
      </c>
      <c r="F10" t="s">
        <v>8</v>
      </c>
      <c r="G10" t="s">
        <v>24</v>
      </c>
      <c r="H10" t="s">
        <v>25</v>
      </c>
      <c r="K10">
        <v>2</v>
      </c>
      <c r="L10" t="s">
        <v>26</v>
      </c>
      <c r="M10" s="6" t="s">
        <v>20</v>
      </c>
      <c r="N10" t="s">
        <v>19</v>
      </c>
      <c r="O10" s="7"/>
    </row>
    <row r="11" spans="2:15" ht="16" thickBot="1" x14ac:dyDescent="0.25">
      <c r="C11" s="1"/>
      <c r="D11" s="1"/>
      <c r="E11" s="1"/>
      <c r="F11" s="14" t="s">
        <v>27</v>
      </c>
      <c r="G11" s="8" t="s">
        <v>28</v>
      </c>
      <c r="H11" s="9" t="s">
        <v>29</v>
      </c>
      <c r="M11" s="6" t="s">
        <v>30</v>
      </c>
      <c r="O11" s="7" t="s">
        <v>19</v>
      </c>
    </row>
    <row r="12" spans="2:15" ht="16" thickTop="1" x14ac:dyDescent="0.2">
      <c r="C12" s="1"/>
      <c r="D12" s="1"/>
      <c r="E12" s="2" t="s">
        <v>11</v>
      </c>
      <c r="G12" s="10" t="s">
        <v>11</v>
      </c>
      <c r="H12" t="s">
        <v>43</v>
      </c>
      <c r="M12" s="6" t="s">
        <v>31</v>
      </c>
      <c r="O12" s="7"/>
    </row>
    <row r="13" spans="2:15" x14ac:dyDescent="0.2">
      <c r="C13" s="1" t="s">
        <v>32</v>
      </c>
      <c r="D13" s="1"/>
      <c r="E13" s="1" t="s">
        <v>33</v>
      </c>
      <c r="F13" t="s">
        <v>33</v>
      </c>
      <c r="H13" t="s">
        <v>34</v>
      </c>
      <c r="M13" s="6"/>
      <c r="O13" s="7"/>
    </row>
    <row r="14" spans="2:15" x14ac:dyDescent="0.2">
      <c r="F14" t="s">
        <v>42</v>
      </c>
      <c r="K14">
        <v>3</v>
      </c>
      <c r="L14" t="s">
        <v>35</v>
      </c>
      <c r="M14" s="6" t="s">
        <v>20</v>
      </c>
      <c r="N14" t="s">
        <v>19</v>
      </c>
      <c r="O14" s="7"/>
    </row>
    <row r="15" spans="2:15" x14ac:dyDescent="0.2">
      <c r="M15" s="6" t="s">
        <v>36</v>
      </c>
      <c r="O15" s="7" t="s">
        <v>19</v>
      </c>
    </row>
    <row r="16" spans="2:15" x14ac:dyDescent="0.2">
      <c r="M16" s="6" t="s">
        <v>37</v>
      </c>
      <c r="O16" s="7"/>
    </row>
    <row r="17" spans="11:15" x14ac:dyDescent="0.2">
      <c r="M17" s="6"/>
      <c r="O17" s="7"/>
    </row>
    <row r="18" spans="11:15" x14ac:dyDescent="0.2">
      <c r="K18">
        <v>4</v>
      </c>
      <c r="L18" t="s">
        <v>38</v>
      </c>
      <c r="M18" s="6" t="s">
        <v>39</v>
      </c>
      <c r="N18" t="s">
        <v>19</v>
      </c>
      <c r="O18" s="7"/>
    </row>
    <row r="19" spans="11:15" x14ac:dyDescent="0.2">
      <c r="M19" s="6" t="s">
        <v>40</v>
      </c>
      <c r="O19" s="7" t="s">
        <v>19</v>
      </c>
    </row>
    <row r="20" spans="11:15" ht="16" thickBot="1" x14ac:dyDescent="0.25">
      <c r="M20" s="11" t="s">
        <v>41</v>
      </c>
      <c r="N20" s="12"/>
      <c r="O20" s="1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8275-5379-4236-A206-A963FAE5610E}">
  <dimension ref="B1:P85"/>
  <sheetViews>
    <sheetView tabSelected="1" topLeftCell="B50" zoomScale="175" zoomScaleNormal="100" workbookViewId="0">
      <selection activeCell="G63" sqref="G63"/>
    </sheetView>
  </sheetViews>
  <sheetFormatPr baseColWidth="10" defaultColWidth="8.83203125" defaultRowHeight="15" x14ac:dyDescent="0.2"/>
  <cols>
    <col min="2" max="2" width="11.83203125" customWidth="1"/>
    <col min="3" max="3" width="16.5" customWidth="1"/>
    <col min="4" max="4" width="16.1640625" customWidth="1"/>
    <col min="5" max="5" width="22.6640625" customWidth="1"/>
    <col min="6" max="6" width="14.83203125" customWidth="1"/>
  </cols>
  <sheetData>
    <row r="1" spans="2:15" ht="16" thickBot="1" x14ac:dyDescent="0.25">
      <c r="B1" t="s">
        <v>44</v>
      </c>
    </row>
    <row r="2" spans="2:15" x14ac:dyDescent="0.2">
      <c r="B2" s="3"/>
      <c r="C2" s="4"/>
      <c r="D2" s="4"/>
      <c r="E2" s="58" t="s">
        <v>47</v>
      </c>
      <c r="F2" s="5"/>
    </row>
    <row r="3" spans="2:15" x14ac:dyDescent="0.2">
      <c r="B3" s="6" t="s">
        <v>51</v>
      </c>
      <c r="D3" t="s">
        <v>52</v>
      </c>
      <c r="E3" s="16" t="s">
        <v>53</v>
      </c>
      <c r="F3" s="7" t="s">
        <v>54</v>
      </c>
    </row>
    <row r="4" spans="2:15" x14ac:dyDescent="0.2">
      <c r="B4" s="6"/>
      <c r="E4" s="16" t="s">
        <v>59</v>
      </c>
      <c r="F4" s="7"/>
    </row>
    <row r="5" spans="2:15" x14ac:dyDescent="0.2">
      <c r="B5" s="6"/>
      <c r="C5" t="s">
        <v>65</v>
      </c>
      <c r="D5" t="s">
        <v>66</v>
      </c>
      <c r="F5" s="7"/>
    </row>
    <row r="6" spans="2:15" x14ac:dyDescent="0.2">
      <c r="B6" s="6" t="s">
        <v>71</v>
      </c>
      <c r="C6" t="s">
        <v>72</v>
      </c>
      <c r="D6" t="s">
        <v>66</v>
      </c>
      <c r="F6" s="7"/>
    </row>
    <row r="7" spans="2:15" x14ac:dyDescent="0.2">
      <c r="B7" s="6"/>
      <c r="C7" t="s">
        <v>75</v>
      </c>
      <c r="D7" t="s">
        <v>66</v>
      </c>
      <c r="E7" t="s">
        <v>66</v>
      </c>
      <c r="F7" s="7"/>
    </row>
    <row r="8" spans="2:15" ht="16" thickBot="1" x14ac:dyDescent="0.25">
      <c r="B8" s="11"/>
      <c r="C8" s="12" t="s">
        <v>76</v>
      </c>
      <c r="D8" s="12" t="s">
        <v>66</v>
      </c>
      <c r="E8" s="12"/>
      <c r="F8" s="13" t="s">
        <v>66</v>
      </c>
    </row>
    <row r="9" spans="2:15" x14ac:dyDescent="0.2">
      <c r="H9" t="s">
        <v>229</v>
      </c>
      <c r="M9" t="s">
        <v>232</v>
      </c>
    </row>
    <row r="10" spans="2:15" ht="16" thickBot="1" x14ac:dyDescent="0.25">
      <c r="H10" t="s">
        <v>230</v>
      </c>
      <c r="M10" t="s">
        <v>104</v>
      </c>
    </row>
    <row r="11" spans="2:15" ht="16" thickBot="1" x14ac:dyDescent="0.25">
      <c r="B11" s="3" t="s">
        <v>79</v>
      </c>
      <c r="C11" s="4"/>
      <c r="D11" s="15" t="s">
        <v>80</v>
      </c>
      <c r="E11" s="59" t="s">
        <v>81</v>
      </c>
      <c r="H11" t="s">
        <v>231</v>
      </c>
      <c r="M11" t="s">
        <v>88</v>
      </c>
    </row>
    <row r="12" spans="2:15" x14ac:dyDescent="0.2">
      <c r="B12" s="6"/>
      <c r="D12" t="s">
        <v>83</v>
      </c>
      <c r="E12" s="7" t="s">
        <v>84</v>
      </c>
      <c r="G12" s="3"/>
      <c r="H12" s="4" t="s">
        <v>83</v>
      </c>
      <c r="I12" s="4"/>
      <c r="J12" s="5"/>
      <c r="L12" s="3" t="s">
        <v>84</v>
      </c>
      <c r="M12" s="4"/>
      <c r="N12" s="4"/>
      <c r="O12" s="4"/>
    </row>
    <row r="13" spans="2:15" x14ac:dyDescent="0.2">
      <c r="B13" s="6"/>
      <c r="C13" t="s">
        <v>86</v>
      </c>
      <c r="D13" t="s">
        <v>87</v>
      </c>
      <c r="E13" s="7" t="s">
        <v>88</v>
      </c>
      <c r="G13" s="6" t="s">
        <v>89</v>
      </c>
      <c r="H13" t="s">
        <v>90</v>
      </c>
      <c r="I13" t="s">
        <v>91</v>
      </c>
      <c r="J13" s="7" t="s">
        <v>92</v>
      </c>
      <c r="L13" s="6" t="s">
        <v>89</v>
      </c>
      <c r="M13" t="s">
        <v>93</v>
      </c>
      <c r="N13" t="s">
        <v>91</v>
      </c>
      <c r="O13" t="s">
        <v>92</v>
      </c>
    </row>
    <row r="14" spans="2:15" x14ac:dyDescent="0.2">
      <c r="B14" s="6"/>
      <c r="C14" t="s">
        <v>94</v>
      </c>
      <c r="D14" t="s">
        <v>95</v>
      </c>
      <c r="E14" s="7" t="s">
        <v>96</v>
      </c>
      <c r="G14" s="6"/>
      <c r="H14">
        <v>20</v>
      </c>
      <c r="I14" s="16">
        <v>15</v>
      </c>
      <c r="J14" s="7"/>
      <c r="L14" s="6"/>
      <c r="M14">
        <v>20</v>
      </c>
      <c r="N14" s="16"/>
    </row>
    <row r="15" spans="2:15" x14ac:dyDescent="0.2">
      <c r="B15" s="6"/>
      <c r="D15" t="s">
        <v>98</v>
      </c>
      <c r="E15" s="7" t="s">
        <v>99</v>
      </c>
      <c r="G15" s="6"/>
      <c r="H15">
        <v>30</v>
      </c>
      <c r="I15" s="16">
        <v>25</v>
      </c>
      <c r="J15" s="7"/>
      <c r="L15" s="6"/>
      <c r="M15">
        <v>30</v>
      </c>
      <c r="N15" s="16"/>
    </row>
    <row r="16" spans="2:15" ht="16" thickBot="1" x14ac:dyDescent="0.25">
      <c r="B16" s="6"/>
      <c r="C16" t="s">
        <v>100</v>
      </c>
      <c r="E16" s="7"/>
      <c r="G16" s="6"/>
      <c r="H16">
        <v>40</v>
      </c>
      <c r="I16" s="16">
        <v>35</v>
      </c>
      <c r="J16" s="7"/>
      <c r="L16" s="6"/>
      <c r="M16">
        <v>40</v>
      </c>
      <c r="N16" s="16"/>
      <c r="O16" s="7"/>
    </row>
    <row r="17" spans="2:16" ht="16" thickBot="1" x14ac:dyDescent="0.25">
      <c r="B17" s="11"/>
      <c r="C17" s="12" t="s">
        <v>102</v>
      </c>
      <c r="D17" s="60" t="s">
        <v>103</v>
      </c>
      <c r="E17" s="24" t="s">
        <v>104</v>
      </c>
      <c r="G17" s="21">
        <v>10</v>
      </c>
      <c r="H17" s="21">
        <f>SUM(H14:H16)</f>
        <v>90</v>
      </c>
      <c r="I17" s="22">
        <f>SUM(I14:I16)</f>
        <v>75</v>
      </c>
      <c r="J17" s="23">
        <v>25</v>
      </c>
      <c r="L17" s="21">
        <v>10</v>
      </c>
      <c r="M17" s="21">
        <f>SUM(M14:M16)</f>
        <v>90</v>
      </c>
      <c r="N17" s="22">
        <v>75</v>
      </c>
      <c r="O17" s="23">
        <v>25</v>
      </c>
      <c r="P17" t="s">
        <v>228</v>
      </c>
    </row>
    <row r="18" spans="2:16" ht="16" thickBot="1" x14ac:dyDescent="0.25">
      <c r="G18" s="11"/>
      <c r="H18" s="12"/>
      <c r="I18" s="12"/>
      <c r="J18" s="13"/>
      <c r="L18" s="11"/>
      <c r="M18" s="12"/>
      <c r="N18" s="12" t="s">
        <v>105</v>
      </c>
      <c r="O18" s="24" t="s">
        <v>106</v>
      </c>
      <c r="P18" s="27" t="s">
        <v>108</v>
      </c>
    </row>
    <row r="19" spans="2:16" ht="16" thickBot="1" x14ac:dyDescent="0.25">
      <c r="C19" t="s">
        <v>109</v>
      </c>
      <c r="D19" t="s">
        <v>110</v>
      </c>
      <c r="E19" t="s">
        <v>110</v>
      </c>
      <c r="I19" s="12" t="s">
        <v>111</v>
      </c>
      <c r="J19" s="13" t="s">
        <v>112</v>
      </c>
      <c r="N19" s="12" t="s">
        <v>111</v>
      </c>
      <c r="O19" s="13" t="s">
        <v>112</v>
      </c>
    </row>
    <row r="21" spans="2:16" ht="16" thickBot="1" x14ac:dyDescent="0.25"/>
    <row r="22" spans="2:16" x14ac:dyDescent="0.2">
      <c r="B22" s="3" t="s">
        <v>114</v>
      </c>
      <c r="C22" s="61" t="s">
        <v>138</v>
      </c>
      <c r="D22" s="4" t="s">
        <v>139</v>
      </c>
      <c r="E22" s="4" t="s">
        <v>140</v>
      </c>
      <c r="F22" s="4" t="s">
        <v>139</v>
      </c>
      <c r="G22" s="4" t="s">
        <v>142</v>
      </c>
      <c r="H22" s="63" t="s">
        <v>142</v>
      </c>
      <c r="I22" s="5"/>
    </row>
    <row r="23" spans="2:16" ht="16" thickBot="1" x14ac:dyDescent="0.25">
      <c r="B23" s="6"/>
      <c r="C23" s="6" t="s">
        <v>116</v>
      </c>
      <c r="E23" t="s">
        <v>141</v>
      </c>
      <c r="G23" t="s">
        <v>116</v>
      </c>
      <c r="H23" t="s">
        <v>143</v>
      </c>
      <c r="I23" s="7"/>
    </row>
    <row r="24" spans="2:16" x14ac:dyDescent="0.2">
      <c r="B24" s="3" t="s">
        <v>156</v>
      </c>
      <c r="C24" s="4"/>
      <c r="D24" s="4" t="s">
        <v>149</v>
      </c>
      <c r="E24" s="4" t="s">
        <v>148</v>
      </c>
      <c r="F24" s="4" t="s">
        <v>150</v>
      </c>
      <c r="G24" s="4"/>
      <c r="H24" s="4" t="s">
        <v>152</v>
      </c>
      <c r="I24" s="5"/>
    </row>
    <row r="25" spans="2:16" x14ac:dyDescent="0.2">
      <c r="B25" s="6"/>
      <c r="D25" t="s">
        <v>155</v>
      </c>
      <c r="E25" t="s">
        <v>151</v>
      </c>
      <c r="F25" t="s">
        <v>155</v>
      </c>
      <c r="H25" t="s">
        <v>154</v>
      </c>
      <c r="I25" s="7"/>
    </row>
    <row r="26" spans="2:16" x14ac:dyDescent="0.2">
      <c r="B26" s="6"/>
      <c r="H26" t="s">
        <v>153</v>
      </c>
      <c r="I26" s="7"/>
    </row>
    <row r="27" spans="2:16" x14ac:dyDescent="0.2">
      <c r="B27" s="6"/>
      <c r="I27" s="7"/>
    </row>
    <row r="28" spans="2:16" x14ac:dyDescent="0.2">
      <c r="B28" s="33" t="s">
        <v>115</v>
      </c>
      <c r="D28" s="1"/>
      <c r="E28" s="1"/>
      <c r="F28" s="1"/>
      <c r="G28" s="1"/>
      <c r="H28" s="1"/>
      <c r="I28" s="7" t="s">
        <v>144</v>
      </c>
      <c r="K28" s="1" t="s">
        <v>115</v>
      </c>
    </row>
    <row r="29" spans="2:16" x14ac:dyDescent="0.2">
      <c r="B29" s="34" t="s">
        <v>145</v>
      </c>
      <c r="I29" s="7"/>
      <c r="K29" s="32" t="s">
        <v>145</v>
      </c>
    </row>
    <row r="30" spans="2:16" ht="16" thickBot="1" x14ac:dyDescent="0.25">
      <c r="B30" s="11"/>
      <c r="D30" s="32"/>
      <c r="E30" s="1"/>
      <c r="F30" s="1"/>
      <c r="G30" s="1"/>
      <c r="H30" s="1"/>
      <c r="I30" s="7" t="s">
        <v>146</v>
      </c>
    </row>
    <row r="31" spans="2:16" x14ac:dyDescent="0.2">
      <c r="B31" s="6"/>
      <c r="I31" s="7"/>
    </row>
    <row r="32" spans="2:16" x14ac:dyDescent="0.2">
      <c r="B32" s="6"/>
      <c r="D32" s="32"/>
      <c r="E32" s="32"/>
      <c r="F32" s="32"/>
      <c r="G32" s="1"/>
      <c r="H32" s="1"/>
      <c r="I32" s="7" t="s">
        <v>118</v>
      </c>
    </row>
    <row r="33" spans="2:10" x14ac:dyDescent="0.2">
      <c r="B33" s="6"/>
      <c r="I33" s="7"/>
    </row>
    <row r="34" spans="2:10" ht="16" thickBot="1" x14ac:dyDescent="0.25">
      <c r="B34" s="11"/>
      <c r="C34" s="12"/>
      <c r="D34" s="35"/>
      <c r="E34" s="35"/>
      <c r="F34" s="35"/>
      <c r="G34" s="35"/>
      <c r="H34" s="35"/>
      <c r="I34" s="13" t="s">
        <v>147</v>
      </c>
    </row>
    <row r="38" spans="2:10" ht="16" thickBot="1" x14ac:dyDescent="0.25"/>
    <row r="39" spans="2:10" x14ac:dyDescent="0.2">
      <c r="B39" s="3" t="s">
        <v>120</v>
      </c>
      <c r="C39" s="4" t="s">
        <v>121</v>
      </c>
      <c r="D39" s="4"/>
      <c r="E39" s="4"/>
      <c r="F39" s="4"/>
      <c r="G39" s="4"/>
      <c r="H39" s="5"/>
    </row>
    <row r="40" spans="2:10" x14ac:dyDescent="0.2">
      <c r="B40" s="6"/>
      <c r="C40" t="s">
        <v>122</v>
      </c>
      <c r="H40" s="7"/>
    </row>
    <row r="41" spans="2:10" ht="16" thickBot="1" x14ac:dyDescent="0.25">
      <c r="B41" s="11"/>
      <c r="C41" s="12" t="s">
        <v>124</v>
      </c>
      <c r="D41" s="12"/>
      <c r="E41" s="12" t="s">
        <v>125</v>
      </c>
      <c r="F41" s="12"/>
      <c r="G41" s="12"/>
      <c r="H41" s="13"/>
    </row>
    <row r="42" spans="2:10" ht="16" thickBot="1" x14ac:dyDescent="0.25"/>
    <row r="43" spans="2:10" x14ac:dyDescent="0.2">
      <c r="B43" s="3"/>
      <c r="C43" s="64" t="s">
        <v>60</v>
      </c>
      <c r="D43" s="64" t="s">
        <v>68</v>
      </c>
      <c r="E43" s="64"/>
      <c r="F43" s="64" t="s">
        <v>70</v>
      </c>
      <c r="G43" s="64"/>
      <c r="H43" s="64"/>
      <c r="I43" s="64" t="s">
        <v>159</v>
      </c>
      <c r="J43" s="5"/>
    </row>
    <row r="44" spans="2:10" x14ac:dyDescent="0.2">
      <c r="B44" s="6" t="s">
        <v>157</v>
      </c>
      <c r="D44">
        <v>100</v>
      </c>
      <c r="F44">
        <v>100</v>
      </c>
      <c r="J44" s="7"/>
    </row>
    <row r="45" spans="2:10" x14ac:dyDescent="0.2">
      <c r="B45" s="6"/>
      <c r="C45">
        <v>-98</v>
      </c>
      <c r="F45">
        <v>-100</v>
      </c>
      <c r="I45">
        <v>2</v>
      </c>
      <c r="J45" s="7" t="s">
        <v>160</v>
      </c>
    </row>
    <row r="46" spans="2:10" x14ac:dyDescent="0.2">
      <c r="B46" s="6"/>
      <c r="J46" s="7"/>
    </row>
    <row r="47" spans="2:10" x14ac:dyDescent="0.2">
      <c r="B47" s="6" t="s">
        <v>158</v>
      </c>
      <c r="D47">
        <v>98</v>
      </c>
      <c r="F47">
        <v>98</v>
      </c>
      <c r="J47" s="7"/>
    </row>
    <row r="48" spans="2:10" ht="16" thickBot="1" x14ac:dyDescent="0.25">
      <c r="B48" s="11"/>
      <c r="C48" s="12">
        <v>-98</v>
      </c>
      <c r="D48" s="12"/>
      <c r="E48" s="12"/>
      <c r="F48" s="12">
        <v>-98</v>
      </c>
      <c r="G48" s="12"/>
      <c r="H48" s="12"/>
      <c r="I48" s="12"/>
      <c r="J48" s="13"/>
    </row>
    <row r="51" spans="2:12" x14ac:dyDescent="0.2">
      <c r="B51" s="16"/>
      <c r="C51" s="16" t="s">
        <v>161</v>
      </c>
      <c r="D51" s="16"/>
      <c r="E51" s="16"/>
      <c r="F51" s="16"/>
    </row>
    <row r="52" spans="2:12" x14ac:dyDescent="0.2">
      <c r="B52" s="16"/>
      <c r="C52" s="16"/>
      <c r="D52" s="16"/>
      <c r="E52" s="16"/>
      <c r="F52" s="16"/>
    </row>
    <row r="54" spans="2:12" x14ac:dyDescent="0.2">
      <c r="D54" t="s">
        <v>162</v>
      </c>
      <c r="H54" t="s">
        <v>163</v>
      </c>
    </row>
    <row r="55" spans="2:12" x14ac:dyDescent="0.2">
      <c r="C55" s="36" t="s">
        <v>130</v>
      </c>
      <c r="D55" s="36" t="s">
        <v>164</v>
      </c>
      <c r="E55" s="36" t="s">
        <v>165</v>
      </c>
      <c r="G55" s="36" t="s">
        <v>130</v>
      </c>
      <c r="H55" s="36" t="s">
        <v>164</v>
      </c>
      <c r="I55" s="36" t="s">
        <v>165</v>
      </c>
      <c r="K55" s="36" t="s">
        <v>159</v>
      </c>
    </row>
    <row r="56" spans="2:12" x14ac:dyDescent="0.2">
      <c r="B56" t="s">
        <v>166</v>
      </c>
      <c r="C56">
        <v>10</v>
      </c>
      <c r="D56">
        <v>3</v>
      </c>
      <c r="E56">
        <f>C56*D56</f>
        <v>30</v>
      </c>
      <c r="G56">
        <v>10</v>
      </c>
      <c r="H56">
        <v>9</v>
      </c>
      <c r="I56">
        <f>G56*H56</f>
        <v>90</v>
      </c>
      <c r="K56" s="37" t="s">
        <v>167</v>
      </c>
      <c r="L56" s="38"/>
    </row>
    <row r="57" spans="2:12" x14ac:dyDescent="0.2">
      <c r="K57" s="38"/>
      <c r="L57" s="38"/>
    </row>
    <row r="58" spans="2:12" x14ac:dyDescent="0.2">
      <c r="B58" s="37" t="s">
        <v>168</v>
      </c>
      <c r="C58" s="37">
        <v>10</v>
      </c>
      <c r="D58" s="37">
        <v>3</v>
      </c>
      <c r="E58" s="37">
        <f>C58*D58</f>
        <v>30</v>
      </c>
      <c r="F58" s="38"/>
      <c r="G58" s="37">
        <v>8</v>
      </c>
      <c r="H58" s="37">
        <v>9</v>
      </c>
      <c r="I58" s="37">
        <f>G58*H58</f>
        <v>72</v>
      </c>
      <c r="J58" s="37"/>
      <c r="K58" s="37" t="s">
        <v>169</v>
      </c>
      <c r="L58" s="38"/>
    </row>
    <row r="59" spans="2:12" x14ac:dyDescent="0.2">
      <c r="B59" s="38"/>
      <c r="C59" s="38"/>
      <c r="D59" s="38"/>
      <c r="E59" s="38"/>
      <c r="F59" s="38"/>
      <c r="G59" s="38"/>
      <c r="H59" s="38"/>
      <c r="I59" s="38"/>
      <c r="J59" s="37"/>
      <c r="K59" s="37" t="s">
        <v>170</v>
      </c>
      <c r="L59" s="38"/>
    </row>
    <row r="60" spans="2:12" ht="16" thickBot="1" x14ac:dyDescent="0.25"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</row>
    <row r="61" spans="2:12" x14ac:dyDescent="0.2">
      <c r="B61" s="37" t="s">
        <v>171</v>
      </c>
      <c r="C61" s="39">
        <v>10</v>
      </c>
      <c r="D61" s="40">
        <v>3</v>
      </c>
      <c r="E61" s="41">
        <f>C61*D61</f>
        <v>30</v>
      </c>
      <c r="F61" s="38"/>
      <c r="G61" s="38"/>
      <c r="H61" s="38"/>
      <c r="I61" s="38"/>
      <c r="J61" s="38"/>
      <c r="K61" s="38"/>
      <c r="L61" s="38"/>
    </row>
    <row r="62" spans="2:12" ht="16" thickBot="1" x14ac:dyDescent="0.25">
      <c r="B62" s="37"/>
      <c r="C62" s="42">
        <v>10</v>
      </c>
      <c r="D62" s="43">
        <v>4</v>
      </c>
      <c r="E62" s="44">
        <f>C62*D62</f>
        <v>40</v>
      </c>
      <c r="F62" s="38"/>
      <c r="G62" s="38"/>
      <c r="H62" s="38"/>
      <c r="I62" s="38"/>
      <c r="J62" s="38"/>
      <c r="K62" s="38"/>
      <c r="L62" s="38"/>
    </row>
    <row r="63" spans="2:12" ht="16" thickBot="1" x14ac:dyDescent="0.25">
      <c r="B63" s="37"/>
      <c r="C63" s="37">
        <f>SUM(C61:C62)</f>
        <v>20</v>
      </c>
      <c r="D63" s="37">
        <f>E63/C63</f>
        <v>3.5</v>
      </c>
      <c r="E63" s="37">
        <f>SUM(E61:E62)</f>
        <v>70</v>
      </c>
      <c r="F63" s="38"/>
      <c r="G63" s="45">
        <v>10</v>
      </c>
      <c r="H63" s="46">
        <v>9</v>
      </c>
      <c r="I63" s="47">
        <f>G63*H63</f>
        <v>90</v>
      </c>
      <c r="J63" s="38"/>
      <c r="K63" s="38" t="s">
        <v>172</v>
      </c>
      <c r="L63" s="38"/>
    </row>
    <row r="64" spans="2:12" x14ac:dyDescent="0.2">
      <c r="B64" s="38"/>
      <c r="C64" s="37">
        <f>C63*50%</f>
        <v>10</v>
      </c>
      <c r="D64" s="37"/>
      <c r="E64" s="37">
        <f>E63*50%</f>
        <v>35</v>
      </c>
      <c r="F64" s="38" t="s">
        <v>173</v>
      </c>
      <c r="G64" s="38"/>
      <c r="H64" s="38"/>
      <c r="I64" s="38"/>
      <c r="J64" s="38"/>
      <c r="K64" s="48" t="s">
        <v>167</v>
      </c>
      <c r="L64" s="37" t="s">
        <v>134</v>
      </c>
    </row>
    <row r="65" spans="2:16" ht="16" thickBot="1" x14ac:dyDescent="0.25">
      <c r="B65" s="38"/>
      <c r="C65" s="38"/>
      <c r="D65" s="38"/>
      <c r="E65" s="38"/>
      <c r="F65" s="38"/>
      <c r="G65" s="38"/>
      <c r="H65" s="38"/>
      <c r="I65" s="38"/>
      <c r="J65" s="37"/>
      <c r="K65" s="66" t="s">
        <v>174</v>
      </c>
      <c r="L65" s="38"/>
    </row>
    <row r="66" spans="2:16" ht="16" thickBot="1" x14ac:dyDescent="0.25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</row>
    <row r="67" spans="2:16" ht="16" thickBot="1" x14ac:dyDescent="0.25">
      <c r="B67" s="38"/>
      <c r="C67" s="38"/>
      <c r="D67" s="38"/>
      <c r="E67" s="38"/>
      <c r="F67" s="38"/>
      <c r="G67" s="67">
        <v>10</v>
      </c>
      <c r="H67" s="68">
        <v>9.5</v>
      </c>
      <c r="I67" s="69">
        <f>G67*H67</f>
        <v>95</v>
      </c>
      <c r="J67" s="38"/>
      <c r="K67" s="48" t="s">
        <v>175</v>
      </c>
      <c r="L67" s="37" t="s">
        <v>135</v>
      </c>
    </row>
    <row r="68" spans="2:16" ht="16" thickBot="1" x14ac:dyDescent="0.25">
      <c r="B68" s="38"/>
      <c r="C68" s="38"/>
      <c r="D68" s="38"/>
      <c r="E68" s="38"/>
      <c r="F68" s="38"/>
      <c r="G68" s="37"/>
      <c r="H68" s="37"/>
      <c r="I68" s="37"/>
      <c r="J68" s="38"/>
      <c r="K68" s="66" t="s">
        <v>176</v>
      </c>
      <c r="L68" s="38"/>
    </row>
    <row r="69" spans="2:16" ht="16" thickBot="1" x14ac:dyDescent="0.25">
      <c r="B69" s="38"/>
      <c r="C69" s="38"/>
      <c r="D69" s="38"/>
      <c r="E69" s="38"/>
      <c r="F69" s="38"/>
      <c r="G69" s="37"/>
      <c r="H69" s="37"/>
      <c r="I69" s="37"/>
      <c r="J69" s="38"/>
      <c r="K69" s="38"/>
      <c r="L69" s="38"/>
    </row>
    <row r="70" spans="2:16" x14ac:dyDescent="0.2">
      <c r="B70" s="38"/>
      <c r="C70" s="38"/>
      <c r="D70" s="38"/>
      <c r="E70" s="38"/>
      <c r="F70" s="38"/>
      <c r="G70" s="37"/>
      <c r="H70" s="37"/>
      <c r="I70" s="37"/>
      <c r="J70" s="38"/>
      <c r="K70" s="48" t="s">
        <v>177</v>
      </c>
      <c r="L70" s="37" t="s">
        <v>173</v>
      </c>
    </row>
    <row r="71" spans="2:16" ht="16" thickBot="1" x14ac:dyDescent="0.25">
      <c r="B71" s="38"/>
      <c r="C71" s="38"/>
      <c r="D71" s="38"/>
      <c r="E71" s="38"/>
      <c r="F71" s="38"/>
      <c r="G71" s="38"/>
      <c r="H71" s="38"/>
      <c r="I71" s="38"/>
      <c r="J71" s="38"/>
      <c r="K71" s="66" t="s">
        <v>178</v>
      </c>
      <c r="L71" s="38"/>
    </row>
    <row r="73" spans="2:16" x14ac:dyDescent="0.2">
      <c r="K73" s="37"/>
      <c r="L73" s="37" t="s">
        <v>136</v>
      </c>
    </row>
    <row r="75" spans="2:16" ht="16" thickBot="1" x14ac:dyDescent="0.25"/>
    <row r="76" spans="2:16" x14ac:dyDescent="0.2">
      <c r="G76" s="3"/>
      <c r="H76" s="49" t="s">
        <v>86</v>
      </c>
      <c r="I76" s="49"/>
      <c r="J76" s="49" t="s">
        <v>87</v>
      </c>
      <c r="K76" s="49"/>
      <c r="L76" s="49"/>
      <c r="M76" s="49"/>
      <c r="N76" s="49" t="s">
        <v>88</v>
      </c>
      <c r="O76" s="49"/>
      <c r="P76" s="5"/>
    </row>
    <row r="77" spans="2:16" x14ac:dyDescent="0.2">
      <c r="G77" s="6"/>
      <c r="H77" s="50" t="s">
        <v>179</v>
      </c>
      <c r="I77" s="37"/>
      <c r="J77" s="50" t="s">
        <v>88</v>
      </c>
      <c r="K77" s="37"/>
      <c r="L77" s="37"/>
      <c r="M77" s="37"/>
      <c r="N77" s="37" t="s">
        <v>87</v>
      </c>
      <c r="O77" s="37"/>
      <c r="P77" s="51"/>
    </row>
    <row r="78" spans="2:16" x14ac:dyDescent="0.2">
      <c r="G78" s="6"/>
      <c r="H78" s="37"/>
      <c r="I78" s="37"/>
      <c r="J78" s="37"/>
      <c r="K78" s="37"/>
      <c r="L78" s="37"/>
      <c r="M78" s="37"/>
      <c r="N78" s="37"/>
      <c r="O78" s="37"/>
      <c r="P78" s="51"/>
    </row>
    <row r="79" spans="2:16" x14ac:dyDescent="0.2">
      <c r="G79" s="6"/>
      <c r="H79" s="37"/>
      <c r="I79" s="37" t="s">
        <v>180</v>
      </c>
      <c r="J79" s="37" t="s">
        <v>181</v>
      </c>
      <c r="K79" s="52" t="s">
        <v>182</v>
      </c>
      <c r="L79" s="52" t="s">
        <v>183</v>
      </c>
      <c r="M79" s="52" t="s">
        <v>184</v>
      </c>
      <c r="N79" s="52" t="s">
        <v>185</v>
      </c>
      <c r="O79" s="52" t="s">
        <v>186</v>
      </c>
      <c r="P79" s="53" t="s">
        <v>187</v>
      </c>
    </row>
    <row r="80" spans="2:16" x14ac:dyDescent="0.2">
      <c r="G80" s="6"/>
      <c r="H80" s="37"/>
      <c r="I80" s="52" t="s">
        <v>188</v>
      </c>
      <c r="J80" s="52" t="s">
        <v>188</v>
      </c>
      <c r="K80" s="52" t="s">
        <v>188</v>
      </c>
      <c r="L80" s="52" t="s">
        <v>188</v>
      </c>
      <c r="M80" s="52" t="s">
        <v>188</v>
      </c>
      <c r="N80" s="52" t="s">
        <v>188</v>
      </c>
      <c r="O80" s="52" t="s">
        <v>188</v>
      </c>
      <c r="P80" s="53" t="s">
        <v>188</v>
      </c>
    </row>
    <row r="81" spans="7:16" x14ac:dyDescent="0.2">
      <c r="G81" s="6"/>
      <c r="H81" s="54" t="s">
        <v>78</v>
      </c>
      <c r="I81" s="37">
        <v>100</v>
      </c>
      <c r="J81" s="37">
        <v>100</v>
      </c>
      <c r="K81" s="37">
        <v>100</v>
      </c>
      <c r="L81" s="37">
        <v>100</v>
      </c>
      <c r="M81" s="37">
        <v>100</v>
      </c>
      <c r="N81" s="37">
        <v>100</v>
      </c>
      <c r="O81" s="37">
        <v>100</v>
      </c>
      <c r="P81" s="51">
        <v>100</v>
      </c>
    </row>
    <row r="82" spans="7:16" x14ac:dyDescent="0.2">
      <c r="G82" s="6" t="s">
        <v>189</v>
      </c>
      <c r="H82" s="37" t="s">
        <v>190</v>
      </c>
      <c r="I82" s="37">
        <v>22</v>
      </c>
      <c r="J82" s="37">
        <v>31</v>
      </c>
      <c r="K82" s="37">
        <v>60</v>
      </c>
      <c r="L82" s="37">
        <v>67</v>
      </c>
      <c r="M82" s="37">
        <v>75</v>
      </c>
      <c r="N82" s="37">
        <v>79</v>
      </c>
      <c r="O82" s="37">
        <v>80</v>
      </c>
      <c r="P82" s="51">
        <v>94</v>
      </c>
    </row>
    <row r="83" spans="7:16" ht="16" thickBot="1" x14ac:dyDescent="0.25">
      <c r="G83" s="55" t="s">
        <v>191</v>
      </c>
      <c r="H83" s="56" t="s">
        <v>192</v>
      </c>
      <c r="I83" s="56">
        <f>I81-I82</f>
        <v>78</v>
      </c>
      <c r="J83" s="56">
        <f t="shared" ref="J83:P83" si="0">J81-J82</f>
        <v>69</v>
      </c>
      <c r="K83" s="56">
        <f t="shared" si="0"/>
        <v>40</v>
      </c>
      <c r="L83" s="56">
        <f t="shared" si="0"/>
        <v>33</v>
      </c>
      <c r="M83" s="56">
        <f t="shared" si="0"/>
        <v>25</v>
      </c>
      <c r="N83" s="56">
        <f t="shared" si="0"/>
        <v>21</v>
      </c>
      <c r="O83" s="56">
        <f t="shared" si="0"/>
        <v>20</v>
      </c>
      <c r="P83" s="57">
        <f t="shared" si="0"/>
        <v>6</v>
      </c>
    </row>
    <row r="84" spans="7:16" x14ac:dyDescent="0.2">
      <c r="H84" s="37" t="s">
        <v>53</v>
      </c>
      <c r="I84" s="37"/>
      <c r="J84" s="37"/>
      <c r="K84" s="37"/>
      <c r="L84" s="37"/>
      <c r="M84" s="37"/>
      <c r="N84" s="37"/>
    </row>
    <row r="85" spans="7:16" x14ac:dyDescent="0.2">
      <c r="H85" s="37" t="s">
        <v>193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63E4-B13E-4175-A150-ABC62D398D37}">
  <dimension ref="A1:T43"/>
  <sheetViews>
    <sheetView topLeftCell="F1" zoomScale="145" zoomScaleNormal="145" workbookViewId="0">
      <selection activeCell="Q13" sqref="Q13"/>
    </sheetView>
  </sheetViews>
  <sheetFormatPr baseColWidth="10" defaultColWidth="8.83203125" defaultRowHeight="15" x14ac:dyDescent="0.2"/>
  <cols>
    <col min="6" max="6" width="3.83203125" customWidth="1"/>
    <col min="10" max="10" width="17.83203125" customWidth="1"/>
    <col min="13" max="13" width="26.5" customWidth="1"/>
    <col min="16" max="16" width="3.5" customWidth="1"/>
    <col min="18" max="18" width="23.83203125" customWidth="1"/>
  </cols>
  <sheetData>
    <row r="1" spans="1:20" x14ac:dyDescent="0.2">
      <c r="A1" s="61" t="s">
        <v>45</v>
      </c>
      <c r="B1" s="4"/>
      <c r="C1" s="4"/>
      <c r="D1" s="4"/>
      <c r="E1" s="4"/>
      <c r="F1" s="4"/>
      <c r="G1" s="15" t="s">
        <v>46</v>
      </c>
      <c r="H1" s="4"/>
      <c r="I1" s="4"/>
      <c r="J1" s="5"/>
    </row>
    <row r="2" spans="1:20" x14ac:dyDescent="0.2">
      <c r="A2" s="6"/>
      <c r="B2" s="1" t="s">
        <v>48</v>
      </c>
      <c r="C2" t="s">
        <v>49</v>
      </c>
      <c r="G2" t="s">
        <v>50</v>
      </c>
      <c r="J2" s="7"/>
      <c r="L2" t="s">
        <v>217</v>
      </c>
    </row>
    <row r="3" spans="1:20" x14ac:dyDescent="0.2">
      <c r="A3" s="6"/>
      <c r="C3" t="s">
        <v>55</v>
      </c>
      <c r="F3" t="s">
        <v>56</v>
      </c>
      <c r="G3" t="s">
        <v>57</v>
      </c>
      <c r="H3" t="s">
        <v>58</v>
      </c>
      <c r="J3" s="7"/>
      <c r="L3" s="78" t="s">
        <v>204</v>
      </c>
      <c r="M3" s="78"/>
      <c r="N3" s="78"/>
      <c r="O3" s="78"/>
      <c r="Q3" s="78" t="s">
        <v>206</v>
      </c>
      <c r="R3" s="78"/>
      <c r="S3" s="78"/>
      <c r="T3" s="78"/>
    </row>
    <row r="4" spans="1:20" x14ac:dyDescent="0.2">
      <c r="A4" s="6"/>
      <c r="B4" t="s">
        <v>60</v>
      </c>
      <c r="D4" t="s">
        <v>61</v>
      </c>
      <c r="G4" t="s">
        <v>62</v>
      </c>
      <c r="H4" t="s">
        <v>39</v>
      </c>
      <c r="I4" t="s">
        <v>63</v>
      </c>
      <c r="J4" s="7" t="s">
        <v>64</v>
      </c>
      <c r="L4" t="s">
        <v>205</v>
      </c>
      <c r="M4" t="s">
        <v>201</v>
      </c>
      <c r="N4" t="s">
        <v>202</v>
      </c>
      <c r="O4" t="s">
        <v>203</v>
      </c>
      <c r="Q4" t="s">
        <v>205</v>
      </c>
      <c r="R4" t="s">
        <v>201</v>
      </c>
      <c r="S4" t="s">
        <v>202</v>
      </c>
      <c r="T4" t="s">
        <v>203</v>
      </c>
    </row>
    <row r="5" spans="1:20" x14ac:dyDescent="0.2">
      <c r="A5" s="6"/>
      <c r="B5" t="s">
        <v>67</v>
      </c>
      <c r="C5" t="s">
        <v>68</v>
      </c>
      <c r="D5" t="s">
        <v>69</v>
      </c>
      <c r="G5" t="s">
        <v>70</v>
      </c>
      <c r="J5" s="7"/>
      <c r="L5">
        <v>1</v>
      </c>
      <c r="M5" s="74" t="s">
        <v>68</v>
      </c>
      <c r="N5">
        <v>27190</v>
      </c>
      <c r="Q5">
        <v>1</v>
      </c>
      <c r="R5" t="s">
        <v>129</v>
      </c>
      <c r="S5">
        <v>27190</v>
      </c>
    </row>
    <row r="6" spans="1:20" x14ac:dyDescent="0.2">
      <c r="A6" s="18" t="s">
        <v>73</v>
      </c>
      <c r="B6" t="s">
        <v>74</v>
      </c>
      <c r="C6">
        <v>32570</v>
      </c>
      <c r="D6" t="s">
        <v>74</v>
      </c>
      <c r="G6" t="s">
        <v>74</v>
      </c>
      <c r="H6" t="s">
        <v>74</v>
      </c>
      <c r="J6" s="7"/>
      <c r="M6" s="73" t="s">
        <v>70</v>
      </c>
      <c r="O6">
        <v>27190</v>
      </c>
      <c r="R6" s="73" t="s">
        <v>70</v>
      </c>
      <c r="T6">
        <v>27190</v>
      </c>
    </row>
    <row r="7" spans="1:20" x14ac:dyDescent="0.2">
      <c r="A7" s="6">
        <v>1</v>
      </c>
      <c r="C7" s="1">
        <v>27190</v>
      </c>
      <c r="G7">
        <v>27190</v>
      </c>
      <c r="J7" s="7"/>
      <c r="L7" s="75"/>
      <c r="M7" s="75" t="s">
        <v>207</v>
      </c>
      <c r="N7" s="75"/>
      <c r="O7" s="75"/>
      <c r="P7" s="75"/>
      <c r="Q7" s="75"/>
      <c r="R7" s="75" t="s">
        <v>207</v>
      </c>
      <c r="S7" s="75"/>
      <c r="T7" s="75"/>
    </row>
    <row r="8" spans="1:20" x14ac:dyDescent="0.2">
      <c r="A8" s="6">
        <v>2</v>
      </c>
      <c r="C8">
        <v>-1590</v>
      </c>
      <c r="G8" s="1">
        <v>-1590</v>
      </c>
      <c r="J8" s="7"/>
      <c r="L8">
        <v>2</v>
      </c>
      <c r="M8" t="s">
        <v>70</v>
      </c>
      <c r="N8">
        <v>1590</v>
      </c>
      <c r="Q8">
        <v>2</v>
      </c>
      <c r="R8" s="74" t="s">
        <v>70</v>
      </c>
      <c r="S8">
        <v>1590</v>
      </c>
    </row>
    <row r="9" spans="1:20" x14ac:dyDescent="0.2">
      <c r="A9" s="6">
        <v>3</v>
      </c>
      <c r="B9">
        <f>G9*98%</f>
        <v>-25088</v>
      </c>
      <c r="G9" s="1">
        <v>-25600</v>
      </c>
      <c r="I9">
        <f>G9*-2%</f>
        <v>512</v>
      </c>
      <c r="J9" s="7" t="s">
        <v>77</v>
      </c>
      <c r="M9" s="73" t="s">
        <v>68</v>
      </c>
      <c r="O9">
        <v>1590</v>
      </c>
      <c r="R9" t="s">
        <v>216</v>
      </c>
      <c r="T9">
        <v>1590</v>
      </c>
    </row>
    <row r="10" spans="1:20" x14ac:dyDescent="0.2">
      <c r="A10" s="6">
        <v>4</v>
      </c>
      <c r="B10" s="1">
        <v>23000</v>
      </c>
      <c r="D10" s="1">
        <f>I10-B10</f>
        <v>26820</v>
      </c>
      <c r="I10">
        <v>49820</v>
      </c>
      <c r="J10" s="7" t="s">
        <v>78</v>
      </c>
      <c r="L10" s="75"/>
      <c r="M10" s="75" t="s">
        <v>209</v>
      </c>
      <c r="N10" s="75"/>
      <c r="O10" s="75"/>
      <c r="P10" s="75"/>
      <c r="Q10" s="75"/>
      <c r="R10" s="75" t="s">
        <v>209</v>
      </c>
      <c r="S10" s="75"/>
      <c r="T10" s="75"/>
    </row>
    <row r="11" spans="1:20" x14ac:dyDescent="0.2">
      <c r="A11" s="6"/>
      <c r="C11">
        <v>-24900</v>
      </c>
      <c r="I11" s="1">
        <v>-24900</v>
      </c>
      <c r="J11" s="7" t="s">
        <v>82</v>
      </c>
      <c r="L11">
        <v>3</v>
      </c>
      <c r="M11" s="74" t="s">
        <v>70</v>
      </c>
      <c r="N11">
        <v>25600</v>
      </c>
      <c r="Q11">
        <v>3</v>
      </c>
      <c r="R11" s="74" t="s">
        <v>70</v>
      </c>
      <c r="S11">
        <v>25600</v>
      </c>
    </row>
    <row r="12" spans="1:20" x14ac:dyDescent="0.2">
      <c r="A12" s="6">
        <v>5</v>
      </c>
      <c r="D12">
        <v>-2020</v>
      </c>
      <c r="I12" s="1">
        <v>-2020</v>
      </c>
      <c r="J12" s="7" t="s">
        <v>85</v>
      </c>
      <c r="M12" s="73" t="s">
        <v>211</v>
      </c>
      <c r="O12">
        <v>512</v>
      </c>
      <c r="R12" s="73" t="s">
        <v>211</v>
      </c>
      <c r="T12">
        <v>512</v>
      </c>
    </row>
    <row r="13" spans="1:20" x14ac:dyDescent="0.2">
      <c r="A13" s="6"/>
      <c r="C13" s="1">
        <v>1010</v>
      </c>
      <c r="I13">
        <v>1010</v>
      </c>
      <c r="J13" s="7" t="s">
        <v>82</v>
      </c>
      <c r="M13" s="73" t="s">
        <v>60</v>
      </c>
      <c r="O13">
        <v>25088</v>
      </c>
      <c r="R13" s="73" t="s">
        <v>60</v>
      </c>
      <c r="T13">
        <v>25088</v>
      </c>
    </row>
    <row r="14" spans="1:20" x14ac:dyDescent="0.2">
      <c r="A14" s="6">
        <v>6</v>
      </c>
      <c r="C14">
        <v>-4280</v>
      </c>
      <c r="I14" s="1">
        <v>-4280</v>
      </c>
      <c r="J14" s="7" t="s">
        <v>97</v>
      </c>
      <c r="L14" s="75"/>
      <c r="M14" s="75" t="s">
        <v>212</v>
      </c>
      <c r="N14" s="75"/>
      <c r="O14" s="75"/>
      <c r="P14" s="75"/>
      <c r="Q14" s="75"/>
      <c r="R14" s="75" t="s">
        <v>212</v>
      </c>
      <c r="S14" s="75"/>
      <c r="T14" s="75"/>
    </row>
    <row r="15" spans="1:20" ht="16" thickBot="1" x14ac:dyDescent="0.25">
      <c r="A15" s="20" t="s">
        <v>73</v>
      </c>
      <c r="B15" s="12"/>
      <c r="C15" s="12">
        <f>SUM(C6:C14)</f>
        <v>30000</v>
      </c>
      <c r="D15" s="12"/>
      <c r="E15" s="12"/>
      <c r="F15" s="12"/>
      <c r="G15" s="12"/>
      <c r="H15" s="12"/>
      <c r="I15" s="12"/>
      <c r="J15" s="13"/>
      <c r="L15">
        <v>4</v>
      </c>
      <c r="M15" t="s">
        <v>60</v>
      </c>
      <c r="N15">
        <v>23000</v>
      </c>
      <c r="Q15">
        <v>4</v>
      </c>
      <c r="R15" t="s">
        <v>60</v>
      </c>
      <c r="S15">
        <v>23000</v>
      </c>
    </row>
    <row r="16" spans="1:20" x14ac:dyDescent="0.2">
      <c r="I16" s="6">
        <f>I11+I13</f>
        <v>-23890</v>
      </c>
      <c r="J16" s="7" t="s">
        <v>101</v>
      </c>
      <c r="M16" s="73" t="s">
        <v>69</v>
      </c>
      <c r="N16">
        <v>26820</v>
      </c>
      <c r="R16" s="73" t="s">
        <v>69</v>
      </c>
      <c r="S16">
        <v>26820</v>
      </c>
    </row>
    <row r="17" spans="1:20" x14ac:dyDescent="0.2">
      <c r="I17" s="6">
        <f>I14</f>
        <v>-4280</v>
      </c>
      <c r="J17" s="7" t="s">
        <v>97</v>
      </c>
      <c r="M17" s="73" t="s">
        <v>78</v>
      </c>
      <c r="O17">
        <v>49820</v>
      </c>
      <c r="R17" s="73" t="s">
        <v>78</v>
      </c>
      <c r="T17">
        <v>49820</v>
      </c>
    </row>
    <row r="18" spans="1:20" ht="16" thickBot="1" x14ac:dyDescent="0.25">
      <c r="I18" s="65">
        <f>SUM(I16:I17)</f>
        <v>-28170</v>
      </c>
      <c r="J18" s="13" t="s">
        <v>107</v>
      </c>
      <c r="K18" t="s">
        <v>108</v>
      </c>
      <c r="L18" s="75"/>
      <c r="M18" s="76" t="s">
        <v>213</v>
      </c>
      <c r="N18" s="75"/>
      <c r="O18" s="75"/>
      <c r="P18" s="75"/>
      <c r="Q18" s="75"/>
      <c r="R18" s="76" t="s">
        <v>213</v>
      </c>
      <c r="S18" s="75"/>
      <c r="T18" s="75"/>
    </row>
    <row r="19" spans="1:20" ht="16" thickBot="1" x14ac:dyDescent="0.25">
      <c r="L19">
        <v>4</v>
      </c>
      <c r="M19" t="s">
        <v>91</v>
      </c>
      <c r="N19">
        <v>24900</v>
      </c>
    </row>
    <row r="20" spans="1:20" x14ac:dyDescent="0.2">
      <c r="A20" s="3"/>
      <c r="B20" s="15" t="s">
        <v>48</v>
      </c>
      <c r="C20" s="4" t="s">
        <v>49</v>
      </c>
      <c r="D20" s="4"/>
      <c r="E20" s="4"/>
      <c r="F20" s="4"/>
      <c r="G20" s="15" t="s">
        <v>46</v>
      </c>
      <c r="H20" s="4" t="s">
        <v>50</v>
      </c>
      <c r="I20" s="4"/>
      <c r="J20" s="5"/>
      <c r="M20" s="73" t="s">
        <v>68</v>
      </c>
      <c r="O20">
        <v>24900</v>
      </c>
    </row>
    <row r="21" spans="1:20" x14ac:dyDescent="0.2">
      <c r="A21" s="62" t="s">
        <v>113</v>
      </c>
      <c r="C21" t="s">
        <v>55</v>
      </c>
      <c r="F21" t="s">
        <v>56</v>
      </c>
      <c r="G21" t="s">
        <v>57</v>
      </c>
      <c r="H21" t="s">
        <v>58</v>
      </c>
      <c r="J21" s="7"/>
      <c r="L21" s="75"/>
      <c r="M21" s="75" t="s">
        <v>214</v>
      </c>
      <c r="N21" s="75"/>
      <c r="O21" s="75"/>
      <c r="P21" s="75"/>
      <c r="Q21" s="75"/>
      <c r="R21" s="75"/>
      <c r="S21" s="75"/>
      <c r="T21" s="75"/>
    </row>
    <row r="22" spans="1:20" x14ac:dyDescent="0.2">
      <c r="A22" s="6"/>
      <c r="B22" t="s">
        <v>60</v>
      </c>
      <c r="D22" t="s">
        <v>61</v>
      </c>
      <c r="G22" t="s">
        <v>62</v>
      </c>
      <c r="H22" t="s">
        <v>39</v>
      </c>
      <c r="I22" t="s">
        <v>63</v>
      </c>
      <c r="J22" s="7" t="s">
        <v>64</v>
      </c>
      <c r="L22">
        <v>5</v>
      </c>
      <c r="M22" t="s">
        <v>85</v>
      </c>
      <c r="N22">
        <v>2020</v>
      </c>
      <c r="Q22">
        <v>5</v>
      </c>
      <c r="R22" t="s">
        <v>85</v>
      </c>
      <c r="S22">
        <v>2020</v>
      </c>
    </row>
    <row r="23" spans="1:20" x14ac:dyDescent="0.2">
      <c r="A23" s="6"/>
      <c r="B23" t="s">
        <v>67</v>
      </c>
      <c r="C23" t="s">
        <v>68</v>
      </c>
      <c r="D23" t="s">
        <v>69</v>
      </c>
      <c r="G23" t="s">
        <v>70</v>
      </c>
      <c r="J23" s="7"/>
      <c r="M23" s="73" t="s">
        <v>69</v>
      </c>
      <c r="O23">
        <v>2020</v>
      </c>
      <c r="R23" s="73" t="s">
        <v>69</v>
      </c>
      <c r="T23">
        <v>2020</v>
      </c>
    </row>
    <row r="24" spans="1:20" x14ac:dyDescent="0.2">
      <c r="A24" s="18" t="s">
        <v>73</v>
      </c>
      <c r="B24" t="s">
        <v>74</v>
      </c>
      <c r="C24">
        <v>32570</v>
      </c>
      <c r="D24" t="s">
        <v>74</v>
      </c>
      <c r="G24" t="s">
        <v>74</v>
      </c>
      <c r="H24" t="s">
        <v>74</v>
      </c>
      <c r="J24" s="7"/>
      <c r="L24" s="75"/>
      <c r="M24" s="75" t="s">
        <v>215</v>
      </c>
      <c r="N24" s="75"/>
      <c r="O24" s="75"/>
      <c r="P24" s="75"/>
      <c r="Q24" s="75"/>
      <c r="R24" s="75" t="s">
        <v>215</v>
      </c>
      <c r="S24" s="75"/>
      <c r="T24" s="75"/>
    </row>
    <row r="25" spans="1:20" x14ac:dyDescent="0.2">
      <c r="A25" s="18">
        <v>0</v>
      </c>
      <c r="C25">
        <v>-32570</v>
      </c>
      <c r="I25" s="1">
        <v>-32570</v>
      </c>
      <c r="J25" s="7" t="s">
        <v>117</v>
      </c>
    </row>
    <row r="26" spans="1:20" x14ac:dyDescent="0.2">
      <c r="A26" s="6">
        <v>1</v>
      </c>
      <c r="G26">
        <v>27190</v>
      </c>
      <c r="I26" s="1">
        <v>-27190</v>
      </c>
      <c r="J26" s="7" t="s">
        <v>93</v>
      </c>
    </row>
    <row r="27" spans="1:20" x14ac:dyDescent="0.2">
      <c r="A27" s="6">
        <v>2</v>
      </c>
      <c r="G27" s="1">
        <v>-1590</v>
      </c>
      <c r="I27">
        <v>1590</v>
      </c>
      <c r="J27" s="7" t="s">
        <v>119</v>
      </c>
      <c r="L27" t="s">
        <v>218</v>
      </c>
      <c r="M27" t="s">
        <v>219</v>
      </c>
      <c r="N27" t="s">
        <v>225</v>
      </c>
      <c r="R27" s="74"/>
    </row>
    <row r="28" spans="1:20" x14ac:dyDescent="0.2">
      <c r="A28" s="6">
        <v>3</v>
      </c>
      <c r="B28">
        <f>G28*98%</f>
        <v>-25088</v>
      </c>
      <c r="G28" s="1">
        <v>-25600</v>
      </c>
      <c r="I28">
        <v>512</v>
      </c>
      <c r="J28" s="7" t="s">
        <v>77</v>
      </c>
      <c r="M28" t="s">
        <v>220</v>
      </c>
      <c r="N28" t="s">
        <v>224</v>
      </c>
    </row>
    <row r="29" spans="1:20" x14ac:dyDescent="0.2">
      <c r="A29" s="6">
        <v>4</v>
      </c>
      <c r="B29" s="1">
        <v>23000</v>
      </c>
      <c r="D29" s="1">
        <f>I29-B29</f>
        <v>26280</v>
      </c>
      <c r="I29">
        <v>49280</v>
      </c>
      <c r="J29" s="7" t="s">
        <v>78</v>
      </c>
      <c r="M29" t="s">
        <v>221</v>
      </c>
    </row>
    <row r="30" spans="1:20" x14ac:dyDescent="0.2">
      <c r="A30" s="6"/>
      <c r="J30" s="7" t="s">
        <v>123</v>
      </c>
      <c r="M30" t="s">
        <v>222</v>
      </c>
    </row>
    <row r="31" spans="1:20" x14ac:dyDescent="0.2">
      <c r="A31" s="6">
        <v>5</v>
      </c>
      <c r="D31">
        <v>-2020</v>
      </c>
      <c r="I31" s="1">
        <v>-2020</v>
      </c>
      <c r="J31" s="7" t="s">
        <v>85</v>
      </c>
      <c r="M31" t="s">
        <v>223</v>
      </c>
    </row>
    <row r="32" spans="1:20" x14ac:dyDescent="0.2">
      <c r="A32" s="6"/>
      <c r="J32" s="7" t="s">
        <v>123</v>
      </c>
    </row>
    <row r="33" spans="1:11" x14ac:dyDescent="0.2">
      <c r="A33" s="6">
        <v>6</v>
      </c>
      <c r="C33" s="1">
        <v>30000</v>
      </c>
      <c r="I33">
        <v>30000</v>
      </c>
      <c r="J33" s="7" t="s">
        <v>126</v>
      </c>
    </row>
    <row r="34" spans="1:11" x14ac:dyDescent="0.2">
      <c r="A34" s="18" t="s">
        <v>73</v>
      </c>
      <c r="C34">
        <f>SUM(C24:C33)</f>
        <v>30000</v>
      </c>
      <c r="J34" s="7"/>
    </row>
    <row r="35" spans="1:11" x14ac:dyDescent="0.2">
      <c r="A35" s="6"/>
      <c r="J35" s="7"/>
    </row>
    <row r="36" spans="1:11" ht="16" thickBot="1" x14ac:dyDescent="0.25">
      <c r="A36" s="11"/>
      <c r="B36" s="12"/>
      <c r="C36" s="12"/>
      <c r="D36" s="12"/>
      <c r="E36" s="12"/>
      <c r="F36" s="12"/>
      <c r="G36" s="12"/>
      <c r="H36" s="12"/>
      <c r="I36" s="35">
        <f>I25+I26+I27+I33</f>
        <v>-28170</v>
      </c>
      <c r="J36" s="13" t="s">
        <v>82</v>
      </c>
      <c r="K36" t="s">
        <v>108</v>
      </c>
    </row>
    <row r="39" spans="1:11" x14ac:dyDescent="0.2">
      <c r="K39" s="16" t="s">
        <v>227</v>
      </c>
    </row>
    <row r="40" spans="1:11" x14ac:dyDescent="0.2">
      <c r="K40" s="16" t="s">
        <v>200</v>
      </c>
    </row>
    <row r="41" spans="1:11" x14ac:dyDescent="0.2">
      <c r="K41" s="16" t="s">
        <v>208</v>
      </c>
    </row>
    <row r="42" spans="1:11" x14ac:dyDescent="0.2">
      <c r="K42" s="16" t="s">
        <v>210</v>
      </c>
    </row>
    <row r="43" spans="1:11" x14ac:dyDescent="0.2">
      <c r="K43" s="16" t="s">
        <v>226</v>
      </c>
    </row>
  </sheetData>
  <mergeCells count="2">
    <mergeCell ref="L3:O3"/>
    <mergeCell ref="Q3:T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3E95-2F44-428E-8B27-57253C67817A}">
  <dimension ref="A1:O83"/>
  <sheetViews>
    <sheetView topLeftCell="A3" zoomScale="109" zoomScaleNormal="145" workbookViewId="0">
      <selection activeCell="D38" sqref="D38"/>
    </sheetView>
  </sheetViews>
  <sheetFormatPr baseColWidth="10" defaultColWidth="8.83203125" defaultRowHeight="15" x14ac:dyDescent="0.2"/>
  <cols>
    <col min="1" max="1" width="6.5" customWidth="1"/>
    <col min="2" max="2" width="12.1640625" customWidth="1"/>
    <col min="3" max="3" width="4.5" customWidth="1"/>
    <col min="6" max="6" width="9.5" customWidth="1"/>
    <col min="7" max="7" width="4.1640625" customWidth="1"/>
    <col min="11" max="11" width="4.6640625" customWidth="1"/>
  </cols>
  <sheetData>
    <row r="1" spans="1:14" x14ac:dyDescent="0.2">
      <c r="A1" s="1" t="s">
        <v>134</v>
      </c>
    </row>
    <row r="2" spans="1:14" x14ac:dyDescent="0.2">
      <c r="A2" s="30"/>
      <c r="B2" s="30"/>
      <c r="D2" s="30"/>
      <c r="E2" s="30" t="s">
        <v>129</v>
      </c>
      <c r="F2" s="30"/>
      <c r="H2" s="30"/>
      <c r="I2" s="30" t="s">
        <v>78</v>
      </c>
      <c r="J2" s="30"/>
      <c r="L2" s="30"/>
      <c r="M2" s="30" t="s">
        <v>133</v>
      </c>
      <c r="N2" s="30"/>
    </row>
    <row r="3" spans="1:14" x14ac:dyDescent="0.2">
      <c r="A3" s="30" t="s">
        <v>127</v>
      </c>
      <c r="B3" s="30" t="s">
        <v>128</v>
      </c>
      <c r="D3" s="30" t="s">
        <v>130</v>
      </c>
      <c r="E3" s="30" t="s">
        <v>131</v>
      </c>
      <c r="F3" s="30" t="s">
        <v>132</v>
      </c>
      <c r="H3" s="30" t="s">
        <v>130</v>
      </c>
      <c r="I3" s="30" t="s">
        <v>131</v>
      </c>
      <c r="J3" s="30" t="s">
        <v>132</v>
      </c>
      <c r="L3" s="30" t="s">
        <v>130</v>
      </c>
      <c r="M3" s="30" t="s">
        <v>131</v>
      </c>
      <c r="N3" s="30" t="s">
        <v>132</v>
      </c>
    </row>
    <row r="4" spans="1:14" x14ac:dyDescent="0.2">
      <c r="A4" s="31">
        <v>37104</v>
      </c>
      <c r="B4" s="30" t="s">
        <v>89</v>
      </c>
      <c r="D4" s="30"/>
      <c r="E4" s="30"/>
      <c r="F4" s="30"/>
      <c r="H4" s="30"/>
      <c r="I4" s="30"/>
      <c r="J4" s="30"/>
      <c r="L4" s="30">
        <v>60</v>
      </c>
      <c r="M4" s="30">
        <v>10</v>
      </c>
      <c r="N4" s="30">
        <f>L4*M4</f>
        <v>600</v>
      </c>
    </row>
    <row r="5" spans="1:14" x14ac:dyDescent="0.2">
      <c r="A5" s="30"/>
      <c r="B5" s="30"/>
      <c r="D5" s="30"/>
      <c r="E5" s="30"/>
      <c r="F5" s="30"/>
      <c r="H5" s="30"/>
      <c r="I5" s="30"/>
      <c r="J5" s="30"/>
      <c r="L5" s="30"/>
      <c r="M5" s="30"/>
      <c r="N5" s="30"/>
    </row>
    <row r="6" spans="1:14" x14ac:dyDescent="0.2">
      <c r="A6" s="30">
        <v>12</v>
      </c>
      <c r="B6" s="30" t="s">
        <v>93</v>
      </c>
      <c r="D6" s="30">
        <v>90</v>
      </c>
      <c r="E6" s="30">
        <v>12</v>
      </c>
      <c r="F6" s="30">
        <f>D6*E6</f>
        <v>1080</v>
      </c>
      <c r="H6" s="30"/>
      <c r="I6" s="30"/>
      <c r="J6" s="30"/>
      <c r="K6" t="s">
        <v>194</v>
      </c>
      <c r="L6" s="30">
        <f>L4</f>
        <v>60</v>
      </c>
      <c r="M6" s="30">
        <f>M4</f>
        <v>10</v>
      </c>
      <c r="N6" s="30">
        <f>N4</f>
        <v>600</v>
      </c>
    </row>
    <row r="7" spans="1:14" x14ac:dyDescent="0.2">
      <c r="A7" s="30"/>
      <c r="B7" s="30"/>
      <c r="D7" s="30"/>
      <c r="E7" s="30"/>
      <c r="F7" s="30"/>
      <c r="H7" s="30"/>
      <c r="I7" s="30"/>
      <c r="J7" s="30"/>
      <c r="K7" t="s">
        <v>195</v>
      </c>
      <c r="L7" s="30">
        <f>D6</f>
        <v>90</v>
      </c>
      <c r="M7" s="30">
        <f t="shared" ref="M7:N7" si="0">E6</f>
        <v>12</v>
      </c>
      <c r="N7" s="30">
        <f t="shared" si="0"/>
        <v>1080</v>
      </c>
    </row>
    <row r="8" spans="1:14" x14ac:dyDescent="0.2">
      <c r="A8" s="30"/>
      <c r="B8" s="30"/>
      <c r="D8" s="30"/>
      <c r="E8" s="30"/>
      <c r="F8" s="30"/>
      <c r="H8" s="30"/>
      <c r="I8" s="30"/>
      <c r="J8" s="30"/>
      <c r="L8" s="30"/>
      <c r="M8" s="30"/>
      <c r="N8" s="30"/>
    </row>
    <row r="9" spans="1:14" x14ac:dyDescent="0.2">
      <c r="A9" s="30">
        <v>15</v>
      </c>
      <c r="B9" s="30" t="s">
        <v>198</v>
      </c>
      <c r="D9" s="30"/>
      <c r="E9" s="30"/>
      <c r="F9" s="30"/>
      <c r="H9" s="30">
        <f>L6</f>
        <v>60</v>
      </c>
      <c r="I9" s="30">
        <f t="shared" ref="I9:J9" si="1">M6</f>
        <v>10</v>
      </c>
      <c r="J9" s="30">
        <f t="shared" si="1"/>
        <v>600</v>
      </c>
      <c r="L9" s="30">
        <f>L6-H9</f>
        <v>0</v>
      </c>
      <c r="M9" s="30">
        <v>10</v>
      </c>
      <c r="N9" s="30">
        <f>L9*M9</f>
        <v>0</v>
      </c>
    </row>
    <row r="10" spans="1:14" x14ac:dyDescent="0.2">
      <c r="A10" s="30"/>
      <c r="B10" s="30"/>
      <c r="D10" s="30"/>
      <c r="E10" s="30"/>
      <c r="F10" s="30"/>
      <c r="H10" s="30">
        <v>20</v>
      </c>
      <c r="I10" s="30">
        <v>12</v>
      </c>
      <c r="J10" s="30">
        <f>H10*I10</f>
        <v>240</v>
      </c>
      <c r="L10" s="30">
        <f>L7-H10</f>
        <v>70</v>
      </c>
      <c r="M10" s="30">
        <v>12</v>
      </c>
      <c r="N10" s="30">
        <f>L10*M10</f>
        <v>840</v>
      </c>
    </row>
    <row r="11" spans="1:14" x14ac:dyDescent="0.2">
      <c r="A11" s="30"/>
      <c r="B11" s="30"/>
      <c r="D11" s="30"/>
      <c r="E11" s="30"/>
      <c r="F11" s="30"/>
      <c r="H11" s="30"/>
      <c r="I11" s="30"/>
      <c r="J11" s="30"/>
      <c r="L11" s="30"/>
      <c r="M11" s="30"/>
      <c r="N11" s="30"/>
    </row>
    <row r="12" spans="1:14" x14ac:dyDescent="0.2">
      <c r="A12" s="30">
        <v>21</v>
      </c>
      <c r="B12" s="30" t="s">
        <v>93</v>
      </c>
      <c r="D12" s="30">
        <v>120</v>
      </c>
      <c r="E12" s="30">
        <v>13</v>
      </c>
      <c r="F12" s="30">
        <f>D12*E12</f>
        <v>1560</v>
      </c>
      <c r="H12" s="30"/>
      <c r="I12" s="30"/>
      <c r="J12" s="30"/>
      <c r="K12" t="s">
        <v>194</v>
      </c>
      <c r="L12" s="30">
        <f>L10</f>
        <v>70</v>
      </c>
      <c r="M12" s="30">
        <f t="shared" ref="M12:N12" si="2">M10</f>
        <v>12</v>
      </c>
      <c r="N12" s="30">
        <f t="shared" si="2"/>
        <v>840</v>
      </c>
    </row>
    <row r="13" spans="1:14" x14ac:dyDescent="0.2">
      <c r="A13" s="30"/>
      <c r="B13" s="30"/>
      <c r="D13" s="30"/>
      <c r="E13" s="30"/>
      <c r="F13" s="30"/>
      <c r="H13" s="30"/>
      <c r="I13" s="30"/>
      <c r="J13" s="30"/>
      <c r="K13" t="s">
        <v>195</v>
      </c>
      <c r="L13" s="30">
        <f>D12</f>
        <v>120</v>
      </c>
      <c r="M13" s="30">
        <f t="shared" ref="M13:N13" si="3">E12</f>
        <v>13</v>
      </c>
      <c r="N13" s="30">
        <f t="shared" si="3"/>
        <v>1560</v>
      </c>
    </row>
    <row r="14" spans="1:14" x14ac:dyDescent="0.2">
      <c r="A14" s="30"/>
      <c r="B14" s="30"/>
      <c r="D14" s="30"/>
      <c r="E14" s="30"/>
      <c r="F14" s="30"/>
      <c r="H14" s="30"/>
      <c r="I14" s="30"/>
      <c r="J14" s="30"/>
      <c r="L14" s="30"/>
      <c r="M14" s="30"/>
      <c r="N14" s="30"/>
    </row>
    <row r="15" spans="1:14" x14ac:dyDescent="0.2">
      <c r="A15" s="30">
        <v>22</v>
      </c>
      <c r="B15" s="30" t="s">
        <v>198</v>
      </c>
      <c r="D15" s="30"/>
      <c r="E15" s="30"/>
      <c r="F15" s="30"/>
      <c r="H15" s="30">
        <v>70</v>
      </c>
      <c r="I15" s="30">
        <f>M12</f>
        <v>12</v>
      </c>
      <c r="J15" s="30">
        <f>H15*I15</f>
        <v>840</v>
      </c>
      <c r="L15" s="30">
        <f>L12-H15</f>
        <v>0</v>
      </c>
      <c r="M15" s="30">
        <f>M12</f>
        <v>12</v>
      </c>
      <c r="N15" s="30">
        <f>L15*M15</f>
        <v>0</v>
      </c>
    </row>
    <row r="16" spans="1:14" x14ac:dyDescent="0.2">
      <c r="A16" s="30"/>
      <c r="B16" s="30"/>
      <c r="D16" s="30"/>
      <c r="E16" s="30"/>
      <c r="F16" s="30"/>
      <c r="H16" s="30">
        <v>30</v>
      </c>
      <c r="I16" s="30">
        <f>M13</f>
        <v>13</v>
      </c>
      <c r="J16" s="30">
        <f>H16*I16</f>
        <v>390</v>
      </c>
      <c r="L16" s="30">
        <f>L13-H16</f>
        <v>90</v>
      </c>
      <c r="M16" s="30">
        <f>M13</f>
        <v>13</v>
      </c>
      <c r="N16" s="30">
        <f>L16*M16</f>
        <v>1170</v>
      </c>
    </row>
    <row r="17" spans="1:15" x14ac:dyDescent="0.2">
      <c r="A17" s="30"/>
      <c r="B17" s="30"/>
      <c r="D17" s="30"/>
      <c r="E17" s="30"/>
      <c r="F17" s="30"/>
      <c r="H17" s="30"/>
      <c r="I17" s="30"/>
      <c r="J17" s="30"/>
      <c r="L17" s="30"/>
      <c r="M17" s="30"/>
      <c r="N17" s="30"/>
    </row>
    <row r="18" spans="1:15" x14ac:dyDescent="0.2">
      <c r="A18" s="30">
        <v>28</v>
      </c>
      <c r="B18" s="30" t="s">
        <v>198</v>
      </c>
      <c r="D18" s="30"/>
      <c r="E18" s="30"/>
      <c r="F18" s="30"/>
      <c r="H18" s="30">
        <v>65</v>
      </c>
      <c r="I18" s="30">
        <v>13</v>
      </c>
      <c r="J18" s="30">
        <f>H18*I18</f>
        <v>845</v>
      </c>
      <c r="L18" s="30">
        <f>L16-H18</f>
        <v>25</v>
      </c>
      <c r="M18" s="30">
        <f>M16</f>
        <v>13</v>
      </c>
      <c r="N18" s="70">
        <f>L18*M18</f>
        <v>325</v>
      </c>
    </row>
    <row r="19" spans="1:15" x14ac:dyDescent="0.2">
      <c r="A19" s="30"/>
      <c r="B19" s="30"/>
      <c r="D19" s="30"/>
      <c r="E19" s="30"/>
      <c r="F19" s="30"/>
      <c r="H19" s="30"/>
      <c r="I19" s="30"/>
      <c r="L19" s="30"/>
      <c r="M19" s="30"/>
      <c r="N19" s="30"/>
    </row>
    <row r="20" spans="1:15" x14ac:dyDescent="0.2">
      <c r="J20" s="70">
        <f>SUM(J9:J18)</f>
        <v>2915</v>
      </c>
      <c r="K20" s="1" t="s">
        <v>197</v>
      </c>
      <c r="N20" s="1">
        <f>N18</f>
        <v>325</v>
      </c>
      <c r="O20" s="1" t="s">
        <v>196</v>
      </c>
    </row>
    <row r="22" spans="1:15" x14ac:dyDescent="0.2">
      <c r="A22" s="1" t="s">
        <v>135</v>
      </c>
    </row>
    <row r="23" spans="1:15" x14ac:dyDescent="0.2">
      <c r="A23" s="30"/>
      <c r="B23" s="30"/>
      <c r="D23" s="30"/>
      <c r="E23" s="30" t="s">
        <v>129</v>
      </c>
      <c r="F23" s="30"/>
      <c r="H23" s="30"/>
      <c r="I23" s="30" t="s">
        <v>78</v>
      </c>
      <c r="J23" s="30"/>
      <c r="L23" s="30"/>
      <c r="M23" s="30" t="s">
        <v>133</v>
      </c>
      <c r="N23" s="30"/>
    </row>
    <row r="24" spans="1:15" x14ac:dyDescent="0.2">
      <c r="A24" s="30" t="s">
        <v>127</v>
      </c>
      <c r="B24" s="30" t="s">
        <v>128</v>
      </c>
      <c r="D24" s="30" t="s">
        <v>130</v>
      </c>
      <c r="E24" s="30" t="s">
        <v>131</v>
      </c>
      <c r="F24" s="30" t="s">
        <v>132</v>
      </c>
      <c r="H24" s="30" t="s">
        <v>130</v>
      </c>
      <c r="I24" s="30" t="s">
        <v>131</v>
      </c>
      <c r="J24" s="30" t="s">
        <v>132</v>
      </c>
      <c r="L24" s="30" t="s">
        <v>130</v>
      </c>
      <c r="M24" s="30" t="s">
        <v>131</v>
      </c>
      <c r="N24" s="30" t="s">
        <v>132</v>
      </c>
    </row>
    <row r="25" spans="1:15" x14ac:dyDescent="0.2">
      <c r="A25" s="31">
        <v>37104</v>
      </c>
      <c r="B25" s="30" t="s">
        <v>89</v>
      </c>
      <c r="D25" s="30"/>
      <c r="E25" s="30"/>
      <c r="F25" s="30"/>
      <c r="H25" s="30"/>
      <c r="I25" s="30"/>
      <c r="J25" s="30"/>
      <c r="L25" s="30">
        <v>60</v>
      </c>
      <c r="M25" s="30">
        <v>10</v>
      </c>
      <c r="N25" s="30">
        <f>L25*M25</f>
        <v>600</v>
      </c>
    </row>
    <row r="26" spans="1:15" x14ac:dyDescent="0.2">
      <c r="A26" s="30"/>
      <c r="B26" s="30"/>
      <c r="D26" s="30"/>
      <c r="E26" s="30"/>
      <c r="F26" s="30"/>
      <c r="H26" s="30"/>
      <c r="I26" s="30"/>
      <c r="J26" s="30"/>
      <c r="L26" s="30"/>
      <c r="M26" s="30"/>
      <c r="N26" s="30"/>
    </row>
    <row r="27" spans="1:15" x14ac:dyDescent="0.2">
      <c r="A27" s="30">
        <v>12</v>
      </c>
      <c r="B27" s="30" t="s">
        <v>93</v>
      </c>
      <c r="D27" s="30">
        <v>90</v>
      </c>
      <c r="E27" s="30">
        <v>12</v>
      </c>
      <c r="F27" s="30">
        <f>D27*E27</f>
        <v>1080</v>
      </c>
      <c r="H27" s="30"/>
      <c r="I27" s="30"/>
      <c r="J27" s="30"/>
      <c r="K27" t="s">
        <v>195</v>
      </c>
      <c r="L27" s="30">
        <f>L25</f>
        <v>60</v>
      </c>
      <c r="M27" s="30">
        <f>M25</f>
        <v>10</v>
      </c>
      <c r="N27" s="30">
        <f>N25</f>
        <v>600</v>
      </c>
    </row>
    <row r="28" spans="1:15" x14ac:dyDescent="0.2">
      <c r="A28" s="30"/>
      <c r="B28" s="30"/>
      <c r="D28" s="30"/>
      <c r="E28" s="30"/>
      <c r="F28" s="30"/>
      <c r="H28" s="30"/>
      <c r="I28" s="30"/>
      <c r="J28" s="30"/>
      <c r="K28" t="s">
        <v>194</v>
      </c>
      <c r="L28" s="30">
        <f>D27</f>
        <v>90</v>
      </c>
      <c r="M28" s="30">
        <f t="shared" ref="M28" si="4">E27</f>
        <v>12</v>
      </c>
      <c r="N28" s="30">
        <f t="shared" ref="N28" si="5">F27</f>
        <v>1080</v>
      </c>
    </row>
    <row r="29" spans="1:15" x14ac:dyDescent="0.2">
      <c r="A29" s="30"/>
      <c r="B29" s="30"/>
      <c r="D29" s="30"/>
      <c r="E29" s="30"/>
      <c r="F29" s="30"/>
      <c r="H29" s="30"/>
      <c r="I29" s="30"/>
      <c r="J29" s="30"/>
      <c r="L29" s="30"/>
      <c r="M29" s="30"/>
      <c r="N29" s="30"/>
    </row>
    <row r="30" spans="1:15" x14ac:dyDescent="0.2">
      <c r="A30" s="30">
        <v>15</v>
      </c>
      <c r="B30" s="30" t="s">
        <v>198</v>
      </c>
      <c r="D30" s="30"/>
      <c r="E30" s="30"/>
      <c r="F30" s="30"/>
      <c r="G30" t="s">
        <v>195</v>
      </c>
      <c r="H30" s="30">
        <v>0</v>
      </c>
      <c r="I30" s="30">
        <v>10</v>
      </c>
      <c r="J30" s="30">
        <f>H30*I30</f>
        <v>0</v>
      </c>
      <c r="L30" s="72">
        <f>L27-H30</f>
        <v>60</v>
      </c>
      <c r="M30" s="72">
        <v>10</v>
      </c>
      <c r="N30" s="72">
        <f>L30*M30</f>
        <v>600</v>
      </c>
    </row>
    <row r="31" spans="1:15" x14ac:dyDescent="0.2">
      <c r="A31" s="30"/>
      <c r="B31" s="30"/>
      <c r="D31" s="30"/>
      <c r="E31" s="30"/>
      <c r="F31" s="30"/>
      <c r="G31" t="s">
        <v>194</v>
      </c>
      <c r="H31" s="30">
        <v>80</v>
      </c>
      <c r="I31" s="30">
        <v>12</v>
      </c>
      <c r="J31" s="30">
        <f>H31*I31</f>
        <v>960</v>
      </c>
      <c r="L31" s="72">
        <f>L28-H31</f>
        <v>10</v>
      </c>
      <c r="M31" s="72">
        <v>12</v>
      </c>
      <c r="N31" s="72">
        <f>L31*M31</f>
        <v>120</v>
      </c>
    </row>
    <row r="32" spans="1:15" x14ac:dyDescent="0.2">
      <c r="A32" s="30"/>
      <c r="B32" s="30"/>
      <c r="D32" s="30"/>
      <c r="E32" s="30"/>
      <c r="F32" s="30"/>
      <c r="H32" s="30"/>
      <c r="I32" s="30"/>
      <c r="J32" s="30"/>
      <c r="L32" s="71"/>
      <c r="M32" s="71"/>
      <c r="N32" s="71"/>
    </row>
    <row r="33" spans="1:15" x14ac:dyDescent="0.2">
      <c r="A33" s="30">
        <v>21</v>
      </c>
      <c r="B33" s="30" t="s">
        <v>93</v>
      </c>
      <c r="D33" s="30">
        <v>120</v>
      </c>
      <c r="E33" s="30">
        <v>13</v>
      </c>
      <c r="F33" s="30">
        <f>D33*E33</f>
        <v>1560</v>
      </c>
      <c r="H33" s="30"/>
      <c r="I33" s="30"/>
      <c r="J33" s="30"/>
      <c r="K33" t="s">
        <v>199</v>
      </c>
      <c r="L33" s="72">
        <f>L30</f>
        <v>60</v>
      </c>
      <c r="M33" s="72">
        <f t="shared" ref="M33:N34" si="6">M30</f>
        <v>10</v>
      </c>
      <c r="N33" s="72">
        <f t="shared" si="6"/>
        <v>600</v>
      </c>
    </row>
    <row r="34" spans="1:15" x14ac:dyDescent="0.2">
      <c r="A34" s="30"/>
      <c r="B34" s="30"/>
      <c r="D34" s="30"/>
      <c r="E34" s="30"/>
      <c r="F34" s="30"/>
      <c r="H34" s="30"/>
      <c r="I34" s="30"/>
      <c r="J34" s="30"/>
      <c r="K34" t="s">
        <v>195</v>
      </c>
      <c r="L34" s="72">
        <f>L31</f>
        <v>10</v>
      </c>
      <c r="M34" s="72">
        <f t="shared" si="6"/>
        <v>12</v>
      </c>
      <c r="N34" s="72">
        <f t="shared" si="6"/>
        <v>120</v>
      </c>
    </row>
    <row r="35" spans="1:15" x14ac:dyDescent="0.2">
      <c r="A35" s="30"/>
      <c r="B35" s="30"/>
      <c r="D35" s="30"/>
      <c r="E35" s="30"/>
      <c r="F35" s="30"/>
      <c r="H35" s="30"/>
      <c r="I35" s="30"/>
      <c r="J35" s="30"/>
      <c r="K35" t="s">
        <v>194</v>
      </c>
      <c r="L35" s="72">
        <f>D33</f>
        <v>120</v>
      </c>
      <c r="M35" s="72">
        <f t="shared" ref="M35:N35" si="7">E33</f>
        <v>13</v>
      </c>
      <c r="N35" s="72">
        <f t="shared" si="7"/>
        <v>1560</v>
      </c>
    </row>
    <row r="36" spans="1:15" x14ac:dyDescent="0.2">
      <c r="A36" s="30"/>
      <c r="B36" s="30"/>
      <c r="D36" s="30"/>
      <c r="E36" s="30"/>
      <c r="F36" s="30"/>
      <c r="H36" s="30"/>
      <c r="I36" s="30"/>
      <c r="J36" s="30"/>
      <c r="L36" s="72"/>
      <c r="M36" s="72"/>
      <c r="N36" s="72"/>
    </row>
    <row r="37" spans="1:15" x14ac:dyDescent="0.2">
      <c r="A37" s="30">
        <v>22</v>
      </c>
      <c r="B37" s="30" t="s">
        <v>198</v>
      </c>
      <c r="D37" s="30"/>
      <c r="E37" s="30"/>
      <c r="F37" s="30"/>
      <c r="G37" t="s">
        <v>199</v>
      </c>
      <c r="H37" s="30">
        <v>0</v>
      </c>
      <c r="I37" s="30">
        <v>10</v>
      </c>
      <c r="J37" s="30">
        <f>H37*I37</f>
        <v>0</v>
      </c>
      <c r="K37" t="s">
        <v>199</v>
      </c>
      <c r="L37" s="72">
        <f>L33-H37</f>
        <v>60</v>
      </c>
      <c r="M37" s="72">
        <f>M33</f>
        <v>10</v>
      </c>
      <c r="N37" s="72">
        <f>L37*M37</f>
        <v>600</v>
      </c>
    </row>
    <row r="38" spans="1:15" x14ac:dyDescent="0.2">
      <c r="A38" s="30"/>
      <c r="B38" s="30"/>
      <c r="D38" s="30"/>
      <c r="E38" s="30"/>
      <c r="F38" s="30"/>
      <c r="G38" t="s">
        <v>195</v>
      </c>
      <c r="H38" s="30">
        <v>0</v>
      </c>
      <c r="I38" s="30">
        <v>12</v>
      </c>
      <c r="J38" s="30">
        <f>H38*I38</f>
        <v>0</v>
      </c>
      <c r="K38" t="s">
        <v>195</v>
      </c>
      <c r="L38" s="72">
        <f>L34-H38</f>
        <v>10</v>
      </c>
      <c r="M38" s="72">
        <f>M34</f>
        <v>12</v>
      </c>
      <c r="N38" s="72">
        <f>L38*M38</f>
        <v>120</v>
      </c>
    </row>
    <row r="39" spans="1:15" x14ac:dyDescent="0.2">
      <c r="A39" s="30"/>
      <c r="B39" s="30"/>
      <c r="D39" s="30"/>
      <c r="E39" s="30"/>
      <c r="F39" s="30"/>
      <c r="G39" t="s">
        <v>194</v>
      </c>
      <c r="H39" s="30">
        <v>100</v>
      </c>
      <c r="I39" s="30">
        <v>13</v>
      </c>
      <c r="J39" s="30">
        <f>H39*I39</f>
        <v>1300</v>
      </c>
      <c r="K39" t="s">
        <v>194</v>
      </c>
      <c r="L39" s="72">
        <f>L35-H39</f>
        <v>20</v>
      </c>
      <c r="M39" s="72">
        <f>M35</f>
        <v>13</v>
      </c>
      <c r="N39" s="72">
        <f>L39*M39</f>
        <v>260</v>
      </c>
    </row>
    <row r="40" spans="1:15" x14ac:dyDescent="0.2">
      <c r="A40" s="30"/>
      <c r="B40" s="30"/>
      <c r="D40" s="30"/>
      <c r="E40" s="30"/>
      <c r="F40" s="30"/>
      <c r="H40" s="30"/>
      <c r="I40" s="30"/>
      <c r="J40" s="30"/>
      <c r="L40" s="72"/>
      <c r="M40" s="72"/>
      <c r="N40" s="72"/>
    </row>
    <row r="41" spans="1:15" x14ac:dyDescent="0.2">
      <c r="A41" s="30">
        <v>28</v>
      </c>
      <c r="B41" s="30" t="s">
        <v>198</v>
      </c>
      <c r="D41" s="30"/>
      <c r="E41" s="30"/>
      <c r="F41" s="30"/>
      <c r="G41" t="s">
        <v>199</v>
      </c>
      <c r="H41" s="30">
        <v>35</v>
      </c>
      <c r="I41" s="30">
        <v>10</v>
      </c>
      <c r="J41" s="30">
        <f>H41*I41</f>
        <v>350</v>
      </c>
      <c r="L41" s="72">
        <f>L37-H41</f>
        <v>25</v>
      </c>
      <c r="M41" s="72">
        <f>M37</f>
        <v>10</v>
      </c>
      <c r="N41" s="72">
        <f>L41*M41</f>
        <v>250</v>
      </c>
    </row>
    <row r="42" spans="1:15" x14ac:dyDescent="0.2">
      <c r="A42" s="30"/>
      <c r="B42" s="30"/>
      <c r="D42" s="30"/>
      <c r="E42" s="30"/>
      <c r="F42" s="30"/>
      <c r="G42" t="s">
        <v>195</v>
      </c>
      <c r="H42" s="30">
        <v>10</v>
      </c>
      <c r="I42" s="30">
        <v>12</v>
      </c>
      <c r="J42" s="30">
        <f>H42*I42</f>
        <v>120</v>
      </c>
      <c r="L42" s="72">
        <f>L38-H42</f>
        <v>0</v>
      </c>
      <c r="M42" s="72">
        <f>M38</f>
        <v>12</v>
      </c>
      <c r="N42" s="72">
        <f>L42*M42</f>
        <v>0</v>
      </c>
    </row>
    <row r="43" spans="1:15" x14ac:dyDescent="0.2">
      <c r="G43" t="s">
        <v>194</v>
      </c>
      <c r="H43" s="30">
        <v>20</v>
      </c>
      <c r="I43" s="30">
        <v>13</v>
      </c>
      <c r="J43" s="30">
        <f>H43*I43</f>
        <v>260</v>
      </c>
      <c r="L43" s="72">
        <f>L39-H43</f>
        <v>0</v>
      </c>
      <c r="M43" s="72">
        <f>M39</f>
        <v>13</v>
      </c>
      <c r="N43" s="72">
        <f>L43*M43</f>
        <v>0</v>
      </c>
    </row>
    <row r="45" spans="1:15" x14ac:dyDescent="0.2">
      <c r="J45" s="1">
        <f>SUM(J30:J43)</f>
        <v>2990</v>
      </c>
      <c r="K45" t="s">
        <v>197</v>
      </c>
      <c r="N45" s="1">
        <f>N41</f>
        <v>250</v>
      </c>
      <c r="O45" t="s">
        <v>196</v>
      </c>
    </row>
    <row r="46" spans="1:15" x14ac:dyDescent="0.2">
      <c r="A46" t="s">
        <v>137</v>
      </c>
    </row>
    <row r="47" spans="1:15" x14ac:dyDescent="0.2">
      <c r="A47" s="30"/>
      <c r="B47" s="30"/>
      <c r="D47" s="30"/>
      <c r="E47" s="30" t="s">
        <v>129</v>
      </c>
      <c r="F47" s="30"/>
      <c r="H47" s="30"/>
      <c r="I47" s="30" t="s">
        <v>78</v>
      </c>
      <c r="J47" s="30"/>
      <c r="L47" s="30"/>
      <c r="M47" s="30" t="s">
        <v>133</v>
      </c>
      <c r="N47" s="30"/>
    </row>
    <row r="48" spans="1:15" x14ac:dyDescent="0.2">
      <c r="A48" s="30" t="s">
        <v>127</v>
      </c>
      <c r="B48" s="30" t="s">
        <v>128</v>
      </c>
      <c r="D48" s="30" t="s">
        <v>130</v>
      </c>
      <c r="E48" s="30" t="s">
        <v>131</v>
      </c>
      <c r="F48" s="30" t="s">
        <v>132</v>
      </c>
      <c r="H48" s="30" t="s">
        <v>130</v>
      </c>
      <c r="I48" s="30" t="s">
        <v>131</v>
      </c>
      <c r="J48" s="30" t="s">
        <v>132</v>
      </c>
      <c r="L48" s="30" t="s">
        <v>130</v>
      </c>
      <c r="M48" s="30" t="s">
        <v>131</v>
      </c>
      <c r="N48" s="30" t="s">
        <v>132</v>
      </c>
    </row>
    <row r="49" spans="1:14" x14ac:dyDescent="0.2">
      <c r="A49" s="31">
        <v>37104</v>
      </c>
      <c r="B49" s="30" t="s">
        <v>89</v>
      </c>
      <c r="D49" s="30"/>
      <c r="E49" s="30"/>
      <c r="F49" s="30"/>
      <c r="H49" s="30"/>
      <c r="I49" s="30"/>
      <c r="J49" s="30"/>
      <c r="L49" s="30">
        <v>60</v>
      </c>
      <c r="M49" s="30">
        <v>10</v>
      </c>
      <c r="N49" s="30">
        <f>L49*M49</f>
        <v>600</v>
      </c>
    </row>
    <row r="50" spans="1:14" x14ac:dyDescent="0.2">
      <c r="A50" s="30"/>
      <c r="B50" s="30"/>
      <c r="D50" s="30"/>
      <c r="E50" s="30"/>
      <c r="F50" s="30"/>
      <c r="H50" s="30"/>
      <c r="I50" s="30"/>
      <c r="J50" s="30"/>
      <c r="L50" s="30"/>
      <c r="M50" s="30"/>
      <c r="N50" s="30"/>
    </row>
    <row r="51" spans="1:14" x14ac:dyDescent="0.2">
      <c r="A51" s="30">
        <v>12</v>
      </c>
      <c r="B51" s="30"/>
      <c r="D51" s="30">
        <v>90</v>
      </c>
      <c r="E51" s="30">
        <v>12</v>
      </c>
      <c r="F51" s="30">
        <f>D51*E51</f>
        <v>1080</v>
      </c>
      <c r="H51" s="30"/>
      <c r="I51" s="30"/>
      <c r="J51" s="30"/>
      <c r="L51" s="30"/>
      <c r="M51" s="30"/>
      <c r="N51" s="30"/>
    </row>
    <row r="52" spans="1:14" x14ac:dyDescent="0.2">
      <c r="A52" s="30"/>
      <c r="B52" s="30"/>
      <c r="D52" s="30"/>
      <c r="E52" s="30"/>
      <c r="F52" s="30"/>
      <c r="H52" s="30"/>
      <c r="I52" s="30"/>
      <c r="J52" s="30"/>
      <c r="L52" s="30"/>
      <c r="M52" s="30"/>
      <c r="N52" s="30"/>
    </row>
    <row r="53" spans="1:14" x14ac:dyDescent="0.2">
      <c r="A53" s="30">
        <v>15</v>
      </c>
      <c r="B53" s="30"/>
      <c r="D53" s="30"/>
      <c r="E53" s="30"/>
      <c r="F53" s="30"/>
      <c r="H53" s="30">
        <v>80</v>
      </c>
      <c r="I53" s="30"/>
      <c r="J53" s="30"/>
      <c r="L53" s="30"/>
      <c r="M53" s="30"/>
      <c r="N53" s="30"/>
    </row>
    <row r="54" spans="1:14" x14ac:dyDescent="0.2">
      <c r="A54" s="30"/>
      <c r="B54" s="30"/>
      <c r="D54" s="30"/>
      <c r="E54" s="30"/>
      <c r="F54" s="30"/>
      <c r="H54" s="30"/>
      <c r="I54" s="30"/>
      <c r="J54" s="30"/>
      <c r="L54" s="30"/>
      <c r="M54" s="30"/>
      <c r="N54" s="30"/>
    </row>
    <row r="55" spans="1:14" x14ac:dyDescent="0.2">
      <c r="A55" s="30"/>
      <c r="B55" s="30"/>
      <c r="D55" s="30"/>
      <c r="E55" s="30"/>
      <c r="F55" s="30"/>
      <c r="H55" s="30"/>
      <c r="I55" s="30"/>
      <c r="J55" s="30"/>
      <c r="L55" s="30"/>
      <c r="M55" s="30"/>
      <c r="N55" s="30"/>
    </row>
    <row r="56" spans="1:14" x14ac:dyDescent="0.2">
      <c r="A56" s="30">
        <v>21</v>
      </c>
      <c r="B56" s="30"/>
      <c r="D56" s="30">
        <v>120</v>
      </c>
      <c r="E56" s="30">
        <v>13</v>
      </c>
      <c r="F56" s="30">
        <f>D56*E56</f>
        <v>1560</v>
      </c>
      <c r="H56" s="30"/>
      <c r="I56" s="30"/>
      <c r="J56" s="30"/>
      <c r="L56" s="30"/>
      <c r="M56" s="30"/>
      <c r="N56" s="30"/>
    </row>
    <row r="57" spans="1:14" x14ac:dyDescent="0.2">
      <c r="A57" s="30"/>
      <c r="B57" s="30"/>
      <c r="D57" s="30"/>
      <c r="E57" s="30"/>
      <c r="F57" s="30"/>
      <c r="H57" s="30"/>
      <c r="I57" s="30"/>
      <c r="J57" s="30"/>
      <c r="L57" s="30"/>
      <c r="M57" s="30"/>
      <c r="N57" s="30"/>
    </row>
    <row r="58" spans="1:14" x14ac:dyDescent="0.2">
      <c r="A58" s="30"/>
      <c r="B58" s="30"/>
      <c r="D58" s="30"/>
      <c r="E58" s="30"/>
      <c r="F58" s="30"/>
      <c r="H58" s="30"/>
      <c r="I58" s="30"/>
      <c r="J58" s="30"/>
      <c r="L58" s="30"/>
      <c r="M58" s="30"/>
      <c r="N58" s="30"/>
    </row>
    <row r="59" spans="1:14" x14ac:dyDescent="0.2">
      <c r="A59" s="30"/>
      <c r="B59" s="30"/>
      <c r="D59" s="30"/>
      <c r="E59" s="30"/>
      <c r="F59" s="30"/>
      <c r="H59" s="30"/>
      <c r="I59" s="30"/>
      <c r="J59" s="30"/>
      <c r="L59" s="30"/>
      <c r="M59" s="30"/>
      <c r="N59" s="30"/>
    </row>
    <row r="60" spans="1:14" x14ac:dyDescent="0.2">
      <c r="A60" s="30">
        <v>22</v>
      </c>
      <c r="B60" s="30"/>
      <c r="D60" s="30"/>
      <c r="E60" s="30"/>
      <c r="F60" s="30"/>
      <c r="H60" s="30">
        <v>100</v>
      </c>
      <c r="I60" s="30"/>
      <c r="J60" s="30"/>
      <c r="L60" s="30"/>
      <c r="M60" s="30"/>
      <c r="N60" s="30"/>
    </row>
    <row r="61" spans="1:14" x14ac:dyDescent="0.2">
      <c r="A61" s="30"/>
      <c r="B61" s="30"/>
      <c r="D61" s="30"/>
      <c r="E61" s="30"/>
      <c r="F61" s="30"/>
      <c r="H61" s="30"/>
      <c r="I61" s="30"/>
      <c r="J61" s="30"/>
      <c r="L61" s="30"/>
      <c r="M61" s="30"/>
      <c r="N61" s="30"/>
    </row>
    <row r="62" spans="1:14" x14ac:dyDescent="0.2">
      <c r="A62" s="30">
        <v>28</v>
      </c>
      <c r="B62" s="30"/>
      <c r="D62" s="30"/>
      <c r="E62" s="30"/>
      <c r="F62" s="30"/>
      <c r="H62" s="30">
        <v>65</v>
      </c>
      <c r="I62" s="30"/>
      <c r="J62" s="30"/>
      <c r="L62" s="30"/>
      <c r="M62" s="30"/>
      <c r="N62" s="30"/>
    </row>
    <row r="63" spans="1:14" x14ac:dyDescent="0.2">
      <c r="A63" s="30"/>
      <c r="B63" s="30"/>
      <c r="D63" s="30"/>
      <c r="E63" s="30"/>
      <c r="F63" s="30"/>
      <c r="H63" s="30"/>
      <c r="I63" s="30"/>
      <c r="J63" s="30"/>
      <c r="L63" s="30"/>
      <c r="M63" s="30"/>
      <c r="N63" s="30"/>
    </row>
    <row r="66" spans="1:14" x14ac:dyDescent="0.2">
      <c r="A66" t="s">
        <v>136</v>
      </c>
    </row>
    <row r="67" spans="1:14" x14ac:dyDescent="0.2">
      <c r="A67" s="30"/>
      <c r="B67" s="30"/>
      <c r="D67" s="30"/>
      <c r="E67" s="30" t="s">
        <v>129</v>
      </c>
      <c r="F67" s="30"/>
      <c r="H67" s="30"/>
      <c r="I67" s="30" t="s">
        <v>78</v>
      </c>
      <c r="J67" s="30"/>
      <c r="L67" s="30"/>
      <c r="M67" s="30" t="s">
        <v>133</v>
      </c>
      <c r="N67" s="30"/>
    </row>
    <row r="68" spans="1:14" x14ac:dyDescent="0.2">
      <c r="A68" s="30" t="s">
        <v>127</v>
      </c>
      <c r="B68" s="30" t="s">
        <v>128</v>
      </c>
      <c r="D68" s="30" t="s">
        <v>130</v>
      </c>
      <c r="E68" s="30" t="s">
        <v>131</v>
      </c>
      <c r="F68" s="30" t="s">
        <v>132</v>
      </c>
      <c r="H68" s="30" t="s">
        <v>130</v>
      </c>
      <c r="I68" s="30" t="s">
        <v>131</v>
      </c>
      <c r="J68" s="30" t="s">
        <v>132</v>
      </c>
      <c r="L68" s="30" t="s">
        <v>130</v>
      </c>
      <c r="M68" s="30" t="s">
        <v>131</v>
      </c>
      <c r="N68" s="30" t="s">
        <v>132</v>
      </c>
    </row>
    <row r="69" spans="1:14" x14ac:dyDescent="0.2">
      <c r="A69" s="31">
        <v>37104</v>
      </c>
      <c r="B69" s="30" t="s">
        <v>89</v>
      </c>
      <c r="D69" s="30"/>
      <c r="E69" s="30"/>
      <c r="F69" s="30"/>
      <c r="H69" s="30"/>
      <c r="I69" s="30"/>
      <c r="J69" s="30"/>
      <c r="L69" s="30">
        <v>60</v>
      </c>
      <c r="M69" s="30">
        <v>10</v>
      </c>
      <c r="N69" s="30">
        <f>L69*M69</f>
        <v>600</v>
      </c>
    </row>
    <row r="70" spans="1:14" x14ac:dyDescent="0.2">
      <c r="A70" s="30"/>
      <c r="B70" s="30"/>
      <c r="D70" s="30"/>
      <c r="E70" s="30"/>
      <c r="F70" s="30"/>
      <c r="H70" s="30"/>
      <c r="I70" s="30"/>
      <c r="J70" s="30"/>
      <c r="L70" s="30"/>
      <c r="M70" s="30"/>
      <c r="N70" s="30"/>
    </row>
    <row r="71" spans="1:14" x14ac:dyDescent="0.2">
      <c r="A71" s="30">
        <v>12</v>
      </c>
      <c r="B71" s="30"/>
      <c r="D71" s="30">
        <v>90</v>
      </c>
      <c r="E71" s="30">
        <v>12</v>
      </c>
      <c r="F71" s="30">
        <f>D71*E71</f>
        <v>1080</v>
      </c>
      <c r="H71" s="30"/>
      <c r="I71" s="30"/>
      <c r="J71" s="30"/>
      <c r="L71" s="30"/>
      <c r="M71" s="30"/>
      <c r="N71" s="30"/>
    </row>
    <row r="72" spans="1:14" x14ac:dyDescent="0.2">
      <c r="A72" s="30"/>
      <c r="B72" s="30"/>
      <c r="D72" s="30"/>
      <c r="E72" s="30"/>
      <c r="F72" s="30"/>
      <c r="H72" s="30"/>
      <c r="I72" s="30"/>
      <c r="J72" s="30"/>
      <c r="L72" s="30"/>
      <c r="M72" s="30"/>
      <c r="N72" s="30"/>
    </row>
    <row r="73" spans="1:14" x14ac:dyDescent="0.2">
      <c r="A73" s="30">
        <v>15</v>
      </c>
      <c r="B73" s="30"/>
      <c r="D73" s="30"/>
      <c r="E73" s="30"/>
      <c r="F73" s="30"/>
      <c r="H73" s="30">
        <v>80</v>
      </c>
      <c r="I73" s="30"/>
      <c r="J73" s="30"/>
      <c r="L73" s="30"/>
      <c r="M73" s="30"/>
      <c r="N73" s="30"/>
    </row>
    <row r="74" spans="1:14" x14ac:dyDescent="0.2">
      <c r="A74" s="30"/>
      <c r="B74" s="30"/>
      <c r="D74" s="30"/>
      <c r="E74" s="30"/>
      <c r="F74" s="30"/>
      <c r="H74" s="30"/>
      <c r="I74" s="30"/>
      <c r="J74" s="30"/>
      <c r="L74" s="30"/>
      <c r="M74" s="30"/>
      <c r="N74" s="30"/>
    </row>
    <row r="75" spans="1:14" x14ac:dyDescent="0.2">
      <c r="A75" s="30"/>
      <c r="B75" s="30"/>
      <c r="D75" s="30"/>
      <c r="E75" s="30"/>
      <c r="F75" s="30"/>
      <c r="H75" s="30"/>
      <c r="I75" s="30"/>
      <c r="J75" s="30"/>
      <c r="L75" s="30"/>
      <c r="M75" s="30"/>
      <c r="N75" s="30"/>
    </row>
    <row r="76" spans="1:14" x14ac:dyDescent="0.2">
      <c r="A76" s="30">
        <v>21</v>
      </c>
      <c r="B76" s="30"/>
      <c r="D76" s="30">
        <v>120</v>
      </c>
      <c r="E76" s="30">
        <v>13</v>
      </c>
      <c r="F76" s="30">
        <f>D76*E76</f>
        <v>1560</v>
      </c>
      <c r="H76" s="30"/>
      <c r="I76" s="30"/>
      <c r="J76" s="30"/>
      <c r="L76" s="30"/>
      <c r="M76" s="30"/>
      <c r="N76" s="30"/>
    </row>
    <row r="77" spans="1:14" x14ac:dyDescent="0.2">
      <c r="A77" s="30"/>
      <c r="B77" s="30"/>
      <c r="D77" s="30"/>
      <c r="E77" s="30"/>
      <c r="F77" s="30"/>
      <c r="H77" s="30"/>
      <c r="I77" s="30"/>
      <c r="J77" s="30"/>
      <c r="L77" s="30"/>
      <c r="M77" s="30"/>
      <c r="N77" s="30"/>
    </row>
    <row r="78" spans="1:14" x14ac:dyDescent="0.2">
      <c r="A78" s="30"/>
      <c r="B78" s="30"/>
      <c r="D78" s="30"/>
      <c r="E78" s="30"/>
      <c r="F78" s="30"/>
      <c r="H78" s="30"/>
      <c r="I78" s="30"/>
      <c r="J78" s="30"/>
      <c r="L78" s="30"/>
      <c r="M78" s="30"/>
      <c r="N78" s="30"/>
    </row>
    <row r="79" spans="1:14" x14ac:dyDescent="0.2">
      <c r="A79" s="30"/>
      <c r="B79" s="30"/>
      <c r="D79" s="30"/>
      <c r="E79" s="30"/>
      <c r="F79" s="30"/>
      <c r="H79" s="30"/>
      <c r="I79" s="30"/>
      <c r="J79" s="30"/>
      <c r="L79" s="30"/>
      <c r="M79" s="30"/>
      <c r="N79" s="30"/>
    </row>
    <row r="80" spans="1:14" x14ac:dyDescent="0.2">
      <c r="A80" s="30">
        <v>22</v>
      </c>
      <c r="B80" s="30"/>
      <c r="D80" s="30"/>
      <c r="E80" s="30"/>
      <c r="F80" s="30"/>
      <c r="H80" s="30">
        <v>100</v>
      </c>
      <c r="I80" s="30"/>
      <c r="J80" s="30"/>
      <c r="L80" s="30"/>
      <c r="M80" s="30"/>
      <c r="N80" s="30"/>
    </row>
    <row r="81" spans="1:14" x14ac:dyDescent="0.2">
      <c r="A81" s="30"/>
      <c r="B81" s="30"/>
      <c r="D81" s="30"/>
      <c r="E81" s="30"/>
      <c r="F81" s="30"/>
      <c r="H81" s="30"/>
      <c r="I81" s="30"/>
      <c r="J81" s="30"/>
      <c r="L81" s="30"/>
      <c r="M81" s="30"/>
      <c r="N81" s="30"/>
    </row>
    <row r="82" spans="1:14" x14ac:dyDescent="0.2">
      <c r="A82" s="30">
        <v>28</v>
      </c>
      <c r="B82" s="30"/>
      <c r="D82" s="30"/>
      <c r="E82" s="30"/>
      <c r="F82" s="30"/>
      <c r="H82" s="30">
        <v>65</v>
      </c>
      <c r="I82" s="30"/>
      <c r="J82" s="30"/>
      <c r="L82" s="30"/>
      <c r="M82" s="30"/>
      <c r="N82" s="30"/>
    </row>
    <row r="83" spans="1:14" x14ac:dyDescent="0.2">
      <c r="A83" s="30"/>
      <c r="B83" s="30"/>
      <c r="D83" s="30"/>
      <c r="E83" s="30"/>
      <c r="F83" s="30"/>
      <c r="H83" s="30"/>
      <c r="I83" s="30"/>
      <c r="J83" s="30"/>
      <c r="L83" s="30"/>
      <c r="M83" s="30"/>
      <c r="N83" s="30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AE00-9AF3-49EE-BA1C-A5290505E222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1407-DA12-4616-A193-550B28CC63B6}">
  <sheetPr>
    <pageSetUpPr fitToPage="1"/>
  </sheetPr>
  <dimension ref="B1:L36"/>
  <sheetViews>
    <sheetView topLeftCell="C5" zoomScale="132" zoomScaleNormal="85" workbookViewId="0">
      <selection activeCell="O22" sqref="O22"/>
    </sheetView>
  </sheetViews>
  <sheetFormatPr baseColWidth="10" defaultColWidth="8.83203125" defaultRowHeight="15" x14ac:dyDescent="0.2"/>
  <cols>
    <col min="7" max="7" width="3.83203125" customWidth="1"/>
    <col min="11" max="11" width="17.83203125" customWidth="1"/>
  </cols>
  <sheetData>
    <row r="1" spans="2:11" x14ac:dyDescent="0.2">
      <c r="B1" s="3" t="s">
        <v>45</v>
      </c>
      <c r="C1" s="4"/>
      <c r="D1" s="4"/>
      <c r="E1" s="4"/>
      <c r="F1" s="4"/>
      <c r="G1" s="4"/>
      <c r="H1" s="15" t="s">
        <v>46</v>
      </c>
      <c r="I1" s="4"/>
      <c r="J1" s="4"/>
      <c r="K1" s="5"/>
    </row>
    <row r="2" spans="2:11" x14ac:dyDescent="0.2">
      <c r="B2" s="6"/>
      <c r="C2" s="1" t="s">
        <v>48</v>
      </c>
      <c r="D2" s="17" t="s">
        <v>49</v>
      </c>
      <c r="H2" s="17" t="s">
        <v>50</v>
      </c>
      <c r="K2" s="7"/>
    </row>
    <row r="3" spans="2:11" x14ac:dyDescent="0.2">
      <c r="B3" s="6"/>
      <c r="D3" t="s">
        <v>55</v>
      </c>
      <c r="G3" t="s">
        <v>56</v>
      </c>
      <c r="H3" t="s">
        <v>57</v>
      </c>
      <c r="I3" t="s">
        <v>58</v>
      </c>
      <c r="K3" s="7"/>
    </row>
    <row r="4" spans="2:11" x14ac:dyDescent="0.2">
      <c r="B4" s="6"/>
      <c r="C4" t="s">
        <v>60</v>
      </c>
      <c r="E4" t="s">
        <v>61</v>
      </c>
      <c r="H4" t="s">
        <v>62</v>
      </c>
      <c r="I4" t="s">
        <v>39</v>
      </c>
      <c r="J4" t="s">
        <v>63</v>
      </c>
      <c r="K4" s="7" t="s">
        <v>64</v>
      </c>
    </row>
    <row r="5" spans="2:11" x14ac:dyDescent="0.2">
      <c r="B5" s="6"/>
      <c r="C5" t="s">
        <v>67</v>
      </c>
      <c r="D5" t="s">
        <v>68</v>
      </c>
      <c r="E5" t="s">
        <v>69</v>
      </c>
      <c r="H5" t="s">
        <v>70</v>
      </c>
      <c r="K5" s="7"/>
    </row>
    <row r="6" spans="2:11" x14ac:dyDescent="0.2">
      <c r="B6" s="18" t="s">
        <v>73</v>
      </c>
      <c r="C6" t="s">
        <v>74</v>
      </c>
      <c r="D6">
        <v>32570</v>
      </c>
      <c r="E6" t="s">
        <v>74</v>
      </c>
      <c r="H6" t="s">
        <v>74</v>
      </c>
      <c r="I6" t="s">
        <v>74</v>
      </c>
      <c r="K6" s="7"/>
    </row>
    <row r="7" spans="2:11" x14ac:dyDescent="0.2">
      <c r="B7" s="6">
        <v>1</v>
      </c>
      <c r="D7" s="1">
        <v>27190</v>
      </c>
      <c r="G7" t="s">
        <v>56</v>
      </c>
      <c r="H7" s="19">
        <v>27190</v>
      </c>
      <c r="K7" s="7"/>
    </row>
    <row r="8" spans="2:11" x14ac:dyDescent="0.2">
      <c r="B8" s="6">
        <v>2</v>
      </c>
      <c r="D8" s="19">
        <v>-1590</v>
      </c>
      <c r="G8" t="s">
        <v>56</v>
      </c>
      <c r="H8" s="1">
        <v>-1590</v>
      </c>
      <c r="K8" s="7"/>
    </row>
    <row r="9" spans="2:11" x14ac:dyDescent="0.2">
      <c r="B9" s="6">
        <v>3</v>
      </c>
      <c r="C9" s="19">
        <f>H9*98%</f>
        <v>-25088</v>
      </c>
      <c r="G9" t="s">
        <v>56</v>
      </c>
      <c r="H9" s="1">
        <v>-25600</v>
      </c>
      <c r="J9" s="19">
        <f>H9*-2%</f>
        <v>512</v>
      </c>
      <c r="K9" s="7" t="s">
        <v>77</v>
      </c>
    </row>
    <row r="10" spans="2:11" x14ac:dyDescent="0.2">
      <c r="B10" s="6">
        <v>4</v>
      </c>
      <c r="C10" s="1">
        <v>23000</v>
      </c>
      <c r="E10" s="1">
        <f>J10-C10</f>
        <v>26820</v>
      </c>
      <c r="G10" t="s">
        <v>56</v>
      </c>
      <c r="J10" s="19">
        <v>49820</v>
      </c>
      <c r="K10" s="7" t="s">
        <v>78</v>
      </c>
    </row>
    <row r="11" spans="2:11" x14ac:dyDescent="0.2">
      <c r="B11" s="6"/>
      <c r="D11" s="19">
        <v>-24900</v>
      </c>
      <c r="G11" t="s">
        <v>56</v>
      </c>
      <c r="J11" s="1">
        <v>-24900</v>
      </c>
      <c r="K11" s="7" t="s">
        <v>82</v>
      </c>
    </row>
    <row r="12" spans="2:11" x14ac:dyDescent="0.2">
      <c r="B12" s="6">
        <v>5</v>
      </c>
      <c r="E12" s="19">
        <v>-2020</v>
      </c>
      <c r="G12" t="s">
        <v>56</v>
      </c>
      <c r="J12" s="1">
        <v>-2020</v>
      </c>
      <c r="K12" s="7" t="s">
        <v>85</v>
      </c>
    </row>
    <row r="13" spans="2:11" x14ac:dyDescent="0.2">
      <c r="B13" s="6"/>
      <c r="D13" s="1">
        <v>1010</v>
      </c>
      <c r="G13" t="s">
        <v>56</v>
      </c>
      <c r="J13" s="19">
        <v>1010</v>
      </c>
      <c r="K13" s="7" t="s">
        <v>82</v>
      </c>
    </row>
    <row r="14" spans="2:11" x14ac:dyDescent="0.2">
      <c r="B14" s="6">
        <v>6</v>
      </c>
      <c r="D14" s="19">
        <v>-4280</v>
      </c>
      <c r="G14" t="s">
        <v>56</v>
      </c>
      <c r="J14" s="1">
        <f>D14</f>
        <v>-4280</v>
      </c>
      <c r="K14" s="7" t="s">
        <v>97</v>
      </c>
    </row>
    <row r="15" spans="2:11" ht="16" thickBot="1" x14ac:dyDescent="0.25">
      <c r="B15" s="20" t="s">
        <v>73</v>
      </c>
      <c r="C15" s="12"/>
      <c r="D15" s="12">
        <f>SUM(D6:D14)</f>
        <v>30000</v>
      </c>
      <c r="E15" s="12"/>
      <c r="F15" s="12"/>
      <c r="G15" s="12"/>
      <c r="H15" s="12"/>
      <c r="I15" s="12"/>
      <c r="J15" s="12"/>
      <c r="K15" s="13"/>
    </row>
    <row r="16" spans="2:11" x14ac:dyDescent="0.2">
      <c r="J16" s="6">
        <f>J11+J13</f>
        <v>-23890</v>
      </c>
      <c r="K16" s="7" t="s">
        <v>101</v>
      </c>
    </row>
    <row r="17" spans="2:12" x14ac:dyDescent="0.2">
      <c r="J17" s="6">
        <f>J14</f>
        <v>-4280</v>
      </c>
      <c r="K17" s="7" t="s">
        <v>97</v>
      </c>
    </row>
    <row r="18" spans="2:12" ht="16" thickBot="1" x14ac:dyDescent="0.25">
      <c r="J18" s="25">
        <f>SUM(J16:J17)</f>
        <v>-28170</v>
      </c>
      <c r="K18" s="26" t="s">
        <v>107</v>
      </c>
      <c r="L18" s="27" t="s">
        <v>108</v>
      </c>
    </row>
    <row r="19" spans="2:12" ht="16" thickBot="1" x14ac:dyDescent="0.25"/>
    <row r="20" spans="2:12" x14ac:dyDescent="0.2">
      <c r="B20" s="3"/>
      <c r="C20" s="15" t="s">
        <v>48</v>
      </c>
      <c r="D20" s="28" t="s">
        <v>49</v>
      </c>
      <c r="E20" s="4"/>
      <c r="F20" s="4"/>
      <c r="G20" s="4"/>
      <c r="H20" s="15" t="s">
        <v>46</v>
      </c>
      <c r="I20" s="28" t="s">
        <v>50</v>
      </c>
      <c r="J20" s="4"/>
      <c r="K20" s="5"/>
    </row>
    <row r="21" spans="2:12" x14ac:dyDescent="0.2">
      <c r="B21" s="6" t="s">
        <v>113</v>
      </c>
      <c r="D21" t="s">
        <v>55</v>
      </c>
      <c r="G21" t="s">
        <v>56</v>
      </c>
      <c r="H21" t="s">
        <v>57</v>
      </c>
      <c r="I21" t="s">
        <v>58</v>
      </c>
      <c r="K21" s="7"/>
    </row>
    <row r="22" spans="2:12" x14ac:dyDescent="0.2">
      <c r="B22" s="6"/>
      <c r="C22" t="s">
        <v>60</v>
      </c>
      <c r="E22" t="s">
        <v>61</v>
      </c>
      <c r="H22" t="s">
        <v>62</v>
      </c>
      <c r="I22" t="s">
        <v>39</v>
      </c>
      <c r="J22" t="s">
        <v>63</v>
      </c>
      <c r="K22" s="7" t="s">
        <v>64</v>
      </c>
    </row>
    <row r="23" spans="2:12" x14ac:dyDescent="0.2">
      <c r="B23" s="6"/>
      <c r="C23" t="s">
        <v>67</v>
      </c>
      <c r="D23" t="s">
        <v>68</v>
      </c>
      <c r="E23" t="s">
        <v>69</v>
      </c>
      <c r="H23" t="s">
        <v>70</v>
      </c>
      <c r="K23" s="7"/>
    </row>
    <row r="24" spans="2:12" x14ac:dyDescent="0.2">
      <c r="B24" s="18" t="s">
        <v>73</v>
      </c>
      <c r="C24" t="s">
        <v>74</v>
      </c>
      <c r="D24">
        <v>32570</v>
      </c>
      <c r="E24" t="s">
        <v>74</v>
      </c>
      <c r="H24" t="s">
        <v>74</v>
      </c>
      <c r="I24" t="s">
        <v>74</v>
      </c>
      <c r="K24" s="7"/>
    </row>
    <row r="25" spans="2:12" x14ac:dyDescent="0.2">
      <c r="B25" s="18">
        <v>0</v>
      </c>
      <c r="D25" s="17">
        <v>-32570</v>
      </c>
      <c r="J25" s="1">
        <v>-32570</v>
      </c>
      <c r="K25" s="7" t="s">
        <v>117</v>
      </c>
    </row>
    <row r="26" spans="2:12" x14ac:dyDescent="0.2">
      <c r="B26" s="6">
        <v>1</v>
      </c>
      <c r="G26" t="s">
        <v>56</v>
      </c>
      <c r="H26" s="19">
        <v>27190</v>
      </c>
      <c r="J26" s="1">
        <v>-27190</v>
      </c>
      <c r="K26" s="7" t="s">
        <v>93</v>
      </c>
    </row>
    <row r="27" spans="2:12" x14ac:dyDescent="0.2">
      <c r="B27" s="6">
        <v>2</v>
      </c>
      <c r="G27" t="s">
        <v>56</v>
      </c>
      <c r="H27" s="1">
        <v>-1590</v>
      </c>
      <c r="J27" s="19">
        <v>1590</v>
      </c>
      <c r="K27" s="7" t="s">
        <v>119</v>
      </c>
    </row>
    <row r="28" spans="2:12" x14ac:dyDescent="0.2">
      <c r="B28" s="6">
        <v>3</v>
      </c>
      <c r="C28" s="19">
        <f>H28*98%</f>
        <v>-25088</v>
      </c>
      <c r="G28" t="s">
        <v>56</v>
      </c>
      <c r="H28" s="1">
        <v>-25600</v>
      </c>
      <c r="J28" s="19">
        <f>H28*-2%</f>
        <v>512</v>
      </c>
      <c r="K28" s="7" t="s">
        <v>77</v>
      </c>
    </row>
    <row r="29" spans="2:12" x14ac:dyDescent="0.2">
      <c r="B29" s="6">
        <v>4</v>
      </c>
      <c r="C29" s="1">
        <v>23000</v>
      </c>
      <c r="E29" s="1">
        <f>J29-C29</f>
        <v>26820</v>
      </c>
      <c r="G29" t="s">
        <v>56</v>
      </c>
      <c r="J29" s="19">
        <v>49820</v>
      </c>
      <c r="K29" s="7" t="s">
        <v>78</v>
      </c>
    </row>
    <row r="30" spans="2:12" x14ac:dyDescent="0.2">
      <c r="B30" s="6"/>
      <c r="G30" t="s">
        <v>56</v>
      </c>
      <c r="K30" s="7" t="s">
        <v>123</v>
      </c>
    </row>
    <row r="31" spans="2:12" x14ac:dyDescent="0.2">
      <c r="B31" s="6">
        <v>5</v>
      </c>
      <c r="E31" s="19">
        <v>-2020</v>
      </c>
      <c r="G31" t="s">
        <v>56</v>
      </c>
      <c r="J31" s="1">
        <v>-2020</v>
      </c>
      <c r="K31" s="7" t="s">
        <v>85</v>
      </c>
    </row>
    <row r="32" spans="2:12" x14ac:dyDescent="0.2">
      <c r="B32" s="6"/>
      <c r="K32" s="7" t="s">
        <v>123</v>
      </c>
    </row>
    <row r="33" spans="2:12" x14ac:dyDescent="0.2">
      <c r="B33" s="6">
        <v>6</v>
      </c>
      <c r="D33" s="1">
        <v>30000</v>
      </c>
      <c r="J33" s="17">
        <v>30000</v>
      </c>
      <c r="K33" s="7" t="s">
        <v>126</v>
      </c>
    </row>
    <row r="34" spans="2:12" x14ac:dyDescent="0.2">
      <c r="B34" s="18" t="s">
        <v>73</v>
      </c>
      <c r="D34">
        <f>SUM(D24:D33)</f>
        <v>30000</v>
      </c>
      <c r="K34" s="7"/>
    </row>
    <row r="35" spans="2:12" x14ac:dyDescent="0.2">
      <c r="B35" s="6"/>
      <c r="K35" s="7"/>
    </row>
    <row r="36" spans="2:12" ht="16" thickBot="1" x14ac:dyDescent="0.25">
      <c r="B36" s="11"/>
      <c r="C36" s="12"/>
      <c r="D36" s="12"/>
      <c r="E36" s="12"/>
      <c r="F36" s="12"/>
      <c r="G36" s="12"/>
      <c r="H36" s="12"/>
      <c r="I36" s="12"/>
      <c r="J36" s="29">
        <f>J25+J26+J27+J33</f>
        <v>-28170</v>
      </c>
      <c r="K36" s="26" t="s">
        <v>82</v>
      </c>
      <c r="L36" s="27" t="s">
        <v>108</v>
      </c>
    </row>
  </sheetData>
  <pageMargins left="0.7" right="0.7" top="0.75" bottom="0.75" header="0.3" footer="0.3"/>
  <pageSetup scale="4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887D-681D-4D24-BB52-EDFF3D0D1F86}">
  <dimension ref="A1:N80"/>
  <sheetViews>
    <sheetView topLeftCell="I1" zoomScale="170" zoomScaleNormal="247" workbookViewId="0">
      <selection activeCell="L6" sqref="L6"/>
    </sheetView>
  </sheetViews>
  <sheetFormatPr baseColWidth="10" defaultColWidth="8.83203125" defaultRowHeight="15" x14ac:dyDescent="0.2"/>
  <cols>
    <col min="1" max="1" width="6.5" customWidth="1"/>
    <col min="2" max="2" width="12.1640625" customWidth="1"/>
    <col min="3" max="3" width="4.5" customWidth="1"/>
    <col min="6" max="6" width="9.5" customWidth="1"/>
    <col min="7" max="7" width="4.1640625" customWidth="1"/>
    <col min="11" max="11" width="4.6640625" customWidth="1"/>
  </cols>
  <sheetData>
    <row r="1" spans="1:14" x14ac:dyDescent="0.2">
      <c r="A1" t="s">
        <v>134</v>
      </c>
    </row>
    <row r="2" spans="1:14" x14ac:dyDescent="0.2">
      <c r="A2" s="30"/>
      <c r="B2" s="30"/>
      <c r="D2" s="30"/>
      <c r="E2" s="30" t="s">
        <v>129</v>
      </c>
      <c r="F2" s="30"/>
      <c r="H2" s="30"/>
      <c r="I2" s="30" t="s">
        <v>78</v>
      </c>
      <c r="J2" s="30"/>
      <c r="L2" s="30"/>
      <c r="M2" s="30" t="s">
        <v>133</v>
      </c>
      <c r="N2" s="30"/>
    </row>
    <row r="3" spans="1:14" x14ac:dyDescent="0.2">
      <c r="A3" s="30" t="s">
        <v>127</v>
      </c>
      <c r="B3" s="30" t="s">
        <v>128</v>
      </c>
      <c r="D3" s="30" t="s">
        <v>130</v>
      </c>
      <c r="E3" s="30" t="s">
        <v>131</v>
      </c>
      <c r="F3" s="30" t="s">
        <v>132</v>
      </c>
      <c r="H3" s="30" t="s">
        <v>130</v>
      </c>
      <c r="I3" s="30" t="s">
        <v>131</v>
      </c>
      <c r="J3" s="30" t="s">
        <v>132</v>
      </c>
      <c r="L3" s="30" t="s">
        <v>130</v>
      </c>
      <c r="M3" s="30" t="s">
        <v>131</v>
      </c>
      <c r="N3" s="30" t="s">
        <v>132</v>
      </c>
    </row>
    <row r="4" spans="1:14" x14ac:dyDescent="0.2">
      <c r="A4" s="31">
        <v>37104</v>
      </c>
      <c r="B4" s="30" t="s">
        <v>89</v>
      </c>
      <c r="D4" s="30"/>
      <c r="E4" s="30"/>
      <c r="F4" s="30"/>
      <c r="H4" s="30"/>
      <c r="I4" s="30"/>
      <c r="J4" s="30"/>
      <c r="L4" s="30">
        <v>60</v>
      </c>
      <c r="M4" s="30">
        <v>10</v>
      </c>
      <c r="N4" s="30">
        <f>L4*M4</f>
        <v>600</v>
      </c>
    </row>
    <row r="5" spans="1:14" x14ac:dyDescent="0.2">
      <c r="A5" s="30"/>
      <c r="B5" s="30"/>
      <c r="D5" s="30"/>
      <c r="E5" s="30"/>
      <c r="F5" s="30"/>
      <c r="H5" s="30"/>
      <c r="I5" s="30"/>
      <c r="J5" s="30"/>
      <c r="L5" s="30"/>
      <c r="M5" s="30"/>
      <c r="N5" s="30"/>
    </row>
    <row r="6" spans="1:14" x14ac:dyDescent="0.2">
      <c r="A6" s="30">
        <v>12</v>
      </c>
      <c r="B6" s="30"/>
      <c r="D6" s="30">
        <v>90</v>
      </c>
      <c r="E6" s="30">
        <v>12</v>
      </c>
      <c r="F6" s="30">
        <f>D6*E6</f>
        <v>1080</v>
      </c>
      <c r="H6" s="30"/>
      <c r="I6" s="30"/>
      <c r="J6" s="30"/>
      <c r="L6" s="30"/>
      <c r="M6" s="30"/>
      <c r="N6" s="30"/>
    </row>
    <row r="7" spans="1:14" x14ac:dyDescent="0.2">
      <c r="A7" s="30"/>
      <c r="B7" s="30"/>
      <c r="D7" s="30"/>
      <c r="E7" s="30"/>
      <c r="F7" s="30"/>
      <c r="H7" s="30"/>
      <c r="I7" s="30"/>
      <c r="J7" s="30"/>
      <c r="L7" s="30"/>
      <c r="M7" s="30"/>
      <c r="N7" s="30"/>
    </row>
    <row r="8" spans="1:14" x14ac:dyDescent="0.2">
      <c r="A8" s="30">
        <v>15</v>
      </c>
      <c r="B8" s="30"/>
      <c r="D8" s="30"/>
      <c r="E8" s="30"/>
      <c r="F8" s="30"/>
      <c r="H8" s="30">
        <v>80</v>
      </c>
      <c r="I8" s="30"/>
      <c r="J8" s="30"/>
      <c r="L8" s="30"/>
      <c r="M8" s="30"/>
      <c r="N8" s="30"/>
    </row>
    <row r="9" spans="1:14" x14ac:dyDescent="0.2">
      <c r="A9" s="30"/>
      <c r="B9" s="30"/>
      <c r="D9" s="30"/>
      <c r="E9" s="30"/>
      <c r="F9" s="30"/>
      <c r="H9" s="30"/>
      <c r="I9" s="30"/>
      <c r="J9" s="30"/>
      <c r="L9" s="30"/>
      <c r="M9" s="30"/>
      <c r="N9" s="30"/>
    </row>
    <row r="10" spans="1:14" x14ac:dyDescent="0.2">
      <c r="A10" s="30"/>
      <c r="B10" s="30"/>
      <c r="D10" s="30"/>
      <c r="E10" s="30"/>
      <c r="F10" s="30"/>
      <c r="H10" s="30"/>
      <c r="I10" s="30"/>
      <c r="J10" s="30"/>
      <c r="L10" s="30"/>
      <c r="M10" s="30"/>
      <c r="N10" s="30"/>
    </row>
    <row r="11" spans="1:14" x14ac:dyDescent="0.2">
      <c r="A11" s="30">
        <v>21</v>
      </c>
      <c r="B11" s="30"/>
      <c r="D11" s="30">
        <v>120</v>
      </c>
      <c r="E11" s="30">
        <v>13</v>
      </c>
      <c r="F11" s="30">
        <f>D11*E11</f>
        <v>1560</v>
      </c>
      <c r="H11" s="30"/>
      <c r="I11" s="30"/>
      <c r="J11" s="30"/>
      <c r="L11" s="30"/>
      <c r="M11" s="30"/>
      <c r="N11" s="30"/>
    </row>
    <row r="12" spans="1:14" x14ac:dyDescent="0.2">
      <c r="A12" s="30"/>
      <c r="B12" s="30"/>
      <c r="D12" s="30"/>
      <c r="E12" s="30"/>
      <c r="F12" s="30"/>
      <c r="H12" s="30"/>
      <c r="I12" s="30"/>
      <c r="J12" s="30"/>
      <c r="L12" s="30"/>
      <c r="M12" s="30"/>
      <c r="N12" s="30"/>
    </row>
    <row r="13" spans="1:14" x14ac:dyDescent="0.2">
      <c r="A13" s="30"/>
      <c r="B13" s="30"/>
      <c r="D13" s="30"/>
      <c r="E13" s="30"/>
      <c r="F13" s="30"/>
      <c r="H13" s="30"/>
      <c r="I13" s="30"/>
      <c r="J13" s="30"/>
      <c r="L13" s="30"/>
      <c r="M13" s="30"/>
      <c r="N13" s="30"/>
    </row>
    <row r="14" spans="1:14" x14ac:dyDescent="0.2">
      <c r="A14" s="30"/>
      <c r="B14" s="30"/>
      <c r="D14" s="30"/>
      <c r="E14" s="30"/>
      <c r="F14" s="30"/>
      <c r="H14" s="30"/>
      <c r="I14" s="30"/>
      <c r="J14" s="30"/>
      <c r="L14" s="30"/>
      <c r="M14" s="30"/>
      <c r="N14" s="30"/>
    </row>
    <row r="15" spans="1:14" x14ac:dyDescent="0.2">
      <c r="A15" s="30">
        <v>22</v>
      </c>
      <c r="B15" s="30"/>
      <c r="D15" s="30"/>
      <c r="E15" s="30"/>
      <c r="F15" s="30"/>
      <c r="H15" s="30">
        <v>100</v>
      </c>
      <c r="I15" s="30"/>
      <c r="J15" s="30"/>
      <c r="L15" s="30"/>
      <c r="M15" s="30"/>
      <c r="N15" s="30"/>
    </row>
    <row r="16" spans="1:14" x14ac:dyDescent="0.2">
      <c r="A16" s="30"/>
      <c r="B16" s="30"/>
      <c r="D16" s="30"/>
      <c r="E16" s="30"/>
      <c r="F16" s="30"/>
      <c r="H16" s="30"/>
      <c r="I16" s="30"/>
      <c r="J16" s="30"/>
      <c r="L16" s="30"/>
      <c r="M16" s="30"/>
      <c r="N16" s="30"/>
    </row>
    <row r="17" spans="1:14" x14ac:dyDescent="0.2">
      <c r="A17" s="30">
        <v>28</v>
      </c>
      <c r="B17" s="30"/>
      <c r="D17" s="30"/>
      <c r="E17" s="30"/>
      <c r="F17" s="30"/>
      <c r="H17" s="30">
        <v>65</v>
      </c>
      <c r="I17" s="30"/>
      <c r="J17" s="30"/>
      <c r="L17" s="30"/>
      <c r="M17" s="30"/>
      <c r="N17" s="30"/>
    </row>
    <row r="18" spans="1:14" x14ac:dyDescent="0.2">
      <c r="A18" s="30"/>
      <c r="B18" s="30"/>
      <c r="D18" s="30"/>
      <c r="E18" s="30"/>
      <c r="F18" s="30"/>
      <c r="H18" s="30"/>
      <c r="I18" s="30"/>
      <c r="J18" s="30"/>
      <c r="L18" s="30"/>
      <c r="M18" s="30"/>
      <c r="N18" s="30"/>
    </row>
    <row r="21" spans="1:14" x14ac:dyDescent="0.2">
      <c r="A21" t="s">
        <v>135</v>
      </c>
    </row>
    <row r="22" spans="1:14" x14ac:dyDescent="0.2">
      <c r="A22" s="30"/>
      <c r="B22" s="30"/>
      <c r="D22" s="30"/>
      <c r="E22" s="30" t="s">
        <v>129</v>
      </c>
      <c r="F22" s="30"/>
      <c r="H22" s="30"/>
      <c r="I22" s="30" t="s">
        <v>78</v>
      </c>
      <c r="J22" s="30"/>
      <c r="L22" s="30"/>
      <c r="M22" s="30" t="s">
        <v>133</v>
      </c>
      <c r="N22" s="30"/>
    </row>
    <row r="23" spans="1:14" x14ac:dyDescent="0.2">
      <c r="A23" s="30" t="s">
        <v>127</v>
      </c>
      <c r="B23" s="30" t="s">
        <v>128</v>
      </c>
      <c r="D23" s="30" t="s">
        <v>130</v>
      </c>
      <c r="E23" s="30" t="s">
        <v>131</v>
      </c>
      <c r="F23" s="30" t="s">
        <v>132</v>
      </c>
      <c r="H23" s="30" t="s">
        <v>130</v>
      </c>
      <c r="I23" s="30" t="s">
        <v>131</v>
      </c>
      <c r="J23" s="30" t="s">
        <v>132</v>
      </c>
      <c r="L23" s="30" t="s">
        <v>130</v>
      </c>
      <c r="M23" s="30" t="s">
        <v>131</v>
      </c>
      <c r="N23" s="30" t="s">
        <v>132</v>
      </c>
    </row>
    <row r="24" spans="1:14" x14ac:dyDescent="0.2">
      <c r="A24" s="31">
        <v>37104</v>
      </c>
      <c r="B24" s="30" t="s">
        <v>89</v>
      </c>
      <c r="D24" s="30"/>
      <c r="E24" s="30"/>
      <c r="F24" s="30"/>
      <c r="H24" s="30"/>
      <c r="I24" s="30"/>
      <c r="J24" s="30"/>
      <c r="L24" s="30">
        <v>60</v>
      </c>
      <c r="M24" s="30">
        <v>10</v>
      </c>
      <c r="N24" s="30">
        <f>L24*M24</f>
        <v>600</v>
      </c>
    </row>
    <row r="25" spans="1:14" x14ac:dyDescent="0.2">
      <c r="A25" s="30"/>
      <c r="B25" s="30"/>
      <c r="D25" s="30"/>
      <c r="E25" s="30"/>
      <c r="F25" s="30"/>
      <c r="H25" s="30"/>
      <c r="I25" s="30"/>
      <c r="J25" s="30"/>
      <c r="L25" s="30"/>
      <c r="M25" s="30"/>
      <c r="N25" s="30"/>
    </row>
    <row r="26" spans="1:14" x14ac:dyDescent="0.2">
      <c r="A26" s="30">
        <v>12</v>
      </c>
      <c r="B26" s="30"/>
      <c r="D26" s="30">
        <v>90</v>
      </c>
      <c r="E26" s="30">
        <v>12</v>
      </c>
      <c r="F26" s="30">
        <f>D26*E26</f>
        <v>1080</v>
      </c>
      <c r="H26" s="30"/>
      <c r="I26" s="30"/>
      <c r="J26" s="30"/>
      <c r="L26" s="30"/>
      <c r="M26" s="30"/>
      <c r="N26" s="30"/>
    </row>
    <row r="27" spans="1:14" x14ac:dyDescent="0.2">
      <c r="A27" s="30"/>
      <c r="B27" s="30"/>
      <c r="D27" s="30"/>
      <c r="E27" s="30"/>
      <c r="F27" s="30"/>
      <c r="H27" s="30"/>
      <c r="I27" s="30"/>
      <c r="J27" s="30"/>
      <c r="L27" s="30"/>
      <c r="M27" s="30"/>
      <c r="N27" s="30"/>
    </row>
    <row r="28" spans="1:14" x14ac:dyDescent="0.2">
      <c r="A28" s="30">
        <v>15</v>
      </c>
      <c r="B28" s="30"/>
      <c r="D28" s="30"/>
      <c r="E28" s="30"/>
      <c r="F28" s="30"/>
      <c r="H28" s="30">
        <v>80</v>
      </c>
      <c r="I28" s="30"/>
      <c r="J28" s="30"/>
      <c r="L28" s="30"/>
      <c r="M28" s="30"/>
      <c r="N28" s="30"/>
    </row>
    <row r="29" spans="1:14" x14ac:dyDescent="0.2">
      <c r="A29" s="30"/>
      <c r="B29" s="30"/>
      <c r="D29" s="30"/>
      <c r="E29" s="30"/>
      <c r="F29" s="30"/>
      <c r="H29" s="30"/>
      <c r="I29" s="30"/>
      <c r="J29" s="30"/>
      <c r="L29" s="30"/>
      <c r="M29" s="30"/>
      <c r="N29" s="30"/>
    </row>
    <row r="30" spans="1:14" x14ac:dyDescent="0.2">
      <c r="A30" s="30"/>
      <c r="B30" s="30"/>
      <c r="D30" s="30"/>
      <c r="E30" s="30"/>
      <c r="F30" s="30"/>
      <c r="H30" s="30"/>
      <c r="I30" s="30"/>
      <c r="J30" s="30"/>
      <c r="L30" s="30"/>
      <c r="M30" s="30"/>
      <c r="N30" s="30"/>
    </row>
    <row r="31" spans="1:14" x14ac:dyDescent="0.2">
      <c r="A31" s="30">
        <v>21</v>
      </c>
      <c r="B31" s="30"/>
      <c r="D31" s="30">
        <v>120</v>
      </c>
      <c r="E31" s="30">
        <v>13</v>
      </c>
      <c r="F31" s="30">
        <f>D31*E31</f>
        <v>1560</v>
      </c>
      <c r="H31" s="30"/>
      <c r="I31" s="30"/>
      <c r="J31" s="30"/>
      <c r="L31" s="30"/>
      <c r="M31" s="30"/>
      <c r="N31" s="30"/>
    </row>
    <row r="32" spans="1:14" x14ac:dyDescent="0.2">
      <c r="A32" s="30"/>
      <c r="B32" s="30"/>
      <c r="D32" s="30"/>
      <c r="E32" s="30"/>
      <c r="F32" s="30"/>
      <c r="H32" s="30"/>
      <c r="I32" s="30"/>
      <c r="J32" s="30"/>
      <c r="L32" s="30"/>
      <c r="M32" s="30"/>
      <c r="N32" s="30"/>
    </row>
    <row r="33" spans="1:14" x14ac:dyDescent="0.2">
      <c r="A33" s="30"/>
      <c r="B33" s="30"/>
      <c r="D33" s="30"/>
      <c r="E33" s="30"/>
      <c r="F33" s="30"/>
      <c r="H33" s="30"/>
      <c r="I33" s="30"/>
      <c r="J33" s="30"/>
      <c r="L33" s="30"/>
      <c r="M33" s="30"/>
      <c r="N33" s="30"/>
    </row>
    <row r="34" spans="1:14" x14ac:dyDescent="0.2">
      <c r="A34" s="30"/>
      <c r="B34" s="30"/>
      <c r="D34" s="30"/>
      <c r="E34" s="30"/>
      <c r="F34" s="30"/>
      <c r="H34" s="30"/>
      <c r="I34" s="30"/>
      <c r="J34" s="30"/>
      <c r="L34" s="30"/>
      <c r="M34" s="30"/>
      <c r="N34" s="30"/>
    </row>
    <row r="35" spans="1:14" x14ac:dyDescent="0.2">
      <c r="A35" s="30">
        <v>22</v>
      </c>
      <c r="B35" s="30"/>
      <c r="D35" s="30"/>
      <c r="E35" s="30"/>
      <c r="F35" s="30"/>
      <c r="H35" s="30">
        <v>100</v>
      </c>
      <c r="I35" s="30"/>
      <c r="J35" s="30"/>
      <c r="L35" s="30"/>
      <c r="M35" s="30"/>
      <c r="N35" s="30"/>
    </row>
    <row r="36" spans="1:14" x14ac:dyDescent="0.2">
      <c r="A36" s="30"/>
      <c r="B36" s="30"/>
      <c r="D36" s="30"/>
      <c r="E36" s="30"/>
      <c r="F36" s="30"/>
      <c r="H36" s="30"/>
      <c r="I36" s="30"/>
      <c r="J36" s="30"/>
      <c r="L36" s="30"/>
      <c r="M36" s="30"/>
      <c r="N36" s="30"/>
    </row>
    <row r="37" spans="1:14" x14ac:dyDescent="0.2">
      <c r="A37" s="30">
        <v>28</v>
      </c>
      <c r="B37" s="30"/>
      <c r="D37" s="30"/>
      <c r="E37" s="30"/>
      <c r="F37" s="30"/>
      <c r="H37" s="30">
        <v>65</v>
      </c>
      <c r="I37" s="30"/>
      <c r="J37" s="30"/>
      <c r="L37" s="30"/>
      <c r="M37" s="30"/>
      <c r="N37" s="30"/>
    </row>
    <row r="38" spans="1:14" x14ac:dyDescent="0.2">
      <c r="A38" s="30"/>
      <c r="B38" s="30"/>
      <c r="D38" s="30"/>
      <c r="E38" s="30"/>
      <c r="F38" s="30"/>
      <c r="H38" s="30"/>
      <c r="I38" s="30"/>
      <c r="J38" s="30"/>
      <c r="L38" s="30"/>
      <c r="M38" s="30"/>
      <c r="N38" s="30"/>
    </row>
    <row r="43" spans="1:14" x14ac:dyDescent="0.2">
      <c r="A43" t="s">
        <v>137</v>
      </c>
    </row>
    <row r="44" spans="1:14" x14ac:dyDescent="0.2">
      <c r="A44" s="30"/>
      <c r="B44" s="30"/>
      <c r="D44" s="30"/>
      <c r="E44" s="30" t="s">
        <v>129</v>
      </c>
      <c r="F44" s="30"/>
      <c r="H44" s="30"/>
      <c r="I44" s="30" t="s">
        <v>78</v>
      </c>
      <c r="J44" s="30"/>
      <c r="L44" s="30"/>
      <c r="M44" s="30" t="s">
        <v>133</v>
      </c>
      <c r="N44" s="30"/>
    </row>
    <row r="45" spans="1:14" x14ac:dyDescent="0.2">
      <c r="A45" s="30" t="s">
        <v>127</v>
      </c>
      <c r="B45" s="30" t="s">
        <v>128</v>
      </c>
      <c r="D45" s="30" t="s">
        <v>130</v>
      </c>
      <c r="E45" s="30" t="s">
        <v>131</v>
      </c>
      <c r="F45" s="30" t="s">
        <v>132</v>
      </c>
      <c r="H45" s="30" t="s">
        <v>130</v>
      </c>
      <c r="I45" s="30" t="s">
        <v>131</v>
      </c>
      <c r="J45" s="30" t="s">
        <v>132</v>
      </c>
      <c r="L45" s="30" t="s">
        <v>130</v>
      </c>
      <c r="M45" s="30" t="s">
        <v>131</v>
      </c>
      <c r="N45" s="30" t="s">
        <v>132</v>
      </c>
    </row>
    <row r="46" spans="1:14" x14ac:dyDescent="0.2">
      <c r="A46" s="31">
        <v>37104</v>
      </c>
      <c r="B46" s="30" t="s">
        <v>89</v>
      </c>
      <c r="D46" s="30"/>
      <c r="E46" s="30"/>
      <c r="F46" s="30"/>
      <c r="H46" s="30"/>
      <c r="I46" s="30"/>
      <c r="J46" s="30"/>
      <c r="L46" s="30">
        <v>60</v>
      </c>
      <c r="M46" s="30">
        <v>10</v>
      </c>
      <c r="N46" s="30">
        <f>L46*M46</f>
        <v>600</v>
      </c>
    </row>
    <row r="47" spans="1:14" x14ac:dyDescent="0.2">
      <c r="A47" s="30"/>
      <c r="B47" s="30"/>
      <c r="D47" s="30"/>
      <c r="E47" s="30"/>
      <c r="F47" s="30"/>
      <c r="H47" s="30"/>
      <c r="I47" s="30"/>
      <c r="J47" s="30"/>
      <c r="L47" s="30"/>
      <c r="M47" s="30"/>
      <c r="N47" s="30"/>
    </row>
    <row r="48" spans="1:14" x14ac:dyDescent="0.2">
      <c r="A48" s="30">
        <v>12</v>
      </c>
      <c r="B48" s="30"/>
      <c r="D48" s="30">
        <v>90</v>
      </c>
      <c r="E48" s="30">
        <v>12</v>
      </c>
      <c r="F48" s="30">
        <f>D48*E48</f>
        <v>1080</v>
      </c>
      <c r="H48" s="30"/>
      <c r="I48" s="30"/>
      <c r="J48" s="30"/>
      <c r="L48" s="30"/>
      <c r="M48" s="30"/>
      <c r="N48" s="30"/>
    </row>
    <row r="49" spans="1:14" x14ac:dyDescent="0.2">
      <c r="A49" s="30"/>
      <c r="B49" s="30"/>
      <c r="D49" s="30"/>
      <c r="E49" s="30"/>
      <c r="F49" s="30"/>
      <c r="H49" s="30"/>
      <c r="I49" s="30"/>
      <c r="J49" s="30"/>
      <c r="L49" s="30"/>
      <c r="M49" s="30"/>
      <c r="N49" s="30"/>
    </row>
    <row r="50" spans="1:14" x14ac:dyDescent="0.2">
      <c r="A50" s="30">
        <v>15</v>
      </c>
      <c r="B50" s="30"/>
      <c r="D50" s="30"/>
      <c r="E50" s="30"/>
      <c r="F50" s="30"/>
      <c r="H50" s="30">
        <v>80</v>
      </c>
      <c r="I50" s="30"/>
      <c r="J50" s="30"/>
      <c r="L50" s="30"/>
      <c r="M50" s="30"/>
      <c r="N50" s="30"/>
    </row>
    <row r="51" spans="1:14" x14ac:dyDescent="0.2">
      <c r="A51" s="30"/>
      <c r="B51" s="30"/>
      <c r="D51" s="30"/>
      <c r="E51" s="30"/>
      <c r="F51" s="30"/>
      <c r="H51" s="30"/>
      <c r="I51" s="30"/>
      <c r="J51" s="30"/>
      <c r="L51" s="30"/>
      <c r="M51" s="30"/>
      <c r="N51" s="30"/>
    </row>
    <row r="52" spans="1:14" x14ac:dyDescent="0.2">
      <c r="A52" s="30"/>
      <c r="B52" s="30"/>
      <c r="D52" s="30"/>
      <c r="E52" s="30"/>
      <c r="F52" s="30"/>
      <c r="H52" s="30"/>
      <c r="I52" s="30"/>
      <c r="J52" s="30"/>
      <c r="L52" s="30"/>
      <c r="M52" s="30"/>
      <c r="N52" s="30"/>
    </row>
    <row r="53" spans="1:14" x14ac:dyDescent="0.2">
      <c r="A53" s="30">
        <v>21</v>
      </c>
      <c r="B53" s="30"/>
      <c r="D53" s="30">
        <v>120</v>
      </c>
      <c r="E53" s="30">
        <v>13</v>
      </c>
      <c r="F53" s="30">
        <f>D53*E53</f>
        <v>1560</v>
      </c>
      <c r="H53" s="30"/>
      <c r="I53" s="30"/>
      <c r="J53" s="30"/>
      <c r="L53" s="30"/>
      <c r="M53" s="30"/>
      <c r="N53" s="30"/>
    </row>
    <row r="54" spans="1:14" x14ac:dyDescent="0.2">
      <c r="A54" s="30"/>
      <c r="B54" s="30"/>
      <c r="D54" s="30"/>
      <c r="E54" s="30"/>
      <c r="F54" s="30"/>
      <c r="H54" s="30"/>
      <c r="I54" s="30"/>
      <c r="J54" s="30"/>
      <c r="L54" s="30"/>
      <c r="M54" s="30"/>
      <c r="N54" s="30"/>
    </row>
    <row r="55" spans="1:14" x14ac:dyDescent="0.2">
      <c r="A55" s="30"/>
      <c r="B55" s="30"/>
      <c r="D55" s="30"/>
      <c r="E55" s="30"/>
      <c r="F55" s="30"/>
      <c r="H55" s="30"/>
      <c r="I55" s="30"/>
      <c r="J55" s="30"/>
      <c r="L55" s="30"/>
      <c r="M55" s="30"/>
      <c r="N55" s="30"/>
    </row>
    <row r="56" spans="1:14" x14ac:dyDescent="0.2">
      <c r="A56" s="30"/>
      <c r="B56" s="30"/>
      <c r="D56" s="30"/>
      <c r="E56" s="30"/>
      <c r="F56" s="30"/>
      <c r="H56" s="30"/>
      <c r="I56" s="30"/>
      <c r="J56" s="30"/>
      <c r="L56" s="30"/>
      <c r="M56" s="30"/>
      <c r="N56" s="30"/>
    </row>
    <row r="57" spans="1:14" x14ac:dyDescent="0.2">
      <c r="A57" s="30">
        <v>22</v>
      </c>
      <c r="B57" s="30"/>
      <c r="D57" s="30"/>
      <c r="E57" s="30"/>
      <c r="F57" s="30"/>
      <c r="H57" s="30">
        <v>100</v>
      </c>
      <c r="I57" s="30"/>
      <c r="J57" s="30"/>
      <c r="L57" s="30"/>
      <c r="M57" s="30"/>
      <c r="N57" s="30"/>
    </row>
    <row r="58" spans="1:14" x14ac:dyDescent="0.2">
      <c r="A58" s="30"/>
      <c r="B58" s="30"/>
      <c r="D58" s="30"/>
      <c r="E58" s="30"/>
      <c r="F58" s="30"/>
      <c r="H58" s="30"/>
      <c r="I58" s="30"/>
      <c r="J58" s="30"/>
      <c r="L58" s="30"/>
      <c r="M58" s="30"/>
      <c r="N58" s="30"/>
    </row>
    <row r="59" spans="1:14" x14ac:dyDescent="0.2">
      <c r="A59" s="30">
        <v>28</v>
      </c>
      <c r="B59" s="30"/>
      <c r="D59" s="30"/>
      <c r="E59" s="30"/>
      <c r="F59" s="30"/>
      <c r="H59" s="30">
        <v>65</v>
      </c>
      <c r="I59" s="30"/>
      <c r="J59" s="30"/>
      <c r="L59" s="30"/>
      <c r="M59" s="30"/>
      <c r="N59" s="30"/>
    </row>
    <row r="60" spans="1:14" x14ac:dyDescent="0.2">
      <c r="A60" s="30"/>
      <c r="B60" s="30"/>
      <c r="D60" s="30"/>
      <c r="E60" s="30"/>
      <c r="F60" s="30"/>
      <c r="H60" s="30"/>
      <c r="I60" s="30"/>
      <c r="J60" s="30"/>
      <c r="L60" s="30"/>
      <c r="M60" s="30"/>
      <c r="N60" s="30"/>
    </row>
    <row r="63" spans="1:14" x14ac:dyDescent="0.2">
      <c r="A63" t="s">
        <v>136</v>
      </c>
    </row>
    <row r="64" spans="1:14" x14ac:dyDescent="0.2">
      <c r="A64" s="30"/>
      <c r="B64" s="30"/>
      <c r="D64" s="30"/>
      <c r="E64" s="30" t="s">
        <v>129</v>
      </c>
      <c r="F64" s="30"/>
      <c r="H64" s="30"/>
      <c r="I64" s="30" t="s">
        <v>78</v>
      </c>
      <c r="J64" s="30"/>
      <c r="L64" s="30"/>
      <c r="M64" s="30" t="s">
        <v>133</v>
      </c>
      <c r="N64" s="30"/>
    </row>
    <row r="65" spans="1:14" x14ac:dyDescent="0.2">
      <c r="A65" s="30" t="s">
        <v>127</v>
      </c>
      <c r="B65" s="30" t="s">
        <v>128</v>
      </c>
      <c r="D65" s="30" t="s">
        <v>130</v>
      </c>
      <c r="E65" s="30" t="s">
        <v>131</v>
      </c>
      <c r="F65" s="30" t="s">
        <v>132</v>
      </c>
      <c r="H65" s="30" t="s">
        <v>130</v>
      </c>
      <c r="I65" s="30" t="s">
        <v>131</v>
      </c>
      <c r="J65" s="30" t="s">
        <v>132</v>
      </c>
      <c r="L65" s="30" t="s">
        <v>130</v>
      </c>
      <c r="M65" s="30" t="s">
        <v>131</v>
      </c>
      <c r="N65" s="30" t="s">
        <v>132</v>
      </c>
    </row>
    <row r="66" spans="1:14" x14ac:dyDescent="0.2">
      <c r="A66" s="31">
        <v>37104</v>
      </c>
      <c r="B66" s="30" t="s">
        <v>89</v>
      </c>
      <c r="D66" s="30"/>
      <c r="E66" s="30"/>
      <c r="F66" s="30"/>
      <c r="H66" s="30"/>
      <c r="I66" s="30"/>
      <c r="J66" s="30"/>
      <c r="L66" s="30">
        <v>60</v>
      </c>
      <c r="M66" s="30">
        <v>10</v>
      </c>
      <c r="N66" s="30">
        <f>L66*M66</f>
        <v>600</v>
      </c>
    </row>
    <row r="67" spans="1:14" x14ac:dyDescent="0.2">
      <c r="A67" s="30"/>
      <c r="B67" s="30"/>
      <c r="D67" s="30"/>
      <c r="E67" s="30"/>
      <c r="F67" s="30"/>
      <c r="H67" s="30"/>
      <c r="I67" s="30"/>
      <c r="J67" s="30"/>
      <c r="L67" s="30"/>
      <c r="M67" s="30"/>
      <c r="N67" s="30"/>
    </row>
    <row r="68" spans="1:14" x14ac:dyDescent="0.2">
      <c r="A68" s="30">
        <v>12</v>
      </c>
      <c r="B68" s="30"/>
      <c r="D68" s="30">
        <v>90</v>
      </c>
      <c r="E68" s="30">
        <v>12</v>
      </c>
      <c r="F68" s="30">
        <f>D68*E68</f>
        <v>1080</v>
      </c>
      <c r="H68" s="30"/>
      <c r="I68" s="30"/>
      <c r="J68" s="30"/>
      <c r="L68" s="30"/>
      <c r="M68" s="30"/>
      <c r="N68" s="30"/>
    </row>
    <row r="69" spans="1:14" x14ac:dyDescent="0.2">
      <c r="A69" s="30"/>
      <c r="B69" s="30"/>
      <c r="D69" s="30"/>
      <c r="E69" s="30"/>
      <c r="F69" s="30"/>
      <c r="H69" s="30"/>
      <c r="I69" s="30"/>
      <c r="J69" s="30"/>
      <c r="L69" s="30"/>
      <c r="M69" s="30"/>
      <c r="N69" s="30"/>
    </row>
    <row r="70" spans="1:14" x14ac:dyDescent="0.2">
      <c r="A70" s="30">
        <v>15</v>
      </c>
      <c r="B70" s="30"/>
      <c r="D70" s="30"/>
      <c r="E70" s="30"/>
      <c r="F70" s="30"/>
      <c r="H70" s="30">
        <v>80</v>
      </c>
      <c r="I70" s="30"/>
      <c r="J70" s="30"/>
      <c r="L70" s="30"/>
      <c r="M70" s="30"/>
      <c r="N70" s="30"/>
    </row>
    <row r="71" spans="1:14" x14ac:dyDescent="0.2">
      <c r="A71" s="30"/>
      <c r="B71" s="30"/>
      <c r="D71" s="30"/>
      <c r="E71" s="30"/>
      <c r="F71" s="30"/>
      <c r="H71" s="30"/>
      <c r="I71" s="30"/>
      <c r="J71" s="30"/>
      <c r="L71" s="30"/>
      <c r="M71" s="30"/>
      <c r="N71" s="30"/>
    </row>
    <row r="72" spans="1:14" x14ac:dyDescent="0.2">
      <c r="A72" s="30"/>
      <c r="B72" s="30"/>
      <c r="D72" s="30"/>
      <c r="E72" s="30"/>
      <c r="F72" s="30"/>
      <c r="H72" s="30"/>
      <c r="I72" s="30"/>
      <c r="J72" s="30"/>
      <c r="L72" s="30"/>
      <c r="M72" s="30"/>
      <c r="N72" s="30"/>
    </row>
    <row r="73" spans="1:14" x14ac:dyDescent="0.2">
      <c r="A73" s="30">
        <v>21</v>
      </c>
      <c r="B73" s="30"/>
      <c r="D73" s="30">
        <v>120</v>
      </c>
      <c r="E73" s="30">
        <v>13</v>
      </c>
      <c r="F73" s="30">
        <f>D73*E73</f>
        <v>1560</v>
      </c>
      <c r="H73" s="30"/>
      <c r="I73" s="30"/>
      <c r="J73" s="30"/>
      <c r="L73" s="30"/>
      <c r="M73" s="30"/>
      <c r="N73" s="30"/>
    </row>
    <row r="74" spans="1:14" x14ac:dyDescent="0.2">
      <c r="A74" s="30"/>
      <c r="B74" s="30"/>
      <c r="D74" s="30"/>
      <c r="E74" s="30"/>
      <c r="F74" s="30"/>
      <c r="H74" s="30"/>
      <c r="I74" s="30"/>
      <c r="J74" s="30"/>
      <c r="L74" s="30"/>
      <c r="M74" s="30"/>
      <c r="N74" s="30"/>
    </row>
    <row r="75" spans="1:14" x14ac:dyDescent="0.2">
      <c r="A75" s="30"/>
      <c r="B75" s="30"/>
      <c r="D75" s="30"/>
      <c r="E75" s="30"/>
      <c r="F75" s="30"/>
      <c r="H75" s="30"/>
      <c r="I75" s="30"/>
      <c r="J75" s="30"/>
      <c r="L75" s="30"/>
      <c r="M75" s="30"/>
      <c r="N75" s="30"/>
    </row>
    <row r="76" spans="1:14" x14ac:dyDescent="0.2">
      <c r="A76" s="30"/>
      <c r="B76" s="30"/>
      <c r="D76" s="30"/>
      <c r="E76" s="30"/>
      <c r="F76" s="30"/>
      <c r="H76" s="30"/>
      <c r="I76" s="30"/>
      <c r="J76" s="30"/>
      <c r="L76" s="30"/>
      <c r="M76" s="30"/>
      <c r="N76" s="30"/>
    </row>
    <row r="77" spans="1:14" x14ac:dyDescent="0.2">
      <c r="A77" s="30">
        <v>22</v>
      </c>
      <c r="B77" s="30"/>
      <c r="D77" s="30"/>
      <c r="E77" s="30"/>
      <c r="F77" s="30"/>
      <c r="H77" s="30">
        <v>100</v>
      </c>
      <c r="I77" s="30"/>
      <c r="J77" s="30"/>
      <c r="L77" s="30"/>
      <c r="M77" s="30"/>
      <c r="N77" s="30"/>
    </row>
    <row r="78" spans="1:14" x14ac:dyDescent="0.2">
      <c r="A78" s="30"/>
      <c r="B78" s="30"/>
      <c r="D78" s="30"/>
      <c r="E78" s="30"/>
      <c r="F78" s="30"/>
      <c r="H78" s="30"/>
      <c r="I78" s="30"/>
      <c r="J78" s="30"/>
      <c r="L78" s="30"/>
      <c r="M78" s="30"/>
      <c r="N78" s="30"/>
    </row>
    <row r="79" spans="1:14" x14ac:dyDescent="0.2">
      <c r="A79" s="30">
        <v>28</v>
      </c>
      <c r="B79" s="30"/>
      <c r="D79" s="30"/>
      <c r="E79" s="30"/>
      <c r="F79" s="30"/>
      <c r="H79" s="30">
        <v>65</v>
      </c>
      <c r="I79" s="30"/>
      <c r="J79" s="30"/>
      <c r="L79" s="30"/>
      <c r="M79" s="30"/>
      <c r="N79" s="30"/>
    </row>
    <row r="80" spans="1:14" x14ac:dyDescent="0.2">
      <c r="A80" s="30"/>
      <c r="B80" s="30"/>
      <c r="D80" s="30"/>
      <c r="E80" s="30"/>
      <c r="F80" s="30"/>
      <c r="H80" s="30"/>
      <c r="I80" s="30"/>
      <c r="J80" s="30"/>
      <c r="L80" s="30"/>
      <c r="M80" s="30"/>
      <c r="N80" s="3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</vt:lpstr>
      <vt:lpstr>System (2)</vt:lpstr>
      <vt:lpstr>Explain</vt:lpstr>
      <vt:lpstr>P 6.16Q</vt:lpstr>
      <vt:lpstr>Ex 13.5Q</vt:lpstr>
      <vt:lpstr>ANSWER</vt:lpstr>
      <vt:lpstr>P 6.16A</vt:lpstr>
      <vt:lpstr>Ex 13.5A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Joseph Koh</cp:lastModifiedBy>
  <cp:lastPrinted>2025-04-20T22:15:06Z</cp:lastPrinted>
  <dcterms:created xsi:type="dcterms:W3CDTF">2025-04-09T22:11:37Z</dcterms:created>
  <dcterms:modified xsi:type="dcterms:W3CDTF">2026-04-21T10:14:05Z</dcterms:modified>
</cp:coreProperties>
</file>