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ph/Desktop/SIM-UOW-Mods/ACCY122/Tutorial/T03/"/>
    </mc:Choice>
  </mc:AlternateContent>
  <xr:revisionPtr revIDLastSave="0" documentId="13_ncr:1_{947D0BBA-8E39-E947-B63B-C061575C9C18}" xr6:coauthVersionLast="47" xr6:coauthVersionMax="47" xr10:uidLastSave="{00000000-0000-0000-0000-000000000000}"/>
  <bookViews>
    <workbookView xWindow="0" yWindow="500" windowWidth="29020" windowHeight="18700" tabRatio="802" activeTab="7" xr2:uid="{98A3E0AE-1528-4E92-82CE-4DA2D69F6A7C}"/>
  </bookViews>
  <sheets>
    <sheet name="System" sheetId="4" r:id="rId1"/>
    <sheet name="System (2)" sheetId="5" r:id="rId2"/>
    <sheet name="Ex 4.5" sheetId="16" r:id="rId3"/>
    <sheet name="Ex 4.12" sheetId="1" r:id="rId4"/>
    <sheet name="Ex 4.15" sheetId="11" r:id="rId5"/>
    <sheet name="Ex 4.19" sheetId="12" r:id="rId6"/>
    <sheet name="Ex 5.3" sheetId="13" r:id="rId7"/>
    <sheet name="Ex 5.5" sheetId="14" r:id="rId8"/>
    <sheet name="P5.19" sheetId="15" r:id="rId9"/>
    <sheet name="ANSWERS" sheetId="7" r:id="rId10"/>
    <sheet name="Ex 4.5 (2)" sheetId="17" r:id="rId11"/>
    <sheet name="Ex 4.12 (2)" sheetId="18" r:id="rId12"/>
    <sheet name="Ex 4.15 (2)" sheetId="19" r:id="rId13"/>
    <sheet name="Ex 5.3 (2)" sheetId="20" r:id="rId14"/>
    <sheet name="Ex 5.3 (3)" sheetId="21" r:id="rId15"/>
  </sheets>
  <definedNames>
    <definedName name="ch5_unnum40" localSheetId="7">'Ex 5.5'!$B$3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2" i="21" l="1"/>
  <c r="M22" i="21"/>
  <c r="L22" i="21"/>
  <c r="G22" i="21"/>
  <c r="F22" i="21"/>
  <c r="D22" i="21"/>
  <c r="C22" i="21"/>
  <c r="I18" i="21"/>
  <c r="I17" i="21"/>
  <c r="P16" i="21"/>
  <c r="P22" i="21" s="1"/>
  <c r="J16" i="21"/>
  <c r="I15" i="21"/>
  <c r="I14" i="21"/>
  <c r="I13" i="21"/>
  <c r="J12" i="21"/>
  <c r="I11" i="21"/>
  <c r="J10" i="21"/>
  <c r="J9" i="21"/>
  <c r="J22" i="21" s="1"/>
  <c r="J8" i="21"/>
  <c r="I7" i="21"/>
  <c r="I6" i="21"/>
  <c r="I5" i="21"/>
  <c r="I4" i="21"/>
  <c r="I22" i="21" s="1"/>
  <c r="P22" i="13"/>
  <c r="P16" i="13"/>
  <c r="J16" i="13"/>
  <c r="J12" i="13"/>
  <c r="J9" i="13"/>
  <c r="J10" i="13"/>
  <c r="J8" i="13"/>
  <c r="I18" i="13"/>
  <c r="I17" i="13"/>
  <c r="I14" i="13"/>
  <c r="I15" i="13"/>
  <c r="I13" i="13"/>
  <c r="I11" i="13"/>
  <c r="I5" i="13"/>
  <c r="I6" i="13"/>
  <c r="I7" i="13"/>
  <c r="I4" i="13"/>
  <c r="O22" i="20"/>
  <c r="M22" i="20"/>
  <c r="L22" i="20"/>
  <c r="G22" i="20"/>
  <c r="F22" i="20"/>
  <c r="D22" i="20"/>
  <c r="C22" i="20"/>
  <c r="P20" i="20"/>
  <c r="P22" i="20" s="1"/>
  <c r="I18" i="20"/>
  <c r="I17" i="20"/>
  <c r="J16" i="20"/>
  <c r="I15" i="20"/>
  <c r="I14" i="20"/>
  <c r="I13" i="20"/>
  <c r="J12" i="20"/>
  <c r="I11" i="20"/>
  <c r="J10" i="20"/>
  <c r="J9" i="20"/>
  <c r="J8" i="20"/>
  <c r="J22" i="20" s="1"/>
  <c r="I7" i="20"/>
  <c r="I6" i="20"/>
  <c r="I5" i="20"/>
  <c r="I4" i="20"/>
  <c r="I22" i="20" s="1"/>
  <c r="M22" i="19"/>
  <c r="L22" i="19"/>
  <c r="K22" i="19"/>
  <c r="I24" i="19" s="1"/>
  <c r="J22" i="19"/>
  <c r="I22" i="19"/>
  <c r="G22" i="19"/>
  <c r="F22" i="19"/>
  <c r="E22" i="19"/>
  <c r="D22" i="19"/>
  <c r="C22" i="19"/>
  <c r="B22" i="19"/>
  <c r="G24" i="19" s="1"/>
  <c r="M13" i="19"/>
  <c r="J11" i="1"/>
  <c r="G11" i="1"/>
  <c r="J10" i="1"/>
  <c r="E10" i="1"/>
  <c r="J9" i="1"/>
  <c r="J8" i="1"/>
  <c r="C8" i="1"/>
  <c r="J11" i="18"/>
  <c r="G11" i="18"/>
  <c r="E10" i="18"/>
  <c r="J10" i="18" s="1"/>
  <c r="C8" i="18"/>
  <c r="J8" i="18" s="1"/>
  <c r="I22" i="11"/>
  <c r="G22" i="11"/>
  <c r="C22" i="11"/>
  <c r="D22" i="11"/>
  <c r="E22" i="11"/>
  <c r="F22" i="11"/>
  <c r="B22" i="11"/>
  <c r="O34" i="15"/>
  <c r="N34" i="15"/>
  <c r="M34" i="15"/>
  <c r="L34" i="15"/>
  <c r="J34" i="15"/>
  <c r="I34" i="15"/>
  <c r="G34" i="15"/>
  <c r="F34" i="15"/>
  <c r="D34" i="15"/>
  <c r="C34" i="15"/>
  <c r="E29" i="14"/>
  <c r="D29" i="14"/>
  <c r="D30" i="14" s="1"/>
  <c r="G22" i="13"/>
  <c r="L22" i="13"/>
  <c r="M22" i="13"/>
  <c r="O22" i="13"/>
  <c r="F22" i="13"/>
  <c r="D22" i="13"/>
  <c r="C22" i="13"/>
  <c r="M13" i="11"/>
  <c r="M22" i="11" s="1"/>
  <c r="J22" i="11"/>
  <c r="K22" i="11"/>
  <c r="L22" i="11"/>
  <c r="J24" i="19" l="1"/>
  <c r="J22" i="13"/>
  <c r="I22" i="13"/>
  <c r="I24" i="11"/>
  <c r="G24" i="11"/>
  <c r="J24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tc={907CCE33-C81E-4E2C-AF0C-A5F95EBF5872}</author>
    <author>tc={C2BAD37C-FFA5-4D87-8272-E6E6E1D166CE}</author>
  </authors>
  <commentList>
    <comment ref="G4" authorId="0" shapeId="0" xr:uid="{907CCE33-C81E-4E2C-AF0C-A5F95EBF5872}">
      <text>
        <t>[Threaded comment]
Your version of Excel allows you to read this threaded comment; however, any edits to it will get removed if the file is opened in a newer version of Excel. Learn more: https://go.microsoft.com/fwlink/?linkid=870924
Comment:
    BDA = Balanced Day Adjustments 
Accrual, prepayment, depreciation, bad debt exp etc.</t>
      </text>
    </comment>
    <comment ref="H4" authorId="1" shapeId="0" xr:uid="{C2BAD37C-FFA5-4D87-8272-E6E6E1D166CE}">
      <text>
        <t>[Threaded comment]
Your version of Excel allows you to read this threaded comment; however, any edits to it will get removed if the file is opened in a newer version of Excel. Learn more: https://go.microsoft.com/fwlink/?linkid=870924
Comment:
    At end of accounting year; Close books for current year and prepare for next year.</t>
      </text>
    </comment>
  </commentList>
</comments>
</file>

<file path=xl/sharedStrings.xml><?xml version="1.0" encoding="utf-8"?>
<sst xmlns="http://schemas.openxmlformats.org/spreadsheetml/2006/main" count="704" uniqueCount="252">
  <si>
    <t>ASSETS</t>
  </si>
  <si>
    <t>LIABILITY</t>
  </si>
  <si>
    <t>EQUITY</t>
  </si>
  <si>
    <t>BANK</t>
  </si>
  <si>
    <t>AR</t>
  </si>
  <si>
    <t>CAPITAL</t>
  </si>
  <si>
    <t>PROFIT</t>
  </si>
  <si>
    <t>Rev (Exp)</t>
  </si>
  <si>
    <t>Details</t>
  </si>
  <si>
    <t>June</t>
  </si>
  <si>
    <t>Bal</t>
  </si>
  <si>
    <t xml:space="preserve"> =</t>
  </si>
  <si>
    <t>Salaries exp</t>
  </si>
  <si>
    <t xml:space="preserve"> + Debit</t>
  </si>
  <si>
    <t xml:space="preserve"> - Credit</t>
  </si>
  <si>
    <t xml:space="preserve"> + Credit</t>
  </si>
  <si>
    <t xml:space="preserve"> - Debit</t>
  </si>
  <si>
    <t>Account</t>
  </si>
  <si>
    <t>Debit</t>
  </si>
  <si>
    <t>Equipment</t>
  </si>
  <si>
    <t>Rent expense</t>
  </si>
  <si>
    <t>Supplies</t>
  </si>
  <si>
    <t>Loan</t>
  </si>
  <si>
    <t>Capital</t>
  </si>
  <si>
    <t>Balanced Day Adjustments</t>
  </si>
  <si>
    <t>Chapter 5</t>
  </si>
  <si>
    <t>Frequency</t>
  </si>
  <si>
    <t>Chapter 4</t>
  </si>
  <si>
    <t>Objective</t>
  </si>
  <si>
    <t>CLOSING ENTRIES</t>
  </si>
  <si>
    <t>INPUT</t>
  </si>
  <si>
    <t>Transactions</t>
  </si>
  <si>
    <t>Daily</t>
  </si>
  <si>
    <t>BDA</t>
  </si>
  <si>
    <t>Closing Entries</t>
  </si>
  <si>
    <t>↓</t>
  </si>
  <si>
    <t>$ Debit</t>
  </si>
  <si>
    <t>Credit $</t>
  </si>
  <si>
    <t>PROCESS</t>
  </si>
  <si>
    <t>JOURNAL</t>
  </si>
  <si>
    <t>1,2,3,4</t>
  </si>
  <si>
    <t>Reset revenue to 0</t>
  </si>
  <si>
    <t>Revenue</t>
  </si>
  <si>
    <t>$</t>
  </si>
  <si>
    <t>Income Summary</t>
  </si>
  <si>
    <t>LEDGER</t>
  </si>
  <si>
    <t>To reset revenue to 0</t>
  </si>
  <si>
    <t>TRIAL BALANCE</t>
  </si>
  <si>
    <t>Month end</t>
  </si>
  <si>
    <t>Year end</t>
  </si>
  <si>
    <t>Reset expense to 0</t>
  </si>
  <si>
    <t>Unadjusted</t>
  </si>
  <si>
    <t>Adjusted</t>
  </si>
  <si>
    <t>Post closing</t>
  </si>
  <si>
    <t xml:space="preserve">Expense </t>
  </si>
  <si>
    <t>Transition to</t>
  </si>
  <si>
    <t>To reset expense to 0</t>
  </si>
  <si>
    <t>OUTPUT</t>
  </si>
  <si>
    <t>Financial Statements</t>
  </si>
  <si>
    <t>Open accounts for next year</t>
  </si>
  <si>
    <t>BS, IS</t>
  </si>
  <si>
    <t>Transfer Profit to retained earning or capital</t>
  </si>
  <si>
    <t>Capital / Retained Earning</t>
  </si>
  <si>
    <t>(Transfer profit)</t>
  </si>
  <si>
    <t>Transfer drawings to capital</t>
  </si>
  <si>
    <t>Drawings</t>
  </si>
  <si>
    <t>To reset drawing to 0</t>
  </si>
  <si>
    <t>(Drawings)</t>
  </si>
  <si>
    <t>Total</t>
  </si>
  <si>
    <t>Adjustments</t>
  </si>
  <si>
    <t>Adjusted trial balance</t>
  </si>
  <si>
    <t>Balance sheet</t>
  </si>
  <si>
    <t>Account title</t>
  </si>
  <si>
    <t>Credit</t>
  </si>
  <si>
    <t xml:space="preserve">Debit </t>
  </si>
  <si>
    <t>Cash at Bank</t>
  </si>
  <si>
    <t>Accounts Receivable</t>
  </si>
  <si>
    <t>Office Supplies</t>
  </si>
  <si>
    <t>Land</t>
  </si>
  <si>
    <t>Building</t>
  </si>
  <si>
    <t>Acc. Depr. Building</t>
  </si>
  <si>
    <t>Office Equipment</t>
  </si>
  <si>
    <t>Acc. Depr. Office Equip.</t>
  </si>
  <si>
    <t>Accounts Payable</t>
  </si>
  <si>
    <t>Unearned Consulting Fees</t>
  </si>
  <si>
    <t>Mortgage Payable</t>
  </si>
  <si>
    <t>C. Franks, Capital</t>
  </si>
  <si>
    <t>C. Franks, Drawings</t>
  </si>
  <si>
    <t>Consulting Fees Revenue</t>
  </si>
  <si>
    <t>Insurance Expense</t>
  </si>
  <si>
    <t>Salaries Expense</t>
  </si>
  <si>
    <t>Electricity Expense</t>
  </si>
  <si>
    <t>Interest Expense</t>
  </si>
  <si>
    <t>Office Supplies Expense</t>
  </si>
  <si>
    <t>Depr. Exp. Building</t>
  </si>
  <si>
    <t>Depr. Exp. – Office Equip.</t>
  </si>
  <si>
    <t>Prepaid Insurance</t>
  </si>
  <si>
    <t>Interest Payable</t>
  </si>
  <si>
    <t>Telecomm. Expense Payable</t>
  </si>
  <si>
    <t>Salaries Payable</t>
  </si>
  <si>
    <t>Profit for the year</t>
  </si>
  <si>
    <t>Insurance expense</t>
  </si>
  <si>
    <t>Salaries expense</t>
  </si>
  <si>
    <t>Interest expense</t>
  </si>
  <si>
    <t>as at 30 June 2026</t>
  </si>
  <si>
    <t>Cash at bank</t>
  </si>
  <si>
    <t>Accounts receivable</t>
  </si>
  <si>
    <t>Prepaid insurance</t>
  </si>
  <si>
    <t>Accounts payable</t>
  </si>
  <si>
    <t>Interest payable</t>
  </si>
  <si>
    <t>Salaries payable</t>
  </si>
  <si>
    <t>Mortgage payable</t>
  </si>
  <si>
    <t>Shop</t>
  </si>
  <si>
    <t>Shelving</t>
  </si>
  <si>
    <t>Unearned</t>
  </si>
  <si>
    <t>Rental</t>
  </si>
  <si>
    <t>Prepaid</t>
  </si>
  <si>
    <t>Insurance</t>
  </si>
  <si>
    <t>Rental Fee Revenue</t>
  </si>
  <si>
    <t>Depreciation exp</t>
  </si>
  <si>
    <t>Insurance Exp</t>
  </si>
  <si>
    <t>Wage exp</t>
  </si>
  <si>
    <t>General exp</t>
  </si>
  <si>
    <t>Other</t>
  </si>
  <si>
    <t>Rec</t>
  </si>
  <si>
    <t>Vehicle</t>
  </si>
  <si>
    <t>Acc Dep</t>
  </si>
  <si>
    <t>Wage</t>
  </si>
  <si>
    <t>Payable</t>
  </si>
  <si>
    <t>Ex 4.15</t>
  </si>
  <si>
    <t>Date</t>
  </si>
  <si>
    <t>$ Credit</t>
  </si>
  <si>
    <t>Account 1</t>
  </si>
  <si>
    <t>Account 2</t>
  </si>
  <si>
    <t>A /L/C/R/E</t>
  </si>
  <si>
    <t>Debit / Credit</t>
  </si>
  <si>
    <t>⇧⇩</t>
  </si>
  <si>
    <t>A, E ⇧</t>
  </si>
  <si>
    <t>L, R, C ⇩</t>
  </si>
  <si>
    <t>A, E⇩</t>
  </si>
  <si>
    <t>L, R, C ⇧</t>
  </si>
  <si>
    <t>Step 1</t>
  </si>
  <si>
    <t>Step 2</t>
  </si>
  <si>
    <t>Step 3</t>
  </si>
  <si>
    <t>Step 4</t>
  </si>
  <si>
    <t>trial balance</t>
  </si>
  <si>
    <t>Accum. Depr. Equipment</t>
  </si>
  <si>
    <t>Service Revenue</t>
  </si>
  <si>
    <t>Wages Expense</t>
  </si>
  <si>
    <t>Sundry Expense</t>
  </si>
  <si>
    <t xml:space="preserve">Wages Payable </t>
  </si>
  <si>
    <t xml:space="preserve">Insurance Expense </t>
  </si>
  <si>
    <t>Depr. Expense – Equipment</t>
  </si>
  <si>
    <t>Profit for the period</t>
  </si>
  <si>
    <t>Heather Harris, Capital</t>
  </si>
  <si>
    <t>Heather Harris, Drawings</t>
  </si>
  <si>
    <t>Ex 5.3</t>
  </si>
  <si>
    <t xml:space="preserve">Income </t>
  </si>
  <si>
    <t>statement</t>
  </si>
  <si>
    <t>BEN'S BUILDING BUILDERS</t>
  </si>
  <si>
    <t>Building supplies</t>
  </si>
  <si>
    <t>Utility Vehicle</t>
  </si>
  <si>
    <t>Unearned revenue</t>
  </si>
  <si>
    <t>B. Johns, capital</t>
  </si>
  <si>
    <t>B. Johns, drawings</t>
  </si>
  <si>
    <t>Sales</t>
  </si>
  <si>
    <t>Depreciation expense</t>
  </si>
  <si>
    <t>Building supplies expense</t>
  </si>
  <si>
    <t>Acc dep—  Vehicle</t>
  </si>
  <si>
    <t>P 5.19</t>
  </si>
  <si>
    <t xml:space="preserve">Unadjusted </t>
  </si>
  <si>
    <t xml:space="preserve">Adjusted </t>
  </si>
  <si>
    <t>Telecom Expense</t>
  </si>
  <si>
    <t>Unearned R</t>
  </si>
  <si>
    <t>L</t>
  </si>
  <si>
    <t>R</t>
  </si>
  <si>
    <t>Dr</t>
  </si>
  <si>
    <t>Cr</t>
  </si>
  <si>
    <t>Unearned Revenue</t>
  </si>
  <si>
    <t>(Unearned Revenue now earned)</t>
  </si>
  <si>
    <t>L⇩</t>
  </si>
  <si>
    <t>R⇧</t>
  </si>
  <si>
    <t>Step 2,3</t>
  </si>
  <si>
    <t>Dep Exp</t>
  </si>
  <si>
    <t>NCA</t>
  </si>
  <si>
    <t>E</t>
  </si>
  <si>
    <t>A</t>
  </si>
  <si>
    <t>E⇧</t>
  </si>
  <si>
    <t>A⇩</t>
  </si>
  <si>
    <t>NCA or Acc Dep NCA</t>
  </si>
  <si>
    <t>Salary Exp</t>
  </si>
  <si>
    <t>Salay Payable</t>
  </si>
  <si>
    <t>E⇧⇩</t>
  </si>
  <si>
    <t>A⇧⇩</t>
  </si>
  <si>
    <t>L⇧⇩</t>
  </si>
  <si>
    <t>R⇧⇩</t>
  </si>
  <si>
    <t>C⇧⇩</t>
  </si>
  <si>
    <t>L⇧</t>
  </si>
  <si>
    <t>Salary Payable</t>
  </si>
  <si>
    <t>Salary accrued but unpaid</t>
  </si>
  <si>
    <t>Ins Exp</t>
  </si>
  <si>
    <t>Pre paid Ins</t>
  </si>
  <si>
    <t>Expired prepayment</t>
  </si>
  <si>
    <t>Insurance Exp (E+)</t>
  </si>
  <si>
    <t>Prepaid Ins (A-)</t>
  </si>
  <si>
    <t>Int Rev</t>
  </si>
  <si>
    <t>Int Rec</t>
  </si>
  <si>
    <t>A⇧</t>
  </si>
  <si>
    <t>(Interest accrued but not received)</t>
  </si>
  <si>
    <t>Interest Receivable (A+)</t>
  </si>
  <si>
    <t>Interest Revenue (R+)</t>
  </si>
  <si>
    <t>Ex 4.12</t>
  </si>
  <si>
    <t>Supplies exp</t>
  </si>
  <si>
    <t>Rental Revenue</t>
  </si>
  <si>
    <t>Salary</t>
  </si>
  <si>
    <t>Salary exp</t>
  </si>
  <si>
    <t>Rental revenue</t>
  </si>
  <si>
    <t>Incorrect Profit</t>
  </si>
  <si>
    <t>Corrected Profit</t>
  </si>
  <si>
    <t>i</t>
  </si>
  <si>
    <t>$'000</t>
  </si>
  <si>
    <t>ii</t>
  </si>
  <si>
    <t>iii</t>
  </si>
  <si>
    <t xml:space="preserve"> +</t>
  </si>
  <si>
    <t>Statement</t>
  </si>
  <si>
    <t>C</t>
  </si>
  <si>
    <t>(A)</t>
  </si>
  <si>
    <t>( C)</t>
  </si>
  <si>
    <t>Rev</t>
  </si>
  <si>
    <t>Exp</t>
  </si>
  <si>
    <t>Asset</t>
  </si>
  <si>
    <t>Liab, C</t>
  </si>
  <si>
    <t>Unearned Rev</t>
  </si>
  <si>
    <t>(Unearned revenue now earned)</t>
  </si>
  <si>
    <t>Dep exp on NCA</t>
  </si>
  <si>
    <t>Salary Paybale</t>
  </si>
  <si>
    <t>Unpaid salary exp</t>
  </si>
  <si>
    <t>Prepaid Ins</t>
  </si>
  <si>
    <t>Prepaid insurance expired</t>
  </si>
  <si>
    <t>Int Receivable</t>
  </si>
  <si>
    <t>Int Revenue</t>
  </si>
  <si>
    <t>Interest Receivable</t>
  </si>
  <si>
    <t>Interest Revenue</t>
  </si>
  <si>
    <t>Interest revenue accrued</t>
  </si>
  <si>
    <t>Unearned Revenue (L-)</t>
  </si>
  <si>
    <t>Revenue (R+)</t>
  </si>
  <si>
    <t>Depreciation Exp (E+)</t>
  </si>
  <si>
    <t>Acc Dep NCA (A-)</t>
  </si>
  <si>
    <t>Salary Exp (E+)</t>
  </si>
  <si>
    <t>Salary Payable (L+)</t>
  </si>
  <si>
    <t xml:space="preserve"> (C )</t>
  </si>
  <si>
    <t>204+36-50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</si>
</sst>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rial Black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Aptos Black"/>
      <family val="2"/>
    </font>
    <font>
      <sz val="8"/>
      <name val="Aptos Narrow"/>
      <family val="2"/>
      <scheme val="minor"/>
    </font>
    <font>
      <sz val="11"/>
      <color rgb="FFFF0000"/>
      <name val="Arial Black"/>
      <family val="2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61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3" xfId="0" applyFont="1" applyBorder="1"/>
    <xf numFmtId="0" fontId="0" fillId="2" borderId="0" xfId="0" applyFill="1"/>
    <xf numFmtId="0" fontId="2" fillId="2" borderId="0" xfId="0" applyFont="1" applyFill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3" xfId="0" applyBorder="1"/>
    <xf numFmtId="0" fontId="0" fillId="3" borderId="0" xfId="0" applyFill="1"/>
    <xf numFmtId="0" fontId="0" fillId="4" borderId="0" xfId="0" applyFill="1"/>
    <xf numFmtId="0" fontId="2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5" fillId="0" borderId="0" xfId="0" applyFont="1"/>
    <xf numFmtId="17" fontId="1" fillId="0" borderId="0" xfId="0" applyNumberFormat="1" applyFont="1"/>
    <xf numFmtId="165" fontId="1" fillId="0" borderId="0" xfId="1" applyNumberFormat="1" applyFont="1" applyFill="1"/>
    <xf numFmtId="0" fontId="6" fillId="0" borderId="0" xfId="0" applyFont="1"/>
    <xf numFmtId="0" fontId="1" fillId="0" borderId="1" xfId="0" applyFont="1" applyBorder="1"/>
    <xf numFmtId="0" fontId="1" fillId="0" borderId="8" xfId="0" applyFont="1" applyBorder="1"/>
    <xf numFmtId="0" fontId="1" fillId="0" borderId="2" xfId="0" applyFont="1" applyBorder="1"/>
    <xf numFmtId="165" fontId="1" fillId="0" borderId="2" xfId="1" applyNumberFormat="1" applyFont="1" applyBorder="1"/>
    <xf numFmtId="165" fontId="1" fillId="0" borderId="3" xfId="1" applyNumberFormat="1" applyFont="1" applyBorder="1"/>
    <xf numFmtId="165" fontId="1" fillId="0" borderId="0" xfId="1" applyNumberFormat="1" applyFont="1"/>
    <xf numFmtId="165" fontId="1" fillId="0" borderId="0" xfId="1" applyNumberFormat="1" applyFont="1" applyBorder="1"/>
    <xf numFmtId="165" fontId="1" fillId="0" borderId="4" xfId="1" applyNumberFormat="1" applyFont="1" applyBorder="1"/>
    <xf numFmtId="165" fontId="1" fillId="0" borderId="6" xfId="1" applyNumberFormat="1" applyFont="1" applyBorder="1"/>
    <xf numFmtId="0" fontId="4" fillId="0" borderId="3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justify" vertical="center" wrapText="1"/>
    </xf>
    <xf numFmtId="0" fontId="4" fillId="0" borderId="11" xfId="0" applyFont="1" applyBorder="1" applyAlignment="1">
      <alignment horizontal="justify" vertical="center" wrapText="1"/>
    </xf>
    <xf numFmtId="0" fontId="4" fillId="0" borderId="8" xfId="0" applyFont="1" applyBorder="1" applyAlignment="1">
      <alignment horizontal="justify" vertical="center" wrapText="1"/>
    </xf>
    <xf numFmtId="165" fontId="4" fillId="0" borderId="10" xfId="1" applyNumberFormat="1" applyFont="1" applyBorder="1" applyAlignment="1">
      <alignment horizontal="right" vertical="center" wrapText="1"/>
    </xf>
    <xf numFmtId="165" fontId="4" fillId="0" borderId="3" xfId="1" applyNumberFormat="1" applyFont="1" applyBorder="1" applyAlignment="1">
      <alignment horizontal="justify" vertical="center" wrapText="1"/>
    </xf>
    <xf numFmtId="165" fontId="4" fillId="0" borderId="10" xfId="1" applyNumberFormat="1" applyFont="1" applyBorder="1" applyAlignment="1">
      <alignment vertical="center" wrapText="1"/>
    </xf>
    <xf numFmtId="165" fontId="4" fillId="0" borderId="12" xfId="1" applyNumberFormat="1" applyFont="1" applyBorder="1" applyAlignment="1">
      <alignment horizontal="right" vertical="center" wrapText="1"/>
    </xf>
    <xf numFmtId="165" fontId="0" fillId="0" borderId="0" xfId="0" applyNumberFormat="1"/>
    <xf numFmtId="0" fontId="5" fillId="0" borderId="1" xfId="0" applyFont="1" applyBorder="1"/>
    <xf numFmtId="0" fontId="5" fillId="0" borderId="7" xfId="0" applyFont="1" applyBorder="1"/>
    <xf numFmtId="0" fontId="5" fillId="0" borderId="2" xfId="0" applyFont="1" applyBorder="1"/>
    <xf numFmtId="0" fontId="5" fillId="0" borderId="3" xfId="0" applyFont="1" applyBorder="1"/>
    <xf numFmtId="0" fontId="5" fillId="2" borderId="0" xfId="0" applyFont="1" applyFill="1"/>
    <xf numFmtId="0" fontId="5" fillId="5" borderId="0" xfId="0" applyFont="1" applyFill="1"/>
    <xf numFmtId="0" fontId="5" fillId="5" borderId="3" xfId="0" applyFont="1" applyFill="1" applyBorder="1"/>
    <xf numFmtId="0" fontId="1" fillId="2" borderId="0" xfId="0" applyFont="1" applyFill="1"/>
    <xf numFmtId="0" fontId="1" fillId="6" borderId="0" xfId="0" applyFont="1" applyFill="1"/>
    <xf numFmtId="165" fontId="1" fillId="0" borderId="0" xfId="0" applyNumberFormat="1" applyFont="1"/>
    <xf numFmtId="0" fontId="1" fillId="5" borderId="0" xfId="0" applyFont="1" applyFill="1"/>
    <xf numFmtId="165" fontId="8" fillId="0" borderId="3" xfId="1" applyNumberFormat="1" applyFont="1" applyBorder="1"/>
    <xf numFmtId="0" fontId="8" fillId="0" borderId="0" xfId="0" applyFont="1"/>
    <xf numFmtId="165" fontId="8" fillId="0" borderId="2" xfId="1" applyNumberFormat="1" applyFont="1" applyBorder="1"/>
    <xf numFmtId="165" fontId="1" fillId="2" borderId="0" xfId="1" applyNumberFormat="1" applyFont="1" applyFill="1"/>
    <xf numFmtId="165" fontId="1" fillId="5" borderId="0" xfId="1" applyNumberFormat="1" applyFont="1" applyFill="1"/>
    <xf numFmtId="0" fontId="1" fillId="7" borderId="1" xfId="0" applyFont="1" applyFill="1" applyBorder="1"/>
    <xf numFmtId="0" fontId="0" fillId="8" borderId="9" xfId="0" applyFill="1" applyBorder="1"/>
    <xf numFmtId="0" fontId="9" fillId="2" borderId="0" xfId="0" applyFont="1" applyFill="1"/>
    <xf numFmtId="0" fontId="0" fillId="2" borderId="0" xfId="0" applyFill="1" applyAlignment="1">
      <alignment horizontal="center" vertical="center" wrapText="1"/>
    </xf>
    <xf numFmtId="0" fontId="4" fillId="0" borderId="7" xfId="0" applyFont="1" applyBorder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4" fillId="0" borderId="5" xfId="0" applyFont="1" applyBorder="1" applyAlignment="1">
      <alignment horizontal="justify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7.emf"/><Relationship Id="rId1" Type="http://schemas.openxmlformats.org/officeDocument/2006/relationships/image" Target="../media/image6.emf"/><Relationship Id="rId5" Type="http://schemas.openxmlformats.org/officeDocument/2006/relationships/image" Target="../media/image10.emf"/><Relationship Id="rId4" Type="http://schemas.openxmlformats.org/officeDocument/2006/relationships/image" Target="../media/image9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7.emf"/><Relationship Id="rId1" Type="http://schemas.openxmlformats.org/officeDocument/2006/relationships/image" Target="../media/image6.emf"/><Relationship Id="rId4" Type="http://schemas.openxmlformats.org/officeDocument/2006/relationships/image" Target="../media/image9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416298</xdr:colOff>
      <xdr:row>3</xdr:row>
      <xdr:rowOff>85194</xdr:rowOff>
    </xdr:from>
    <xdr:to>
      <xdr:col>10</xdr:col>
      <xdr:colOff>313283</xdr:colOff>
      <xdr:row>34</xdr:row>
      <xdr:rowOff>64098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6A14BAF-5304-4329-9F3B-00D5E6F08070}"/>
            </a:ext>
          </a:extLst>
        </xdr:cNvPr>
        <xdr:cNvGrpSpPr/>
      </xdr:nvGrpSpPr>
      <xdr:grpSpPr bwMode="auto">
        <a:xfrm>
          <a:off x="1088034" y="651971"/>
          <a:ext cx="5942604" cy="5835598"/>
          <a:chOff x="0" y="78429"/>
          <a:chExt cx="6059328" cy="3928254"/>
        </a:xfrm>
      </xdr:grpSpPr>
      <xdr:cxnSp macro="">
        <xdr:nvCxnSpPr>
          <xdr:cNvPr id="3" name="Straight Arrow Connector 2">
            <a:extLst>
              <a:ext uri="{FF2B5EF4-FFF2-40B4-BE49-F238E27FC236}">
                <a16:creationId xmlns:a16="http://schemas.microsoft.com/office/drawing/2014/main" id="{2821BFB4-9028-0711-717C-EE1E7750F164}"/>
              </a:ext>
            </a:extLst>
          </xdr:cNvPr>
          <xdr:cNvCxnSpPr>
            <a:cxnSpLocks/>
          </xdr:cNvCxnSpPr>
        </xdr:nvCxnSpPr>
        <xdr:spPr bwMode="auto">
          <a:xfrm flipH="1">
            <a:off x="0" y="417106"/>
            <a:ext cx="5477" cy="2779586"/>
          </a:xfrm>
          <a:prstGeom prst="straightConnector1">
            <a:avLst/>
          </a:prstGeom>
          <a:noFill/>
          <a:ln w="6350" algn="ctr">
            <a:solidFill>
              <a:srgbClr val="4472C4"/>
            </a:solidFill>
            <a:miter lim="800000"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BBDA1DD2-6023-D73F-7E79-089D7305053A}"/>
              </a:ext>
            </a:extLst>
          </xdr:cNvPr>
          <xdr:cNvGrpSpPr>
            <a:grpSpLocks/>
          </xdr:cNvGrpSpPr>
        </xdr:nvGrpSpPr>
        <xdr:grpSpPr bwMode="auto">
          <a:xfrm>
            <a:off x="7778" y="78429"/>
            <a:ext cx="6051550" cy="3928254"/>
            <a:chOff x="7778" y="78429"/>
            <a:chExt cx="6051550" cy="3928254"/>
          </a:xfrm>
        </xdr:grpSpPr>
        <xdr:sp macro="" textlink="">
          <xdr:nvSpPr>
            <xdr:cNvPr id="5" name="Flowchart: Alternate Process 4">
              <a:extLst>
                <a:ext uri="{FF2B5EF4-FFF2-40B4-BE49-F238E27FC236}">
                  <a16:creationId xmlns:a16="http://schemas.microsoft.com/office/drawing/2014/main" id="{351990A7-9A14-C888-058B-E7407E7072F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2989" y="78429"/>
              <a:ext cx="6045200" cy="641350"/>
            </a:xfrm>
            <a:prstGeom prst="flowChartAlternateProcess">
              <a:avLst/>
            </a:prstGeom>
            <a:solidFill>
              <a:srgbClr val="FFFFFF"/>
            </a:solidFill>
            <a:ln w="12700">
              <a:solidFill>
                <a:srgbClr val="70AD47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8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Transactions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6" name="Flowchart: Alternate Process 5">
              <a:extLst>
                <a:ext uri="{FF2B5EF4-FFF2-40B4-BE49-F238E27FC236}">
                  <a16:creationId xmlns:a16="http://schemas.microsoft.com/office/drawing/2014/main" id="{781F4FCF-2280-0D26-1960-9B022191604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78" y="3119542"/>
              <a:ext cx="6048374" cy="887141"/>
            </a:xfrm>
            <a:prstGeom prst="flowChartAlternateProcess">
              <a:avLst/>
            </a:prstGeom>
            <a:solidFill>
              <a:srgbClr val="FFFFFF"/>
            </a:solidFill>
            <a:ln w="25400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8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Financial Statements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Balance Sheet (Asset = Liability + Owners Equity)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Income Statement (Revenue – Expenses = Profit)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Statement of Cashflows ($ Receipts and $ Payments)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Statement of Changes in Owners Equity (OE at start + changes = OE at end) – sometimes viewed as a note.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7" name="Flowchart: Predefined Process 6">
              <a:extLst>
                <a:ext uri="{FF2B5EF4-FFF2-40B4-BE49-F238E27FC236}">
                  <a16:creationId xmlns:a16="http://schemas.microsoft.com/office/drawing/2014/main" id="{561E9ED8-9D46-6139-668C-158A389B796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78" y="1550757"/>
              <a:ext cx="6051550" cy="736600"/>
            </a:xfrm>
            <a:prstGeom prst="flowChartPredefinedProcess">
              <a:avLst/>
            </a:prstGeom>
            <a:solidFill>
              <a:srgbClr val="FFFFFF"/>
            </a:solidFill>
            <a:ln w="25400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4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Asset = Liability + Owners Equity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8" name="Arrow: Down 7">
              <a:extLst>
                <a:ext uri="{FF2B5EF4-FFF2-40B4-BE49-F238E27FC236}">
                  <a16:creationId xmlns:a16="http://schemas.microsoft.com/office/drawing/2014/main" id="{54969C71-180A-07C6-72ED-592D1D46E06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30292" y="2382941"/>
              <a:ext cx="201045" cy="736601"/>
            </a:xfrm>
            <a:prstGeom prst="downArrow">
              <a:avLst>
                <a:gd name="adj1" fmla="val 50000"/>
                <a:gd name="adj2" fmla="val 50005"/>
              </a:avLst>
            </a:prstGeom>
            <a:solidFill>
              <a:srgbClr val="FFFFFF"/>
            </a:solidFill>
            <a:ln w="25400" algn="ctr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endParaRPr lang="en-SG"/>
            </a:p>
          </xdr:txBody>
        </xdr:sp>
        <xdr:sp macro="" textlink="">
          <xdr:nvSpPr>
            <xdr:cNvPr id="9" name="Arrow: Down 8">
              <a:extLst>
                <a:ext uri="{FF2B5EF4-FFF2-40B4-BE49-F238E27FC236}">
                  <a16:creationId xmlns:a16="http://schemas.microsoft.com/office/drawing/2014/main" id="{DDEC4D26-632F-CD68-538D-534FC4B4CCD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30292" y="729956"/>
              <a:ext cx="206522" cy="736600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rgbClr val="FFFFFF"/>
            </a:solidFill>
            <a:ln w="25400" algn="ctr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endParaRPr lang="en-SG"/>
            </a:p>
          </xdr:txBody>
        </xdr:sp>
      </xdr:grpSp>
    </xdr:grpSp>
    <xdr:clientData/>
  </xdr:twoCellAnchor>
  <xdr:twoCellAnchor editAs="oneCell">
    <xdr:from>
      <xdr:col>10</xdr:col>
      <xdr:colOff>603658</xdr:colOff>
      <xdr:row>2</xdr:row>
      <xdr:rowOff>38661</xdr:rowOff>
    </xdr:from>
    <xdr:to>
      <xdr:col>25</xdr:col>
      <xdr:colOff>101853</xdr:colOff>
      <xdr:row>34</xdr:row>
      <xdr:rowOff>19611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20E153D-9C2D-4089-86B6-083E90F71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9658" y="406961"/>
          <a:ext cx="8642195" cy="587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290486</xdr:colOff>
      <xdr:row>17</xdr:row>
      <xdr:rowOff>142943</xdr:rowOff>
    </xdr:from>
    <xdr:to>
      <xdr:col>6</xdr:col>
      <xdr:colOff>135223</xdr:colOff>
      <xdr:row>37</xdr:row>
      <xdr:rowOff>6026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1BD991-8692-464D-B03C-1CF4BFFE3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086" y="3292543"/>
          <a:ext cx="3718237" cy="3552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13619</xdr:rowOff>
    </xdr:from>
    <xdr:to>
      <xdr:col>6</xdr:col>
      <xdr:colOff>476250</xdr:colOff>
      <xdr:row>34</xdr:row>
      <xdr:rowOff>100645</xdr:rowOff>
    </xdr:to>
    <xdr:pic>
      <xdr:nvPicPr>
        <xdr:cNvPr id="6147" name="Picture 3">
          <a:extLst>
            <a:ext uri="{FF2B5EF4-FFF2-40B4-BE49-F238E27FC236}">
              <a16:creationId xmlns:a16="http://schemas.microsoft.com/office/drawing/2014/main" id="{2E5D7D72-66C7-ED51-6308-415CADD49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1504"/>
          <a:ext cx="5937861" cy="13692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140682</xdr:colOff>
      <xdr:row>12</xdr:row>
      <xdr:rowOff>182830</xdr:rowOff>
    </xdr:from>
    <xdr:to>
      <xdr:col>10</xdr:col>
      <xdr:colOff>609268</xdr:colOff>
      <xdr:row>20</xdr:row>
      <xdr:rowOff>128829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6CA39A-9622-5422-51AB-0963D4320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682" y="2776873"/>
          <a:ext cx="7814996" cy="1675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81549</xdr:colOff>
      <xdr:row>13</xdr:row>
      <xdr:rowOff>39279</xdr:rowOff>
    </xdr:from>
    <xdr:to>
      <xdr:col>23</xdr:col>
      <xdr:colOff>433490</xdr:colOff>
      <xdr:row>23</xdr:row>
      <xdr:rowOff>95563</xdr:rowOff>
    </xdr:to>
    <xdr:pic>
      <xdr:nvPicPr>
        <xdr:cNvPr id="7169" name="Picture 1">
          <a:extLst>
            <a:ext uri="{FF2B5EF4-FFF2-40B4-BE49-F238E27FC236}">
              <a16:creationId xmlns:a16="http://schemas.microsoft.com/office/drawing/2014/main" id="{929034E2-44FD-D339-C4C5-B9781AF9F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2086" y="2836428"/>
          <a:ext cx="7048305" cy="22079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495300</xdr:colOff>
      <xdr:row>10</xdr:row>
      <xdr:rowOff>19050</xdr:rowOff>
    </xdr:from>
    <xdr:to>
      <xdr:col>27</xdr:col>
      <xdr:colOff>57150</xdr:colOff>
      <xdr:row>20</xdr:row>
      <xdr:rowOff>0</xdr:rowOff>
    </xdr:to>
    <xdr:pic>
      <xdr:nvPicPr>
        <xdr:cNvPr id="8194" name="Picture 2">
          <a:extLst>
            <a:ext uri="{FF2B5EF4-FFF2-40B4-BE49-F238E27FC236}">
              <a16:creationId xmlns:a16="http://schemas.microsoft.com/office/drawing/2014/main" id="{00E41138-CAA2-0F7A-7FC1-4B8855DD4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58900" y="2178050"/>
          <a:ext cx="5657850" cy="2139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285750</xdr:colOff>
      <xdr:row>22</xdr:row>
      <xdr:rowOff>114300</xdr:rowOff>
    </xdr:from>
    <xdr:to>
      <xdr:col>25</xdr:col>
      <xdr:colOff>152400</xdr:colOff>
      <xdr:row>42</xdr:row>
      <xdr:rowOff>120650</xdr:rowOff>
    </xdr:to>
    <xdr:pic>
      <xdr:nvPicPr>
        <xdr:cNvPr id="8196" name="Picture 4">
          <a:extLst>
            <a:ext uri="{FF2B5EF4-FFF2-40B4-BE49-F238E27FC236}">
              <a16:creationId xmlns:a16="http://schemas.microsoft.com/office/drawing/2014/main" id="{8989F734-2E8E-4987-7BBE-E74284EAF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39750" y="4864100"/>
          <a:ext cx="5353050" cy="432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212462</xdr:rowOff>
    </xdr:from>
    <xdr:to>
      <xdr:col>13</xdr:col>
      <xdr:colOff>1355285</xdr:colOff>
      <xdr:row>33</xdr:row>
      <xdr:rowOff>67127</xdr:rowOff>
    </xdr:to>
    <xdr:pic>
      <xdr:nvPicPr>
        <xdr:cNvPr id="8197" name="Picture 5">
          <a:extLst>
            <a:ext uri="{FF2B5EF4-FFF2-40B4-BE49-F238E27FC236}">
              <a16:creationId xmlns:a16="http://schemas.microsoft.com/office/drawing/2014/main" id="{0D147628-5C70-902A-6A8D-CF1071172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1650"/>
          <a:ext cx="11039035" cy="19977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832086</xdr:colOff>
      <xdr:row>46</xdr:row>
      <xdr:rowOff>199236</xdr:rowOff>
    </xdr:from>
    <xdr:to>
      <xdr:col>15</xdr:col>
      <xdr:colOff>139069</xdr:colOff>
      <xdr:row>54</xdr:row>
      <xdr:rowOff>145089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BDA690-51FD-72E0-8E26-BE3EC3EDE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9836" y="10057611"/>
          <a:ext cx="4163584" cy="1660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685800</xdr:colOff>
      <xdr:row>44</xdr:row>
      <xdr:rowOff>114300</xdr:rowOff>
    </xdr:from>
    <xdr:to>
      <xdr:col>25</xdr:col>
      <xdr:colOff>520700</xdr:colOff>
      <xdr:row>62</xdr:row>
      <xdr:rowOff>203200</xdr:rowOff>
    </xdr:to>
    <xdr:pic>
      <xdr:nvPicPr>
        <xdr:cNvPr id="8200" name="Picture 8">
          <a:extLst>
            <a:ext uri="{FF2B5EF4-FFF2-40B4-BE49-F238E27FC236}">
              <a16:creationId xmlns:a16="http://schemas.microsoft.com/office/drawing/2014/main" id="{A7C04AE7-B640-4868-32BB-C7763200A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20900" y="9613900"/>
          <a:ext cx="5143500" cy="397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120650</xdr:colOff>
      <xdr:row>24</xdr:row>
      <xdr:rowOff>133350</xdr:rowOff>
    </xdr:from>
    <xdr:to>
      <xdr:col>12</xdr:col>
      <xdr:colOff>315652</xdr:colOff>
      <xdr:row>29</xdr:row>
      <xdr:rowOff>114300</xdr:rowOff>
    </xdr:to>
    <xdr:pic>
      <xdr:nvPicPr>
        <xdr:cNvPr id="10241" name="Picture 1">
          <a:extLst>
            <a:ext uri="{FF2B5EF4-FFF2-40B4-BE49-F238E27FC236}">
              <a16:creationId xmlns:a16="http://schemas.microsoft.com/office/drawing/2014/main" id="{F905621D-7566-6A1B-B7B4-F4D2B2D5A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5321300"/>
          <a:ext cx="5099050" cy="96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165100</xdr:colOff>
      <xdr:row>27</xdr:row>
      <xdr:rowOff>158750</xdr:rowOff>
    </xdr:from>
    <xdr:to>
      <xdr:col>6</xdr:col>
      <xdr:colOff>641350</xdr:colOff>
      <xdr:row>35</xdr:row>
      <xdr:rowOff>63500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CAE65FD4-4125-466E-813B-4E0676C0C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" y="5143500"/>
          <a:ext cx="5937250" cy="137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80117</xdr:colOff>
      <xdr:row>13</xdr:row>
      <xdr:rowOff>117505</xdr:rowOff>
    </xdr:from>
    <xdr:to>
      <xdr:col>10</xdr:col>
      <xdr:colOff>548703</xdr:colOff>
      <xdr:row>21</xdr:row>
      <xdr:rowOff>53169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2A90BE-C8D5-4224-8FEC-3165AE078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17" y="2924205"/>
          <a:ext cx="7815536" cy="16628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241300</xdr:colOff>
      <xdr:row>5</xdr:row>
      <xdr:rowOff>57150</xdr:rowOff>
    </xdr:from>
    <xdr:to>
      <xdr:col>23</xdr:col>
      <xdr:colOff>596900</xdr:colOff>
      <xdr:row>15</xdr:row>
      <xdr:rowOff>114300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60FB914F-E84D-44F2-8AD3-F68C4AF7D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1050" y="1136650"/>
          <a:ext cx="7061200" cy="2216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495300</xdr:colOff>
      <xdr:row>10</xdr:row>
      <xdr:rowOff>19050</xdr:rowOff>
    </xdr:from>
    <xdr:to>
      <xdr:col>27</xdr:col>
      <xdr:colOff>57150</xdr:colOff>
      <xdr:row>20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3004DC9-4245-4EB2-B2C3-E6035CCD9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1050" y="2178050"/>
          <a:ext cx="5657850" cy="2139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285750</xdr:colOff>
      <xdr:row>22</xdr:row>
      <xdr:rowOff>114300</xdr:rowOff>
    </xdr:from>
    <xdr:to>
      <xdr:col>25</xdr:col>
      <xdr:colOff>152400</xdr:colOff>
      <xdr:row>42</xdr:row>
      <xdr:rowOff>120650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F35C8095-0219-4607-8E06-826040E19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1900" y="4864100"/>
          <a:ext cx="5353050" cy="432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212462</xdr:rowOff>
    </xdr:from>
    <xdr:to>
      <xdr:col>13</xdr:col>
      <xdr:colOff>1355285</xdr:colOff>
      <xdr:row>33</xdr:row>
      <xdr:rowOff>67127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E362DDB9-F099-4418-80D3-AED3F03FB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8162"/>
          <a:ext cx="11039035" cy="20136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832086</xdr:colOff>
      <xdr:row>46</xdr:row>
      <xdr:rowOff>199236</xdr:rowOff>
    </xdr:from>
    <xdr:to>
      <xdr:col>15</xdr:col>
      <xdr:colOff>139069</xdr:colOff>
      <xdr:row>54</xdr:row>
      <xdr:rowOff>145089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2A50ACA-6D9A-452A-9065-ED37BF9CD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236" y="10130636"/>
          <a:ext cx="4158383" cy="16730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120650</xdr:colOff>
      <xdr:row>24</xdr:row>
      <xdr:rowOff>133350</xdr:rowOff>
    </xdr:from>
    <xdr:to>
      <xdr:col>12</xdr:col>
      <xdr:colOff>88900</xdr:colOff>
      <xdr:row>29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7746F7-12D1-4627-8177-BA8620189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5321300"/>
          <a:ext cx="5099050" cy="96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120650</xdr:colOff>
      <xdr:row>24</xdr:row>
      <xdr:rowOff>133350</xdr:rowOff>
    </xdr:from>
    <xdr:to>
      <xdr:col>12</xdr:col>
      <xdr:colOff>315652</xdr:colOff>
      <xdr:row>29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95F1A7-E3AC-4D38-B07C-99C9732D3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5321300"/>
          <a:ext cx="5097202" cy="96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nek Mukesh" id="{C2C51364-1ABA-4FBD-BD4A-41A7CE48DD18}" userId="7baad15b6bef9919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" dT="2022-04-27T08:01:01.46" personId="{C2C51364-1ABA-4FBD-BD4A-41A7CE48DD18}" id="{907CCE33-C81E-4E2C-AF0C-A5F95EBF5872}">
    <text>BDA = Balanced Day Adjustments 
Accrual, prepayment, depreciation, bad debt exp etc.</text>
  </threadedComment>
  <threadedComment ref="H4" dT="2022-04-27T08:03:56.12" personId="{C2C51364-1ABA-4FBD-BD4A-41A7CE48DD18}" id="{C2BAD37C-FFA5-4D87-8272-E6E6E1D166CE}">
    <text>At end of accounting year; Close books for current year and prepare for next year.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31468-06B7-4EAE-81E5-FB432EF125CF}">
  <dimension ref="A1"/>
  <sheetViews>
    <sheetView topLeftCell="A4" zoomScale="121" zoomScaleNormal="85" workbookViewId="0">
      <selection activeCell="T36" sqref="T36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0C2FA-7F47-4646-A4FB-C656FFCA9DC7}">
  <dimension ref="B1:X20"/>
  <sheetViews>
    <sheetView topLeftCell="M5" zoomScale="200" zoomScaleNormal="130" workbookViewId="0">
      <selection activeCell="O11" sqref="O11"/>
    </sheetView>
  </sheetViews>
  <sheetFormatPr baseColWidth="10" defaultColWidth="8.83203125" defaultRowHeight="15" x14ac:dyDescent="0.2"/>
  <cols>
    <col min="5" max="5" width="18.83203125" bestFit="1" customWidth="1"/>
    <col min="6" max="6" width="10.5" customWidth="1"/>
    <col min="7" max="7" width="10.5" bestFit="1" customWidth="1"/>
    <col min="11" max="11" width="2.1640625" bestFit="1" customWidth="1"/>
    <col min="12" max="12" width="37.5" bestFit="1" customWidth="1"/>
    <col min="13" max="13" width="22.6640625" bestFit="1" customWidth="1"/>
    <col min="17" max="17" width="5.5" bestFit="1" customWidth="1"/>
    <col min="18" max="18" width="13.33203125" customWidth="1"/>
    <col min="21" max="21" width="6.1640625" customWidth="1"/>
  </cols>
  <sheetData>
    <row r="1" spans="2:24" x14ac:dyDescent="0.2">
      <c r="G1" t="s">
        <v>24</v>
      </c>
      <c r="Q1" s="16"/>
      <c r="R1" s="16"/>
      <c r="S1" s="16" t="s">
        <v>137</v>
      </c>
      <c r="T1" s="16" t="s">
        <v>139</v>
      </c>
      <c r="U1" s="16"/>
      <c r="V1" s="16" t="s">
        <v>132</v>
      </c>
      <c r="W1" s="16" t="s">
        <v>133</v>
      </c>
      <c r="X1" s="16" t="s">
        <v>141</v>
      </c>
    </row>
    <row r="2" spans="2:24" x14ac:dyDescent="0.2">
      <c r="B2" s="4" t="s">
        <v>25</v>
      </c>
      <c r="Q2" s="16"/>
      <c r="R2" s="16" t="s">
        <v>39</v>
      </c>
      <c r="S2" s="16" t="s">
        <v>138</v>
      </c>
      <c r="T2" s="16" t="s">
        <v>140</v>
      </c>
      <c r="U2" s="16"/>
      <c r="V2" s="16" t="s">
        <v>134</v>
      </c>
      <c r="W2" s="16" t="s">
        <v>134</v>
      </c>
      <c r="X2" s="16" t="s">
        <v>142</v>
      </c>
    </row>
    <row r="3" spans="2:24" x14ac:dyDescent="0.2">
      <c r="F3" t="s">
        <v>26</v>
      </c>
      <c r="G3" t="s">
        <v>27</v>
      </c>
      <c r="H3" t="s">
        <v>25</v>
      </c>
      <c r="L3" t="s">
        <v>28</v>
      </c>
      <c r="M3" t="s">
        <v>29</v>
      </c>
      <c r="Q3" s="16" t="s">
        <v>130</v>
      </c>
      <c r="R3" s="16" t="s">
        <v>8</v>
      </c>
      <c r="S3" s="16" t="s">
        <v>36</v>
      </c>
      <c r="T3" s="16" t="s">
        <v>131</v>
      </c>
      <c r="U3" s="16"/>
      <c r="V3" s="16" t="s">
        <v>136</v>
      </c>
      <c r="W3" s="16" t="s">
        <v>136</v>
      </c>
      <c r="X3" s="16" t="s">
        <v>143</v>
      </c>
    </row>
    <row r="4" spans="2:24" ht="16" thickBot="1" x14ac:dyDescent="0.25">
      <c r="C4" s="4" t="s">
        <v>30</v>
      </c>
      <c r="D4" s="4"/>
      <c r="E4" s="4" t="s">
        <v>31</v>
      </c>
      <c r="F4" t="s">
        <v>32</v>
      </c>
      <c r="G4" t="s">
        <v>33</v>
      </c>
      <c r="H4" t="s">
        <v>34</v>
      </c>
      <c r="Q4" s="16"/>
      <c r="R4" s="16"/>
      <c r="S4" s="16"/>
      <c r="T4" s="16"/>
      <c r="U4" s="16"/>
      <c r="V4" s="16" t="s">
        <v>135</v>
      </c>
      <c r="W4" s="16" t="s">
        <v>135</v>
      </c>
      <c r="X4" s="16" t="s">
        <v>144</v>
      </c>
    </row>
    <row r="5" spans="2:24" x14ac:dyDescent="0.2">
      <c r="C5" s="4"/>
      <c r="D5" s="4"/>
      <c r="E5" s="5" t="s">
        <v>35</v>
      </c>
      <c r="M5" s="2"/>
      <c r="N5" s="6" t="s">
        <v>36</v>
      </c>
      <c r="O5" s="7" t="s">
        <v>37</v>
      </c>
      <c r="Q5" s="16"/>
      <c r="R5" s="16"/>
      <c r="S5" s="16"/>
      <c r="T5" s="16"/>
      <c r="U5" s="16"/>
      <c r="V5" s="16"/>
      <c r="W5" s="16"/>
      <c r="X5" s="16"/>
    </row>
    <row r="6" spans="2:24" x14ac:dyDescent="0.2">
      <c r="C6" s="57" t="s">
        <v>38</v>
      </c>
      <c r="D6" s="4"/>
      <c r="E6" s="56" t="s">
        <v>39</v>
      </c>
      <c r="F6" t="s">
        <v>32</v>
      </c>
      <c r="H6" s="4" t="s">
        <v>40</v>
      </c>
      <c r="K6">
        <v>1</v>
      </c>
      <c r="L6" t="s">
        <v>41</v>
      </c>
      <c r="M6" s="8" t="s">
        <v>42</v>
      </c>
      <c r="N6" t="s">
        <v>43</v>
      </c>
      <c r="O6" s="9"/>
      <c r="Q6" s="16">
        <v>1</v>
      </c>
      <c r="R6" s="16"/>
      <c r="S6" s="16"/>
      <c r="T6" s="16"/>
      <c r="U6" s="16"/>
      <c r="V6" s="16"/>
      <c r="W6" s="16"/>
      <c r="X6" s="16"/>
    </row>
    <row r="7" spans="2:24" x14ac:dyDescent="0.2">
      <c r="C7" s="57"/>
      <c r="D7" s="4"/>
      <c r="E7" s="5" t="s">
        <v>35</v>
      </c>
      <c r="M7" s="8" t="s">
        <v>44</v>
      </c>
      <c r="O7" s="9" t="s">
        <v>43</v>
      </c>
      <c r="Q7" s="16"/>
      <c r="R7" s="16"/>
      <c r="S7" s="16"/>
      <c r="T7" s="16"/>
      <c r="U7" s="16"/>
      <c r="V7" s="16"/>
      <c r="W7" s="16"/>
      <c r="X7" s="16"/>
    </row>
    <row r="8" spans="2:24" x14ac:dyDescent="0.2">
      <c r="C8" s="57"/>
      <c r="D8" s="4"/>
      <c r="E8" s="56" t="s">
        <v>45</v>
      </c>
      <c r="F8" t="s">
        <v>32</v>
      </c>
      <c r="M8" s="8" t="s">
        <v>46</v>
      </c>
      <c r="O8" s="9"/>
      <c r="Q8" s="16"/>
      <c r="R8" s="16"/>
      <c r="S8" s="16"/>
      <c r="T8" s="16"/>
      <c r="U8" s="16"/>
      <c r="V8" s="16"/>
      <c r="W8" s="16"/>
      <c r="X8" s="16"/>
    </row>
    <row r="9" spans="2:24" x14ac:dyDescent="0.2">
      <c r="C9" s="57"/>
      <c r="D9" s="4"/>
      <c r="E9" s="5" t="s">
        <v>35</v>
      </c>
      <c r="M9" s="8"/>
      <c r="O9" s="9"/>
      <c r="Q9" s="16"/>
      <c r="R9" s="16"/>
      <c r="S9" s="16"/>
      <c r="T9" s="16"/>
      <c r="U9" s="16"/>
      <c r="V9" s="16"/>
      <c r="W9" s="16"/>
      <c r="X9" s="16"/>
    </row>
    <row r="10" spans="2:24" x14ac:dyDescent="0.2">
      <c r="C10" s="57"/>
      <c r="D10" s="4"/>
      <c r="E10" s="56" t="s">
        <v>47</v>
      </c>
      <c r="F10" t="s">
        <v>32</v>
      </c>
      <c r="G10" t="s">
        <v>48</v>
      </c>
      <c r="H10" t="s">
        <v>49</v>
      </c>
      <c r="K10">
        <v>2</v>
      </c>
      <c r="L10" t="s">
        <v>50</v>
      </c>
      <c r="M10" s="8" t="s">
        <v>44</v>
      </c>
      <c r="N10" t="s">
        <v>43</v>
      </c>
      <c r="O10" s="9"/>
      <c r="Q10" s="16"/>
      <c r="R10" s="16"/>
      <c r="S10" s="16"/>
      <c r="T10" s="16"/>
      <c r="U10" s="16"/>
      <c r="V10" s="16"/>
      <c r="W10" s="16"/>
      <c r="X10" s="16"/>
    </row>
    <row r="11" spans="2:24" ht="16" thickBot="1" x14ac:dyDescent="0.25">
      <c r="C11" s="4"/>
      <c r="D11" s="4"/>
      <c r="E11" s="4"/>
      <c r="F11" s="55" t="s">
        <v>51</v>
      </c>
      <c r="G11" s="10" t="s">
        <v>52</v>
      </c>
      <c r="H11" s="11" t="s">
        <v>53</v>
      </c>
      <c r="M11" s="8" t="s">
        <v>54</v>
      </c>
      <c r="O11" s="9" t="s">
        <v>43</v>
      </c>
      <c r="Q11" s="16">
        <v>2</v>
      </c>
      <c r="R11" s="16"/>
      <c r="S11" s="16"/>
      <c r="T11" s="16"/>
      <c r="U11" s="16"/>
      <c r="V11" s="16"/>
      <c r="W11" s="16"/>
      <c r="X11" s="16"/>
    </row>
    <row r="12" spans="2:24" ht="16" thickTop="1" x14ac:dyDescent="0.2">
      <c r="C12" s="4"/>
      <c r="D12" s="4"/>
      <c r="E12" s="5" t="s">
        <v>35</v>
      </c>
      <c r="G12" s="12" t="s">
        <v>35</v>
      </c>
      <c r="H12" t="s">
        <v>55</v>
      </c>
      <c r="M12" s="8" t="s">
        <v>56</v>
      </c>
      <c r="O12" s="9"/>
    </row>
    <row r="13" spans="2:24" x14ac:dyDescent="0.2">
      <c r="C13" s="4" t="s">
        <v>57</v>
      </c>
      <c r="D13" s="4"/>
      <c r="E13" s="4" t="s">
        <v>58</v>
      </c>
      <c r="F13" t="s">
        <v>58</v>
      </c>
      <c r="H13" t="s">
        <v>59</v>
      </c>
      <c r="M13" s="8"/>
      <c r="O13" s="9"/>
    </row>
    <row r="14" spans="2:24" x14ac:dyDescent="0.2">
      <c r="F14" t="s">
        <v>60</v>
      </c>
      <c r="K14">
        <v>3</v>
      </c>
      <c r="L14" t="s">
        <v>61</v>
      </c>
      <c r="M14" s="8" t="s">
        <v>44</v>
      </c>
      <c r="N14" t="s">
        <v>43</v>
      </c>
      <c r="O14" s="9"/>
    </row>
    <row r="15" spans="2:24" x14ac:dyDescent="0.2">
      <c r="M15" s="8" t="s">
        <v>62</v>
      </c>
      <c r="O15" s="9" t="s">
        <v>43</v>
      </c>
    </row>
    <row r="16" spans="2:24" x14ac:dyDescent="0.2">
      <c r="M16" s="8" t="s">
        <v>63</v>
      </c>
      <c r="O16" s="9"/>
    </row>
    <row r="17" spans="11:15" x14ac:dyDescent="0.2">
      <c r="M17" s="8"/>
      <c r="O17" s="9"/>
    </row>
    <row r="18" spans="11:15" x14ac:dyDescent="0.2">
      <c r="K18">
        <v>4</v>
      </c>
      <c r="L18" t="s">
        <v>64</v>
      </c>
      <c r="M18" s="8" t="s">
        <v>23</v>
      </c>
      <c r="N18" t="s">
        <v>43</v>
      </c>
      <c r="O18" s="9"/>
    </row>
    <row r="19" spans="11:15" x14ac:dyDescent="0.2">
      <c r="M19" s="8" t="s">
        <v>65</v>
      </c>
      <c r="O19" s="9" t="s">
        <v>43</v>
      </c>
    </row>
    <row r="20" spans="11:15" ht="16" thickBot="1" x14ac:dyDescent="0.25">
      <c r="M20" s="13" t="s">
        <v>66</v>
      </c>
      <c r="N20" s="14"/>
      <c r="O20" s="15"/>
    </row>
  </sheetData>
  <mergeCells count="1">
    <mergeCell ref="C6:C10"/>
  </mergeCell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871AC-4AC1-4525-A015-906CC042C494}">
  <dimension ref="A1:J26"/>
  <sheetViews>
    <sheetView zoomScale="173" workbookViewId="0">
      <pane ySplit="5" topLeftCell="A12" activePane="bottomLeft" state="frozen"/>
      <selection pane="bottomLeft" activeCell="C14" sqref="C14"/>
    </sheetView>
  </sheetViews>
  <sheetFormatPr baseColWidth="10" defaultColWidth="8.83203125" defaultRowHeight="15" x14ac:dyDescent="0.2"/>
  <cols>
    <col min="2" max="2" width="25.1640625" customWidth="1"/>
    <col min="3" max="3" width="12.1640625" customWidth="1"/>
    <col min="4" max="4" width="11.5" customWidth="1"/>
    <col min="6" max="6" width="11.83203125" bestFit="1" customWidth="1"/>
    <col min="7" max="7" width="12.83203125" bestFit="1" customWidth="1"/>
  </cols>
  <sheetData>
    <row r="1" spans="1:10" x14ac:dyDescent="0.2">
      <c r="J1" s="16" t="s">
        <v>193</v>
      </c>
    </row>
    <row r="2" spans="1:10" x14ac:dyDescent="0.2">
      <c r="C2" s="42" t="s">
        <v>137</v>
      </c>
      <c r="D2" s="43" t="s">
        <v>139</v>
      </c>
      <c r="F2" s="16" t="s">
        <v>132</v>
      </c>
      <c r="G2" s="16" t="s">
        <v>133</v>
      </c>
      <c r="H2" s="16" t="s">
        <v>141</v>
      </c>
      <c r="J2" s="16" t="s">
        <v>192</v>
      </c>
    </row>
    <row r="3" spans="1:10" ht="16" thickBot="1" x14ac:dyDescent="0.25">
      <c r="A3" s="16"/>
      <c r="B3" s="16"/>
      <c r="C3" s="42" t="s">
        <v>138</v>
      </c>
      <c r="D3" s="43" t="s">
        <v>140</v>
      </c>
      <c r="E3" s="16"/>
      <c r="F3" s="16" t="s">
        <v>134</v>
      </c>
      <c r="G3" s="16" t="s">
        <v>134</v>
      </c>
      <c r="H3" s="16" t="s">
        <v>142</v>
      </c>
      <c r="J3" s="16" t="s">
        <v>194</v>
      </c>
    </row>
    <row r="4" spans="1:10" x14ac:dyDescent="0.2">
      <c r="A4" s="38"/>
      <c r="B4" s="39" t="s">
        <v>39</v>
      </c>
      <c r="C4" s="6"/>
      <c r="D4" s="7"/>
      <c r="E4" s="16"/>
      <c r="F4" s="16" t="s">
        <v>136</v>
      </c>
      <c r="G4" s="16" t="s">
        <v>136</v>
      </c>
      <c r="H4" s="16" t="s">
        <v>143</v>
      </c>
      <c r="J4" s="16" t="s">
        <v>195</v>
      </c>
    </row>
    <row r="5" spans="1:10" x14ac:dyDescent="0.2">
      <c r="A5" s="40" t="s">
        <v>130</v>
      </c>
      <c r="B5" s="16" t="s">
        <v>8</v>
      </c>
      <c r="C5" s="42" t="s">
        <v>36</v>
      </c>
      <c r="D5" s="44" t="s">
        <v>131</v>
      </c>
      <c r="E5" s="16"/>
      <c r="F5" s="16" t="s">
        <v>135</v>
      </c>
      <c r="G5" s="16" t="s">
        <v>135</v>
      </c>
      <c r="H5" s="16" t="s">
        <v>144</v>
      </c>
      <c r="J5" s="16" t="s">
        <v>196</v>
      </c>
    </row>
    <row r="6" spans="1:10" x14ac:dyDescent="0.2">
      <c r="A6" s="40"/>
      <c r="B6" s="16"/>
      <c r="C6" s="16"/>
      <c r="D6" s="41"/>
      <c r="E6" s="16"/>
      <c r="J6" s="16"/>
    </row>
    <row r="7" spans="1:10" x14ac:dyDescent="0.2">
      <c r="A7" s="40"/>
      <c r="B7" s="16"/>
      <c r="C7" s="16"/>
      <c r="D7" s="41"/>
      <c r="E7" s="16"/>
      <c r="F7" s="16"/>
      <c r="G7" s="16"/>
      <c r="H7" s="16"/>
    </row>
    <row r="8" spans="1:10" x14ac:dyDescent="0.2">
      <c r="A8" s="40">
        <v>1</v>
      </c>
      <c r="B8" s="16" t="s">
        <v>244</v>
      </c>
      <c r="C8" s="16">
        <v>5200</v>
      </c>
      <c r="D8" s="41"/>
      <c r="E8" s="16"/>
      <c r="F8" s="16" t="s">
        <v>232</v>
      </c>
      <c r="G8" s="16" t="s">
        <v>42</v>
      </c>
      <c r="H8" s="16" t="s">
        <v>141</v>
      </c>
    </row>
    <row r="9" spans="1:10" x14ac:dyDescent="0.2">
      <c r="A9" s="40"/>
      <c r="B9" s="16" t="s">
        <v>245</v>
      </c>
      <c r="C9" s="16"/>
      <c r="D9" s="41">
        <v>5200</v>
      </c>
      <c r="E9" s="16"/>
      <c r="F9" s="16" t="s">
        <v>180</v>
      </c>
      <c r="G9" s="16" t="s">
        <v>181</v>
      </c>
      <c r="H9" s="16" t="s">
        <v>182</v>
      </c>
    </row>
    <row r="10" spans="1:10" x14ac:dyDescent="0.2">
      <c r="A10" s="40"/>
      <c r="B10" s="16" t="s">
        <v>233</v>
      </c>
      <c r="C10" s="16"/>
      <c r="D10" s="41"/>
      <c r="E10" s="16"/>
      <c r="F10" s="16" t="s">
        <v>176</v>
      </c>
      <c r="G10" s="16" t="s">
        <v>177</v>
      </c>
      <c r="H10" s="16" t="s">
        <v>144</v>
      </c>
    </row>
    <row r="11" spans="1:10" x14ac:dyDescent="0.2">
      <c r="A11" s="40"/>
      <c r="B11" s="16"/>
      <c r="C11" s="16"/>
      <c r="D11" s="41"/>
      <c r="E11" s="16"/>
    </row>
    <row r="12" spans="1:10" x14ac:dyDescent="0.2">
      <c r="A12" s="40">
        <v>2</v>
      </c>
      <c r="B12" s="16" t="s">
        <v>246</v>
      </c>
      <c r="C12" s="16">
        <v>13000</v>
      </c>
      <c r="D12" s="41"/>
      <c r="E12" s="16"/>
      <c r="F12" s="16" t="s">
        <v>183</v>
      </c>
      <c r="G12" s="16" t="s">
        <v>184</v>
      </c>
      <c r="H12" s="16" t="s">
        <v>141</v>
      </c>
    </row>
    <row r="13" spans="1:10" x14ac:dyDescent="0.2">
      <c r="B13" s="16" t="s">
        <v>247</v>
      </c>
      <c r="C13" s="16"/>
      <c r="D13" s="41">
        <v>13000</v>
      </c>
      <c r="E13" s="16"/>
      <c r="F13" s="16" t="s">
        <v>187</v>
      </c>
      <c r="G13" s="16" t="s">
        <v>188</v>
      </c>
      <c r="H13" s="16" t="s">
        <v>182</v>
      </c>
    </row>
    <row r="14" spans="1:10" x14ac:dyDescent="0.2">
      <c r="A14" s="8"/>
      <c r="B14" s="16" t="s">
        <v>234</v>
      </c>
      <c r="D14" s="9"/>
      <c r="F14" s="16" t="s">
        <v>176</v>
      </c>
      <c r="G14" s="16" t="s">
        <v>177</v>
      </c>
      <c r="H14" s="16" t="s">
        <v>144</v>
      </c>
    </row>
    <row r="15" spans="1:10" x14ac:dyDescent="0.2">
      <c r="A15" s="8"/>
      <c r="D15" s="9"/>
    </row>
    <row r="16" spans="1:10" x14ac:dyDescent="0.2">
      <c r="A16" s="8">
        <v>3</v>
      </c>
      <c r="B16" s="16" t="s">
        <v>248</v>
      </c>
      <c r="C16">
        <v>2500</v>
      </c>
      <c r="D16" s="9"/>
      <c r="F16" s="16" t="s">
        <v>190</v>
      </c>
      <c r="G16" s="16" t="s">
        <v>235</v>
      </c>
      <c r="H16" s="16" t="s">
        <v>141</v>
      </c>
    </row>
    <row r="17" spans="1:8" x14ac:dyDescent="0.2">
      <c r="A17" s="8"/>
      <c r="B17" s="16" t="s">
        <v>249</v>
      </c>
      <c r="D17" s="9">
        <v>2500</v>
      </c>
      <c r="F17" s="16" t="s">
        <v>187</v>
      </c>
      <c r="G17" s="16" t="s">
        <v>197</v>
      </c>
      <c r="H17" s="16" t="s">
        <v>182</v>
      </c>
    </row>
    <row r="18" spans="1:8" x14ac:dyDescent="0.2">
      <c r="A18" s="8"/>
      <c r="B18" s="16" t="s">
        <v>236</v>
      </c>
      <c r="D18" s="9"/>
      <c r="F18" s="16" t="s">
        <v>176</v>
      </c>
      <c r="G18" s="16" t="s">
        <v>177</v>
      </c>
      <c r="H18" s="16" t="s">
        <v>144</v>
      </c>
    </row>
    <row r="19" spans="1:8" x14ac:dyDescent="0.2">
      <c r="A19" s="8"/>
      <c r="D19" s="9"/>
    </row>
    <row r="20" spans="1:8" x14ac:dyDescent="0.2">
      <c r="A20" s="8">
        <v>4</v>
      </c>
      <c r="B20" s="16" t="s">
        <v>120</v>
      </c>
      <c r="C20">
        <v>600</v>
      </c>
      <c r="D20" s="9"/>
      <c r="F20" s="16" t="s">
        <v>237</v>
      </c>
      <c r="G20" s="16" t="s">
        <v>200</v>
      </c>
      <c r="H20" s="16" t="s">
        <v>141</v>
      </c>
    </row>
    <row r="21" spans="1:8" x14ac:dyDescent="0.2">
      <c r="A21" s="8"/>
      <c r="B21" s="16" t="s">
        <v>96</v>
      </c>
      <c r="D21" s="9">
        <v>600</v>
      </c>
      <c r="F21" s="16" t="s">
        <v>188</v>
      </c>
      <c r="G21" s="16" t="s">
        <v>187</v>
      </c>
      <c r="H21" s="16" t="s">
        <v>182</v>
      </c>
    </row>
    <row r="22" spans="1:8" ht="16" thickBot="1" x14ac:dyDescent="0.25">
      <c r="A22" s="13"/>
      <c r="B22" s="14" t="s">
        <v>238</v>
      </c>
      <c r="C22" s="14"/>
      <c r="D22" s="15"/>
      <c r="F22" s="16" t="s">
        <v>177</v>
      </c>
      <c r="G22" s="16" t="s">
        <v>176</v>
      </c>
      <c r="H22" s="16" t="s">
        <v>144</v>
      </c>
    </row>
    <row r="24" spans="1:8" x14ac:dyDescent="0.2">
      <c r="A24">
        <v>5</v>
      </c>
      <c r="B24" t="s">
        <v>241</v>
      </c>
      <c r="C24">
        <v>310</v>
      </c>
      <c r="F24" s="16" t="s">
        <v>240</v>
      </c>
      <c r="G24" s="16" t="s">
        <v>239</v>
      </c>
      <c r="H24" s="16" t="s">
        <v>141</v>
      </c>
    </row>
    <row r="25" spans="1:8" x14ac:dyDescent="0.2">
      <c r="B25" t="s">
        <v>242</v>
      </c>
      <c r="D25">
        <v>310</v>
      </c>
      <c r="F25" s="16" t="s">
        <v>181</v>
      </c>
      <c r="G25" s="16" t="s">
        <v>207</v>
      </c>
      <c r="H25" s="16" t="s">
        <v>182</v>
      </c>
    </row>
    <row r="26" spans="1:8" x14ac:dyDescent="0.2">
      <c r="B26" t="s">
        <v>243</v>
      </c>
      <c r="F26" s="16" t="s">
        <v>177</v>
      </c>
      <c r="G26" s="16" t="s">
        <v>176</v>
      </c>
      <c r="H26" s="16" t="s">
        <v>144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30AB4-1E2F-415D-B46B-0954882CC2D5}">
  <dimension ref="A1:K32"/>
  <sheetViews>
    <sheetView zoomScale="188" zoomScaleNormal="120" workbookViewId="0">
      <pane ySplit="4" topLeftCell="A5" activePane="bottomLeft" state="frozen"/>
      <selection pane="bottomLeft" activeCell="D12" sqref="D12"/>
    </sheetView>
  </sheetViews>
  <sheetFormatPr baseColWidth="10" defaultColWidth="8.83203125" defaultRowHeight="15" x14ac:dyDescent="0.2"/>
  <cols>
    <col min="2" max="2" width="9.83203125" bestFit="1" customWidth="1"/>
    <col min="3" max="3" width="12.1640625" bestFit="1" customWidth="1"/>
    <col min="4" max="5" width="10.33203125" bestFit="1" customWidth="1"/>
    <col min="6" max="6" width="4.83203125" customWidth="1"/>
    <col min="7" max="7" width="12.33203125" bestFit="1" customWidth="1"/>
    <col min="8" max="8" width="12.33203125" customWidth="1"/>
    <col min="9" max="9" width="12.83203125" bestFit="1" customWidth="1"/>
    <col min="10" max="10" width="11.5" bestFit="1" customWidth="1"/>
    <col min="11" max="11" width="21.1640625" customWidth="1"/>
  </cols>
  <sheetData>
    <row r="1" spans="1:11" ht="17" x14ac:dyDescent="0.25">
      <c r="A1" s="1" t="s">
        <v>211</v>
      </c>
      <c r="B1" s="45" t="s">
        <v>13</v>
      </c>
      <c r="C1" s="46" t="s">
        <v>14</v>
      </c>
      <c r="D1" s="1"/>
      <c r="E1" s="1"/>
      <c r="F1" s="1"/>
      <c r="G1" s="46" t="s">
        <v>15</v>
      </c>
      <c r="H1" s="1"/>
      <c r="I1" s="45" t="s">
        <v>16</v>
      </c>
      <c r="J1" s="1"/>
      <c r="K1" s="1"/>
    </row>
    <row r="2" spans="1:11" ht="17" x14ac:dyDescent="0.25">
      <c r="A2" s="1"/>
      <c r="B2" s="1" t="s">
        <v>0</v>
      </c>
      <c r="C2" s="1"/>
      <c r="D2" s="1"/>
      <c r="E2" s="1"/>
      <c r="F2" s="1" t="s">
        <v>11</v>
      </c>
      <c r="G2" s="1" t="s">
        <v>1</v>
      </c>
      <c r="H2" s="1"/>
      <c r="I2" s="1" t="s">
        <v>2</v>
      </c>
      <c r="J2" s="1"/>
      <c r="K2" s="1"/>
    </row>
    <row r="3" spans="1:11" ht="17" x14ac:dyDescent="0.25">
      <c r="A3" s="1" t="s">
        <v>9</v>
      </c>
      <c r="B3" s="1" t="s">
        <v>3</v>
      </c>
      <c r="C3" s="1" t="s">
        <v>116</v>
      </c>
      <c r="D3" s="1" t="s">
        <v>21</v>
      </c>
      <c r="E3" s="1" t="s">
        <v>112</v>
      </c>
      <c r="F3" s="1" t="s">
        <v>11</v>
      </c>
      <c r="G3" s="1" t="s">
        <v>114</v>
      </c>
      <c r="H3" s="1" t="s">
        <v>214</v>
      </c>
      <c r="I3" s="1" t="s">
        <v>5</v>
      </c>
      <c r="J3" s="1" t="s">
        <v>6</v>
      </c>
      <c r="K3" s="1"/>
    </row>
    <row r="4" spans="1:11" ht="17" x14ac:dyDescent="0.25">
      <c r="A4" s="1"/>
      <c r="B4" s="1"/>
      <c r="C4" s="1" t="s">
        <v>117</v>
      </c>
      <c r="D4" s="1"/>
      <c r="E4" s="1" t="s">
        <v>113</v>
      </c>
      <c r="F4" s="1" t="s">
        <v>11</v>
      </c>
      <c r="G4" s="1" t="s">
        <v>115</v>
      </c>
      <c r="H4" s="1" t="s">
        <v>128</v>
      </c>
      <c r="I4" s="1" t="s">
        <v>67</v>
      </c>
      <c r="J4" s="1" t="s">
        <v>7</v>
      </c>
      <c r="K4" s="1" t="s">
        <v>8</v>
      </c>
    </row>
    <row r="5" spans="1:11" ht="17" x14ac:dyDescent="0.25">
      <c r="A5" s="1" t="s">
        <v>10</v>
      </c>
      <c r="B5" s="1"/>
      <c r="C5" s="1">
        <v>4500</v>
      </c>
      <c r="D5" s="1">
        <v>720</v>
      </c>
      <c r="E5" s="1">
        <v>24000</v>
      </c>
      <c r="F5" s="1" t="s">
        <v>11</v>
      </c>
      <c r="G5" s="1">
        <v>4800</v>
      </c>
      <c r="H5" s="1"/>
      <c r="I5" s="1"/>
      <c r="J5" s="1"/>
      <c r="K5" s="1"/>
    </row>
    <row r="6" spans="1:11" ht="17" x14ac:dyDescent="0.25">
      <c r="A6" s="17"/>
      <c r="B6" s="1"/>
      <c r="C6" s="1"/>
      <c r="D6" s="1"/>
      <c r="E6" s="1"/>
      <c r="F6" s="1"/>
      <c r="G6" s="1"/>
      <c r="H6" s="1"/>
      <c r="I6" s="1"/>
      <c r="J6" s="1">
        <v>-32600</v>
      </c>
      <c r="K6" s="1" t="s">
        <v>12</v>
      </c>
    </row>
    <row r="7" spans="1:11" ht="17" x14ac:dyDescent="0.25">
      <c r="A7" s="17"/>
      <c r="B7" s="1"/>
      <c r="C7" s="1"/>
      <c r="D7" s="1"/>
      <c r="E7" s="1"/>
      <c r="F7" s="1"/>
      <c r="G7" s="1"/>
      <c r="H7" s="1"/>
      <c r="J7" s="1">
        <v>13200</v>
      </c>
      <c r="K7" s="1" t="s">
        <v>118</v>
      </c>
    </row>
    <row r="8" spans="1:11" ht="17" x14ac:dyDescent="0.25">
      <c r="A8" s="1">
        <v>1</v>
      </c>
      <c r="B8" s="1"/>
      <c r="C8" s="46">
        <f>C5/-4</f>
        <v>-1125</v>
      </c>
      <c r="D8" s="1"/>
      <c r="E8" s="1"/>
      <c r="F8" s="1" t="s">
        <v>11</v>
      </c>
      <c r="G8" s="1"/>
      <c r="H8" s="1"/>
      <c r="I8" s="1"/>
      <c r="J8" s="45">
        <f>C8</f>
        <v>-1125</v>
      </c>
      <c r="K8" s="1" t="s">
        <v>101</v>
      </c>
    </row>
    <row r="9" spans="1:11" ht="17" x14ac:dyDescent="0.25">
      <c r="A9" s="1">
        <v>2</v>
      </c>
      <c r="B9" s="1"/>
      <c r="C9" s="1"/>
      <c r="D9" s="46">
        <v>-290</v>
      </c>
      <c r="E9" s="1"/>
      <c r="F9" s="1" t="s">
        <v>11</v>
      </c>
      <c r="G9" s="1"/>
      <c r="H9" s="1"/>
      <c r="I9" s="1"/>
      <c r="J9" s="45">
        <f>D9</f>
        <v>-290</v>
      </c>
      <c r="K9" s="1" t="s">
        <v>212</v>
      </c>
    </row>
    <row r="10" spans="1:11" ht="17" x14ac:dyDescent="0.25">
      <c r="A10" s="1">
        <v>3</v>
      </c>
      <c r="B10" s="1"/>
      <c r="C10" s="1"/>
      <c r="D10" s="1"/>
      <c r="E10" s="46">
        <f>(E5-2000)*-6/120</f>
        <v>-1100</v>
      </c>
      <c r="F10" s="1" t="s">
        <v>11</v>
      </c>
      <c r="G10" s="1"/>
      <c r="H10" s="1"/>
      <c r="I10" s="1"/>
      <c r="J10" s="45">
        <f>E10</f>
        <v>-1100</v>
      </c>
      <c r="K10" s="1" t="s">
        <v>119</v>
      </c>
    </row>
    <row r="11" spans="1:11" ht="17" x14ac:dyDescent="0.25">
      <c r="A11" s="1">
        <v>4</v>
      </c>
      <c r="B11" s="1"/>
      <c r="C11" s="1"/>
      <c r="D11" s="1"/>
      <c r="E11" s="1"/>
      <c r="F11" s="1" t="s">
        <v>11</v>
      </c>
      <c r="G11" s="45">
        <f>G5/-4</f>
        <v>-1200</v>
      </c>
      <c r="H11" s="1"/>
      <c r="I11" s="1"/>
      <c r="J11" s="46">
        <f>G5/4</f>
        <v>1200</v>
      </c>
      <c r="K11" s="1" t="s">
        <v>213</v>
      </c>
    </row>
    <row r="12" spans="1:11" ht="17" x14ac:dyDescent="0.25">
      <c r="A12" s="1">
        <v>5</v>
      </c>
      <c r="B12" s="1"/>
      <c r="C12" s="1"/>
      <c r="D12" s="1"/>
      <c r="E12" s="1"/>
      <c r="F12" s="1" t="s">
        <v>11</v>
      </c>
      <c r="G12" s="1"/>
      <c r="H12" s="46">
        <v>2400</v>
      </c>
      <c r="I12" s="1"/>
      <c r="J12" s="45">
        <v>-2400</v>
      </c>
      <c r="K12" s="1" t="s">
        <v>215</v>
      </c>
    </row>
    <row r="13" spans="1:11" ht="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DC982-8E68-4C15-ABFD-51EFC138F8DE}">
  <dimension ref="A1:N24"/>
  <sheetViews>
    <sheetView topLeftCell="H1" zoomScale="125" zoomScaleNormal="100" workbookViewId="0">
      <pane ySplit="5" topLeftCell="A16" activePane="bottomLeft" state="frozen"/>
      <selection pane="bottomLeft" activeCell="K17" sqref="K17"/>
    </sheetView>
  </sheetViews>
  <sheetFormatPr baseColWidth="10" defaultColWidth="8.6640625" defaultRowHeight="17" x14ac:dyDescent="0.25"/>
  <cols>
    <col min="1" max="1" width="8.83203125" style="1" bestFit="1" customWidth="1"/>
    <col min="2" max="2" width="9.83203125" style="1" bestFit="1" customWidth="1"/>
    <col min="3" max="3" width="8.33203125" style="1" bestFit="1" customWidth="1"/>
    <col min="4" max="4" width="9.83203125" style="1" customWidth="1"/>
    <col min="5" max="5" width="12.1640625" style="1" bestFit="1" customWidth="1"/>
    <col min="6" max="6" width="10.33203125" style="1" bestFit="1" customWidth="1"/>
    <col min="7" max="7" width="11.1640625" style="1" bestFit="1" customWidth="1"/>
    <col min="8" max="8" width="4.83203125" style="1" customWidth="1"/>
    <col min="9" max="9" width="12.33203125" style="1" bestFit="1" customWidth="1"/>
    <col min="10" max="10" width="13.6640625" style="1" customWidth="1"/>
    <col min="11" max="11" width="9.6640625" style="1" bestFit="1" customWidth="1"/>
    <col min="12" max="12" width="13.1640625" style="1" bestFit="1" customWidth="1"/>
    <col min="13" max="13" width="14.5" style="1" bestFit="1" customWidth="1"/>
    <col min="14" max="14" width="21.1640625" style="1" customWidth="1"/>
    <col min="15" max="16384" width="8.6640625" style="1"/>
  </cols>
  <sheetData>
    <row r="1" spans="1:14" x14ac:dyDescent="0.25">
      <c r="A1" s="1" t="s">
        <v>129</v>
      </c>
      <c r="D1" s="45" t="s">
        <v>13</v>
      </c>
      <c r="E1" s="48" t="s">
        <v>14</v>
      </c>
      <c r="J1" s="48" t="s">
        <v>15</v>
      </c>
      <c r="K1" s="45" t="s">
        <v>16</v>
      </c>
    </row>
    <row r="3" spans="1:14" x14ac:dyDescent="0.25">
      <c r="B3" s="1" t="s">
        <v>0</v>
      </c>
      <c r="H3" s="1" t="s">
        <v>11</v>
      </c>
      <c r="I3" s="1" t="s">
        <v>1</v>
      </c>
      <c r="L3" s="1" t="s">
        <v>2</v>
      </c>
    </row>
    <row r="4" spans="1:14" x14ac:dyDescent="0.25">
      <c r="A4" s="1" t="s">
        <v>9</v>
      </c>
      <c r="B4" s="1" t="s">
        <v>3</v>
      </c>
      <c r="C4" s="1" t="s">
        <v>4</v>
      </c>
      <c r="D4" s="1" t="s">
        <v>123</v>
      </c>
      <c r="E4" s="1" t="s">
        <v>116</v>
      </c>
      <c r="F4" s="1" t="s">
        <v>21</v>
      </c>
      <c r="G4" s="1" t="s">
        <v>125</v>
      </c>
      <c r="H4" s="1" t="s">
        <v>11</v>
      </c>
      <c r="I4" s="1" t="s">
        <v>127</v>
      </c>
      <c r="J4" s="1" t="s">
        <v>114</v>
      </c>
      <c r="K4" s="1" t="s">
        <v>22</v>
      </c>
      <c r="L4" s="1" t="s">
        <v>5</v>
      </c>
      <c r="M4" s="1" t="s">
        <v>6</v>
      </c>
    </row>
    <row r="5" spans="1:14" x14ac:dyDescent="0.25">
      <c r="D5" s="1" t="s">
        <v>124</v>
      </c>
      <c r="E5" s="1" t="s">
        <v>117</v>
      </c>
      <c r="G5" s="1" t="s">
        <v>126</v>
      </c>
      <c r="H5" s="1" t="s">
        <v>11</v>
      </c>
      <c r="I5" s="1" t="s">
        <v>128</v>
      </c>
      <c r="J5" s="1" t="s">
        <v>115</v>
      </c>
      <c r="K5" s="1" t="s">
        <v>128</v>
      </c>
      <c r="L5" s="1" t="s">
        <v>67</v>
      </c>
      <c r="M5" s="1" t="s">
        <v>7</v>
      </c>
      <c r="N5" s="1" t="s">
        <v>8</v>
      </c>
    </row>
    <row r="6" spans="1:14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</row>
    <row r="7" spans="1:14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>
        <v>90000</v>
      </c>
      <c r="M7" s="18">
        <v>255600</v>
      </c>
      <c r="N7" s="1" t="s">
        <v>42</v>
      </c>
    </row>
    <row r="8" spans="1:14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>
        <v>-72000</v>
      </c>
      <c r="M8" s="18"/>
    </row>
    <row r="9" spans="1:14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" t="s">
        <v>119</v>
      </c>
    </row>
    <row r="10" spans="1:14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>
        <v>-46800</v>
      </c>
      <c r="N10" s="1" t="s">
        <v>120</v>
      </c>
    </row>
    <row r="11" spans="1:14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>
        <v>-140000</v>
      </c>
      <c r="N11" s="1" t="s">
        <v>121</v>
      </c>
    </row>
    <row r="12" spans="1:14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>
        <v>-24000</v>
      </c>
      <c r="N12" s="1" t="s">
        <v>122</v>
      </c>
    </row>
    <row r="13" spans="1:14" x14ac:dyDescent="0.25">
      <c r="A13" s="18" t="s">
        <v>10</v>
      </c>
      <c r="B13" s="18">
        <v>46800</v>
      </c>
      <c r="C13" s="18"/>
      <c r="D13" s="18">
        <v>10800</v>
      </c>
      <c r="E13" s="18"/>
      <c r="F13" s="18"/>
      <c r="G13" s="18">
        <v>124000</v>
      </c>
      <c r="H13" s="18"/>
      <c r="I13" s="18"/>
      <c r="J13" s="18">
        <v>7200</v>
      </c>
      <c r="K13" s="18">
        <v>73600</v>
      </c>
      <c r="L13" s="18">
        <v>18000</v>
      </c>
      <c r="M13" s="18">
        <f>SUM(M7:M12)</f>
        <v>44800</v>
      </c>
      <c r="N13" s="1" t="s">
        <v>217</v>
      </c>
    </row>
    <row r="14" spans="1:14" x14ac:dyDescent="0.25">
      <c r="A14" s="18"/>
      <c r="B14" s="18"/>
      <c r="C14" s="18"/>
      <c r="D14" s="18"/>
      <c r="E14" s="18"/>
      <c r="F14" s="18"/>
      <c r="G14" s="18">
        <v>-38000</v>
      </c>
      <c r="H14" s="18"/>
      <c r="I14" s="18"/>
      <c r="J14" s="18"/>
      <c r="K14" s="18"/>
      <c r="L14" s="18"/>
      <c r="M14" s="18"/>
    </row>
    <row r="15" spans="1:14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1:14" x14ac:dyDescent="0.25">
      <c r="A16" s="18">
        <v>1</v>
      </c>
      <c r="B16" s="18"/>
      <c r="C16" s="52">
        <v>1500</v>
      </c>
      <c r="D16" s="18"/>
      <c r="E16" s="18"/>
      <c r="F16" s="18"/>
      <c r="G16" s="18"/>
      <c r="I16" s="18"/>
      <c r="J16" s="18"/>
      <c r="K16" s="18"/>
      <c r="L16" s="18"/>
      <c r="M16" s="53">
        <v>1500</v>
      </c>
      <c r="N16" s="1" t="s">
        <v>42</v>
      </c>
    </row>
    <row r="17" spans="1:14" x14ac:dyDescent="0.25">
      <c r="A17" s="18">
        <v>2</v>
      </c>
      <c r="B17" s="18"/>
      <c r="C17" s="18"/>
      <c r="D17" s="18"/>
      <c r="E17" s="18"/>
      <c r="F17" s="18"/>
      <c r="G17" s="53">
        <v>-14500</v>
      </c>
      <c r="I17" s="18"/>
      <c r="J17" s="18"/>
      <c r="K17" s="18"/>
      <c r="L17" s="18"/>
      <c r="M17" s="52">
        <v>-14500</v>
      </c>
      <c r="N17" s="1" t="s">
        <v>119</v>
      </c>
    </row>
    <row r="18" spans="1:14" x14ac:dyDescent="0.25">
      <c r="A18" s="18">
        <v>3</v>
      </c>
      <c r="B18" s="18"/>
      <c r="C18" s="18"/>
      <c r="D18" s="18"/>
      <c r="E18" s="18"/>
      <c r="F18" s="18"/>
      <c r="G18" s="18"/>
      <c r="I18" s="53">
        <v>5600</v>
      </c>
      <c r="J18" s="18"/>
      <c r="K18" s="18"/>
      <c r="L18" s="18"/>
      <c r="M18" s="52">
        <v>-5600</v>
      </c>
      <c r="N18" s="1" t="s">
        <v>121</v>
      </c>
    </row>
    <row r="19" spans="1:14" x14ac:dyDescent="0.25">
      <c r="A19" s="18">
        <v>4</v>
      </c>
      <c r="B19" s="18"/>
      <c r="C19" s="18"/>
      <c r="D19" s="18"/>
      <c r="E19" s="18"/>
      <c r="F19" s="18"/>
      <c r="G19" s="18"/>
      <c r="I19" s="18"/>
      <c r="J19" s="52">
        <v>-990</v>
      </c>
      <c r="K19" s="18"/>
      <c r="L19" s="18"/>
      <c r="M19" s="53">
        <v>990</v>
      </c>
      <c r="N19" s="1" t="s">
        <v>216</v>
      </c>
    </row>
    <row r="20" spans="1:14" x14ac:dyDescent="0.25">
      <c r="A20" s="18"/>
      <c r="B20" s="18"/>
      <c r="C20" s="18"/>
      <c r="D20" s="18"/>
      <c r="E20" s="18"/>
      <c r="F20" s="18"/>
      <c r="G20" s="18"/>
      <c r="H20" s="1" t="s">
        <v>11</v>
      </c>
      <c r="I20" s="18"/>
      <c r="J20" s="18"/>
      <c r="K20" s="18"/>
      <c r="L20" s="18"/>
      <c r="M20" s="18"/>
    </row>
    <row r="21" spans="1:14" x14ac:dyDescent="0.25">
      <c r="A21" s="18"/>
      <c r="B21" s="18"/>
      <c r="C21" s="18"/>
      <c r="D21" s="18"/>
      <c r="E21" s="18"/>
      <c r="F21" s="18"/>
      <c r="G21" s="18"/>
      <c r="H21" s="1" t="s">
        <v>11</v>
      </c>
      <c r="I21" s="18"/>
      <c r="J21" s="18"/>
      <c r="K21" s="18"/>
      <c r="L21" s="18"/>
      <c r="M21" s="18"/>
    </row>
    <row r="22" spans="1:14" x14ac:dyDescent="0.25">
      <c r="A22" s="18" t="s">
        <v>10</v>
      </c>
      <c r="B22" s="18">
        <f>SUM(B13:B21)</f>
        <v>46800</v>
      </c>
      <c r="C22" s="18">
        <f t="shared" ref="C22:G22" si="0">SUM(C13:C21)</f>
        <v>1500</v>
      </c>
      <c r="D22" s="18">
        <f t="shared" si="0"/>
        <v>10800</v>
      </c>
      <c r="E22" s="18">
        <f t="shared" si="0"/>
        <v>0</v>
      </c>
      <c r="F22" s="18">
        <f t="shared" si="0"/>
        <v>0</v>
      </c>
      <c r="G22" s="18">
        <f t="shared" si="0"/>
        <v>71500</v>
      </c>
      <c r="H22" s="1" t="s">
        <v>11</v>
      </c>
      <c r="I22" s="18">
        <f>SUM(I13:I21)</f>
        <v>5600</v>
      </c>
      <c r="J22" s="18">
        <f>SUM(J13:J21)</f>
        <v>6210</v>
      </c>
      <c r="K22" s="18">
        <f>SUM(K13:K21)</f>
        <v>73600</v>
      </c>
      <c r="L22" s="18">
        <f>SUM(L13:L21)</f>
        <v>18000</v>
      </c>
      <c r="M22" s="18">
        <f>SUM(M13:M21)</f>
        <v>27190</v>
      </c>
      <c r="N22" s="1" t="s">
        <v>218</v>
      </c>
    </row>
    <row r="23" spans="1:14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</row>
    <row r="24" spans="1:14" x14ac:dyDescent="0.25">
      <c r="G24" s="47">
        <f>SUM(B22:G22)</f>
        <v>130600</v>
      </c>
      <c r="I24" s="47">
        <f>SUM(I22:M22)</f>
        <v>130600</v>
      </c>
      <c r="J24" s="47">
        <f>I24-G24</f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0D118-6250-462A-BC0B-699E68CA2912}">
  <dimension ref="A12:D39"/>
  <sheetViews>
    <sheetView zoomScale="160" zoomScaleNormal="160" workbookViewId="0">
      <selection activeCell="C30" sqref="C30"/>
    </sheetView>
  </sheetViews>
  <sheetFormatPr baseColWidth="10" defaultColWidth="8.83203125" defaultRowHeight="15" x14ac:dyDescent="0.2"/>
  <cols>
    <col min="1" max="1" width="5.5" bestFit="1" customWidth="1"/>
    <col min="2" max="2" width="22.5" customWidth="1"/>
    <col min="5" max="6" width="11.5" bestFit="1" customWidth="1"/>
  </cols>
  <sheetData>
    <row r="12" spans="1:4" x14ac:dyDescent="0.2">
      <c r="A12" s="19"/>
      <c r="B12" s="19"/>
      <c r="C12" s="19"/>
      <c r="D12" s="19"/>
    </row>
    <row r="13" spans="1:4" x14ac:dyDescent="0.2">
      <c r="A13" s="19"/>
      <c r="B13" s="19"/>
      <c r="C13" s="19"/>
      <c r="D13" s="19"/>
    </row>
    <row r="14" spans="1:4" x14ac:dyDescent="0.2">
      <c r="A14" s="19"/>
      <c r="B14" s="19"/>
      <c r="C14" s="19"/>
      <c r="D14" s="19"/>
    </row>
    <row r="15" spans="1:4" x14ac:dyDescent="0.2">
      <c r="A15" s="19"/>
      <c r="B15" s="19"/>
      <c r="C15" s="19"/>
      <c r="D15" s="19"/>
    </row>
    <row r="16" spans="1:4" x14ac:dyDescent="0.2">
      <c r="A16" s="19"/>
      <c r="B16" s="19"/>
      <c r="C16" s="19"/>
      <c r="D16" s="19"/>
    </row>
    <row r="17" spans="1:4" x14ac:dyDescent="0.2">
      <c r="A17" s="19"/>
      <c r="B17" s="19"/>
      <c r="C17" s="19"/>
      <c r="D17" s="19"/>
    </row>
    <row r="18" spans="1:4" x14ac:dyDescent="0.2">
      <c r="A18" s="19"/>
      <c r="B18" s="19"/>
      <c r="C18" s="19"/>
      <c r="D18" s="19"/>
    </row>
    <row r="19" spans="1:4" x14ac:dyDescent="0.2">
      <c r="A19" s="19"/>
      <c r="B19" s="19"/>
      <c r="C19" s="19"/>
      <c r="D19" s="19"/>
    </row>
    <row r="20" spans="1:4" x14ac:dyDescent="0.2">
      <c r="A20" s="19"/>
      <c r="B20" s="19"/>
      <c r="C20" s="19"/>
      <c r="D20" s="19"/>
    </row>
    <row r="21" spans="1:4" x14ac:dyDescent="0.2">
      <c r="A21" s="19"/>
      <c r="B21" s="19"/>
      <c r="C21" s="19"/>
      <c r="D21" s="19"/>
    </row>
    <row r="22" spans="1:4" x14ac:dyDescent="0.2">
      <c r="A22" s="19"/>
      <c r="B22" s="19"/>
      <c r="C22" s="19"/>
      <c r="D22" s="19"/>
    </row>
    <row r="23" spans="1:4" x14ac:dyDescent="0.2">
      <c r="A23" s="19"/>
      <c r="B23" s="19"/>
      <c r="C23" s="19"/>
      <c r="D23" s="19"/>
    </row>
    <row r="24" spans="1:4" x14ac:dyDescent="0.2">
      <c r="A24" s="19"/>
      <c r="B24" s="19"/>
      <c r="C24" s="19"/>
      <c r="D24" s="19"/>
    </row>
    <row r="25" spans="1:4" x14ac:dyDescent="0.2">
      <c r="A25" s="19"/>
      <c r="B25" s="19"/>
      <c r="C25" s="19"/>
      <c r="D25" s="19"/>
    </row>
    <row r="26" spans="1:4" x14ac:dyDescent="0.2">
      <c r="A26" s="19"/>
      <c r="B26" s="19"/>
      <c r="C26" s="19"/>
      <c r="D26" s="19"/>
    </row>
    <row r="27" spans="1:4" x14ac:dyDescent="0.2">
      <c r="A27" s="19"/>
      <c r="B27" s="19"/>
      <c r="C27" s="19"/>
      <c r="D27" s="19"/>
    </row>
    <row r="28" spans="1:4" x14ac:dyDescent="0.2">
      <c r="A28" s="19"/>
      <c r="B28" s="19"/>
      <c r="C28" s="19"/>
      <c r="D28" s="19"/>
    </row>
    <row r="29" spans="1:4" x14ac:dyDescent="0.2">
      <c r="A29" s="19"/>
      <c r="B29" s="19"/>
      <c r="C29" s="19"/>
      <c r="D29" s="19"/>
    </row>
    <row r="30" spans="1:4" x14ac:dyDescent="0.2">
      <c r="A30" s="19"/>
      <c r="B30" s="19"/>
      <c r="C30" s="19"/>
      <c r="D30" s="19"/>
    </row>
    <row r="31" spans="1:4" x14ac:dyDescent="0.2">
      <c r="A31" s="19"/>
      <c r="B31" s="19"/>
      <c r="C31" s="19"/>
      <c r="D31" s="19"/>
    </row>
    <row r="32" spans="1:4" x14ac:dyDescent="0.2">
      <c r="A32" s="19"/>
      <c r="B32" s="19"/>
      <c r="C32" s="19"/>
      <c r="D32" s="19"/>
    </row>
    <row r="33" spans="1:4" x14ac:dyDescent="0.2">
      <c r="A33" s="19"/>
      <c r="B33" s="19"/>
      <c r="C33" s="19"/>
      <c r="D33" s="19"/>
    </row>
    <row r="34" spans="1:4" x14ac:dyDescent="0.2">
      <c r="A34" s="19"/>
      <c r="B34" s="19"/>
      <c r="C34" s="19"/>
      <c r="D34" s="19"/>
    </row>
    <row r="35" spans="1:4" x14ac:dyDescent="0.2">
      <c r="A35" s="19"/>
      <c r="B35" s="19"/>
      <c r="C35" s="19"/>
      <c r="D35" s="19"/>
    </row>
    <row r="36" spans="1:4" x14ac:dyDescent="0.2">
      <c r="A36" s="19"/>
      <c r="B36" s="19"/>
      <c r="C36" s="19"/>
      <c r="D36" s="19"/>
    </row>
    <row r="37" spans="1:4" x14ac:dyDescent="0.2">
      <c r="A37" s="19"/>
      <c r="B37" s="19"/>
      <c r="C37" s="19"/>
      <c r="D37" s="19"/>
    </row>
    <row r="38" spans="1:4" x14ac:dyDescent="0.2">
      <c r="A38" s="19"/>
      <c r="B38" s="19"/>
      <c r="C38" s="19"/>
      <c r="D38" s="19"/>
    </row>
    <row r="39" spans="1:4" x14ac:dyDescent="0.2">
      <c r="A39" s="19"/>
      <c r="B39" s="19"/>
      <c r="C39" s="19"/>
      <c r="D39" s="19"/>
    </row>
  </sheetData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B5B4B-3C34-4932-AF1F-79558FA37AF8}">
  <dimension ref="A1:Q26"/>
  <sheetViews>
    <sheetView topLeftCell="A3" zoomScale="179" workbookViewId="0">
      <selection activeCell="L13" sqref="L13"/>
    </sheetView>
  </sheetViews>
  <sheetFormatPr baseColWidth="10" defaultColWidth="8.83203125" defaultRowHeight="15" x14ac:dyDescent="0.2"/>
  <cols>
    <col min="1" max="1" width="31.5" bestFit="1" customWidth="1"/>
    <col min="2" max="2" width="6.83203125" customWidth="1"/>
    <col min="3" max="3" width="11.6640625" hidden="1" customWidth="1"/>
    <col min="4" max="4" width="9.5" hidden="1" customWidth="1"/>
    <col min="5" max="5" width="6.1640625" hidden="1" customWidth="1"/>
    <col min="6" max="7" width="8.83203125" hidden="1" customWidth="1"/>
    <col min="8" max="8" width="4.83203125" hidden="1" customWidth="1"/>
    <col min="9" max="10" width="8.83203125" bestFit="1" customWidth="1"/>
    <col min="11" max="11" width="5.5" customWidth="1"/>
    <col min="12" max="12" width="8.83203125" bestFit="1" customWidth="1"/>
    <col min="13" max="13" width="7.83203125" bestFit="1" customWidth="1"/>
    <col min="15" max="16" width="8.83203125" bestFit="1" customWidth="1"/>
  </cols>
  <sheetData>
    <row r="1" spans="1:17" ht="17" x14ac:dyDescent="0.25">
      <c r="A1" s="1" t="s">
        <v>156</v>
      </c>
      <c r="B1" s="1"/>
      <c r="C1" s="54" t="s">
        <v>51</v>
      </c>
      <c r="D1" s="21"/>
      <c r="E1" s="1" t="s">
        <v>223</v>
      </c>
      <c r="F1" s="20" t="s">
        <v>69</v>
      </c>
      <c r="G1" s="21"/>
      <c r="H1" s="1" t="s">
        <v>11</v>
      </c>
      <c r="I1" s="20" t="s">
        <v>52</v>
      </c>
      <c r="J1" s="21"/>
      <c r="K1" s="1"/>
      <c r="L1" s="20" t="s">
        <v>157</v>
      </c>
      <c r="M1" s="21" t="s">
        <v>224</v>
      </c>
      <c r="N1" s="1"/>
      <c r="O1" s="20" t="s">
        <v>71</v>
      </c>
      <c r="P1" s="21"/>
      <c r="Q1" s="1"/>
    </row>
    <row r="2" spans="1:17" ht="17" x14ac:dyDescent="0.25">
      <c r="A2" s="1"/>
      <c r="B2" s="1" t="s">
        <v>220</v>
      </c>
      <c r="C2" s="22" t="s">
        <v>145</v>
      </c>
      <c r="D2" s="3"/>
      <c r="E2" s="1"/>
      <c r="F2" s="22"/>
      <c r="G2" s="3"/>
      <c r="H2" s="1"/>
      <c r="I2" s="22" t="s">
        <v>145</v>
      </c>
      <c r="J2" s="3"/>
      <c r="K2" s="1"/>
      <c r="L2" s="22" t="s">
        <v>229</v>
      </c>
      <c r="M2" s="3" t="s">
        <v>228</v>
      </c>
      <c r="N2" s="1"/>
      <c r="O2" s="22" t="s">
        <v>230</v>
      </c>
      <c r="P2" s="3" t="s">
        <v>231</v>
      </c>
      <c r="Q2" s="1"/>
    </row>
    <row r="3" spans="1:17" ht="17" x14ac:dyDescent="0.25">
      <c r="A3" s="1" t="s">
        <v>72</v>
      </c>
      <c r="B3" s="1"/>
      <c r="C3" s="22" t="s">
        <v>18</v>
      </c>
      <c r="D3" s="3" t="s">
        <v>73</v>
      </c>
      <c r="E3" s="1"/>
      <c r="F3" s="22" t="s">
        <v>18</v>
      </c>
      <c r="G3" s="3" t="s">
        <v>73</v>
      </c>
      <c r="H3" s="1"/>
      <c r="I3" s="22" t="s">
        <v>18</v>
      </c>
      <c r="J3" s="3" t="s">
        <v>73</v>
      </c>
      <c r="K3" s="1"/>
      <c r="L3" s="22" t="s">
        <v>18</v>
      </c>
      <c r="M3" s="3" t="s">
        <v>73</v>
      </c>
      <c r="N3" s="1"/>
      <c r="O3" s="22" t="s">
        <v>18</v>
      </c>
      <c r="P3" s="3" t="s">
        <v>73</v>
      </c>
      <c r="Q3" s="1"/>
    </row>
    <row r="4" spans="1:17" ht="17" x14ac:dyDescent="0.25">
      <c r="A4" s="1" t="s">
        <v>75</v>
      </c>
      <c r="B4" s="1" t="s">
        <v>186</v>
      </c>
      <c r="C4" s="23">
        <v>80</v>
      </c>
      <c r="D4" s="24"/>
      <c r="E4" s="25"/>
      <c r="F4" s="23"/>
      <c r="G4" s="24"/>
      <c r="H4" s="26"/>
      <c r="I4" s="23">
        <f>C4+F4-G4</f>
        <v>80</v>
      </c>
      <c r="J4" s="24"/>
      <c r="K4" s="26"/>
      <c r="L4" s="23"/>
      <c r="M4" s="24"/>
      <c r="N4" s="26"/>
      <c r="O4" s="23">
        <v>80</v>
      </c>
      <c r="P4" s="24"/>
      <c r="Q4" s="1"/>
    </row>
    <row r="5" spans="1:17" ht="17" x14ac:dyDescent="0.25">
      <c r="A5" s="1" t="s">
        <v>76</v>
      </c>
      <c r="B5" s="1" t="s">
        <v>186</v>
      </c>
      <c r="C5" s="23">
        <v>74</v>
      </c>
      <c r="D5" s="24"/>
      <c r="E5" s="25"/>
      <c r="F5" s="23"/>
      <c r="G5" s="24"/>
      <c r="H5" s="26"/>
      <c r="I5" s="23">
        <f t="shared" ref="I5:I7" si="0">C5+F5-G5</f>
        <v>74</v>
      </c>
      <c r="J5" s="24"/>
      <c r="K5" s="26"/>
      <c r="L5" s="23"/>
      <c r="M5" s="24"/>
      <c r="N5" s="26"/>
      <c r="O5" s="23">
        <v>74</v>
      </c>
      <c r="P5" s="24"/>
      <c r="Q5" s="1"/>
    </row>
    <row r="6" spans="1:17" ht="17" x14ac:dyDescent="0.25">
      <c r="A6" s="1" t="s">
        <v>96</v>
      </c>
      <c r="B6" s="1" t="s">
        <v>186</v>
      </c>
      <c r="C6" s="23">
        <v>24</v>
      </c>
      <c r="D6" s="24"/>
      <c r="E6" s="25" t="s">
        <v>221</v>
      </c>
      <c r="F6" s="23"/>
      <c r="G6" s="24">
        <v>16</v>
      </c>
      <c r="H6" s="26"/>
      <c r="I6" s="23">
        <f t="shared" si="0"/>
        <v>8</v>
      </c>
      <c r="J6" s="24"/>
      <c r="K6" s="26"/>
      <c r="L6" s="23"/>
      <c r="M6" s="24"/>
      <c r="N6" s="26"/>
      <c r="O6" s="23">
        <v>8</v>
      </c>
      <c r="P6" s="24"/>
      <c r="Q6" s="1"/>
    </row>
    <row r="7" spans="1:17" ht="17" x14ac:dyDescent="0.25">
      <c r="A7" s="1" t="s">
        <v>19</v>
      </c>
      <c r="B7" s="1" t="s">
        <v>186</v>
      </c>
      <c r="C7" s="23">
        <v>230</v>
      </c>
      <c r="D7" s="24"/>
      <c r="E7" s="25"/>
      <c r="F7" s="23"/>
      <c r="G7" s="24"/>
      <c r="H7" s="26"/>
      <c r="I7" s="23">
        <f t="shared" si="0"/>
        <v>230</v>
      </c>
      <c r="J7" s="24"/>
      <c r="K7" s="26"/>
      <c r="L7" s="23"/>
      <c r="M7" s="24"/>
      <c r="N7" s="26"/>
      <c r="O7" s="23">
        <v>230</v>
      </c>
      <c r="P7" s="24"/>
      <c r="Q7" s="1"/>
    </row>
    <row r="8" spans="1:17" ht="17" x14ac:dyDescent="0.25">
      <c r="A8" s="1" t="s">
        <v>146</v>
      </c>
      <c r="B8" s="1" t="s">
        <v>226</v>
      </c>
      <c r="C8" s="23"/>
      <c r="D8" s="24">
        <v>60</v>
      </c>
      <c r="E8" s="25" t="s">
        <v>222</v>
      </c>
      <c r="F8" s="23"/>
      <c r="G8" s="24">
        <v>60</v>
      </c>
      <c r="H8" s="26"/>
      <c r="I8" s="23"/>
      <c r="J8" s="24">
        <f>D8-F8+G8</f>
        <v>120</v>
      </c>
      <c r="K8" s="26"/>
      <c r="L8" s="23"/>
      <c r="M8" s="24"/>
      <c r="N8" s="26"/>
      <c r="O8" s="23"/>
      <c r="P8" s="24">
        <v>120</v>
      </c>
      <c r="Q8" s="1"/>
    </row>
    <row r="9" spans="1:17" ht="17" x14ac:dyDescent="0.25">
      <c r="A9" s="1" t="s">
        <v>83</v>
      </c>
      <c r="B9" s="1" t="s">
        <v>174</v>
      </c>
      <c r="C9" s="23"/>
      <c r="D9" s="24">
        <v>64</v>
      </c>
      <c r="E9" s="25"/>
      <c r="F9" s="23"/>
      <c r="G9" s="24"/>
      <c r="H9" s="26"/>
      <c r="I9" s="23"/>
      <c r="J9" s="24">
        <f t="shared" ref="J9:J10" si="1">D9-F9+G9</f>
        <v>64</v>
      </c>
      <c r="K9" s="26"/>
      <c r="L9" s="23"/>
      <c r="M9" s="24"/>
      <c r="N9" s="26"/>
      <c r="O9" s="23"/>
      <c r="P9" s="24">
        <v>64</v>
      </c>
      <c r="Q9" s="1"/>
    </row>
    <row r="10" spans="1:17" ht="17" x14ac:dyDescent="0.25">
      <c r="A10" s="1" t="s">
        <v>154</v>
      </c>
      <c r="B10" s="1" t="s">
        <v>225</v>
      </c>
      <c r="C10" s="23"/>
      <c r="D10" s="24">
        <v>204</v>
      </c>
      <c r="E10" s="25"/>
      <c r="F10" s="23"/>
      <c r="G10" s="24"/>
      <c r="H10" s="26"/>
      <c r="I10" s="23"/>
      <c r="J10" s="24">
        <f t="shared" si="1"/>
        <v>204</v>
      </c>
      <c r="K10" s="26"/>
      <c r="L10" s="23"/>
      <c r="M10" s="24"/>
      <c r="N10" s="26"/>
      <c r="O10" s="23"/>
      <c r="P10" s="49">
        <v>190</v>
      </c>
      <c r="Q10" s="1" t="s">
        <v>251</v>
      </c>
    </row>
    <row r="11" spans="1:17" ht="17" x14ac:dyDescent="0.25">
      <c r="A11" s="1" t="s">
        <v>155</v>
      </c>
      <c r="B11" s="1" t="s">
        <v>250</v>
      </c>
      <c r="C11" s="23">
        <v>50</v>
      </c>
      <c r="D11" s="24"/>
      <c r="E11" s="25"/>
      <c r="F11" s="23"/>
      <c r="G11" s="24"/>
      <c r="H11" s="26"/>
      <c r="I11" s="23">
        <f>C11+F11-G11</f>
        <v>50</v>
      </c>
      <c r="J11" s="24"/>
      <c r="K11" s="26"/>
      <c r="L11" s="23"/>
      <c r="M11" s="24"/>
      <c r="N11" s="26"/>
      <c r="O11" s="51"/>
      <c r="P11" s="24"/>
      <c r="Q11" s="1"/>
    </row>
    <row r="12" spans="1:17" ht="17" x14ac:dyDescent="0.25">
      <c r="A12" s="1" t="s">
        <v>147</v>
      </c>
      <c r="B12" s="1" t="s">
        <v>175</v>
      </c>
      <c r="C12" s="23"/>
      <c r="D12" s="24">
        <v>340</v>
      </c>
      <c r="E12" s="25"/>
      <c r="F12" s="23"/>
      <c r="G12" s="24"/>
      <c r="H12" s="26"/>
      <c r="I12" s="23"/>
      <c r="J12" s="24">
        <f>D12-F12+G12</f>
        <v>340</v>
      </c>
      <c r="K12" s="26"/>
      <c r="L12" s="23"/>
      <c r="M12" s="24">
        <v>340</v>
      </c>
      <c r="N12" s="26"/>
      <c r="O12" s="23"/>
      <c r="P12" s="24"/>
      <c r="Q12" s="1"/>
    </row>
    <row r="13" spans="1:17" ht="17" x14ac:dyDescent="0.25">
      <c r="A13" s="1" t="s">
        <v>148</v>
      </c>
      <c r="B13" s="1" t="s">
        <v>185</v>
      </c>
      <c r="C13" s="23">
        <v>130</v>
      </c>
      <c r="D13" s="24"/>
      <c r="E13" s="25" t="s">
        <v>219</v>
      </c>
      <c r="F13" s="23">
        <v>18</v>
      </c>
      <c r="G13" s="24"/>
      <c r="H13" s="26"/>
      <c r="I13" s="23">
        <f>C13+F13-G13</f>
        <v>148</v>
      </c>
      <c r="J13" s="24"/>
      <c r="K13" s="26"/>
      <c r="L13" s="23">
        <v>148</v>
      </c>
      <c r="M13" s="24"/>
      <c r="N13" s="26"/>
      <c r="O13" s="23"/>
      <c r="P13" s="24"/>
      <c r="Q13" s="1"/>
    </row>
    <row r="14" spans="1:17" ht="17" x14ac:dyDescent="0.25">
      <c r="A14" s="1" t="s">
        <v>91</v>
      </c>
      <c r="B14" s="1" t="s">
        <v>185</v>
      </c>
      <c r="C14" s="23">
        <v>54</v>
      </c>
      <c r="D14" s="24"/>
      <c r="E14" s="25"/>
      <c r="F14" s="23"/>
      <c r="G14" s="24"/>
      <c r="H14" s="26"/>
      <c r="I14" s="23">
        <f t="shared" ref="I14:I15" si="2">C14+F14-G14</f>
        <v>54</v>
      </c>
      <c r="J14" s="24"/>
      <c r="K14" s="26"/>
      <c r="L14" s="23">
        <v>54</v>
      </c>
      <c r="M14" s="24"/>
      <c r="N14" s="26"/>
      <c r="O14" s="23"/>
      <c r="P14" s="24"/>
      <c r="Q14" s="1"/>
    </row>
    <row r="15" spans="1:17" ht="17" x14ac:dyDescent="0.25">
      <c r="A15" s="1" t="s">
        <v>149</v>
      </c>
      <c r="B15" s="1" t="s">
        <v>185</v>
      </c>
      <c r="C15" s="23">
        <v>26</v>
      </c>
      <c r="D15" s="24"/>
      <c r="E15" s="25"/>
      <c r="F15" s="23"/>
      <c r="G15" s="24"/>
      <c r="H15" s="26"/>
      <c r="I15" s="23">
        <f t="shared" si="2"/>
        <v>26</v>
      </c>
      <c r="J15" s="24"/>
      <c r="K15" s="26"/>
      <c r="L15" s="23">
        <v>26</v>
      </c>
      <c r="M15" s="24"/>
      <c r="N15" s="26"/>
      <c r="O15" s="23"/>
      <c r="P15" s="24"/>
      <c r="Q15" s="1"/>
    </row>
    <row r="16" spans="1:17" ht="17" x14ac:dyDescent="0.25">
      <c r="A16" s="1" t="s">
        <v>150</v>
      </c>
      <c r="B16" s="1" t="s">
        <v>174</v>
      </c>
      <c r="C16" s="23"/>
      <c r="D16" s="24"/>
      <c r="E16" s="25" t="s">
        <v>219</v>
      </c>
      <c r="F16" s="23"/>
      <c r="G16" s="24">
        <v>18</v>
      </c>
      <c r="H16" s="26"/>
      <c r="I16" s="23"/>
      <c r="J16" s="24">
        <f>D16-F16+G16</f>
        <v>18</v>
      </c>
      <c r="K16" s="26"/>
      <c r="L16" s="23"/>
      <c r="M16" s="24">
        <v>18</v>
      </c>
      <c r="N16" s="26"/>
      <c r="O16" s="23"/>
      <c r="P16" s="24">
        <f>J16</f>
        <v>18</v>
      </c>
      <c r="Q16" s="1"/>
    </row>
    <row r="17" spans="1:17" ht="17" x14ac:dyDescent="0.25">
      <c r="A17" s="1" t="s">
        <v>151</v>
      </c>
      <c r="B17" s="1" t="s">
        <v>185</v>
      </c>
      <c r="C17" s="23"/>
      <c r="D17" s="24"/>
      <c r="E17" s="25" t="s">
        <v>221</v>
      </c>
      <c r="F17" s="23">
        <v>16</v>
      </c>
      <c r="G17" s="24"/>
      <c r="H17" s="26"/>
      <c r="I17" s="23">
        <f>C17+F17-G17</f>
        <v>16</v>
      </c>
      <c r="J17" s="24"/>
      <c r="K17" s="26"/>
      <c r="L17" s="23">
        <v>16</v>
      </c>
      <c r="M17" s="24"/>
      <c r="N17" s="26"/>
      <c r="O17" s="23"/>
      <c r="P17" s="24"/>
      <c r="Q17" s="1"/>
    </row>
    <row r="18" spans="1:17" ht="17" x14ac:dyDescent="0.25">
      <c r="A18" s="1" t="s">
        <v>152</v>
      </c>
      <c r="B18" s="1" t="s">
        <v>185</v>
      </c>
      <c r="C18" s="23"/>
      <c r="D18" s="24"/>
      <c r="E18" s="25" t="s">
        <v>222</v>
      </c>
      <c r="F18" s="23">
        <v>60</v>
      </c>
      <c r="G18" s="24"/>
      <c r="H18" s="26"/>
      <c r="I18" s="23">
        <f>C18+F18-G18</f>
        <v>60</v>
      </c>
      <c r="J18" s="24"/>
      <c r="K18" s="26"/>
      <c r="L18" s="23">
        <v>60</v>
      </c>
      <c r="M18" s="24"/>
      <c r="N18" s="26"/>
      <c r="O18" s="23"/>
      <c r="P18" s="24"/>
      <c r="Q18" s="1"/>
    </row>
    <row r="19" spans="1:17" ht="17" x14ac:dyDescent="0.25">
      <c r="A19" s="1"/>
      <c r="B19" s="1"/>
      <c r="C19" s="23"/>
      <c r="D19" s="24"/>
      <c r="E19" s="25"/>
      <c r="F19" s="23"/>
      <c r="G19" s="24"/>
      <c r="H19" s="26"/>
      <c r="I19" s="23"/>
      <c r="J19" s="24"/>
      <c r="K19" s="26"/>
      <c r="L19" s="23"/>
      <c r="M19" s="24"/>
      <c r="N19" s="26"/>
      <c r="O19" s="23"/>
      <c r="P19" s="24"/>
      <c r="Q19" s="1"/>
    </row>
    <row r="20" spans="1:17" ht="17" x14ac:dyDescent="0.25">
      <c r="A20" s="1" t="s">
        <v>153</v>
      </c>
      <c r="B20" s="1"/>
      <c r="C20" s="23"/>
      <c r="D20" s="24"/>
      <c r="E20" s="25"/>
      <c r="F20" s="23"/>
      <c r="G20" s="24"/>
      <c r="H20" s="26"/>
      <c r="I20" s="23"/>
      <c r="J20" s="24"/>
      <c r="K20" s="26"/>
      <c r="L20" s="23">
        <v>36</v>
      </c>
      <c r="M20" s="24"/>
      <c r="N20" s="26"/>
      <c r="O20" s="23"/>
      <c r="P20" s="49"/>
      <c r="Q20" s="50"/>
    </row>
    <row r="21" spans="1:17" ht="17" x14ac:dyDescent="0.25">
      <c r="A21" s="1"/>
      <c r="B21" s="1"/>
      <c r="C21" s="23"/>
      <c r="D21" s="24"/>
      <c r="E21" s="25"/>
      <c r="F21" s="23"/>
      <c r="G21" s="24"/>
      <c r="H21" s="26"/>
      <c r="I21" s="23"/>
      <c r="J21" s="24"/>
      <c r="K21" s="26"/>
      <c r="L21" s="23"/>
      <c r="M21" s="24"/>
      <c r="N21" s="26"/>
      <c r="O21" s="23"/>
      <c r="P21" s="24"/>
      <c r="Q21" s="1"/>
    </row>
    <row r="22" spans="1:17" ht="18" thickBot="1" x14ac:dyDescent="0.3">
      <c r="A22" s="1" t="s">
        <v>68</v>
      </c>
      <c r="B22" s="1"/>
      <c r="C22" s="27">
        <f>SUM(C4:C21)</f>
        <v>668</v>
      </c>
      <c r="D22" s="28">
        <f>SUM(D4:D21)</f>
        <v>668</v>
      </c>
      <c r="E22" s="25"/>
      <c r="F22" s="27">
        <f>SUM(F4:F21)</f>
        <v>94</v>
      </c>
      <c r="G22" s="28">
        <f t="shared" ref="G22:P22" si="3">SUM(G4:G21)</f>
        <v>94</v>
      </c>
      <c r="H22" s="26"/>
      <c r="I22" s="27">
        <f t="shared" si="3"/>
        <v>746</v>
      </c>
      <c r="J22" s="28">
        <f t="shared" si="3"/>
        <v>746</v>
      </c>
      <c r="K22" s="26"/>
      <c r="L22" s="27">
        <f t="shared" si="3"/>
        <v>340</v>
      </c>
      <c r="M22" s="28">
        <f t="shared" si="3"/>
        <v>358</v>
      </c>
      <c r="N22" s="26"/>
      <c r="O22" s="27">
        <f t="shared" si="3"/>
        <v>392</v>
      </c>
      <c r="P22" s="28">
        <f t="shared" si="3"/>
        <v>392</v>
      </c>
      <c r="Q22" s="1"/>
    </row>
    <row r="23" spans="1:17" ht="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5A463-B021-405F-A385-9F30F6BE76DF}">
  <dimension ref="B2:F30"/>
  <sheetViews>
    <sheetView tabSelected="1" workbookViewId="0">
      <selection activeCell="N35" sqref="N34:N35"/>
    </sheetView>
  </sheetViews>
  <sheetFormatPr baseColWidth="10" defaultColWidth="8.83203125" defaultRowHeight="15" x14ac:dyDescent="0.2"/>
  <cols>
    <col min="2" max="2" width="24.83203125" bestFit="1" customWidth="1"/>
    <col min="3" max="3" width="9.5" customWidth="1"/>
    <col min="4" max="4" width="10.5" customWidth="1"/>
    <col min="5" max="5" width="11.83203125" customWidth="1"/>
  </cols>
  <sheetData>
    <row r="2" spans="2:5" ht="16" thickBot="1" x14ac:dyDescent="0.25"/>
    <row r="3" spans="2:5" ht="15" customHeight="1" x14ac:dyDescent="0.2">
      <c r="B3" s="58" t="s">
        <v>159</v>
      </c>
      <c r="C3" s="58"/>
      <c r="D3" s="58"/>
      <c r="E3" s="58"/>
    </row>
    <row r="4" spans="2:5" ht="15" customHeight="1" x14ac:dyDescent="0.2">
      <c r="B4" s="59" t="s">
        <v>70</v>
      </c>
      <c r="C4" s="59"/>
      <c r="D4" s="59"/>
      <c r="E4" s="59"/>
    </row>
    <row r="5" spans="2:5" ht="17" thickBot="1" x14ac:dyDescent="0.25">
      <c r="B5" s="60" t="s">
        <v>104</v>
      </c>
      <c r="C5" s="60"/>
      <c r="D5" s="60"/>
      <c r="E5" s="60"/>
    </row>
    <row r="6" spans="2:5" ht="17" x14ac:dyDescent="0.2">
      <c r="B6" s="29" t="s">
        <v>17</v>
      </c>
      <c r="C6" s="29"/>
      <c r="D6" s="31" t="s">
        <v>18</v>
      </c>
      <c r="E6" s="32" t="s">
        <v>73</v>
      </c>
    </row>
    <row r="7" spans="2:5" ht="17" x14ac:dyDescent="0.2">
      <c r="B7" s="29" t="s">
        <v>105</v>
      </c>
      <c r="C7" s="29"/>
      <c r="D7" s="33">
        <v>52430</v>
      </c>
      <c r="E7" s="34"/>
    </row>
    <row r="8" spans="2:5" ht="17" x14ac:dyDescent="0.2">
      <c r="B8" s="29" t="s">
        <v>106</v>
      </c>
      <c r="C8" s="29"/>
      <c r="D8" s="33">
        <v>64760</v>
      </c>
      <c r="E8" s="34"/>
    </row>
    <row r="9" spans="2:5" ht="17" x14ac:dyDescent="0.2">
      <c r="B9" s="29" t="s">
        <v>160</v>
      </c>
      <c r="C9" s="29"/>
      <c r="D9" s="33">
        <v>15420</v>
      </c>
      <c r="E9" s="34"/>
    </row>
    <row r="10" spans="2:5" ht="17" x14ac:dyDescent="0.2">
      <c r="B10" s="29" t="s">
        <v>107</v>
      </c>
      <c r="C10" s="29"/>
      <c r="D10" s="33">
        <v>7710</v>
      </c>
      <c r="E10" s="34"/>
    </row>
    <row r="11" spans="2:5" ht="17" x14ac:dyDescent="0.2">
      <c r="B11" s="29" t="s">
        <v>161</v>
      </c>
      <c r="C11" s="29"/>
      <c r="D11" s="33">
        <v>92520</v>
      </c>
      <c r="E11" s="34"/>
    </row>
    <row r="12" spans="2:5" ht="17" x14ac:dyDescent="0.2">
      <c r="B12" s="29" t="s">
        <v>168</v>
      </c>
      <c r="C12" s="29"/>
      <c r="D12" s="33"/>
      <c r="E12" s="35">
        <v>46260</v>
      </c>
    </row>
    <row r="13" spans="2:5" ht="15" customHeight="1" x14ac:dyDescent="0.2">
      <c r="B13" s="29" t="s">
        <v>108</v>
      </c>
      <c r="C13" s="29"/>
      <c r="D13" s="33"/>
      <c r="E13" s="35">
        <v>15420</v>
      </c>
    </row>
    <row r="14" spans="2:5" ht="15" customHeight="1" x14ac:dyDescent="0.2">
      <c r="B14" s="29" t="s">
        <v>110</v>
      </c>
      <c r="C14" s="29"/>
      <c r="D14" s="33"/>
      <c r="E14" s="35">
        <v>5240</v>
      </c>
    </row>
    <row r="15" spans="2:5" ht="15" customHeight="1" x14ac:dyDescent="0.2">
      <c r="B15" s="29" t="s">
        <v>109</v>
      </c>
      <c r="C15" s="29"/>
      <c r="D15" s="33"/>
      <c r="E15" s="35">
        <v>8020</v>
      </c>
    </row>
    <row r="16" spans="2:5" ht="15" customHeight="1" x14ac:dyDescent="0.2">
      <c r="B16" s="29" t="s">
        <v>111</v>
      </c>
      <c r="C16" s="29"/>
      <c r="D16" s="33"/>
      <c r="E16" s="35">
        <v>20050</v>
      </c>
    </row>
    <row r="17" spans="2:6" ht="15" customHeight="1" x14ac:dyDescent="0.2">
      <c r="B17" s="29" t="s">
        <v>162</v>
      </c>
      <c r="C17" s="29"/>
      <c r="D17" s="33"/>
      <c r="E17" s="35">
        <v>17270</v>
      </c>
    </row>
    <row r="18" spans="2:6" ht="15" customHeight="1" x14ac:dyDescent="0.2">
      <c r="B18" s="29" t="s">
        <v>163</v>
      </c>
      <c r="C18" s="29"/>
      <c r="D18" s="33"/>
      <c r="E18" s="35">
        <v>46250</v>
      </c>
    </row>
    <row r="19" spans="2:6" ht="17" x14ac:dyDescent="0.2">
      <c r="B19" s="29" t="s">
        <v>164</v>
      </c>
      <c r="C19" s="29"/>
      <c r="D19" s="33">
        <v>37010</v>
      </c>
      <c r="E19" s="35"/>
    </row>
    <row r="20" spans="2:6" ht="15" customHeight="1" x14ac:dyDescent="0.2">
      <c r="B20" s="29" t="s">
        <v>165</v>
      </c>
      <c r="C20" s="29"/>
      <c r="D20" s="33"/>
      <c r="E20" s="35">
        <v>180110</v>
      </c>
    </row>
    <row r="21" spans="2:6" ht="17" x14ac:dyDescent="0.2">
      <c r="B21" s="29" t="s">
        <v>102</v>
      </c>
      <c r="C21" s="29"/>
      <c r="D21" s="33">
        <v>36080</v>
      </c>
      <c r="E21" s="35"/>
    </row>
    <row r="22" spans="2:6" ht="17" x14ac:dyDescent="0.2">
      <c r="B22" s="29" t="s">
        <v>101</v>
      </c>
      <c r="C22" s="29"/>
      <c r="D22" s="33">
        <v>2780</v>
      </c>
      <c r="E22" s="35"/>
    </row>
    <row r="23" spans="2:6" ht="17" x14ac:dyDescent="0.2">
      <c r="B23" s="29" t="s">
        <v>103</v>
      </c>
      <c r="C23" s="29"/>
      <c r="D23" s="33">
        <v>1540</v>
      </c>
      <c r="E23" s="35"/>
    </row>
    <row r="24" spans="2:6" ht="17" x14ac:dyDescent="0.2">
      <c r="B24" s="29" t="s">
        <v>166</v>
      </c>
      <c r="C24" s="29"/>
      <c r="D24" s="33">
        <v>10790</v>
      </c>
      <c r="E24" s="35"/>
    </row>
    <row r="25" spans="2:6" ht="17" x14ac:dyDescent="0.2">
      <c r="B25" s="29" t="s">
        <v>167</v>
      </c>
      <c r="C25" s="29"/>
      <c r="D25" s="33">
        <v>5240</v>
      </c>
      <c r="E25" s="35"/>
    </row>
    <row r="26" spans="2:6" ht="17" x14ac:dyDescent="0.2">
      <c r="B26" s="29" t="s">
        <v>20</v>
      </c>
      <c r="C26" s="29"/>
      <c r="D26" s="33">
        <v>12340</v>
      </c>
      <c r="E26" s="35"/>
    </row>
    <row r="27" spans="2:6" ht="16" x14ac:dyDescent="0.2">
      <c r="B27" s="29"/>
      <c r="C27" s="29"/>
      <c r="D27" s="33"/>
      <c r="E27" s="35"/>
    </row>
    <row r="28" spans="2:6" ht="16" x14ac:dyDescent="0.2">
      <c r="B28" s="29"/>
      <c r="C28" s="29"/>
      <c r="D28" s="33"/>
      <c r="E28" s="35"/>
    </row>
    <row r="29" spans="2:6" ht="18" thickBot="1" x14ac:dyDescent="0.25">
      <c r="B29" s="30" t="s">
        <v>68</v>
      </c>
      <c r="C29" s="30"/>
      <c r="D29" s="36">
        <f>SUM(D7:D28)</f>
        <v>338620</v>
      </c>
      <c r="E29" s="36">
        <f>SUM(E7:E28)</f>
        <v>338620</v>
      </c>
      <c r="F29" s="37"/>
    </row>
    <row r="30" spans="2:6" x14ac:dyDescent="0.2">
      <c r="D30" s="37">
        <f>E29-D29</f>
        <v>0</v>
      </c>
    </row>
  </sheetData>
  <mergeCells count="3">
    <mergeCell ref="B3:E3"/>
    <mergeCell ref="B4:E4"/>
    <mergeCell ref="B5:E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32DA8-B652-4F14-A77B-57571A439ABA}">
  <dimension ref="A1:O34"/>
  <sheetViews>
    <sheetView workbookViewId="0">
      <selection activeCell="C34" sqref="C34"/>
    </sheetView>
  </sheetViews>
  <sheetFormatPr baseColWidth="10" defaultColWidth="8.6640625" defaultRowHeight="17" x14ac:dyDescent="0.25"/>
  <cols>
    <col min="1" max="1" width="33.1640625" style="1" bestFit="1" customWidth="1"/>
    <col min="2" max="2" width="7.83203125" style="1" customWidth="1"/>
    <col min="3" max="3" width="14.1640625" style="1" customWidth="1"/>
    <col min="4" max="4" width="11.1640625" style="1" bestFit="1" customWidth="1"/>
    <col min="5" max="5" width="11.1640625" style="1" customWidth="1"/>
    <col min="6" max="16384" width="8.6640625" style="1"/>
  </cols>
  <sheetData>
    <row r="1" spans="1:15" ht="18" thickBot="1" x14ac:dyDescent="0.3"/>
    <row r="2" spans="1:15" x14ac:dyDescent="0.25">
      <c r="A2" s="1" t="s">
        <v>169</v>
      </c>
      <c r="C2" s="20" t="s">
        <v>170</v>
      </c>
      <c r="D2" s="21"/>
      <c r="F2" s="20" t="s">
        <v>69</v>
      </c>
      <c r="G2" s="21"/>
      <c r="I2" s="20" t="s">
        <v>171</v>
      </c>
      <c r="J2" s="21"/>
      <c r="L2" s="20" t="s">
        <v>157</v>
      </c>
      <c r="M2" s="21"/>
      <c r="N2" s="20" t="s">
        <v>71</v>
      </c>
      <c r="O2" s="21"/>
    </row>
    <row r="3" spans="1:15" x14ac:dyDescent="0.25">
      <c r="C3" s="22" t="s">
        <v>145</v>
      </c>
      <c r="D3" s="3"/>
      <c r="F3" s="22"/>
      <c r="G3" s="3"/>
      <c r="I3" s="22" t="s">
        <v>145</v>
      </c>
      <c r="J3" s="3"/>
      <c r="L3" s="22" t="s">
        <v>158</v>
      </c>
      <c r="M3" s="3"/>
      <c r="N3" s="22"/>
      <c r="O3" s="3"/>
    </row>
    <row r="4" spans="1:15" x14ac:dyDescent="0.25">
      <c r="A4" s="1" t="s">
        <v>72</v>
      </c>
      <c r="C4" s="22" t="s">
        <v>18</v>
      </c>
      <c r="D4" s="3" t="s">
        <v>73</v>
      </c>
      <c r="F4" s="22" t="s">
        <v>18</v>
      </c>
      <c r="G4" s="3" t="s">
        <v>73</v>
      </c>
      <c r="I4" s="22" t="s">
        <v>18</v>
      </c>
      <c r="J4" s="3" t="s">
        <v>73</v>
      </c>
      <c r="L4" s="22" t="s">
        <v>74</v>
      </c>
      <c r="M4" s="3" t="s">
        <v>73</v>
      </c>
      <c r="N4" s="22" t="s">
        <v>18</v>
      </c>
      <c r="O4" s="3" t="s">
        <v>73</v>
      </c>
    </row>
    <row r="5" spans="1:15" x14ac:dyDescent="0.25">
      <c r="A5" s="1" t="s">
        <v>75</v>
      </c>
      <c r="C5" s="23">
        <v>5200</v>
      </c>
      <c r="D5" s="24"/>
      <c r="E5" s="26"/>
      <c r="F5" s="22"/>
      <c r="G5" s="3"/>
      <c r="I5" s="22"/>
      <c r="J5" s="3"/>
      <c r="L5" s="22"/>
      <c r="M5" s="3"/>
      <c r="N5" s="22"/>
      <c r="O5" s="3"/>
    </row>
    <row r="6" spans="1:15" x14ac:dyDescent="0.25">
      <c r="A6" s="1" t="s">
        <v>76</v>
      </c>
      <c r="C6" s="23">
        <v>9260</v>
      </c>
      <c r="D6" s="24"/>
      <c r="E6" s="26"/>
      <c r="F6" s="22"/>
      <c r="G6" s="3"/>
      <c r="I6" s="22"/>
      <c r="J6" s="3"/>
      <c r="L6" s="22"/>
      <c r="M6" s="3"/>
      <c r="N6" s="22"/>
      <c r="O6" s="3"/>
    </row>
    <row r="7" spans="1:15" x14ac:dyDescent="0.25">
      <c r="A7" s="1" t="s">
        <v>77</v>
      </c>
      <c r="C7" s="23">
        <v>1140</v>
      </c>
      <c r="D7" s="24"/>
      <c r="E7" s="26"/>
      <c r="F7" s="22"/>
      <c r="G7" s="3"/>
      <c r="I7" s="22"/>
      <c r="J7" s="3"/>
      <c r="L7" s="22"/>
      <c r="M7" s="3"/>
      <c r="N7" s="22"/>
      <c r="O7" s="3"/>
    </row>
    <row r="8" spans="1:15" x14ac:dyDescent="0.25">
      <c r="A8" s="1" t="s">
        <v>78</v>
      </c>
      <c r="C8" s="23">
        <v>60000</v>
      </c>
      <c r="D8" s="24"/>
      <c r="E8" s="26"/>
      <c r="F8" s="22"/>
      <c r="G8" s="3"/>
      <c r="I8" s="22"/>
      <c r="J8" s="3"/>
      <c r="L8" s="22"/>
      <c r="M8" s="3"/>
      <c r="N8" s="22"/>
      <c r="O8" s="3"/>
    </row>
    <row r="9" spans="1:15" x14ac:dyDescent="0.25">
      <c r="A9" s="1" t="s">
        <v>79</v>
      </c>
      <c r="C9" s="23">
        <v>152000</v>
      </c>
      <c r="D9" s="24"/>
      <c r="E9" s="26"/>
      <c r="F9" s="22"/>
      <c r="G9" s="3"/>
      <c r="I9" s="22"/>
      <c r="J9" s="3"/>
      <c r="L9" s="22"/>
      <c r="M9" s="3"/>
      <c r="N9" s="22"/>
      <c r="O9" s="3"/>
    </row>
    <row r="10" spans="1:15" x14ac:dyDescent="0.25">
      <c r="A10" s="1" t="s">
        <v>80</v>
      </c>
      <c r="C10" s="23"/>
      <c r="D10" s="24">
        <v>64000</v>
      </c>
      <c r="E10" s="26"/>
      <c r="F10" s="22"/>
      <c r="G10" s="3"/>
      <c r="I10" s="22"/>
      <c r="J10" s="3"/>
      <c r="L10" s="22"/>
      <c r="M10" s="3"/>
      <c r="N10" s="22"/>
      <c r="O10" s="3"/>
    </row>
    <row r="11" spans="1:15" x14ac:dyDescent="0.25">
      <c r="A11" s="1" t="s">
        <v>81</v>
      </c>
      <c r="C11" s="23">
        <v>23400</v>
      </c>
      <c r="D11" s="24"/>
      <c r="E11" s="26"/>
      <c r="F11" s="22"/>
      <c r="G11" s="3"/>
      <c r="I11" s="22"/>
      <c r="J11" s="3"/>
      <c r="L11" s="22"/>
      <c r="M11" s="3"/>
      <c r="N11" s="22"/>
      <c r="O11" s="3"/>
    </row>
    <row r="12" spans="1:15" x14ac:dyDescent="0.25">
      <c r="A12" s="1" t="s">
        <v>82</v>
      </c>
      <c r="C12" s="23"/>
      <c r="D12" s="24">
        <v>6420</v>
      </c>
      <c r="E12" s="26"/>
      <c r="F12" s="22"/>
      <c r="G12" s="3"/>
      <c r="I12" s="22"/>
      <c r="J12" s="3"/>
      <c r="L12" s="22"/>
      <c r="M12" s="3"/>
      <c r="N12" s="22"/>
      <c r="O12" s="3"/>
    </row>
    <row r="13" spans="1:15" x14ac:dyDescent="0.25">
      <c r="A13" s="1" t="s">
        <v>83</v>
      </c>
      <c r="C13" s="23"/>
      <c r="D13" s="24">
        <v>7960</v>
      </c>
      <c r="E13" s="26"/>
      <c r="F13" s="22"/>
      <c r="G13" s="3"/>
      <c r="I13" s="22"/>
      <c r="J13" s="3"/>
      <c r="L13" s="22"/>
      <c r="M13" s="3"/>
      <c r="N13" s="22"/>
      <c r="O13" s="3"/>
    </row>
    <row r="14" spans="1:15" x14ac:dyDescent="0.25">
      <c r="A14" s="1" t="s">
        <v>84</v>
      </c>
      <c r="C14" s="23"/>
      <c r="D14" s="24">
        <v>2000</v>
      </c>
      <c r="E14" s="26"/>
      <c r="F14" s="22"/>
      <c r="G14" s="3"/>
      <c r="I14" s="22"/>
      <c r="J14" s="3"/>
      <c r="L14" s="22"/>
      <c r="M14" s="3"/>
      <c r="N14" s="22"/>
      <c r="O14" s="3"/>
    </row>
    <row r="15" spans="1:15" x14ac:dyDescent="0.25">
      <c r="A15" s="1" t="s">
        <v>85</v>
      </c>
      <c r="C15" s="23"/>
      <c r="D15" s="24">
        <v>88600</v>
      </c>
      <c r="E15" s="26"/>
      <c r="F15" s="22"/>
      <c r="G15" s="3"/>
      <c r="I15" s="22"/>
      <c r="J15" s="3"/>
      <c r="L15" s="22"/>
      <c r="M15" s="3"/>
      <c r="N15" s="22"/>
      <c r="O15" s="3"/>
    </row>
    <row r="16" spans="1:15" x14ac:dyDescent="0.25">
      <c r="A16" s="1" t="s">
        <v>86</v>
      </c>
      <c r="C16" s="23"/>
      <c r="D16" s="24">
        <v>72130</v>
      </c>
      <c r="E16" s="26"/>
      <c r="F16" s="22"/>
      <c r="G16" s="3"/>
      <c r="I16" s="22"/>
      <c r="J16" s="3"/>
      <c r="L16" s="22"/>
      <c r="M16" s="3"/>
      <c r="N16" s="22"/>
      <c r="O16" s="3"/>
    </row>
    <row r="17" spans="1:15" x14ac:dyDescent="0.25">
      <c r="A17" s="1" t="s">
        <v>87</v>
      </c>
      <c r="C17" s="23">
        <v>52780</v>
      </c>
      <c r="D17" s="24"/>
      <c r="E17" s="26"/>
      <c r="F17" s="22"/>
      <c r="G17" s="3"/>
      <c r="I17" s="22"/>
      <c r="J17" s="3"/>
      <c r="L17" s="22"/>
      <c r="M17" s="3"/>
      <c r="N17" s="22"/>
      <c r="O17" s="3"/>
    </row>
    <row r="18" spans="1:15" x14ac:dyDescent="0.25">
      <c r="A18" s="1" t="s">
        <v>88</v>
      </c>
      <c r="C18" s="23"/>
      <c r="D18" s="24">
        <v>156860</v>
      </c>
      <c r="E18" s="26"/>
      <c r="F18" s="22"/>
      <c r="G18" s="3"/>
      <c r="I18" s="22"/>
      <c r="J18" s="3"/>
      <c r="L18" s="22"/>
      <c r="M18" s="3"/>
      <c r="N18" s="22"/>
      <c r="O18" s="3"/>
    </row>
    <row r="19" spans="1:15" x14ac:dyDescent="0.25">
      <c r="A19" s="1" t="s">
        <v>89</v>
      </c>
      <c r="C19" s="23">
        <v>1660</v>
      </c>
      <c r="D19" s="24"/>
      <c r="E19" s="26"/>
      <c r="F19" s="22"/>
      <c r="G19" s="3"/>
      <c r="I19" s="22"/>
      <c r="J19" s="3"/>
      <c r="L19" s="22"/>
      <c r="M19" s="3"/>
      <c r="N19" s="22"/>
      <c r="O19" s="3"/>
    </row>
    <row r="20" spans="1:15" x14ac:dyDescent="0.25">
      <c r="A20" s="1" t="s">
        <v>90</v>
      </c>
      <c r="C20" s="23">
        <v>87940</v>
      </c>
      <c r="D20" s="24"/>
      <c r="E20" s="26"/>
      <c r="F20" s="22"/>
      <c r="G20" s="3"/>
      <c r="I20" s="22"/>
      <c r="J20" s="3"/>
      <c r="L20" s="22"/>
      <c r="M20" s="3"/>
      <c r="N20" s="22"/>
      <c r="O20" s="3"/>
    </row>
    <row r="21" spans="1:15" x14ac:dyDescent="0.25">
      <c r="A21" s="1" t="s">
        <v>91</v>
      </c>
      <c r="C21" s="23">
        <v>760</v>
      </c>
      <c r="D21" s="24"/>
      <c r="E21" s="26"/>
      <c r="F21" s="22"/>
      <c r="G21" s="3"/>
      <c r="I21" s="22"/>
      <c r="J21" s="3"/>
      <c r="L21" s="22"/>
      <c r="M21" s="3"/>
      <c r="N21" s="22"/>
      <c r="O21" s="3"/>
    </row>
    <row r="22" spans="1:15" x14ac:dyDescent="0.25">
      <c r="A22" s="1" t="s">
        <v>92</v>
      </c>
      <c r="C22" s="23">
        <v>2090</v>
      </c>
      <c r="D22" s="24"/>
      <c r="E22" s="26"/>
      <c r="F22" s="22"/>
      <c r="G22" s="3"/>
      <c r="I22" s="22"/>
      <c r="J22" s="3"/>
      <c r="L22" s="22"/>
      <c r="M22" s="3"/>
      <c r="N22" s="22"/>
      <c r="O22" s="3"/>
    </row>
    <row r="23" spans="1:15" x14ac:dyDescent="0.25">
      <c r="A23" s="1" t="s">
        <v>172</v>
      </c>
      <c r="C23" s="23">
        <v>1740</v>
      </c>
      <c r="D23" s="24"/>
      <c r="E23" s="26"/>
      <c r="F23" s="22"/>
      <c r="G23" s="3"/>
      <c r="I23" s="22"/>
      <c r="J23" s="3"/>
      <c r="L23" s="22"/>
      <c r="M23" s="3"/>
      <c r="N23" s="22"/>
      <c r="O23" s="3"/>
    </row>
    <row r="24" spans="1:15" x14ac:dyDescent="0.25">
      <c r="A24" s="1" t="s">
        <v>93</v>
      </c>
      <c r="C24" s="23"/>
      <c r="D24" s="24"/>
      <c r="E24" s="26"/>
      <c r="F24" s="22"/>
      <c r="G24" s="3"/>
      <c r="I24" s="22"/>
      <c r="J24" s="3"/>
      <c r="L24" s="22"/>
      <c r="M24" s="3"/>
      <c r="N24" s="22"/>
      <c r="O24" s="3"/>
    </row>
    <row r="25" spans="1:15" x14ac:dyDescent="0.25">
      <c r="A25" s="1" t="s">
        <v>94</v>
      </c>
      <c r="C25" s="23"/>
      <c r="D25" s="24"/>
      <c r="E25" s="26"/>
      <c r="F25" s="22"/>
      <c r="G25" s="3"/>
      <c r="I25" s="22"/>
      <c r="J25" s="3"/>
      <c r="L25" s="22"/>
      <c r="M25" s="3"/>
      <c r="N25" s="22"/>
      <c r="O25" s="3"/>
    </row>
    <row r="26" spans="1:15" x14ac:dyDescent="0.25">
      <c r="A26" s="1" t="s">
        <v>95</v>
      </c>
      <c r="C26" s="23"/>
      <c r="D26" s="24"/>
      <c r="E26" s="26"/>
      <c r="F26" s="22"/>
      <c r="G26" s="3"/>
      <c r="I26" s="22"/>
      <c r="J26" s="3"/>
      <c r="L26" s="22"/>
      <c r="M26" s="3"/>
      <c r="N26" s="22"/>
      <c r="O26" s="3"/>
    </row>
    <row r="27" spans="1:15" x14ac:dyDescent="0.25">
      <c r="A27" s="1" t="s">
        <v>96</v>
      </c>
      <c r="C27" s="23"/>
      <c r="D27" s="24"/>
      <c r="E27" s="26"/>
      <c r="F27" s="22"/>
      <c r="G27" s="3"/>
      <c r="I27" s="22"/>
      <c r="J27" s="3"/>
      <c r="L27" s="22"/>
      <c r="M27" s="3"/>
      <c r="N27" s="22"/>
      <c r="O27" s="3"/>
    </row>
    <row r="28" spans="1:15" x14ac:dyDescent="0.25">
      <c r="A28" s="1" t="s">
        <v>97</v>
      </c>
      <c r="C28" s="23"/>
      <c r="D28" s="24"/>
      <c r="E28" s="26"/>
      <c r="F28" s="22"/>
      <c r="G28" s="3"/>
      <c r="I28" s="22"/>
      <c r="J28" s="3"/>
      <c r="L28" s="22"/>
      <c r="M28" s="3"/>
      <c r="N28" s="22"/>
      <c r="O28" s="3"/>
    </row>
    <row r="29" spans="1:15" x14ac:dyDescent="0.25">
      <c r="A29" s="1" t="s">
        <v>98</v>
      </c>
      <c r="C29" s="23"/>
      <c r="D29" s="24"/>
      <c r="E29" s="26"/>
      <c r="F29" s="22"/>
      <c r="G29" s="3"/>
      <c r="I29" s="22"/>
      <c r="J29" s="3"/>
      <c r="L29" s="22"/>
      <c r="M29" s="3"/>
      <c r="N29" s="22"/>
      <c r="O29" s="3"/>
    </row>
    <row r="30" spans="1:15" x14ac:dyDescent="0.25">
      <c r="A30" s="1" t="s">
        <v>99</v>
      </c>
      <c r="C30" s="23"/>
      <c r="D30" s="24"/>
      <c r="E30" s="26"/>
      <c r="F30" s="22"/>
      <c r="G30" s="3"/>
      <c r="I30" s="22"/>
      <c r="J30" s="3"/>
      <c r="L30" s="22"/>
      <c r="M30" s="3"/>
      <c r="N30" s="22"/>
      <c r="O30" s="3"/>
    </row>
    <row r="31" spans="1:15" x14ac:dyDescent="0.25">
      <c r="C31" s="23"/>
      <c r="D31" s="24"/>
      <c r="E31" s="26"/>
      <c r="F31" s="22"/>
      <c r="G31" s="3"/>
      <c r="I31" s="22"/>
      <c r="J31" s="3"/>
      <c r="L31" s="22"/>
      <c r="M31" s="3"/>
      <c r="N31" s="22"/>
      <c r="O31" s="3"/>
    </row>
    <row r="32" spans="1:15" x14ac:dyDescent="0.25">
      <c r="A32" s="1" t="s">
        <v>100</v>
      </c>
      <c r="C32" s="23"/>
      <c r="D32" s="24"/>
      <c r="E32" s="26"/>
      <c r="F32" s="22"/>
      <c r="G32" s="3"/>
      <c r="I32" s="22"/>
      <c r="J32" s="3"/>
      <c r="L32" s="22"/>
      <c r="M32" s="3"/>
      <c r="N32" s="22"/>
      <c r="O32" s="3"/>
    </row>
    <row r="33" spans="1:15" x14ac:dyDescent="0.25">
      <c r="C33" s="23"/>
      <c r="D33" s="24"/>
      <c r="E33" s="26"/>
      <c r="F33" s="22"/>
      <c r="G33" s="3"/>
      <c r="I33" s="22"/>
      <c r="J33" s="3"/>
      <c r="L33" s="22"/>
      <c r="M33" s="3"/>
      <c r="N33" s="22"/>
      <c r="O33" s="3"/>
    </row>
    <row r="34" spans="1:15" ht="18" thickBot="1" x14ac:dyDescent="0.3">
      <c r="A34" s="1" t="s">
        <v>68</v>
      </c>
      <c r="C34" s="27">
        <f>SUM(C5:C33)</f>
        <v>397970</v>
      </c>
      <c r="D34" s="27">
        <f>SUM(D5:D33)</f>
        <v>397970</v>
      </c>
      <c r="E34" s="26"/>
      <c r="F34" s="27">
        <f>SUM(F5:F33)</f>
        <v>0</v>
      </c>
      <c r="G34" s="27">
        <f>SUM(G5:G33)</f>
        <v>0</v>
      </c>
      <c r="I34" s="27">
        <f>SUM(I5:I33)</f>
        <v>0</v>
      </c>
      <c r="J34" s="27">
        <f>SUM(J5:J33)</f>
        <v>0</v>
      </c>
      <c r="L34" s="27">
        <f>SUM(L5:L33)</f>
        <v>0</v>
      </c>
      <c r="M34" s="27">
        <f>SUM(M5:M33)</f>
        <v>0</v>
      </c>
      <c r="N34" s="27">
        <f>SUM(N5:N33)</f>
        <v>0</v>
      </c>
      <c r="O34" s="27">
        <f>SUM(O5:O33)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3D6BC-EBCC-4192-91D8-66369F108705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05B57-A542-46E7-A7A4-7BCE3E0049C4}">
  <dimension ref="A1:J26"/>
  <sheetViews>
    <sheetView zoomScale="145" workbookViewId="0">
      <pane ySplit="5" topLeftCell="A6" activePane="bottomLeft" state="frozen"/>
      <selection pane="bottomLeft" activeCell="D22" sqref="D22"/>
    </sheetView>
  </sheetViews>
  <sheetFormatPr baseColWidth="10" defaultColWidth="8.83203125" defaultRowHeight="15" x14ac:dyDescent="0.2"/>
  <cols>
    <col min="2" max="2" width="25.1640625" customWidth="1"/>
    <col min="3" max="3" width="12.1640625" customWidth="1"/>
    <col min="4" max="4" width="11.5" customWidth="1"/>
    <col min="6" max="7" width="11.83203125" bestFit="1" customWidth="1"/>
  </cols>
  <sheetData>
    <row r="1" spans="1:10" x14ac:dyDescent="0.2">
      <c r="J1" s="16" t="s">
        <v>193</v>
      </c>
    </row>
    <row r="2" spans="1:10" x14ac:dyDescent="0.2">
      <c r="C2" s="42" t="s">
        <v>137</v>
      </c>
      <c r="D2" s="43" t="s">
        <v>139</v>
      </c>
      <c r="F2" s="16" t="s">
        <v>132</v>
      </c>
      <c r="G2" s="16" t="s">
        <v>133</v>
      </c>
      <c r="H2" s="16" t="s">
        <v>141</v>
      </c>
      <c r="J2" s="16" t="s">
        <v>192</v>
      </c>
    </row>
    <row r="3" spans="1:10" ht="16" thickBot="1" x14ac:dyDescent="0.25">
      <c r="A3" s="16"/>
      <c r="B3" s="16"/>
      <c r="C3" s="42" t="s">
        <v>138</v>
      </c>
      <c r="D3" s="43" t="s">
        <v>140</v>
      </c>
      <c r="E3" s="16"/>
      <c r="F3" s="16" t="s">
        <v>134</v>
      </c>
      <c r="G3" s="16" t="s">
        <v>134</v>
      </c>
      <c r="H3" s="16" t="s">
        <v>142</v>
      </c>
      <c r="J3" s="16" t="s">
        <v>194</v>
      </c>
    </row>
    <row r="4" spans="1:10" x14ac:dyDescent="0.2">
      <c r="A4" s="38"/>
      <c r="B4" s="39" t="s">
        <v>39</v>
      </c>
      <c r="C4" s="6"/>
      <c r="D4" s="7"/>
      <c r="E4" s="16"/>
      <c r="F4" s="16" t="s">
        <v>136</v>
      </c>
      <c r="G4" s="16" t="s">
        <v>136</v>
      </c>
      <c r="H4" s="16" t="s">
        <v>143</v>
      </c>
      <c r="J4" s="16" t="s">
        <v>195</v>
      </c>
    </row>
    <row r="5" spans="1:10" x14ac:dyDescent="0.2">
      <c r="A5" s="40" t="s">
        <v>130</v>
      </c>
      <c r="B5" s="16" t="s">
        <v>8</v>
      </c>
      <c r="C5" s="42" t="s">
        <v>36</v>
      </c>
      <c r="D5" s="44" t="s">
        <v>131</v>
      </c>
      <c r="E5" s="16"/>
      <c r="F5" s="16" t="s">
        <v>135</v>
      </c>
      <c r="G5" s="16" t="s">
        <v>135</v>
      </c>
      <c r="H5" s="16" t="s">
        <v>144</v>
      </c>
      <c r="J5" s="16" t="s">
        <v>196</v>
      </c>
    </row>
    <row r="6" spans="1:10" x14ac:dyDescent="0.2">
      <c r="A6" s="40"/>
      <c r="B6" s="16"/>
      <c r="C6" s="16"/>
      <c r="D6" s="41"/>
      <c r="E6" s="16"/>
      <c r="J6" s="16"/>
    </row>
    <row r="7" spans="1:10" x14ac:dyDescent="0.2">
      <c r="A7" s="40"/>
      <c r="B7" s="16"/>
      <c r="C7" s="16"/>
      <c r="D7" s="41"/>
      <c r="E7" s="16"/>
      <c r="F7" s="16"/>
      <c r="G7" s="16"/>
      <c r="H7" s="16"/>
    </row>
    <row r="8" spans="1:10" x14ac:dyDescent="0.2">
      <c r="A8" s="40">
        <v>1</v>
      </c>
      <c r="B8" s="16" t="s">
        <v>178</v>
      </c>
      <c r="C8" s="16">
        <v>5200</v>
      </c>
      <c r="D8" s="41"/>
      <c r="E8" s="16"/>
      <c r="F8" s="16" t="s">
        <v>173</v>
      </c>
      <c r="G8" s="16" t="s">
        <v>42</v>
      </c>
      <c r="H8" s="16" t="s">
        <v>141</v>
      </c>
    </row>
    <row r="9" spans="1:10" x14ac:dyDescent="0.2">
      <c r="A9" s="40"/>
      <c r="B9" s="16" t="s">
        <v>42</v>
      </c>
      <c r="C9" s="16"/>
      <c r="D9" s="41">
        <v>5200</v>
      </c>
      <c r="E9" s="16"/>
      <c r="F9" s="16" t="s">
        <v>180</v>
      </c>
      <c r="G9" s="16" t="s">
        <v>181</v>
      </c>
      <c r="H9" s="16" t="s">
        <v>182</v>
      </c>
    </row>
    <row r="10" spans="1:10" x14ac:dyDescent="0.2">
      <c r="A10" s="40"/>
      <c r="B10" s="16" t="s">
        <v>179</v>
      </c>
      <c r="C10" s="16"/>
      <c r="D10" s="41"/>
      <c r="E10" s="16"/>
      <c r="F10" s="16" t="s">
        <v>176</v>
      </c>
      <c r="G10" s="16" t="s">
        <v>177</v>
      </c>
      <c r="H10" s="16" t="s">
        <v>144</v>
      </c>
    </row>
    <row r="11" spans="1:10" x14ac:dyDescent="0.2">
      <c r="A11" s="40"/>
      <c r="B11" s="16"/>
      <c r="C11" s="16"/>
      <c r="D11" s="41"/>
      <c r="E11" s="16"/>
    </row>
    <row r="12" spans="1:10" x14ac:dyDescent="0.2">
      <c r="A12" s="40">
        <v>2</v>
      </c>
      <c r="B12" s="16" t="s">
        <v>119</v>
      </c>
      <c r="C12" s="16">
        <v>13000</v>
      </c>
      <c r="D12" s="41"/>
      <c r="E12" s="16"/>
      <c r="F12" s="16" t="s">
        <v>183</v>
      </c>
      <c r="G12" s="16" t="s">
        <v>184</v>
      </c>
      <c r="H12" s="16" t="s">
        <v>141</v>
      </c>
    </row>
    <row r="13" spans="1:10" x14ac:dyDescent="0.2">
      <c r="B13" s="16" t="s">
        <v>189</v>
      </c>
      <c r="C13" s="16"/>
      <c r="D13" s="41">
        <v>13000</v>
      </c>
      <c r="E13" s="16"/>
      <c r="F13" s="16" t="s">
        <v>187</v>
      </c>
      <c r="G13" s="16" t="s">
        <v>188</v>
      </c>
      <c r="H13" s="16" t="s">
        <v>182</v>
      </c>
    </row>
    <row r="14" spans="1:10" x14ac:dyDescent="0.2">
      <c r="A14" s="8"/>
      <c r="D14" s="9"/>
      <c r="F14" s="16" t="s">
        <v>176</v>
      </c>
      <c r="G14" s="16" t="s">
        <v>177</v>
      </c>
      <c r="H14" s="16" t="s">
        <v>144</v>
      </c>
    </row>
    <row r="15" spans="1:10" x14ac:dyDescent="0.2">
      <c r="A15" s="8"/>
      <c r="D15" s="9"/>
    </row>
    <row r="16" spans="1:10" x14ac:dyDescent="0.2">
      <c r="A16" s="8">
        <v>3</v>
      </c>
      <c r="B16" t="s">
        <v>190</v>
      </c>
      <c r="C16">
        <v>2500</v>
      </c>
      <c r="D16" s="9"/>
      <c r="F16" s="16" t="s">
        <v>190</v>
      </c>
      <c r="G16" s="16" t="s">
        <v>191</v>
      </c>
      <c r="H16" s="16" t="s">
        <v>141</v>
      </c>
    </row>
    <row r="17" spans="1:8" x14ac:dyDescent="0.2">
      <c r="A17" s="8"/>
      <c r="B17" t="s">
        <v>198</v>
      </c>
      <c r="D17" s="9">
        <v>2500</v>
      </c>
      <c r="F17" s="16" t="s">
        <v>187</v>
      </c>
      <c r="G17" s="16" t="s">
        <v>197</v>
      </c>
      <c r="H17" s="16" t="s">
        <v>182</v>
      </c>
    </row>
    <row r="18" spans="1:8" x14ac:dyDescent="0.2">
      <c r="A18" s="8"/>
      <c r="B18" t="s">
        <v>199</v>
      </c>
      <c r="D18" s="9"/>
      <c r="F18" s="16" t="s">
        <v>176</v>
      </c>
      <c r="G18" s="16" t="s">
        <v>177</v>
      </c>
      <c r="H18" s="16" t="s">
        <v>144</v>
      </c>
    </row>
    <row r="19" spans="1:8" x14ac:dyDescent="0.2">
      <c r="A19" s="8"/>
      <c r="D19" s="9"/>
    </row>
    <row r="20" spans="1:8" x14ac:dyDescent="0.2">
      <c r="A20" s="8">
        <v>4</v>
      </c>
      <c r="B20" t="s">
        <v>203</v>
      </c>
      <c r="C20">
        <v>600</v>
      </c>
      <c r="D20" s="9"/>
      <c r="F20" s="16" t="s">
        <v>200</v>
      </c>
      <c r="G20" s="16" t="s">
        <v>201</v>
      </c>
      <c r="H20" s="16" t="s">
        <v>141</v>
      </c>
    </row>
    <row r="21" spans="1:8" x14ac:dyDescent="0.2">
      <c r="A21" s="8"/>
      <c r="B21" t="s">
        <v>204</v>
      </c>
      <c r="D21" s="9">
        <v>600</v>
      </c>
      <c r="F21" s="16" t="s">
        <v>187</v>
      </c>
      <c r="G21" s="16" t="s">
        <v>188</v>
      </c>
      <c r="H21" s="16" t="s">
        <v>182</v>
      </c>
    </row>
    <row r="22" spans="1:8" ht="16" thickBot="1" x14ac:dyDescent="0.25">
      <c r="A22" s="13"/>
      <c r="B22" s="14" t="s">
        <v>202</v>
      </c>
      <c r="C22" s="14"/>
      <c r="D22" s="15"/>
      <c r="F22" s="16" t="s">
        <v>176</v>
      </c>
      <c r="G22" s="16" t="s">
        <v>177</v>
      </c>
      <c r="H22" s="16" t="s">
        <v>144</v>
      </c>
    </row>
    <row r="24" spans="1:8" x14ac:dyDescent="0.2">
      <c r="A24">
        <v>5</v>
      </c>
      <c r="B24" t="s">
        <v>209</v>
      </c>
      <c r="C24">
        <v>310</v>
      </c>
      <c r="F24" s="16" t="s">
        <v>205</v>
      </c>
      <c r="G24" s="16" t="s">
        <v>206</v>
      </c>
      <c r="H24" s="16" t="s">
        <v>141</v>
      </c>
    </row>
    <row r="25" spans="1:8" x14ac:dyDescent="0.2">
      <c r="B25" t="s">
        <v>210</v>
      </c>
      <c r="D25">
        <v>310</v>
      </c>
      <c r="F25" s="16" t="s">
        <v>181</v>
      </c>
      <c r="G25" s="16" t="s">
        <v>207</v>
      </c>
      <c r="H25" s="16" t="s">
        <v>182</v>
      </c>
    </row>
    <row r="26" spans="1:8" x14ac:dyDescent="0.2">
      <c r="B26" t="s">
        <v>208</v>
      </c>
      <c r="F26" s="16" t="s">
        <v>177</v>
      </c>
      <c r="G26" s="16" t="s">
        <v>176</v>
      </c>
      <c r="H26" s="16" t="s">
        <v>144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29621-CCAD-4D6B-8775-173717B4D4BE}">
  <dimension ref="A1:K32"/>
  <sheetViews>
    <sheetView zoomScale="185" zoomScaleNormal="120" workbookViewId="0">
      <pane ySplit="4" topLeftCell="A5" activePane="bottomLeft" state="frozen"/>
      <selection pane="bottomLeft" activeCell="I8" sqref="I8"/>
    </sheetView>
  </sheetViews>
  <sheetFormatPr baseColWidth="10" defaultColWidth="8.83203125" defaultRowHeight="15" x14ac:dyDescent="0.2"/>
  <cols>
    <col min="2" max="2" width="9.83203125" bestFit="1" customWidth="1"/>
    <col min="3" max="3" width="12.1640625" bestFit="1" customWidth="1"/>
    <col min="4" max="5" width="10.33203125" bestFit="1" customWidth="1"/>
    <col min="6" max="6" width="4.83203125" customWidth="1"/>
    <col min="7" max="7" width="12.33203125" bestFit="1" customWidth="1"/>
    <col min="8" max="8" width="12.33203125" customWidth="1"/>
    <col min="9" max="9" width="12.83203125" bestFit="1" customWidth="1"/>
    <col min="10" max="10" width="11.5" bestFit="1" customWidth="1"/>
    <col min="11" max="11" width="21.1640625" customWidth="1"/>
  </cols>
  <sheetData>
    <row r="1" spans="1:11" ht="17" x14ac:dyDescent="0.25">
      <c r="A1" s="1" t="s">
        <v>211</v>
      </c>
      <c r="B1" s="45" t="s">
        <v>13</v>
      </c>
      <c r="C1" s="46" t="s">
        <v>14</v>
      </c>
      <c r="D1" s="1"/>
      <c r="E1" s="1"/>
      <c r="F1" s="1"/>
      <c r="G1" s="46" t="s">
        <v>15</v>
      </c>
      <c r="H1" s="1"/>
      <c r="I1" s="45" t="s">
        <v>16</v>
      </c>
      <c r="J1" s="1"/>
      <c r="K1" s="1"/>
    </row>
    <row r="2" spans="1:11" ht="17" x14ac:dyDescent="0.25">
      <c r="A2" s="1"/>
      <c r="B2" s="1" t="s">
        <v>0</v>
      </c>
      <c r="C2" s="1"/>
      <c r="D2" s="1"/>
      <c r="E2" s="1"/>
      <c r="F2" s="1" t="s">
        <v>11</v>
      </c>
      <c r="G2" s="1" t="s">
        <v>1</v>
      </c>
      <c r="H2" s="1"/>
      <c r="I2" s="1" t="s">
        <v>2</v>
      </c>
      <c r="J2" s="1"/>
      <c r="K2" s="1"/>
    </row>
    <row r="3" spans="1:11" ht="17" x14ac:dyDescent="0.25">
      <c r="A3" s="1" t="s">
        <v>9</v>
      </c>
      <c r="B3" s="1" t="s">
        <v>3</v>
      </c>
      <c r="C3" s="1" t="s">
        <v>116</v>
      </c>
      <c r="D3" s="1" t="s">
        <v>21</v>
      </c>
      <c r="E3" s="1" t="s">
        <v>112</v>
      </c>
      <c r="F3" s="1" t="s">
        <v>11</v>
      </c>
      <c r="G3" s="1" t="s">
        <v>114</v>
      </c>
      <c r="H3" s="1" t="s">
        <v>214</v>
      </c>
      <c r="I3" s="1" t="s">
        <v>5</v>
      </c>
      <c r="J3" s="1" t="s">
        <v>6</v>
      </c>
      <c r="K3" s="1"/>
    </row>
    <row r="4" spans="1:11" ht="17" x14ac:dyDescent="0.25">
      <c r="A4" s="1"/>
      <c r="B4" s="1"/>
      <c r="C4" s="1" t="s">
        <v>117</v>
      </c>
      <c r="D4" s="1"/>
      <c r="E4" s="1" t="s">
        <v>113</v>
      </c>
      <c r="F4" s="1" t="s">
        <v>11</v>
      </c>
      <c r="G4" s="1" t="s">
        <v>115</v>
      </c>
      <c r="H4" s="1" t="s">
        <v>128</v>
      </c>
      <c r="I4" s="1" t="s">
        <v>67</v>
      </c>
      <c r="J4" s="1" t="s">
        <v>7</v>
      </c>
      <c r="K4" s="1" t="s">
        <v>8</v>
      </c>
    </row>
    <row r="5" spans="1:11" ht="17" x14ac:dyDescent="0.25">
      <c r="A5" s="1" t="s">
        <v>10</v>
      </c>
      <c r="B5" s="1"/>
      <c r="C5" s="1">
        <v>4500</v>
      </c>
      <c r="D5" s="1">
        <v>720</v>
      </c>
      <c r="E5" s="1">
        <v>24000</v>
      </c>
      <c r="F5" s="1" t="s">
        <v>11</v>
      </c>
      <c r="G5" s="1">
        <v>4800</v>
      </c>
      <c r="H5" s="1"/>
      <c r="I5" s="1"/>
      <c r="J5" s="1"/>
      <c r="K5" s="1"/>
    </row>
    <row r="6" spans="1:11" ht="17" x14ac:dyDescent="0.25">
      <c r="A6" s="17"/>
      <c r="B6" s="1"/>
      <c r="C6" s="1"/>
      <c r="D6" s="1"/>
      <c r="E6" s="1"/>
      <c r="F6" s="1"/>
      <c r="G6" s="1"/>
      <c r="H6" s="1"/>
      <c r="I6" s="1"/>
      <c r="J6" s="1">
        <v>-32600</v>
      </c>
      <c r="K6" s="1" t="s">
        <v>12</v>
      </c>
    </row>
    <row r="7" spans="1:11" ht="17" x14ac:dyDescent="0.25">
      <c r="A7" s="17"/>
      <c r="B7" s="1"/>
      <c r="C7" s="1"/>
      <c r="D7" s="1"/>
      <c r="E7" s="1"/>
      <c r="F7" s="1"/>
      <c r="G7" s="1"/>
      <c r="H7" s="1"/>
      <c r="J7" s="1">
        <v>13200</v>
      </c>
      <c r="K7" s="1" t="s">
        <v>118</v>
      </c>
    </row>
    <row r="8" spans="1:11" ht="17" x14ac:dyDescent="0.25">
      <c r="A8" s="1">
        <v>1</v>
      </c>
      <c r="B8" s="1"/>
      <c r="C8" s="1">
        <f>C5/-4</f>
        <v>-1125</v>
      </c>
      <c r="D8" s="1"/>
      <c r="E8" s="1"/>
      <c r="F8" s="1" t="s">
        <v>11</v>
      </c>
      <c r="G8" s="1"/>
      <c r="H8" s="1"/>
      <c r="I8" s="1"/>
      <c r="J8" s="1">
        <f>C8</f>
        <v>-1125</v>
      </c>
      <c r="K8" s="1" t="s">
        <v>101</v>
      </c>
    </row>
    <row r="9" spans="1:11" ht="17" x14ac:dyDescent="0.25">
      <c r="A9" s="1">
        <v>2</v>
      </c>
      <c r="B9" s="1"/>
      <c r="C9" s="1"/>
      <c r="D9" s="1">
        <v>-290</v>
      </c>
      <c r="E9" s="1"/>
      <c r="F9" s="1" t="s">
        <v>11</v>
      </c>
      <c r="G9" s="1"/>
      <c r="H9" s="1"/>
      <c r="I9" s="1"/>
      <c r="J9" s="1">
        <v>-290</v>
      </c>
      <c r="K9" s="1" t="s">
        <v>212</v>
      </c>
    </row>
    <row r="10" spans="1:11" ht="17" x14ac:dyDescent="0.25">
      <c r="A10" s="1">
        <v>3</v>
      </c>
      <c r="B10" s="1"/>
      <c r="C10" s="1"/>
      <c r="D10" s="1"/>
      <c r="E10" s="1">
        <f>(E5-2000)*-6/120</f>
        <v>-1100</v>
      </c>
      <c r="F10" s="1" t="s">
        <v>11</v>
      </c>
      <c r="G10" s="1"/>
      <c r="H10" s="1"/>
      <c r="I10" s="1"/>
      <c r="J10" s="1">
        <f>E10</f>
        <v>-1100</v>
      </c>
      <c r="K10" s="1" t="s">
        <v>119</v>
      </c>
    </row>
    <row r="11" spans="1:11" ht="17" x14ac:dyDescent="0.25">
      <c r="A11" s="1">
        <v>4</v>
      </c>
      <c r="B11" s="1"/>
      <c r="C11" s="1"/>
      <c r="D11" s="1"/>
      <c r="E11" s="1"/>
      <c r="F11" s="1" t="s">
        <v>11</v>
      </c>
      <c r="G11" s="1">
        <f>G5/-4</f>
        <v>-1200</v>
      </c>
      <c r="H11" s="1"/>
      <c r="I11" s="1"/>
      <c r="J11" s="1">
        <f>G5/4</f>
        <v>1200</v>
      </c>
      <c r="K11" s="1" t="s">
        <v>213</v>
      </c>
    </row>
    <row r="12" spans="1:11" ht="17" x14ac:dyDescent="0.25">
      <c r="A12" s="1">
        <v>5</v>
      </c>
      <c r="B12" s="1"/>
      <c r="C12" s="1"/>
      <c r="D12" s="1"/>
      <c r="E12" s="1"/>
      <c r="F12" s="1" t="s">
        <v>11</v>
      </c>
      <c r="G12" s="1"/>
      <c r="H12" s="1">
        <v>2400</v>
      </c>
      <c r="I12" s="1"/>
      <c r="J12" s="1">
        <v>-2400</v>
      </c>
      <c r="K12" s="1" t="s">
        <v>215</v>
      </c>
    </row>
    <row r="13" spans="1:11" ht="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A0D00-A6CD-4347-9B5A-2377B0DEA2E4}">
  <dimension ref="A1:N24"/>
  <sheetViews>
    <sheetView zoomScale="152" zoomScaleNormal="100" workbookViewId="0">
      <pane ySplit="5" topLeftCell="A6" activePane="bottomLeft" state="frozen"/>
      <selection pane="bottomLeft" activeCell="N24" sqref="N24"/>
    </sheetView>
  </sheetViews>
  <sheetFormatPr baseColWidth="10" defaultColWidth="8.6640625" defaultRowHeight="17" x14ac:dyDescent="0.25"/>
  <cols>
    <col min="1" max="1" width="8.83203125" style="1" bestFit="1" customWidth="1"/>
    <col min="2" max="2" width="9.83203125" style="1" bestFit="1" customWidth="1"/>
    <col min="3" max="3" width="8.33203125" style="1" bestFit="1" customWidth="1"/>
    <col min="4" max="4" width="9.83203125" style="1" customWidth="1"/>
    <col min="5" max="5" width="12.1640625" style="1" bestFit="1" customWidth="1"/>
    <col min="6" max="6" width="10.33203125" style="1" bestFit="1" customWidth="1"/>
    <col min="7" max="7" width="11.1640625" style="1" bestFit="1" customWidth="1"/>
    <col min="8" max="8" width="4.83203125" style="1" customWidth="1"/>
    <col min="9" max="9" width="12.33203125" style="1" bestFit="1" customWidth="1"/>
    <col min="10" max="10" width="13.6640625" style="1" customWidth="1"/>
    <col min="11" max="11" width="9.6640625" style="1" bestFit="1" customWidth="1"/>
    <col min="12" max="12" width="13.1640625" style="1" bestFit="1" customWidth="1"/>
    <col min="13" max="13" width="14.5" style="1" bestFit="1" customWidth="1"/>
    <col min="14" max="14" width="21.1640625" style="1" customWidth="1"/>
    <col min="15" max="16384" width="8.6640625" style="1"/>
  </cols>
  <sheetData>
    <row r="1" spans="1:14" x14ac:dyDescent="0.25">
      <c r="A1" s="1" t="s">
        <v>129</v>
      </c>
      <c r="D1" s="45" t="s">
        <v>13</v>
      </c>
      <c r="E1" s="48" t="s">
        <v>14</v>
      </c>
      <c r="J1" s="48" t="s">
        <v>15</v>
      </c>
      <c r="K1" s="45" t="s">
        <v>16</v>
      </c>
    </row>
    <row r="3" spans="1:14" x14ac:dyDescent="0.25">
      <c r="B3" s="1" t="s">
        <v>0</v>
      </c>
      <c r="H3" s="1" t="s">
        <v>11</v>
      </c>
      <c r="I3" s="1" t="s">
        <v>1</v>
      </c>
      <c r="L3" s="1" t="s">
        <v>2</v>
      </c>
    </row>
    <row r="4" spans="1:14" x14ac:dyDescent="0.25">
      <c r="A4" s="1" t="s">
        <v>9</v>
      </c>
      <c r="B4" s="1" t="s">
        <v>3</v>
      </c>
      <c r="C4" s="1" t="s">
        <v>4</v>
      </c>
      <c r="D4" s="1" t="s">
        <v>123</v>
      </c>
      <c r="E4" s="1" t="s">
        <v>116</v>
      </c>
      <c r="F4" s="1" t="s">
        <v>21</v>
      </c>
      <c r="G4" s="1" t="s">
        <v>125</v>
      </c>
      <c r="H4" s="1" t="s">
        <v>11</v>
      </c>
      <c r="I4" s="1" t="s">
        <v>127</v>
      </c>
      <c r="J4" s="1" t="s">
        <v>114</v>
      </c>
      <c r="K4" s="1" t="s">
        <v>22</v>
      </c>
      <c r="L4" s="1" t="s">
        <v>5</v>
      </c>
      <c r="M4" s="1" t="s">
        <v>6</v>
      </c>
    </row>
    <row r="5" spans="1:14" x14ac:dyDescent="0.25">
      <c r="D5" s="1" t="s">
        <v>124</v>
      </c>
      <c r="E5" s="1" t="s">
        <v>117</v>
      </c>
      <c r="G5" s="1" t="s">
        <v>126</v>
      </c>
      <c r="H5" s="1" t="s">
        <v>11</v>
      </c>
      <c r="I5" s="1" t="s">
        <v>128</v>
      </c>
      <c r="J5" s="1" t="s">
        <v>115</v>
      </c>
      <c r="K5" s="1" t="s">
        <v>128</v>
      </c>
      <c r="L5" s="1" t="s">
        <v>67</v>
      </c>
      <c r="M5" s="1" t="s">
        <v>7</v>
      </c>
      <c r="N5" s="1" t="s">
        <v>8</v>
      </c>
    </row>
    <row r="6" spans="1:14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</row>
    <row r="7" spans="1:14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>
        <v>90000</v>
      </c>
      <c r="M7" s="18">
        <v>255600</v>
      </c>
      <c r="N7" s="1" t="s">
        <v>42</v>
      </c>
    </row>
    <row r="8" spans="1:14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>
        <v>-72000</v>
      </c>
      <c r="M8" s="18"/>
    </row>
    <row r="9" spans="1:14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" t="s">
        <v>119</v>
      </c>
    </row>
    <row r="10" spans="1:14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>
        <v>-46800</v>
      </c>
      <c r="N10" s="1" t="s">
        <v>120</v>
      </c>
    </row>
    <row r="11" spans="1:14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>
        <v>-140000</v>
      </c>
      <c r="N11" s="1" t="s">
        <v>121</v>
      </c>
    </row>
    <row r="12" spans="1:14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>
        <v>-24000</v>
      </c>
      <c r="N12" s="1" t="s">
        <v>122</v>
      </c>
    </row>
    <row r="13" spans="1:14" x14ac:dyDescent="0.25">
      <c r="A13" s="18" t="s">
        <v>10</v>
      </c>
      <c r="B13" s="18">
        <v>46800</v>
      </c>
      <c r="C13" s="18"/>
      <c r="D13" s="18">
        <v>10800</v>
      </c>
      <c r="E13" s="18"/>
      <c r="F13" s="18"/>
      <c r="G13" s="18">
        <v>124000</v>
      </c>
      <c r="H13" s="18"/>
      <c r="I13" s="18"/>
      <c r="J13" s="18">
        <v>7200</v>
      </c>
      <c r="K13" s="18">
        <v>73600</v>
      </c>
      <c r="L13" s="18">
        <v>18000</v>
      </c>
      <c r="M13" s="18">
        <f>SUM(M7:M12)</f>
        <v>44800</v>
      </c>
      <c r="N13" s="1" t="s">
        <v>217</v>
      </c>
    </row>
    <row r="14" spans="1:14" x14ac:dyDescent="0.25">
      <c r="A14" s="18"/>
      <c r="B14" s="18"/>
      <c r="C14" s="18"/>
      <c r="D14" s="18"/>
      <c r="E14" s="18"/>
      <c r="F14" s="18"/>
      <c r="G14" s="18">
        <v>-38000</v>
      </c>
      <c r="H14" s="18"/>
      <c r="I14" s="18"/>
      <c r="J14" s="18"/>
      <c r="K14" s="18"/>
      <c r="L14" s="18"/>
      <c r="M14" s="18"/>
    </row>
    <row r="15" spans="1:14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1:14" x14ac:dyDescent="0.25">
      <c r="A16" s="18">
        <v>1</v>
      </c>
      <c r="B16" s="18"/>
      <c r="C16" s="52">
        <v>1500</v>
      </c>
      <c r="D16" s="18"/>
      <c r="E16" s="18"/>
      <c r="F16" s="18"/>
      <c r="G16" s="18"/>
      <c r="I16" s="18"/>
      <c r="J16" s="18"/>
      <c r="K16" s="18"/>
      <c r="L16" s="18"/>
      <c r="M16" s="53">
        <v>1500</v>
      </c>
      <c r="N16" s="1" t="s">
        <v>42</v>
      </c>
    </row>
    <row r="17" spans="1:14" x14ac:dyDescent="0.25">
      <c r="A17" s="18">
        <v>2</v>
      </c>
      <c r="B17" s="18"/>
      <c r="C17" s="18"/>
      <c r="D17" s="18"/>
      <c r="E17" s="18"/>
      <c r="F17" s="18"/>
      <c r="G17" s="53">
        <v>-14500</v>
      </c>
      <c r="I17" s="18"/>
      <c r="J17" s="18"/>
      <c r="K17" s="18"/>
      <c r="L17" s="18"/>
      <c r="M17" s="52">
        <v>-14500</v>
      </c>
      <c r="N17" s="1" t="s">
        <v>119</v>
      </c>
    </row>
    <row r="18" spans="1:14" x14ac:dyDescent="0.25">
      <c r="A18" s="18">
        <v>3</v>
      </c>
      <c r="B18" s="18"/>
      <c r="C18" s="18"/>
      <c r="D18" s="18"/>
      <c r="E18" s="18"/>
      <c r="F18" s="18"/>
      <c r="G18" s="18"/>
      <c r="I18" s="53">
        <v>5600</v>
      </c>
      <c r="J18" s="18"/>
      <c r="K18" s="18"/>
      <c r="L18" s="18"/>
      <c r="M18" s="52">
        <v>-5600</v>
      </c>
      <c r="N18" s="1" t="s">
        <v>121</v>
      </c>
    </row>
    <row r="19" spans="1:14" x14ac:dyDescent="0.25">
      <c r="A19" s="18">
        <v>4</v>
      </c>
      <c r="B19" s="18"/>
      <c r="C19" s="18"/>
      <c r="D19" s="18"/>
      <c r="E19" s="18"/>
      <c r="F19" s="18"/>
      <c r="G19" s="18"/>
      <c r="I19" s="18"/>
      <c r="J19" s="52">
        <v>-990</v>
      </c>
      <c r="K19" s="18"/>
      <c r="L19" s="18"/>
      <c r="M19" s="53">
        <v>990</v>
      </c>
      <c r="N19" s="1" t="s">
        <v>216</v>
      </c>
    </row>
    <row r="20" spans="1:14" x14ac:dyDescent="0.25">
      <c r="A20" s="18"/>
      <c r="B20" s="18"/>
      <c r="C20" s="18"/>
      <c r="D20" s="18"/>
      <c r="E20" s="18"/>
      <c r="F20" s="18"/>
      <c r="G20" s="18"/>
      <c r="H20" s="1" t="s">
        <v>11</v>
      </c>
      <c r="I20" s="18"/>
      <c r="J20" s="18"/>
      <c r="K20" s="18"/>
      <c r="L20" s="18"/>
      <c r="M20" s="18"/>
    </row>
    <row r="21" spans="1:14" x14ac:dyDescent="0.25">
      <c r="A21" s="18"/>
      <c r="B21" s="18"/>
      <c r="C21" s="18"/>
      <c r="D21" s="18"/>
      <c r="E21" s="18"/>
      <c r="F21" s="18"/>
      <c r="G21" s="18"/>
      <c r="H21" s="1" t="s">
        <v>11</v>
      </c>
      <c r="I21" s="18"/>
      <c r="J21" s="18"/>
      <c r="K21" s="18"/>
      <c r="L21" s="18"/>
      <c r="M21" s="18"/>
    </row>
    <row r="22" spans="1:14" x14ac:dyDescent="0.25">
      <c r="A22" s="18" t="s">
        <v>10</v>
      </c>
      <c r="B22" s="18">
        <f>SUM(B13:B21)</f>
        <v>46800</v>
      </c>
      <c r="C22" s="18">
        <f t="shared" ref="C22:G22" si="0">SUM(C13:C21)</f>
        <v>1500</v>
      </c>
      <c r="D22" s="18">
        <f t="shared" si="0"/>
        <v>10800</v>
      </c>
      <c r="E22" s="18">
        <f t="shared" si="0"/>
        <v>0</v>
      </c>
      <c r="F22" s="18">
        <f t="shared" si="0"/>
        <v>0</v>
      </c>
      <c r="G22" s="18">
        <f t="shared" si="0"/>
        <v>71500</v>
      </c>
      <c r="H22" s="1" t="s">
        <v>11</v>
      </c>
      <c r="I22" s="18">
        <f>SUM(I13:I21)</f>
        <v>5600</v>
      </c>
      <c r="J22" s="18">
        <f>SUM(J13:J21)</f>
        <v>6210</v>
      </c>
      <c r="K22" s="18">
        <f>SUM(K13:K21)</f>
        <v>73600</v>
      </c>
      <c r="L22" s="18">
        <f>SUM(L13:L21)</f>
        <v>18000</v>
      </c>
      <c r="M22" s="18">
        <f>SUM(M13:M21)</f>
        <v>27190</v>
      </c>
      <c r="N22" s="1" t="s">
        <v>218</v>
      </c>
    </row>
    <row r="23" spans="1:14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</row>
    <row r="24" spans="1:14" x14ac:dyDescent="0.25">
      <c r="G24" s="47">
        <f>SUM(B22:G22)</f>
        <v>130600</v>
      </c>
      <c r="I24" s="47">
        <f>SUM(I22:M22)</f>
        <v>130600</v>
      </c>
      <c r="J24" s="47">
        <f>I24-G24</f>
        <v>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A4206-75B3-4DD9-B080-59DADF2AC8E6}">
  <dimension ref="A1:Q26"/>
  <sheetViews>
    <sheetView topLeftCell="A4" zoomScale="198" workbookViewId="0">
      <selection activeCell="I13" sqref="I13"/>
    </sheetView>
  </sheetViews>
  <sheetFormatPr baseColWidth="10" defaultColWidth="8.83203125" defaultRowHeight="15" x14ac:dyDescent="0.2"/>
  <cols>
    <col min="1" max="1" width="31.5" bestFit="1" customWidth="1"/>
    <col min="2" max="2" width="6.83203125" customWidth="1"/>
    <col min="3" max="3" width="11.6640625" hidden="1" customWidth="1"/>
    <col min="4" max="4" width="9.5" hidden="1" customWidth="1"/>
    <col min="5" max="5" width="6.1640625" hidden="1" customWidth="1"/>
    <col min="6" max="7" width="8.83203125" hidden="1" customWidth="1"/>
    <col min="8" max="8" width="0" hidden="1" customWidth="1"/>
    <col min="9" max="10" width="8.83203125" bestFit="1" customWidth="1"/>
    <col min="12" max="12" width="8.83203125" bestFit="1" customWidth="1"/>
    <col min="13" max="13" width="7.83203125" bestFit="1" customWidth="1"/>
    <col min="15" max="16" width="8.83203125" bestFit="1" customWidth="1"/>
  </cols>
  <sheetData>
    <row r="1" spans="1:17" ht="17" x14ac:dyDescent="0.25">
      <c r="A1" s="1" t="s">
        <v>156</v>
      </c>
      <c r="B1" s="1"/>
      <c r="C1" s="20" t="s">
        <v>51</v>
      </c>
      <c r="D1" s="21"/>
      <c r="E1" s="1" t="s">
        <v>223</v>
      </c>
      <c r="F1" s="20" t="s">
        <v>69</v>
      </c>
      <c r="G1" s="21"/>
      <c r="H1" s="1" t="s">
        <v>11</v>
      </c>
      <c r="I1" s="20" t="s">
        <v>52</v>
      </c>
      <c r="J1" s="21"/>
      <c r="K1" s="1"/>
      <c r="L1" s="20" t="s">
        <v>157</v>
      </c>
      <c r="M1" s="21" t="s">
        <v>224</v>
      </c>
      <c r="N1" s="1"/>
      <c r="O1" s="20" t="s">
        <v>71</v>
      </c>
      <c r="P1" s="21"/>
      <c r="Q1" s="1"/>
    </row>
    <row r="2" spans="1:17" ht="17" x14ac:dyDescent="0.25">
      <c r="A2" s="1"/>
      <c r="B2" s="1" t="s">
        <v>220</v>
      </c>
      <c r="C2" s="22" t="s">
        <v>145</v>
      </c>
      <c r="D2" s="3"/>
      <c r="E2" s="1"/>
      <c r="F2" s="22"/>
      <c r="G2" s="3"/>
      <c r="H2" s="1"/>
      <c r="I2" s="22" t="s">
        <v>145</v>
      </c>
      <c r="J2" s="3"/>
      <c r="K2" s="1"/>
      <c r="L2" s="22" t="s">
        <v>229</v>
      </c>
      <c r="M2" s="3" t="s">
        <v>228</v>
      </c>
      <c r="N2" s="1"/>
      <c r="O2" s="22" t="s">
        <v>230</v>
      </c>
      <c r="P2" s="3" t="s">
        <v>231</v>
      </c>
      <c r="Q2" s="1"/>
    </row>
    <row r="3" spans="1:17" ht="17" x14ac:dyDescent="0.25">
      <c r="A3" s="1" t="s">
        <v>72</v>
      </c>
      <c r="B3" s="1"/>
      <c r="C3" s="22" t="s">
        <v>18</v>
      </c>
      <c r="D3" s="3" t="s">
        <v>73</v>
      </c>
      <c r="E3" s="1"/>
      <c r="F3" s="22" t="s">
        <v>18</v>
      </c>
      <c r="G3" s="3" t="s">
        <v>73</v>
      </c>
      <c r="H3" s="1"/>
      <c r="I3" s="22" t="s">
        <v>18</v>
      </c>
      <c r="J3" s="3" t="s">
        <v>73</v>
      </c>
      <c r="K3" s="1"/>
      <c r="L3" s="22" t="s">
        <v>18</v>
      </c>
      <c r="M3" s="3" t="s">
        <v>73</v>
      </c>
      <c r="N3" s="1"/>
      <c r="O3" s="22" t="s">
        <v>18</v>
      </c>
      <c r="P3" s="3" t="s">
        <v>73</v>
      </c>
      <c r="Q3" s="1"/>
    </row>
    <row r="4" spans="1:17" ht="17" x14ac:dyDescent="0.25">
      <c r="A4" s="1" t="s">
        <v>75</v>
      </c>
      <c r="B4" s="1" t="s">
        <v>186</v>
      </c>
      <c r="C4" s="23">
        <v>80</v>
      </c>
      <c r="D4" s="24"/>
      <c r="E4" s="25"/>
      <c r="F4" s="23"/>
      <c r="G4" s="24"/>
      <c r="H4" s="26"/>
      <c r="I4" s="23">
        <f>C4+F4-G4</f>
        <v>80</v>
      </c>
      <c r="J4" s="24"/>
      <c r="K4" s="26"/>
      <c r="L4" s="23"/>
      <c r="M4" s="24"/>
      <c r="N4" s="26"/>
      <c r="O4" s="23">
        <v>80</v>
      </c>
      <c r="P4" s="24"/>
      <c r="Q4" s="1"/>
    </row>
    <row r="5" spans="1:17" ht="17" x14ac:dyDescent="0.25">
      <c r="A5" s="1" t="s">
        <v>76</v>
      </c>
      <c r="B5" s="1" t="s">
        <v>186</v>
      </c>
      <c r="C5" s="23">
        <v>74</v>
      </c>
      <c r="D5" s="24"/>
      <c r="E5" s="25"/>
      <c r="F5" s="23"/>
      <c r="G5" s="24"/>
      <c r="H5" s="26"/>
      <c r="I5" s="23">
        <f t="shared" ref="I5:I7" si="0">C5+F5-G5</f>
        <v>74</v>
      </c>
      <c r="J5" s="24"/>
      <c r="K5" s="26"/>
      <c r="L5" s="23"/>
      <c r="M5" s="24"/>
      <c r="N5" s="26"/>
      <c r="O5" s="23">
        <v>74</v>
      </c>
      <c r="P5" s="24"/>
      <c r="Q5" s="1"/>
    </row>
    <row r="6" spans="1:17" ht="17" x14ac:dyDescent="0.25">
      <c r="A6" s="1" t="s">
        <v>96</v>
      </c>
      <c r="B6" s="1" t="s">
        <v>186</v>
      </c>
      <c r="C6" s="23">
        <v>24</v>
      </c>
      <c r="D6" s="24"/>
      <c r="E6" s="25" t="s">
        <v>221</v>
      </c>
      <c r="F6" s="23"/>
      <c r="G6" s="24">
        <v>16</v>
      </c>
      <c r="H6" s="26"/>
      <c r="I6" s="23">
        <f t="shared" si="0"/>
        <v>8</v>
      </c>
      <c r="J6" s="24"/>
      <c r="K6" s="26"/>
      <c r="L6" s="23"/>
      <c r="M6" s="24"/>
      <c r="N6" s="26"/>
      <c r="O6" s="23">
        <v>8</v>
      </c>
      <c r="P6" s="24"/>
      <c r="Q6" s="1"/>
    </row>
    <row r="7" spans="1:17" ht="17" x14ac:dyDescent="0.25">
      <c r="A7" s="1" t="s">
        <v>19</v>
      </c>
      <c r="B7" s="1" t="s">
        <v>186</v>
      </c>
      <c r="C7" s="23">
        <v>230</v>
      </c>
      <c r="D7" s="24"/>
      <c r="E7" s="25"/>
      <c r="F7" s="23"/>
      <c r="G7" s="24"/>
      <c r="H7" s="26"/>
      <c r="I7" s="23">
        <f t="shared" si="0"/>
        <v>230</v>
      </c>
      <c r="J7" s="24"/>
      <c r="K7" s="26"/>
      <c r="L7" s="23"/>
      <c r="M7" s="24"/>
      <c r="N7" s="26"/>
      <c r="O7" s="23">
        <v>230</v>
      </c>
      <c r="P7" s="24"/>
      <c r="Q7" s="1"/>
    </row>
    <row r="8" spans="1:17" ht="17" x14ac:dyDescent="0.25">
      <c r="A8" s="1" t="s">
        <v>146</v>
      </c>
      <c r="B8" s="1" t="s">
        <v>226</v>
      </c>
      <c r="C8" s="23"/>
      <c r="D8" s="24">
        <v>60</v>
      </c>
      <c r="E8" s="25" t="s">
        <v>222</v>
      </c>
      <c r="F8" s="23"/>
      <c r="G8" s="24">
        <v>60</v>
      </c>
      <c r="H8" s="26"/>
      <c r="I8" s="23"/>
      <c r="J8" s="24">
        <f>D8-F8+G8</f>
        <v>120</v>
      </c>
      <c r="K8" s="26"/>
      <c r="L8" s="23"/>
      <c r="M8" s="24"/>
      <c r="N8" s="26"/>
      <c r="O8" s="23"/>
      <c r="P8" s="24">
        <v>120</v>
      </c>
      <c r="Q8" s="1"/>
    </row>
    <row r="9" spans="1:17" ht="17" x14ac:dyDescent="0.25">
      <c r="A9" s="1" t="s">
        <v>83</v>
      </c>
      <c r="B9" s="1" t="s">
        <v>174</v>
      </c>
      <c r="C9" s="23"/>
      <c r="D9" s="24">
        <v>64</v>
      </c>
      <c r="E9" s="25"/>
      <c r="F9" s="23"/>
      <c r="G9" s="24"/>
      <c r="H9" s="26"/>
      <c r="I9" s="23"/>
      <c r="J9" s="24">
        <f t="shared" ref="J9:J12" si="1">D9-F9+G9</f>
        <v>64</v>
      </c>
      <c r="K9" s="26"/>
      <c r="L9" s="23"/>
      <c r="M9" s="24"/>
      <c r="N9" s="26"/>
      <c r="O9" s="23"/>
      <c r="P9" s="24">
        <v>64</v>
      </c>
      <c r="Q9" s="1"/>
    </row>
    <row r="10" spans="1:17" ht="17" x14ac:dyDescent="0.25">
      <c r="A10" s="1" t="s">
        <v>154</v>
      </c>
      <c r="B10" s="1" t="s">
        <v>225</v>
      </c>
      <c r="C10" s="23"/>
      <c r="D10" s="24">
        <v>204</v>
      </c>
      <c r="E10" s="25"/>
      <c r="F10" s="23"/>
      <c r="G10" s="24"/>
      <c r="H10" s="26"/>
      <c r="I10" s="23"/>
      <c r="J10" s="24">
        <f t="shared" si="1"/>
        <v>204</v>
      </c>
      <c r="K10" s="26"/>
      <c r="L10" s="23"/>
      <c r="M10" s="24"/>
      <c r="N10" s="26"/>
      <c r="O10" s="23"/>
      <c r="P10" s="49">
        <v>204</v>
      </c>
      <c r="Q10" s="1"/>
    </row>
    <row r="11" spans="1:17" ht="17" x14ac:dyDescent="0.25">
      <c r="A11" s="1" t="s">
        <v>155</v>
      </c>
      <c r="B11" s="1" t="s">
        <v>227</v>
      </c>
      <c r="C11" s="23">
        <v>50</v>
      </c>
      <c r="D11" s="24"/>
      <c r="E11" s="25"/>
      <c r="F11" s="23"/>
      <c r="G11" s="24"/>
      <c r="H11" s="26"/>
      <c r="I11" s="23">
        <f>C11+F11-G11</f>
        <v>50</v>
      </c>
      <c r="J11" s="24"/>
      <c r="K11" s="26"/>
      <c r="L11" s="23"/>
      <c r="M11" s="24"/>
      <c r="N11" s="26"/>
      <c r="O11" s="51">
        <v>50</v>
      </c>
      <c r="P11" s="24"/>
      <c r="Q11" s="1"/>
    </row>
    <row r="12" spans="1:17" ht="17" x14ac:dyDescent="0.25">
      <c r="A12" s="1" t="s">
        <v>147</v>
      </c>
      <c r="B12" s="1" t="s">
        <v>175</v>
      </c>
      <c r="C12" s="23"/>
      <c r="D12" s="24">
        <v>340</v>
      </c>
      <c r="E12" s="25"/>
      <c r="F12" s="23"/>
      <c r="G12" s="24"/>
      <c r="H12" s="26"/>
      <c r="I12" s="23"/>
      <c r="J12" s="24">
        <f t="shared" si="1"/>
        <v>340</v>
      </c>
      <c r="K12" s="26"/>
      <c r="L12" s="23"/>
      <c r="M12" s="24">
        <v>340</v>
      </c>
      <c r="N12" s="26"/>
      <c r="O12" s="23"/>
      <c r="P12" s="24"/>
      <c r="Q12" s="1"/>
    </row>
    <row r="13" spans="1:17" ht="17" x14ac:dyDescent="0.25">
      <c r="A13" s="1" t="s">
        <v>148</v>
      </c>
      <c r="B13" s="1" t="s">
        <v>185</v>
      </c>
      <c r="C13" s="23">
        <v>130</v>
      </c>
      <c r="D13" s="24"/>
      <c r="E13" s="25" t="s">
        <v>219</v>
      </c>
      <c r="F13" s="23">
        <v>18</v>
      </c>
      <c r="G13" s="24"/>
      <c r="H13" s="26"/>
      <c r="I13" s="23">
        <f>C13+F13-G13</f>
        <v>148</v>
      </c>
      <c r="J13" s="24"/>
      <c r="K13" s="26"/>
      <c r="L13" s="23">
        <v>148</v>
      </c>
      <c r="M13" s="24"/>
      <c r="N13" s="26"/>
      <c r="O13" s="23"/>
      <c r="P13" s="24"/>
      <c r="Q13" s="1"/>
    </row>
    <row r="14" spans="1:17" ht="17" x14ac:dyDescent="0.25">
      <c r="A14" s="1" t="s">
        <v>91</v>
      </c>
      <c r="B14" s="1" t="s">
        <v>185</v>
      </c>
      <c r="C14" s="23">
        <v>54</v>
      </c>
      <c r="D14" s="24"/>
      <c r="E14" s="25"/>
      <c r="F14" s="23"/>
      <c r="G14" s="24"/>
      <c r="H14" s="26"/>
      <c r="I14" s="23">
        <f t="shared" ref="I14:I15" si="2">C14+F14-G14</f>
        <v>54</v>
      </c>
      <c r="J14" s="24"/>
      <c r="K14" s="26"/>
      <c r="L14" s="23">
        <v>54</v>
      </c>
      <c r="M14" s="24"/>
      <c r="N14" s="26"/>
      <c r="O14" s="23"/>
      <c r="P14" s="24"/>
      <c r="Q14" s="1"/>
    </row>
    <row r="15" spans="1:17" ht="17" x14ac:dyDescent="0.25">
      <c r="A15" s="1" t="s">
        <v>149</v>
      </c>
      <c r="B15" s="1" t="s">
        <v>185</v>
      </c>
      <c r="C15" s="23">
        <v>26</v>
      </c>
      <c r="D15" s="24"/>
      <c r="E15" s="25"/>
      <c r="F15" s="23"/>
      <c r="G15" s="24"/>
      <c r="H15" s="26"/>
      <c r="I15" s="23">
        <f t="shared" si="2"/>
        <v>26</v>
      </c>
      <c r="J15" s="24"/>
      <c r="K15" s="26"/>
      <c r="L15" s="23">
        <v>26</v>
      </c>
      <c r="M15" s="24"/>
      <c r="N15" s="26"/>
      <c r="O15" s="23"/>
      <c r="P15" s="24"/>
      <c r="Q15" s="1"/>
    </row>
    <row r="16" spans="1:17" ht="17" x14ac:dyDescent="0.25">
      <c r="A16" s="1" t="s">
        <v>150</v>
      </c>
      <c r="B16" s="1" t="s">
        <v>174</v>
      </c>
      <c r="C16" s="23"/>
      <c r="D16" s="24"/>
      <c r="E16" s="25" t="s">
        <v>219</v>
      </c>
      <c r="F16" s="23"/>
      <c r="G16" s="24">
        <v>18</v>
      </c>
      <c r="H16" s="26"/>
      <c r="I16" s="23"/>
      <c r="J16" s="24">
        <f t="shared" ref="J16" si="3">D16-F16+G16</f>
        <v>18</v>
      </c>
      <c r="K16" s="26"/>
      <c r="L16" s="23"/>
      <c r="M16" s="24"/>
      <c r="N16" s="26"/>
      <c r="O16" s="23"/>
      <c r="P16" s="24">
        <v>18</v>
      </c>
      <c r="Q16" s="1"/>
    </row>
    <row r="17" spans="1:17" ht="17" x14ac:dyDescent="0.25">
      <c r="A17" s="1" t="s">
        <v>151</v>
      </c>
      <c r="B17" s="1" t="s">
        <v>185</v>
      </c>
      <c r="C17" s="23"/>
      <c r="D17" s="24"/>
      <c r="E17" s="25" t="s">
        <v>221</v>
      </c>
      <c r="F17" s="23">
        <v>16</v>
      </c>
      <c r="G17" s="24"/>
      <c r="H17" s="26"/>
      <c r="I17" s="23">
        <f>C17+F17-G17</f>
        <v>16</v>
      </c>
      <c r="J17" s="24"/>
      <c r="K17" s="26"/>
      <c r="L17" s="23">
        <v>16</v>
      </c>
      <c r="M17" s="24"/>
      <c r="N17" s="26"/>
      <c r="O17" s="23"/>
      <c r="P17" s="24"/>
      <c r="Q17" s="1"/>
    </row>
    <row r="18" spans="1:17" ht="17" x14ac:dyDescent="0.25">
      <c r="A18" s="1" t="s">
        <v>152</v>
      </c>
      <c r="B18" s="1" t="s">
        <v>185</v>
      </c>
      <c r="C18" s="23"/>
      <c r="D18" s="24"/>
      <c r="E18" s="25" t="s">
        <v>222</v>
      </c>
      <c r="F18" s="23">
        <v>60</v>
      </c>
      <c r="G18" s="24"/>
      <c r="H18" s="26"/>
      <c r="I18" s="23">
        <f t="shared" ref="I18" si="4">C18+F18-G18</f>
        <v>60</v>
      </c>
      <c r="J18" s="24"/>
      <c r="K18" s="26"/>
      <c r="L18" s="23">
        <v>60</v>
      </c>
      <c r="M18" s="24"/>
      <c r="N18" s="26"/>
      <c r="O18" s="23"/>
      <c r="P18" s="24"/>
      <c r="Q18" s="1"/>
    </row>
    <row r="19" spans="1:17" ht="17" x14ac:dyDescent="0.25">
      <c r="A19" s="1"/>
      <c r="B19" s="1"/>
      <c r="C19" s="23"/>
      <c r="D19" s="24"/>
      <c r="E19" s="25"/>
      <c r="F19" s="23"/>
      <c r="G19" s="24"/>
      <c r="H19" s="26"/>
      <c r="I19" s="23"/>
      <c r="J19" s="24"/>
      <c r="K19" s="26"/>
      <c r="L19" s="23"/>
      <c r="M19" s="24"/>
      <c r="N19" s="26"/>
      <c r="O19" s="23"/>
      <c r="P19" s="24"/>
      <c r="Q19" s="1"/>
    </row>
    <row r="20" spans="1:17" ht="17" x14ac:dyDescent="0.25">
      <c r="A20" s="1" t="s">
        <v>153</v>
      </c>
      <c r="B20" s="1"/>
      <c r="C20" s="23"/>
      <c r="D20" s="24"/>
      <c r="E20" s="25"/>
      <c r="F20" s="23"/>
      <c r="G20" s="24"/>
      <c r="H20" s="26"/>
      <c r="I20" s="23"/>
      <c r="J20" s="24"/>
      <c r="K20" s="26"/>
      <c r="L20" s="23">
        <v>36</v>
      </c>
      <c r="M20" s="24"/>
      <c r="N20" s="26"/>
      <c r="O20" s="23"/>
      <c r="P20" s="49">
        <f>L20</f>
        <v>36</v>
      </c>
      <c r="Q20" s="50"/>
    </row>
    <row r="21" spans="1:17" ht="17" x14ac:dyDescent="0.25">
      <c r="A21" s="1"/>
      <c r="B21" s="1"/>
      <c r="C21" s="23"/>
      <c r="D21" s="24"/>
      <c r="E21" s="25"/>
      <c r="F21" s="23"/>
      <c r="G21" s="24"/>
      <c r="H21" s="26"/>
      <c r="I21" s="23"/>
      <c r="J21" s="24"/>
      <c r="K21" s="26"/>
      <c r="L21" s="23"/>
      <c r="M21" s="24"/>
      <c r="N21" s="26"/>
      <c r="O21" s="23"/>
      <c r="P21" s="24"/>
      <c r="Q21" s="1"/>
    </row>
    <row r="22" spans="1:17" ht="18" thickBot="1" x14ac:dyDescent="0.3">
      <c r="A22" s="1" t="s">
        <v>68</v>
      </c>
      <c r="B22" s="1"/>
      <c r="C22" s="27">
        <f>SUM(C4:C21)</f>
        <v>668</v>
      </c>
      <c r="D22" s="28">
        <f>SUM(D4:D21)</f>
        <v>668</v>
      </c>
      <c r="E22" s="25"/>
      <c r="F22" s="27">
        <f>SUM(F4:F21)</f>
        <v>94</v>
      </c>
      <c r="G22" s="28">
        <f t="shared" ref="G22:P22" si="5">SUM(G4:G21)</f>
        <v>94</v>
      </c>
      <c r="H22" s="26"/>
      <c r="I22" s="27">
        <f t="shared" si="5"/>
        <v>746</v>
      </c>
      <c r="J22" s="28">
        <f t="shared" si="5"/>
        <v>746</v>
      </c>
      <c r="K22" s="26"/>
      <c r="L22" s="27">
        <f t="shared" si="5"/>
        <v>340</v>
      </c>
      <c r="M22" s="28">
        <f t="shared" si="5"/>
        <v>340</v>
      </c>
      <c r="N22" s="26"/>
      <c r="O22" s="27">
        <f t="shared" si="5"/>
        <v>442</v>
      </c>
      <c r="P22" s="28">
        <f t="shared" si="5"/>
        <v>442</v>
      </c>
      <c r="Q22" s="1"/>
    </row>
    <row r="23" spans="1:17" ht="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F9196-7C44-469D-BD80-0EF82F01F5AC}">
  <dimension ref="A1:Q26"/>
  <sheetViews>
    <sheetView zoomScale="179" workbookViewId="0">
      <selection activeCell="S14" sqref="S14"/>
    </sheetView>
  </sheetViews>
  <sheetFormatPr baseColWidth="10" defaultColWidth="8.83203125" defaultRowHeight="15" x14ac:dyDescent="0.2"/>
  <cols>
    <col min="1" max="1" width="31.5" bestFit="1" customWidth="1"/>
    <col min="2" max="2" width="6.83203125" customWidth="1"/>
    <col min="3" max="3" width="11.6640625" hidden="1" customWidth="1"/>
    <col min="4" max="4" width="9.5" hidden="1" customWidth="1"/>
    <col min="5" max="5" width="6.1640625" hidden="1" customWidth="1"/>
    <col min="6" max="7" width="8.83203125" hidden="1" customWidth="1"/>
    <col min="8" max="8" width="4.83203125" hidden="1" customWidth="1"/>
    <col min="9" max="10" width="8.83203125" bestFit="1" customWidth="1"/>
    <col min="11" max="11" width="5.5" customWidth="1"/>
    <col min="12" max="12" width="8.83203125" bestFit="1" customWidth="1"/>
    <col min="13" max="13" width="7.83203125" bestFit="1" customWidth="1"/>
    <col min="15" max="16" width="8.83203125" bestFit="1" customWidth="1"/>
  </cols>
  <sheetData>
    <row r="1" spans="1:17" ht="17" x14ac:dyDescent="0.25">
      <c r="A1" s="1" t="s">
        <v>156</v>
      </c>
      <c r="B1" s="1"/>
      <c r="C1" s="54" t="s">
        <v>51</v>
      </c>
      <c r="D1" s="21"/>
      <c r="E1" s="1" t="s">
        <v>223</v>
      </c>
      <c r="F1" s="20" t="s">
        <v>69</v>
      </c>
      <c r="G1" s="21"/>
      <c r="H1" s="1" t="s">
        <v>11</v>
      </c>
      <c r="I1" s="20" t="s">
        <v>52</v>
      </c>
      <c r="J1" s="21"/>
      <c r="K1" s="1"/>
      <c r="L1" s="20" t="s">
        <v>157</v>
      </c>
      <c r="M1" s="21" t="s">
        <v>224</v>
      </c>
      <c r="N1" s="1"/>
      <c r="O1" s="20" t="s">
        <v>71</v>
      </c>
      <c r="P1" s="21"/>
      <c r="Q1" s="1"/>
    </row>
    <row r="2" spans="1:17" ht="17" x14ac:dyDescent="0.25">
      <c r="A2" s="1"/>
      <c r="B2" s="1" t="s">
        <v>220</v>
      </c>
      <c r="C2" s="22" t="s">
        <v>145</v>
      </c>
      <c r="D2" s="3"/>
      <c r="E2" s="1"/>
      <c r="F2" s="22"/>
      <c r="G2" s="3"/>
      <c r="H2" s="1"/>
      <c r="I2" s="22" t="s">
        <v>145</v>
      </c>
      <c r="J2" s="3"/>
      <c r="K2" s="1"/>
      <c r="L2" s="22" t="s">
        <v>229</v>
      </c>
      <c r="M2" s="3" t="s">
        <v>228</v>
      </c>
      <c r="N2" s="1"/>
      <c r="O2" s="22" t="s">
        <v>230</v>
      </c>
      <c r="P2" s="3" t="s">
        <v>231</v>
      </c>
      <c r="Q2" s="1"/>
    </row>
    <row r="3" spans="1:17" ht="17" x14ac:dyDescent="0.25">
      <c r="A3" s="1" t="s">
        <v>72</v>
      </c>
      <c r="B3" s="1"/>
      <c r="C3" s="22" t="s">
        <v>18</v>
      </c>
      <c r="D3" s="3" t="s">
        <v>73</v>
      </c>
      <c r="E3" s="1"/>
      <c r="F3" s="22" t="s">
        <v>18</v>
      </c>
      <c r="G3" s="3" t="s">
        <v>73</v>
      </c>
      <c r="H3" s="1"/>
      <c r="I3" s="22" t="s">
        <v>18</v>
      </c>
      <c r="J3" s="3" t="s">
        <v>73</v>
      </c>
      <c r="K3" s="1"/>
      <c r="L3" s="22" t="s">
        <v>18</v>
      </c>
      <c r="M3" s="3" t="s">
        <v>73</v>
      </c>
      <c r="N3" s="1"/>
      <c r="O3" s="22" t="s">
        <v>18</v>
      </c>
      <c r="P3" s="3" t="s">
        <v>73</v>
      </c>
      <c r="Q3" s="1"/>
    </row>
    <row r="4" spans="1:17" ht="17" x14ac:dyDescent="0.25">
      <c r="A4" s="1" t="s">
        <v>75</v>
      </c>
      <c r="B4" s="1" t="s">
        <v>186</v>
      </c>
      <c r="C4" s="23">
        <v>80</v>
      </c>
      <c r="D4" s="24"/>
      <c r="E4" s="25"/>
      <c r="F4" s="23"/>
      <c r="G4" s="24"/>
      <c r="H4" s="26"/>
      <c r="I4" s="23">
        <f>C4+F4-G4</f>
        <v>80</v>
      </c>
      <c r="J4" s="24"/>
      <c r="K4" s="26"/>
      <c r="L4" s="23"/>
      <c r="M4" s="24"/>
      <c r="N4" s="26"/>
      <c r="O4" s="23">
        <v>80</v>
      </c>
      <c r="P4" s="24"/>
      <c r="Q4" s="1"/>
    </row>
    <row r="5" spans="1:17" ht="17" x14ac:dyDescent="0.25">
      <c r="A5" s="1" t="s">
        <v>76</v>
      </c>
      <c r="B5" s="1" t="s">
        <v>186</v>
      </c>
      <c r="C5" s="23">
        <v>74</v>
      </c>
      <c r="D5" s="24"/>
      <c r="E5" s="25"/>
      <c r="F5" s="23"/>
      <c r="G5" s="24"/>
      <c r="H5" s="26"/>
      <c r="I5" s="23">
        <f t="shared" ref="I5:I7" si="0">C5+F5-G5</f>
        <v>74</v>
      </c>
      <c r="J5" s="24"/>
      <c r="K5" s="26"/>
      <c r="L5" s="23"/>
      <c r="M5" s="24"/>
      <c r="N5" s="26"/>
      <c r="O5" s="23">
        <v>74</v>
      </c>
      <c r="P5" s="24"/>
      <c r="Q5" s="1"/>
    </row>
    <row r="6" spans="1:17" ht="17" x14ac:dyDescent="0.25">
      <c r="A6" s="1" t="s">
        <v>96</v>
      </c>
      <c r="B6" s="1" t="s">
        <v>186</v>
      </c>
      <c r="C6" s="23">
        <v>24</v>
      </c>
      <c r="D6" s="24"/>
      <c r="E6" s="25" t="s">
        <v>221</v>
      </c>
      <c r="F6" s="23"/>
      <c r="G6" s="24">
        <v>16</v>
      </c>
      <c r="H6" s="26"/>
      <c r="I6" s="23">
        <f t="shared" si="0"/>
        <v>8</v>
      </c>
      <c r="J6" s="24"/>
      <c r="K6" s="26"/>
      <c r="L6" s="23"/>
      <c r="M6" s="24"/>
      <c r="N6" s="26"/>
      <c r="O6" s="23">
        <v>8</v>
      </c>
      <c r="P6" s="24"/>
      <c r="Q6" s="1"/>
    </row>
    <row r="7" spans="1:17" ht="17" x14ac:dyDescent="0.25">
      <c r="A7" s="1" t="s">
        <v>19</v>
      </c>
      <c r="B7" s="1" t="s">
        <v>186</v>
      </c>
      <c r="C7" s="23">
        <v>230</v>
      </c>
      <c r="D7" s="24"/>
      <c r="E7" s="25"/>
      <c r="F7" s="23"/>
      <c r="G7" s="24"/>
      <c r="H7" s="26"/>
      <c r="I7" s="23">
        <f t="shared" si="0"/>
        <v>230</v>
      </c>
      <c r="J7" s="24"/>
      <c r="K7" s="26"/>
      <c r="L7" s="23"/>
      <c r="M7" s="24"/>
      <c r="N7" s="26"/>
      <c r="O7" s="23">
        <v>230</v>
      </c>
      <c r="P7" s="24"/>
      <c r="Q7" s="1"/>
    </row>
    <row r="8" spans="1:17" ht="17" x14ac:dyDescent="0.25">
      <c r="A8" s="1" t="s">
        <v>146</v>
      </c>
      <c r="B8" s="1" t="s">
        <v>226</v>
      </c>
      <c r="C8" s="23"/>
      <c r="D8" s="24">
        <v>60</v>
      </c>
      <c r="E8" s="25" t="s">
        <v>222</v>
      </c>
      <c r="F8" s="23"/>
      <c r="G8" s="24">
        <v>60</v>
      </c>
      <c r="H8" s="26"/>
      <c r="I8" s="23"/>
      <c r="J8" s="24">
        <f>D8-F8+G8</f>
        <v>120</v>
      </c>
      <c r="K8" s="26"/>
      <c r="L8" s="23"/>
      <c r="M8" s="24"/>
      <c r="N8" s="26"/>
      <c r="O8" s="23"/>
      <c r="P8" s="24">
        <v>120</v>
      </c>
      <c r="Q8" s="1"/>
    </row>
    <row r="9" spans="1:17" ht="17" x14ac:dyDescent="0.25">
      <c r="A9" s="1" t="s">
        <v>83</v>
      </c>
      <c r="B9" s="1" t="s">
        <v>174</v>
      </c>
      <c r="C9" s="23"/>
      <c r="D9" s="24">
        <v>64</v>
      </c>
      <c r="E9" s="25"/>
      <c r="F9" s="23"/>
      <c r="G9" s="24"/>
      <c r="H9" s="26"/>
      <c r="I9" s="23"/>
      <c r="J9" s="24">
        <f t="shared" ref="J9:J10" si="1">D9-F9+G9</f>
        <v>64</v>
      </c>
      <c r="K9" s="26"/>
      <c r="L9" s="23"/>
      <c r="M9" s="24"/>
      <c r="N9" s="26"/>
      <c r="O9" s="23"/>
      <c r="P9" s="24">
        <v>64</v>
      </c>
      <c r="Q9" s="1"/>
    </row>
    <row r="10" spans="1:17" ht="17" x14ac:dyDescent="0.25">
      <c r="A10" s="1" t="s">
        <v>154</v>
      </c>
      <c r="B10" s="1" t="s">
        <v>225</v>
      </c>
      <c r="C10" s="23"/>
      <c r="D10" s="24">
        <v>204</v>
      </c>
      <c r="E10" s="25"/>
      <c r="F10" s="23"/>
      <c r="G10" s="24"/>
      <c r="H10" s="26"/>
      <c r="I10" s="23"/>
      <c r="J10" s="24">
        <f t="shared" si="1"/>
        <v>204</v>
      </c>
      <c r="K10" s="26"/>
      <c r="L10" s="23"/>
      <c r="M10" s="24"/>
      <c r="N10" s="26"/>
      <c r="O10" s="23"/>
      <c r="P10" s="49">
        <v>190</v>
      </c>
      <c r="Q10" s="1" t="s">
        <v>251</v>
      </c>
    </row>
    <row r="11" spans="1:17" ht="17" x14ac:dyDescent="0.25">
      <c r="A11" s="1" t="s">
        <v>155</v>
      </c>
      <c r="B11" s="1" t="s">
        <v>250</v>
      </c>
      <c r="C11" s="23">
        <v>50</v>
      </c>
      <c r="D11" s="24"/>
      <c r="E11" s="25"/>
      <c r="F11" s="23"/>
      <c r="G11" s="24"/>
      <c r="H11" s="26"/>
      <c r="I11" s="23">
        <f>C11+F11-G11</f>
        <v>50</v>
      </c>
      <c r="J11" s="24"/>
      <c r="K11" s="26"/>
      <c r="L11" s="23"/>
      <c r="M11" s="24"/>
      <c r="N11" s="26"/>
      <c r="O11" s="51"/>
      <c r="P11" s="24"/>
      <c r="Q11" s="1"/>
    </row>
    <row r="12" spans="1:17" ht="17" x14ac:dyDescent="0.25">
      <c r="A12" s="1" t="s">
        <v>147</v>
      </c>
      <c r="B12" s="1" t="s">
        <v>175</v>
      </c>
      <c r="C12" s="23"/>
      <c r="D12" s="24">
        <v>340</v>
      </c>
      <c r="E12" s="25"/>
      <c r="F12" s="23"/>
      <c r="G12" s="24"/>
      <c r="H12" s="26"/>
      <c r="I12" s="23"/>
      <c r="J12" s="24">
        <f>D12-F12+G12</f>
        <v>340</v>
      </c>
      <c r="K12" s="26"/>
      <c r="L12" s="23"/>
      <c r="M12" s="24">
        <v>340</v>
      </c>
      <c r="N12" s="26"/>
      <c r="O12" s="23"/>
      <c r="P12" s="24"/>
      <c r="Q12" s="1"/>
    </row>
    <row r="13" spans="1:17" ht="17" x14ac:dyDescent="0.25">
      <c r="A13" s="1" t="s">
        <v>148</v>
      </c>
      <c r="B13" s="1" t="s">
        <v>185</v>
      </c>
      <c r="C13" s="23">
        <v>130</v>
      </c>
      <c r="D13" s="24"/>
      <c r="E13" s="25" t="s">
        <v>219</v>
      </c>
      <c r="F13" s="23">
        <v>18</v>
      </c>
      <c r="G13" s="24"/>
      <c r="H13" s="26"/>
      <c r="I13" s="23">
        <f>C13+F13-G13</f>
        <v>148</v>
      </c>
      <c r="J13" s="24"/>
      <c r="K13" s="26"/>
      <c r="L13" s="23">
        <v>148</v>
      </c>
      <c r="M13" s="24"/>
      <c r="N13" s="26"/>
      <c r="O13" s="23"/>
      <c r="P13" s="24"/>
      <c r="Q13" s="1"/>
    </row>
    <row r="14" spans="1:17" ht="17" x14ac:dyDescent="0.25">
      <c r="A14" s="1" t="s">
        <v>91</v>
      </c>
      <c r="B14" s="1" t="s">
        <v>185</v>
      </c>
      <c r="C14" s="23">
        <v>54</v>
      </c>
      <c r="D14" s="24"/>
      <c r="E14" s="25"/>
      <c r="F14" s="23"/>
      <c r="G14" s="24"/>
      <c r="H14" s="26"/>
      <c r="I14" s="23">
        <f t="shared" ref="I14:I15" si="2">C14+F14-G14</f>
        <v>54</v>
      </c>
      <c r="J14" s="24"/>
      <c r="K14" s="26"/>
      <c r="L14" s="23">
        <v>54</v>
      </c>
      <c r="M14" s="24"/>
      <c r="N14" s="26"/>
      <c r="O14" s="23"/>
      <c r="P14" s="24"/>
      <c r="Q14" s="1"/>
    </row>
    <row r="15" spans="1:17" ht="17" x14ac:dyDescent="0.25">
      <c r="A15" s="1" t="s">
        <v>149</v>
      </c>
      <c r="B15" s="1" t="s">
        <v>185</v>
      </c>
      <c r="C15" s="23">
        <v>26</v>
      </c>
      <c r="D15" s="24"/>
      <c r="E15" s="25"/>
      <c r="F15" s="23"/>
      <c r="G15" s="24"/>
      <c r="H15" s="26"/>
      <c r="I15" s="23">
        <f t="shared" si="2"/>
        <v>26</v>
      </c>
      <c r="J15" s="24"/>
      <c r="K15" s="26"/>
      <c r="L15" s="23">
        <v>26</v>
      </c>
      <c r="M15" s="24"/>
      <c r="N15" s="26"/>
      <c r="O15" s="23"/>
      <c r="P15" s="24"/>
      <c r="Q15" s="1"/>
    </row>
    <row r="16" spans="1:17" ht="17" x14ac:dyDescent="0.25">
      <c r="A16" s="1" t="s">
        <v>150</v>
      </c>
      <c r="B16" s="1" t="s">
        <v>174</v>
      </c>
      <c r="C16" s="23"/>
      <c r="D16" s="24"/>
      <c r="E16" s="25" t="s">
        <v>219</v>
      </c>
      <c r="F16" s="23"/>
      <c r="G16" s="24">
        <v>18</v>
      </c>
      <c r="H16" s="26"/>
      <c r="I16" s="23"/>
      <c r="J16" s="24">
        <f>D16-F16+G16</f>
        <v>18</v>
      </c>
      <c r="K16" s="26"/>
      <c r="L16" s="23"/>
      <c r="M16" s="24"/>
      <c r="N16" s="26"/>
      <c r="O16" s="23"/>
      <c r="P16" s="24">
        <f>J16</f>
        <v>18</v>
      </c>
      <c r="Q16" s="1"/>
    </row>
    <row r="17" spans="1:17" ht="17" x14ac:dyDescent="0.25">
      <c r="A17" s="1" t="s">
        <v>151</v>
      </c>
      <c r="B17" s="1" t="s">
        <v>185</v>
      </c>
      <c r="C17" s="23"/>
      <c r="D17" s="24"/>
      <c r="E17" s="25" t="s">
        <v>221</v>
      </c>
      <c r="F17" s="23">
        <v>16</v>
      </c>
      <c r="G17" s="24"/>
      <c r="H17" s="26"/>
      <c r="I17" s="23">
        <f>C17+F17-G17</f>
        <v>16</v>
      </c>
      <c r="J17" s="24"/>
      <c r="K17" s="26"/>
      <c r="L17" s="23">
        <v>16</v>
      </c>
      <c r="M17" s="24"/>
      <c r="N17" s="26"/>
      <c r="O17" s="23"/>
      <c r="P17" s="24"/>
      <c r="Q17" s="1"/>
    </row>
    <row r="18" spans="1:17" ht="17" x14ac:dyDescent="0.25">
      <c r="A18" s="1" t="s">
        <v>152</v>
      </c>
      <c r="B18" s="1" t="s">
        <v>185</v>
      </c>
      <c r="C18" s="23"/>
      <c r="D18" s="24"/>
      <c r="E18" s="25" t="s">
        <v>222</v>
      </c>
      <c r="F18" s="23">
        <v>60</v>
      </c>
      <c r="G18" s="24"/>
      <c r="H18" s="26"/>
      <c r="I18" s="23">
        <f>C18+F18-G18</f>
        <v>60</v>
      </c>
      <c r="J18" s="24"/>
      <c r="K18" s="26"/>
      <c r="L18" s="23">
        <v>60</v>
      </c>
      <c r="M18" s="24"/>
      <c r="N18" s="26"/>
      <c r="O18" s="23"/>
      <c r="P18" s="24"/>
      <c r="Q18" s="1"/>
    </row>
    <row r="19" spans="1:17" ht="17" x14ac:dyDescent="0.25">
      <c r="A19" s="1"/>
      <c r="B19" s="1"/>
      <c r="C19" s="23"/>
      <c r="D19" s="24"/>
      <c r="E19" s="25"/>
      <c r="F19" s="23"/>
      <c r="G19" s="24"/>
      <c r="H19" s="26"/>
      <c r="I19" s="23"/>
      <c r="J19" s="24"/>
      <c r="K19" s="26"/>
      <c r="L19" s="23"/>
      <c r="M19" s="24"/>
      <c r="N19" s="26"/>
      <c r="O19" s="23"/>
      <c r="P19" s="24"/>
      <c r="Q19" s="1"/>
    </row>
    <row r="20" spans="1:17" ht="17" x14ac:dyDescent="0.25">
      <c r="A20" s="1" t="s">
        <v>153</v>
      </c>
      <c r="B20" s="1"/>
      <c r="C20" s="23"/>
      <c r="D20" s="24"/>
      <c r="E20" s="25"/>
      <c r="F20" s="23"/>
      <c r="G20" s="24"/>
      <c r="H20" s="26"/>
      <c r="I20" s="23"/>
      <c r="J20" s="24"/>
      <c r="K20" s="26"/>
      <c r="L20" s="23">
        <v>36</v>
      </c>
      <c r="M20" s="24"/>
      <c r="N20" s="26"/>
      <c r="O20" s="23"/>
      <c r="P20" s="49"/>
      <c r="Q20" s="50"/>
    </row>
    <row r="21" spans="1:17" ht="17" x14ac:dyDescent="0.25">
      <c r="A21" s="1"/>
      <c r="B21" s="1"/>
      <c r="C21" s="23"/>
      <c r="D21" s="24"/>
      <c r="E21" s="25"/>
      <c r="F21" s="23"/>
      <c r="G21" s="24"/>
      <c r="H21" s="26"/>
      <c r="I21" s="23"/>
      <c r="J21" s="24"/>
      <c r="K21" s="26"/>
      <c r="L21" s="23"/>
      <c r="M21" s="24"/>
      <c r="N21" s="26"/>
      <c r="O21" s="23"/>
      <c r="P21" s="24"/>
      <c r="Q21" s="1"/>
    </row>
    <row r="22" spans="1:17" ht="18" thickBot="1" x14ac:dyDescent="0.3">
      <c r="A22" s="1" t="s">
        <v>68</v>
      </c>
      <c r="B22" s="1"/>
      <c r="C22" s="27">
        <f>SUM(C4:C21)</f>
        <v>668</v>
      </c>
      <c r="D22" s="28">
        <f>SUM(D4:D21)</f>
        <v>668</v>
      </c>
      <c r="E22" s="25"/>
      <c r="F22" s="27">
        <f>SUM(F4:F21)</f>
        <v>94</v>
      </c>
      <c r="G22" s="28">
        <f t="shared" ref="G22:P22" si="3">SUM(G4:G21)</f>
        <v>94</v>
      </c>
      <c r="H22" s="26"/>
      <c r="I22" s="27">
        <f t="shared" si="3"/>
        <v>746</v>
      </c>
      <c r="J22" s="28">
        <f t="shared" si="3"/>
        <v>746</v>
      </c>
      <c r="K22" s="26"/>
      <c r="L22" s="27">
        <f t="shared" si="3"/>
        <v>340</v>
      </c>
      <c r="M22" s="28">
        <f t="shared" si="3"/>
        <v>340</v>
      </c>
      <c r="N22" s="26"/>
      <c r="O22" s="27">
        <f t="shared" si="3"/>
        <v>392</v>
      </c>
      <c r="P22" s="28">
        <f t="shared" si="3"/>
        <v>392</v>
      </c>
      <c r="Q22" s="1"/>
    </row>
    <row r="23" spans="1:17" ht="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System</vt:lpstr>
      <vt:lpstr>System (2)</vt:lpstr>
      <vt:lpstr>Ex 4.5</vt:lpstr>
      <vt:lpstr>Ex 4.12</vt:lpstr>
      <vt:lpstr>Ex 4.15</vt:lpstr>
      <vt:lpstr>Ex 4.19</vt:lpstr>
      <vt:lpstr>Ex 5.3</vt:lpstr>
      <vt:lpstr>Ex 5.5</vt:lpstr>
      <vt:lpstr>P5.19</vt:lpstr>
      <vt:lpstr>ANSWERS</vt:lpstr>
      <vt:lpstr>Ex 4.5 (2)</vt:lpstr>
      <vt:lpstr>Ex 4.12 (2)</vt:lpstr>
      <vt:lpstr>Ex 4.15 (2)</vt:lpstr>
      <vt:lpstr>Ex 5.3 (2)</vt:lpstr>
      <vt:lpstr>Ex 5.3 (3)</vt:lpstr>
      <vt:lpstr>'Ex 5.5'!ch5_unnum40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Manek Mukesh</dc:creator>
  <cp:lastModifiedBy>Joseph Koh</cp:lastModifiedBy>
  <dcterms:created xsi:type="dcterms:W3CDTF">2025-04-16T00:58:25Z</dcterms:created>
  <dcterms:modified xsi:type="dcterms:W3CDTF">2026-04-27T10:15:28Z</dcterms:modified>
</cp:coreProperties>
</file>