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s\Founders Institute\"/>
    </mc:Choice>
  </mc:AlternateContent>
  <xr:revisionPtr revIDLastSave="0" documentId="8_{1122031B-B3C2-4D52-A714-8B1CDD6847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3" i="1" l="1"/>
  <c r="AA23" i="1"/>
  <c r="Z23" i="1"/>
  <c r="Y23" i="1"/>
  <c r="X23" i="1"/>
  <c r="W23" i="1"/>
  <c r="V23" i="1"/>
  <c r="U23" i="1"/>
  <c r="T23" i="1"/>
  <c r="S23" i="1"/>
  <c r="R23" i="1"/>
  <c r="Q23" i="1"/>
  <c r="N23" i="1"/>
  <c r="M23" i="1"/>
  <c r="L23" i="1"/>
  <c r="K23" i="1"/>
  <c r="J23" i="1"/>
  <c r="I23" i="1"/>
  <c r="H23" i="1"/>
  <c r="G23" i="1"/>
  <c r="F23" i="1"/>
  <c r="E23" i="1"/>
  <c r="D23" i="1"/>
  <c r="C23" i="1"/>
  <c r="AB31" i="1"/>
  <c r="AA31" i="1"/>
  <c r="Z31" i="1"/>
  <c r="Y31" i="1"/>
  <c r="X31" i="1"/>
  <c r="W31" i="1"/>
  <c r="V31" i="1"/>
  <c r="U31" i="1"/>
  <c r="T31" i="1"/>
  <c r="S31" i="1"/>
  <c r="R31" i="1"/>
  <c r="Q31" i="1"/>
  <c r="N31" i="1"/>
  <c r="M31" i="1"/>
  <c r="L31" i="1"/>
  <c r="K31" i="1"/>
  <c r="J31" i="1"/>
  <c r="I31" i="1"/>
  <c r="H31" i="1"/>
  <c r="G31" i="1"/>
  <c r="F31" i="1"/>
  <c r="E31" i="1"/>
  <c r="D31" i="1"/>
  <c r="C31" i="1"/>
  <c r="AB30" i="1"/>
  <c r="AA30" i="1"/>
  <c r="Z30" i="1"/>
  <c r="Y30" i="1"/>
  <c r="X30" i="1"/>
  <c r="W30" i="1"/>
  <c r="V30" i="1"/>
  <c r="U30" i="1"/>
  <c r="T30" i="1"/>
  <c r="S30" i="1"/>
  <c r="R30" i="1"/>
  <c r="Q30" i="1"/>
  <c r="N30" i="1"/>
  <c r="M30" i="1"/>
  <c r="L30" i="1"/>
  <c r="K30" i="1"/>
  <c r="J30" i="1"/>
  <c r="I30" i="1"/>
  <c r="H30" i="1"/>
  <c r="G30" i="1"/>
  <c r="F30" i="1"/>
  <c r="E30" i="1"/>
  <c r="D30" i="1"/>
  <c r="C30" i="1"/>
  <c r="AB29" i="1"/>
  <c r="AA29" i="1"/>
  <c r="Z29" i="1"/>
  <c r="Y29" i="1"/>
  <c r="X29" i="1"/>
  <c r="W29" i="1"/>
  <c r="V29" i="1"/>
  <c r="U29" i="1"/>
  <c r="T29" i="1"/>
  <c r="S29" i="1"/>
  <c r="R29" i="1"/>
  <c r="Q29" i="1"/>
  <c r="N29" i="1"/>
  <c r="M29" i="1"/>
  <c r="L29" i="1"/>
  <c r="K29" i="1"/>
  <c r="J29" i="1"/>
  <c r="I29" i="1"/>
  <c r="H29" i="1"/>
  <c r="G29" i="1"/>
  <c r="F29" i="1"/>
  <c r="AB28" i="1"/>
  <c r="AA28" i="1"/>
  <c r="Z28" i="1"/>
  <c r="Y28" i="1"/>
  <c r="X28" i="1"/>
  <c r="W28" i="1"/>
  <c r="V28" i="1"/>
  <c r="U28" i="1"/>
  <c r="T28" i="1"/>
  <c r="S28" i="1"/>
  <c r="R28" i="1"/>
  <c r="Q28" i="1"/>
  <c r="N28" i="1"/>
  <c r="M28" i="1"/>
  <c r="L28" i="1"/>
  <c r="K28" i="1"/>
  <c r="J28" i="1"/>
  <c r="I28" i="1"/>
  <c r="H28" i="1"/>
  <c r="G28" i="1"/>
  <c r="F28" i="1"/>
  <c r="AB27" i="1"/>
  <c r="AA27" i="1"/>
  <c r="Z27" i="1"/>
  <c r="Y27" i="1"/>
  <c r="X27" i="1"/>
  <c r="W27" i="1"/>
  <c r="V27" i="1"/>
  <c r="U27" i="1"/>
  <c r="T27" i="1"/>
  <c r="S27" i="1"/>
  <c r="R27" i="1"/>
  <c r="Q27" i="1"/>
  <c r="N27" i="1"/>
  <c r="M27" i="1"/>
  <c r="L27" i="1"/>
  <c r="K27" i="1"/>
  <c r="J27" i="1"/>
  <c r="I27" i="1"/>
  <c r="H27" i="1"/>
  <c r="G27" i="1"/>
  <c r="F27" i="1"/>
  <c r="AB26" i="1"/>
  <c r="AA26" i="1"/>
  <c r="Z26" i="1"/>
  <c r="Y26" i="1"/>
  <c r="X26" i="1"/>
  <c r="W26" i="1"/>
  <c r="V26" i="1"/>
  <c r="U26" i="1"/>
  <c r="T26" i="1"/>
  <c r="S26" i="1"/>
  <c r="R26" i="1"/>
  <c r="Q26" i="1"/>
  <c r="N26" i="1"/>
  <c r="M26" i="1"/>
  <c r="L26" i="1"/>
  <c r="K26" i="1"/>
  <c r="J26" i="1"/>
  <c r="I26" i="1"/>
  <c r="H26" i="1"/>
  <c r="G26" i="1"/>
  <c r="F26" i="1"/>
  <c r="AB24" i="1"/>
  <c r="AA24" i="1"/>
  <c r="Z24" i="1"/>
  <c r="Y24" i="1"/>
  <c r="X24" i="1"/>
  <c r="W24" i="1"/>
  <c r="V24" i="1"/>
  <c r="U24" i="1"/>
  <c r="T24" i="1"/>
  <c r="S24" i="1"/>
  <c r="R24" i="1"/>
  <c r="Q24" i="1"/>
  <c r="N24" i="1"/>
  <c r="M24" i="1"/>
  <c r="L24" i="1"/>
  <c r="K24" i="1"/>
  <c r="J24" i="1"/>
  <c r="I24" i="1"/>
  <c r="H24" i="1"/>
  <c r="G24" i="1"/>
  <c r="F24" i="1"/>
  <c r="E24" i="1"/>
  <c r="D24" i="1"/>
  <c r="C24" i="1"/>
  <c r="AB22" i="1"/>
  <c r="AA22" i="1"/>
  <c r="Z22" i="1"/>
  <c r="Y22" i="1"/>
  <c r="X22" i="1"/>
  <c r="W22" i="1"/>
  <c r="V22" i="1"/>
  <c r="U22" i="1"/>
  <c r="T22" i="1"/>
  <c r="S22" i="1"/>
  <c r="R22" i="1"/>
  <c r="Q22" i="1"/>
  <c r="N22" i="1"/>
  <c r="M22" i="1"/>
  <c r="L22" i="1"/>
  <c r="K22" i="1"/>
  <c r="J22" i="1"/>
  <c r="I22" i="1"/>
  <c r="H22" i="1"/>
  <c r="G22" i="1"/>
  <c r="F22" i="1"/>
  <c r="E22" i="1"/>
  <c r="D22" i="1"/>
  <c r="C22" i="1"/>
  <c r="C16" i="1"/>
  <c r="C6" i="1"/>
  <c r="C7" i="1" s="1"/>
  <c r="C11" i="1" s="1"/>
  <c r="D5" i="1"/>
  <c r="D16" i="1" s="1"/>
  <c r="D18" i="1" s="1"/>
  <c r="R33" i="1" l="1"/>
  <c r="O23" i="1"/>
  <c r="AC23" i="1"/>
  <c r="N33" i="1"/>
  <c r="Z33" i="1"/>
  <c r="C33" i="1"/>
  <c r="AB33" i="1"/>
  <c r="F33" i="1"/>
  <c r="G33" i="1"/>
  <c r="U33" i="1"/>
  <c r="O28" i="1"/>
  <c r="W33" i="1"/>
  <c r="T33" i="1"/>
  <c r="J33" i="1"/>
  <c r="X33" i="1"/>
  <c r="K33" i="1"/>
  <c r="AC26" i="1"/>
  <c r="O27" i="1"/>
  <c r="O29" i="1"/>
  <c r="Q33" i="1"/>
  <c r="O24" i="1"/>
  <c r="AC27" i="1"/>
  <c r="D33" i="1"/>
  <c r="E33" i="1"/>
  <c r="S33" i="1"/>
  <c r="H33" i="1"/>
  <c r="I33" i="1"/>
  <c r="O26" i="1"/>
  <c r="AC29" i="1"/>
  <c r="O30" i="1"/>
  <c r="AC30" i="1"/>
  <c r="O31" i="1"/>
  <c r="AC31" i="1"/>
  <c r="Y33" i="1"/>
  <c r="V33" i="1"/>
  <c r="L33" i="1"/>
  <c r="AA33" i="1"/>
  <c r="M33" i="1"/>
  <c r="AC28" i="1"/>
  <c r="AC24" i="1"/>
  <c r="E5" i="1"/>
  <c r="F5" i="1" s="1"/>
  <c r="G5" i="1" s="1"/>
  <c r="C13" i="1"/>
  <c r="C18" i="1"/>
  <c r="O22" i="1"/>
  <c r="AC22" i="1"/>
  <c r="D6" i="1"/>
  <c r="D7" i="1" s="1"/>
  <c r="D11" i="1" s="1"/>
  <c r="D13" i="1" s="1"/>
  <c r="F16" i="1" l="1"/>
  <c r="F18" i="1" s="1"/>
  <c r="F36" i="1" s="1"/>
  <c r="AC33" i="1"/>
  <c r="O33" i="1"/>
  <c r="F6" i="1"/>
  <c r="F7" i="1" s="1"/>
  <c r="F11" i="1" s="1"/>
  <c r="F13" i="1" s="1"/>
  <c r="E16" i="1"/>
  <c r="E18" i="1" s="1"/>
  <c r="E6" i="1"/>
  <c r="E7" i="1" s="1"/>
  <c r="E11" i="1" s="1"/>
  <c r="E13" i="1" s="1"/>
  <c r="E36" i="1" s="1"/>
  <c r="D37" i="1"/>
  <c r="D36" i="1"/>
  <c r="C37" i="1"/>
  <c r="C36" i="1"/>
  <c r="H5" i="1"/>
  <c r="G6" i="1"/>
  <c r="G7" i="1" s="1"/>
  <c r="G11" i="1" s="1"/>
  <c r="G13" i="1" s="1"/>
  <c r="G16" i="1"/>
  <c r="G18" i="1" s="1"/>
  <c r="F37" i="1" l="1"/>
  <c r="E37" i="1"/>
  <c r="G37" i="1"/>
  <c r="G36" i="1"/>
  <c r="H6" i="1"/>
  <c r="H7" i="1" s="1"/>
  <c r="H11" i="1" s="1"/>
  <c r="H16" i="1"/>
  <c r="I5" i="1"/>
  <c r="H13" i="1" l="1"/>
  <c r="I16" i="1"/>
  <c r="I18" i="1" s="1"/>
  <c r="I6" i="1"/>
  <c r="I7" i="1" s="1"/>
  <c r="I11" i="1" s="1"/>
  <c r="I13" i="1" s="1"/>
  <c r="J5" i="1"/>
  <c r="H18" i="1"/>
  <c r="K5" i="1" l="1"/>
  <c r="J6" i="1"/>
  <c r="J7" i="1" s="1"/>
  <c r="J11" i="1" s="1"/>
  <c r="J13" i="1" s="1"/>
  <c r="J16" i="1"/>
  <c r="I37" i="1"/>
  <c r="I36" i="1"/>
  <c r="H37" i="1"/>
  <c r="H36" i="1"/>
  <c r="J18" i="1" l="1"/>
  <c r="J37" i="1" s="1"/>
  <c r="K6" i="1"/>
  <c r="K7" i="1" s="1"/>
  <c r="K11" i="1" s="1"/>
  <c r="K16" i="1"/>
  <c r="K18" i="1" s="1"/>
  <c r="L5" i="1"/>
  <c r="M5" i="1" l="1"/>
  <c r="L16" i="1"/>
  <c r="L18" i="1" s="1"/>
  <c r="L6" i="1"/>
  <c r="L7" i="1" s="1"/>
  <c r="L11" i="1" s="1"/>
  <c r="L13" i="1" s="1"/>
  <c r="K13" i="1"/>
  <c r="J36" i="1"/>
  <c r="K37" i="1" l="1"/>
  <c r="K36" i="1"/>
  <c r="L37" i="1"/>
  <c r="L36" i="1"/>
  <c r="M16" i="1"/>
  <c r="M18" i="1" s="1"/>
  <c r="N5" i="1"/>
  <c r="M6" i="1"/>
  <c r="M7" i="1" s="1"/>
  <c r="M11" i="1" s="1"/>
  <c r="M13" i="1" s="1"/>
  <c r="N16" i="1" l="1"/>
  <c r="Q5" i="1"/>
  <c r="N6" i="1"/>
  <c r="N7" i="1" s="1"/>
  <c r="N11" i="1" s="1"/>
  <c r="M37" i="1"/>
  <c r="M36" i="1"/>
  <c r="Q16" i="1" l="1"/>
  <c r="R5" i="1"/>
  <c r="Q6" i="1"/>
  <c r="Q7" i="1" s="1"/>
  <c r="Q11" i="1" s="1"/>
  <c r="N13" i="1"/>
  <c r="O11" i="1"/>
  <c r="N18" i="1"/>
  <c r="O18" i="1" s="1"/>
  <c r="O16" i="1"/>
  <c r="N37" i="1" l="1"/>
  <c r="O37" i="1" s="1"/>
  <c r="N36" i="1"/>
  <c r="O36" i="1" s="1"/>
  <c r="O13" i="1"/>
  <c r="Q13" i="1"/>
  <c r="S5" i="1"/>
  <c r="R6" i="1"/>
  <c r="R7" i="1" s="1"/>
  <c r="R11" i="1" s="1"/>
  <c r="R13" i="1" s="1"/>
  <c r="R16" i="1"/>
  <c r="R18" i="1" s="1"/>
  <c r="Q18" i="1"/>
  <c r="R36" i="1" l="1"/>
  <c r="R37" i="1"/>
  <c r="S6" i="1"/>
  <c r="S7" i="1" s="1"/>
  <c r="S11" i="1" s="1"/>
  <c r="S13" i="1" s="1"/>
  <c r="T5" i="1"/>
  <c r="S16" i="1"/>
  <c r="Q37" i="1"/>
  <c r="Q36" i="1"/>
  <c r="S18" i="1" l="1"/>
  <c r="U5" i="1"/>
  <c r="T6" i="1"/>
  <c r="T7" i="1" s="1"/>
  <c r="T11" i="1" s="1"/>
  <c r="T16" i="1"/>
  <c r="T18" i="1" s="1"/>
  <c r="T13" i="1" l="1"/>
  <c r="V5" i="1"/>
  <c r="U6" i="1"/>
  <c r="U7" i="1" s="1"/>
  <c r="U11" i="1" s="1"/>
  <c r="U13" i="1" s="1"/>
  <c r="U16" i="1"/>
  <c r="U18" i="1" s="1"/>
  <c r="S37" i="1"/>
  <c r="S36" i="1"/>
  <c r="U37" i="1" l="1"/>
  <c r="U36" i="1"/>
  <c r="V6" i="1"/>
  <c r="V7" i="1" s="1"/>
  <c r="V11" i="1" s="1"/>
  <c r="V13" i="1" s="1"/>
  <c r="V16" i="1"/>
  <c r="W5" i="1"/>
  <c r="T37" i="1"/>
  <c r="T36" i="1"/>
  <c r="V18" i="1" l="1"/>
  <c r="V36" i="1" s="1"/>
  <c r="X5" i="1"/>
  <c r="W16" i="1"/>
  <c r="W18" i="1" s="1"/>
  <c r="W6" i="1"/>
  <c r="W7" i="1" s="1"/>
  <c r="W11" i="1" s="1"/>
  <c r="V37" i="1" l="1"/>
  <c r="W13" i="1"/>
  <c r="X6" i="1"/>
  <c r="X7" i="1" s="1"/>
  <c r="X11" i="1" s="1"/>
  <c r="X13" i="1" s="1"/>
  <c r="X16" i="1"/>
  <c r="X18" i="1" s="1"/>
  <c r="Y5" i="1"/>
  <c r="Y6" i="1" l="1"/>
  <c r="Y7" i="1" s="1"/>
  <c r="Y11" i="1" s="1"/>
  <c r="Y13" i="1" s="1"/>
  <c r="Y16" i="1"/>
  <c r="Y18" i="1" s="1"/>
  <c r="Z5" i="1"/>
  <c r="X37" i="1"/>
  <c r="X36" i="1"/>
  <c r="W37" i="1"/>
  <c r="W36" i="1"/>
  <c r="AA5" i="1" l="1"/>
  <c r="Z16" i="1"/>
  <c r="Z18" i="1" s="1"/>
  <c r="Z6" i="1"/>
  <c r="Z7" i="1" s="1"/>
  <c r="Z11" i="1" s="1"/>
  <c r="Z13" i="1" s="1"/>
  <c r="Y37" i="1"/>
  <c r="Y36" i="1"/>
  <c r="Z37" i="1" l="1"/>
  <c r="Z36" i="1"/>
  <c r="AA16" i="1"/>
  <c r="AA18" i="1" s="1"/>
  <c r="AB5" i="1"/>
  <c r="AA6" i="1"/>
  <c r="AA7" i="1" s="1"/>
  <c r="AA11" i="1" s="1"/>
  <c r="AA13" i="1" s="1"/>
  <c r="AA37" i="1" l="1"/>
  <c r="AA36" i="1"/>
  <c r="AB16" i="1"/>
  <c r="AB6" i="1"/>
  <c r="AB7" i="1" s="1"/>
  <c r="AB11" i="1" s="1"/>
  <c r="AB13" i="1" l="1"/>
  <c r="AC11" i="1"/>
  <c r="AB18" i="1"/>
  <c r="AC18" i="1" s="1"/>
  <c r="AC16" i="1"/>
  <c r="AB37" i="1" l="1"/>
  <c r="AC37" i="1" s="1"/>
  <c r="AB36" i="1"/>
  <c r="AC36" i="1" s="1"/>
  <c r="AC13" i="1"/>
</calcChain>
</file>

<file path=xl/sharedStrings.xml><?xml version="1.0" encoding="utf-8"?>
<sst xmlns="http://schemas.openxmlformats.org/spreadsheetml/2006/main" count="166" uniqueCount="50">
  <si>
    <t>FI Financial Model Template</t>
  </si>
  <si>
    <t>Change values in blue.</t>
  </si>
  <si>
    <t>Assumptions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</si>
  <si>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</si>
  <si>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</si>
  <si>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</si>
  <si>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</si>
  <si>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</si>
  <si>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</si>
  <si>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</si>
  <si>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</si>
  <si>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</si>
  <si>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</si>
  <si>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</si>
  <si>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</si>
  <si>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</si>
  <si>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</si>
  <si>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</si>
  <si>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</si>
  <si>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</si>
  <si>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</si>
  <si>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</si>
  <si>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</si>
  <si>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</si>
  <si>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</si>
  <si>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</si>
  <si>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</si>
  <si>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Growth Rate</t>
  </si>
  <si>
    <t>Key Driver 1 (i.e. Users)</t>
  </si>
  <si>
    <t>Key Driver 2 (i.e. Visits/Month)</t>
  </si>
  <si>
    <t>Key Driver 3 (i.e. Page Views/Visit)</t>
  </si>
  <si>
    <t>Revenue</t>
  </si>
  <si>
    <t>Year 1 Total</t>
  </si>
  <si>
    <t>Year 2 Total</t>
  </si>
  <si>
    <t>Advertising (CPM)</t>
  </si>
  <si>
    <t>Sub-Total</t>
  </si>
  <si>
    <t>Costs of Goods Sold</t>
  </si>
  <si>
    <t>Cost of Customer Acquisition</t>
  </si>
  <si>
    <t>Expenses</t>
  </si>
  <si>
    <t>Headcount</t>
  </si>
  <si>
    <t>Co-Founder (per year)</t>
  </si>
  <si>
    <t>Operating Expenses</t>
  </si>
  <si>
    <t>Rent (per month)</t>
  </si>
  <si>
    <t>Marketing (per month)</t>
  </si>
  <si>
    <t>Legal (per month)</t>
  </si>
  <si>
    <t>Hosting (per month)</t>
  </si>
  <si>
    <t>Travel &amp; Entertainment (per month)</t>
  </si>
  <si>
    <t>Miscellaneous (per month)</t>
  </si>
  <si>
    <t>Gross Profit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</si>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</sst>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\$#,##0"/>
  </numFmts>
  <fonts count="8" x14ac:knownFonts="1">
    <font>
      <sz val="10"/>
      <color rgb="FF000000"/>
      <name val="Arial"/>
    </font>
    <font>
      <b/>
      <sz val="18"/>
      <name val="Arial"/>
    </font>
    <font>
      <sz val="10"/>
      <color rgb="FF0000FF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color rgb="FF0000FF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165" fontId="4" fillId="4" borderId="3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4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5" fontId="4" fillId="5" borderId="3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5" fontId="4" fillId="5" borderId="5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4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9"/>
  <sheetViews>
    <sheetView tabSelected="1" workbookViewId="0">
      <selection activeCell="G42" sqref="G42"/>
    </sheetView>
  </sheetViews>
  <sheetFormatPr defaultColWidth="12.6640625" defaultRowHeight="12.75" customHeight="1" x14ac:dyDescent="0.25"/>
  <cols>
    <col min="1" max="1" width="26.44140625" customWidth="1"/>
    <col min="2" max="2" width="11.33203125" customWidth="1"/>
    <col min="3" max="29" width="11.21875" customWidth="1"/>
  </cols>
  <sheetData>
    <row r="1" spans="1:29" ht="15.75" customHeight="1" x14ac:dyDescent="0.25">
      <c r="A1" s="55" t="s">
        <v>0</v>
      </c>
      <c r="B1" s="56"/>
      <c r="C1" s="5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</row>
    <row r="2" spans="1:29" ht="15.75" customHeight="1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</row>
    <row r="3" spans="1:29" ht="15.75" customHeight="1" x14ac:dyDescent="0.25">
      <c r="A3" s="6" t="s">
        <v>2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8"/>
      <c r="P3" s="7" t="s">
        <v>2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7" t="s">
        <v>23</v>
      </c>
      <c r="Z3" s="7" t="s">
        <v>24</v>
      </c>
      <c r="AA3" s="7" t="s">
        <v>25</v>
      </c>
      <c r="AB3" s="7" t="s">
        <v>26</v>
      </c>
      <c r="AC3" s="8"/>
    </row>
    <row r="4" spans="1:29" ht="15.75" customHeight="1" x14ac:dyDescent="0.25">
      <c r="A4" s="9" t="s">
        <v>27</v>
      </c>
      <c r="B4" s="10"/>
      <c r="C4" s="10"/>
      <c r="D4" s="11">
        <v>0.1</v>
      </c>
      <c r="E4" s="11">
        <v>0.1</v>
      </c>
      <c r="F4" s="11">
        <v>0.1</v>
      </c>
      <c r="G4" s="11">
        <v>0.15</v>
      </c>
      <c r="H4" s="11">
        <v>0.15</v>
      </c>
      <c r="I4" s="11">
        <v>0.15</v>
      </c>
      <c r="J4" s="11">
        <v>0.15</v>
      </c>
      <c r="K4" s="11">
        <v>0.15</v>
      </c>
      <c r="L4" s="11">
        <v>0.15</v>
      </c>
      <c r="M4" s="11">
        <v>0.15</v>
      </c>
      <c r="N4" s="11">
        <v>0.15</v>
      </c>
      <c r="O4" s="12"/>
      <c r="P4" s="13"/>
      <c r="Q4" s="11">
        <v>0.2</v>
      </c>
      <c r="R4" s="11">
        <v>0.2</v>
      </c>
      <c r="S4" s="11">
        <v>0.2</v>
      </c>
      <c r="T4" s="11">
        <v>0.2</v>
      </c>
      <c r="U4" s="11">
        <v>0.2</v>
      </c>
      <c r="V4" s="11">
        <v>0.2</v>
      </c>
      <c r="W4" s="11">
        <v>0.2</v>
      </c>
      <c r="X4" s="11">
        <v>0.2</v>
      </c>
      <c r="Y4" s="11">
        <v>0.2</v>
      </c>
      <c r="Z4" s="11">
        <v>0.2</v>
      </c>
      <c r="AA4" s="11">
        <v>0.2</v>
      </c>
      <c r="AB4" s="11">
        <v>0.2</v>
      </c>
      <c r="AC4" s="12"/>
    </row>
    <row r="5" spans="1:29" ht="15.75" customHeight="1" x14ac:dyDescent="0.25">
      <c r="A5" s="9" t="s">
        <v>28</v>
      </c>
      <c r="B5" s="14"/>
      <c r="C5" s="15">
        <v>100</v>
      </c>
      <c r="D5" s="16">
        <f t="shared" ref="D5:N5" si="0">C5*(1+D4)</f>
        <v>110.00000000000001</v>
      </c>
      <c r="E5" s="16">
        <f t="shared" si="0"/>
        <v>121.00000000000003</v>
      </c>
      <c r="F5" s="16">
        <f t="shared" si="0"/>
        <v>133.10000000000005</v>
      </c>
      <c r="G5" s="16">
        <f t="shared" si="0"/>
        <v>153.06500000000005</v>
      </c>
      <c r="H5" s="16">
        <f t="shared" si="0"/>
        <v>176.02475000000004</v>
      </c>
      <c r="I5" s="16">
        <f t="shared" si="0"/>
        <v>202.42846250000002</v>
      </c>
      <c r="J5" s="16">
        <f t="shared" si="0"/>
        <v>232.79273187500002</v>
      </c>
      <c r="K5" s="16">
        <f t="shared" si="0"/>
        <v>267.71164165624998</v>
      </c>
      <c r="L5" s="16">
        <f t="shared" si="0"/>
        <v>307.86838790468744</v>
      </c>
      <c r="M5" s="16">
        <f t="shared" si="0"/>
        <v>354.04864609039055</v>
      </c>
      <c r="N5" s="16">
        <f t="shared" si="0"/>
        <v>407.15594300394912</v>
      </c>
      <c r="O5" s="17"/>
      <c r="P5" s="18"/>
      <c r="Q5" s="19">
        <f>N5*(1+Q4)</f>
        <v>488.58713160473894</v>
      </c>
      <c r="R5" s="16">
        <f t="shared" ref="R5:AB5" si="1">Q5*(1+R4)</f>
        <v>586.30455792568671</v>
      </c>
      <c r="S5" s="16">
        <f t="shared" si="1"/>
        <v>703.56546951082407</v>
      </c>
      <c r="T5" s="16">
        <f t="shared" si="1"/>
        <v>844.27856341298889</v>
      </c>
      <c r="U5" s="16">
        <f t="shared" si="1"/>
        <v>1013.1342760955866</v>
      </c>
      <c r="V5" s="16">
        <f t="shared" si="1"/>
        <v>1215.761131314704</v>
      </c>
      <c r="W5" s="16">
        <f t="shared" si="1"/>
        <v>1458.9133575776448</v>
      </c>
      <c r="X5" s="16">
        <f t="shared" si="1"/>
        <v>1750.6960290931736</v>
      </c>
      <c r="Y5" s="16">
        <f t="shared" si="1"/>
        <v>2100.8352349118081</v>
      </c>
      <c r="Z5" s="16">
        <f t="shared" si="1"/>
        <v>2521.0022818941698</v>
      </c>
      <c r="AA5" s="16">
        <f t="shared" si="1"/>
        <v>3025.2027382730034</v>
      </c>
      <c r="AB5" s="16">
        <f t="shared" si="1"/>
        <v>3630.2432859276041</v>
      </c>
      <c r="AC5" s="17"/>
    </row>
    <row r="6" spans="1:29" ht="15.75" customHeight="1" x14ac:dyDescent="0.25">
      <c r="A6" s="9" t="s">
        <v>29</v>
      </c>
      <c r="B6" s="20">
        <v>300</v>
      </c>
      <c r="C6" s="16">
        <f t="shared" ref="C6:N6" si="2">C5*$B$6</f>
        <v>30000</v>
      </c>
      <c r="D6" s="16">
        <f t="shared" si="2"/>
        <v>33000.000000000007</v>
      </c>
      <c r="E6" s="16">
        <f t="shared" si="2"/>
        <v>36300.000000000007</v>
      </c>
      <c r="F6" s="16">
        <f t="shared" si="2"/>
        <v>39930.000000000015</v>
      </c>
      <c r="G6" s="16">
        <f t="shared" si="2"/>
        <v>45919.500000000015</v>
      </c>
      <c r="H6" s="16">
        <f t="shared" si="2"/>
        <v>52807.42500000001</v>
      </c>
      <c r="I6" s="16">
        <f t="shared" si="2"/>
        <v>60728.538750000007</v>
      </c>
      <c r="J6" s="16">
        <f t="shared" si="2"/>
        <v>69837.819562500008</v>
      </c>
      <c r="K6" s="16">
        <f t="shared" si="2"/>
        <v>80313.492496874998</v>
      </c>
      <c r="L6" s="16">
        <f t="shared" si="2"/>
        <v>92360.516371406236</v>
      </c>
      <c r="M6" s="16">
        <f t="shared" si="2"/>
        <v>106214.59382711716</v>
      </c>
      <c r="N6" s="16">
        <f t="shared" si="2"/>
        <v>122146.78290118474</v>
      </c>
      <c r="O6" s="17"/>
      <c r="P6" s="21">
        <v>300</v>
      </c>
      <c r="Q6" s="16">
        <f t="shared" ref="Q6:AB6" si="3">Q5*$B$6</f>
        <v>146576.13948142168</v>
      </c>
      <c r="R6" s="16">
        <f t="shared" si="3"/>
        <v>175891.36737770602</v>
      </c>
      <c r="S6" s="16">
        <f t="shared" si="3"/>
        <v>211069.64085324723</v>
      </c>
      <c r="T6" s="16">
        <f t="shared" si="3"/>
        <v>253283.56902389668</v>
      </c>
      <c r="U6" s="16">
        <f t="shared" si="3"/>
        <v>303940.28282867599</v>
      </c>
      <c r="V6" s="16">
        <f t="shared" si="3"/>
        <v>364728.33939441119</v>
      </c>
      <c r="W6" s="16">
        <f t="shared" si="3"/>
        <v>437674.00727329345</v>
      </c>
      <c r="X6" s="16">
        <f t="shared" si="3"/>
        <v>525208.80872795207</v>
      </c>
      <c r="Y6" s="16">
        <f t="shared" si="3"/>
        <v>630250.57047354244</v>
      </c>
      <c r="Z6" s="16">
        <f t="shared" si="3"/>
        <v>756300.6845682509</v>
      </c>
      <c r="AA6" s="16">
        <f t="shared" si="3"/>
        <v>907560.82148190099</v>
      </c>
      <c r="AB6" s="16">
        <f t="shared" si="3"/>
        <v>1089072.9857782812</v>
      </c>
      <c r="AC6" s="17"/>
    </row>
    <row r="7" spans="1:29" ht="15.75" customHeight="1" x14ac:dyDescent="0.25">
      <c r="A7" s="9" t="s">
        <v>30</v>
      </c>
      <c r="B7" s="20">
        <v>4</v>
      </c>
      <c r="C7" s="16">
        <f t="shared" ref="C7:N7" si="4">C6*$B$7</f>
        <v>120000</v>
      </c>
      <c r="D7" s="16">
        <f t="shared" si="4"/>
        <v>132000.00000000003</v>
      </c>
      <c r="E7" s="16">
        <f t="shared" si="4"/>
        <v>145200.00000000003</v>
      </c>
      <c r="F7" s="16">
        <f t="shared" si="4"/>
        <v>159720.00000000006</v>
      </c>
      <c r="G7" s="16">
        <f t="shared" si="4"/>
        <v>183678.00000000006</v>
      </c>
      <c r="H7" s="16">
        <f t="shared" si="4"/>
        <v>211229.70000000004</v>
      </c>
      <c r="I7" s="16">
        <f t="shared" si="4"/>
        <v>242914.15500000003</v>
      </c>
      <c r="J7" s="16">
        <f t="shared" si="4"/>
        <v>279351.27825000003</v>
      </c>
      <c r="K7" s="16">
        <f t="shared" si="4"/>
        <v>321253.96998749999</v>
      </c>
      <c r="L7" s="16">
        <f t="shared" si="4"/>
        <v>369442.06548562495</v>
      </c>
      <c r="M7" s="16">
        <f t="shared" si="4"/>
        <v>424858.37530846865</v>
      </c>
      <c r="N7" s="16">
        <f t="shared" si="4"/>
        <v>488587.13160473894</v>
      </c>
      <c r="O7" s="17"/>
      <c r="P7" s="21">
        <v>4</v>
      </c>
      <c r="Q7" s="16">
        <f t="shared" ref="Q7:AB7" si="5">Q6*$B$7</f>
        <v>586304.55792568671</v>
      </c>
      <c r="R7" s="16">
        <f t="shared" si="5"/>
        <v>703565.46951082407</v>
      </c>
      <c r="S7" s="16">
        <f t="shared" si="5"/>
        <v>844278.56341298891</v>
      </c>
      <c r="T7" s="16">
        <f t="shared" si="5"/>
        <v>1013134.2760955867</v>
      </c>
      <c r="U7" s="16">
        <f t="shared" si="5"/>
        <v>1215761.131314704</v>
      </c>
      <c r="V7" s="16">
        <f t="shared" si="5"/>
        <v>1458913.3575776448</v>
      </c>
      <c r="W7" s="16">
        <f t="shared" si="5"/>
        <v>1750696.0290931738</v>
      </c>
      <c r="X7" s="16">
        <f t="shared" si="5"/>
        <v>2100835.2349118083</v>
      </c>
      <c r="Y7" s="16">
        <f t="shared" si="5"/>
        <v>2521002.2818941697</v>
      </c>
      <c r="Z7" s="16">
        <f t="shared" si="5"/>
        <v>3025202.7382730036</v>
      </c>
      <c r="AA7" s="16">
        <f t="shared" si="5"/>
        <v>3630243.285927604</v>
      </c>
      <c r="AB7" s="16">
        <f t="shared" si="5"/>
        <v>4356291.9431131249</v>
      </c>
      <c r="AC7" s="17"/>
    </row>
    <row r="8" spans="1:29" ht="15.75" customHeight="1" x14ac:dyDescent="0.25">
      <c r="A8" s="9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  <c r="P8" s="24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3"/>
    </row>
    <row r="9" spans="1:29" ht="15.75" customHeight="1" x14ac:dyDescent="0.25">
      <c r="A9" s="25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2"/>
      <c r="P9" s="13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2"/>
    </row>
    <row r="10" spans="1:29" ht="15.75" customHeight="1" x14ac:dyDescent="0.25">
      <c r="A10" s="6" t="s">
        <v>31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G10" s="7" t="s">
        <v>7</v>
      </c>
      <c r="H10" s="7" t="s">
        <v>8</v>
      </c>
      <c r="I10" s="7" t="s">
        <v>9</v>
      </c>
      <c r="J10" s="7" t="s">
        <v>10</v>
      </c>
      <c r="K10" s="7" t="s">
        <v>11</v>
      </c>
      <c r="L10" s="7" t="s">
        <v>12</v>
      </c>
      <c r="M10" s="7" t="s">
        <v>13</v>
      </c>
      <c r="N10" s="7" t="s">
        <v>14</v>
      </c>
      <c r="O10" s="26" t="s">
        <v>32</v>
      </c>
      <c r="P10" s="27" t="s">
        <v>2</v>
      </c>
      <c r="Q10" s="7" t="s">
        <v>15</v>
      </c>
      <c r="R10" s="7" t="s">
        <v>16</v>
      </c>
      <c r="S10" s="7" t="s">
        <v>17</v>
      </c>
      <c r="T10" s="7" t="s">
        <v>18</v>
      </c>
      <c r="U10" s="7" t="s">
        <v>19</v>
      </c>
      <c r="V10" s="7" t="s">
        <v>20</v>
      </c>
      <c r="W10" s="7" t="s">
        <v>21</v>
      </c>
      <c r="X10" s="7" t="s">
        <v>22</v>
      </c>
      <c r="Y10" s="7" t="s">
        <v>23</v>
      </c>
      <c r="Z10" s="7" t="s">
        <v>24</v>
      </c>
      <c r="AA10" s="7" t="s">
        <v>25</v>
      </c>
      <c r="AB10" s="7" t="s">
        <v>26</v>
      </c>
      <c r="AC10" s="26" t="s">
        <v>33</v>
      </c>
    </row>
    <row r="11" spans="1:29" ht="15.75" customHeight="1" x14ac:dyDescent="0.25">
      <c r="A11" s="9" t="s">
        <v>34</v>
      </c>
      <c r="B11" s="28">
        <v>5</v>
      </c>
      <c r="C11" s="29">
        <f t="shared" ref="C11:N11" si="6">(C7/100)*$B$11</f>
        <v>6000</v>
      </c>
      <c r="D11" s="29">
        <f t="shared" si="6"/>
        <v>6600.0000000000009</v>
      </c>
      <c r="E11" s="29">
        <f t="shared" si="6"/>
        <v>7260.0000000000009</v>
      </c>
      <c r="F11" s="29">
        <f t="shared" si="6"/>
        <v>7986.0000000000027</v>
      </c>
      <c r="G11" s="29">
        <f t="shared" si="6"/>
        <v>9183.9000000000033</v>
      </c>
      <c r="H11" s="29">
        <f t="shared" si="6"/>
        <v>10561.485000000002</v>
      </c>
      <c r="I11" s="29">
        <f t="shared" si="6"/>
        <v>12145.707750000001</v>
      </c>
      <c r="J11" s="29">
        <f t="shared" si="6"/>
        <v>13967.563912500002</v>
      </c>
      <c r="K11" s="29">
        <f t="shared" si="6"/>
        <v>16062.698499374999</v>
      </c>
      <c r="L11" s="29">
        <f t="shared" si="6"/>
        <v>18472.103274281246</v>
      </c>
      <c r="M11" s="29">
        <f t="shared" si="6"/>
        <v>21242.918765423434</v>
      </c>
      <c r="N11" s="29">
        <f t="shared" si="6"/>
        <v>24429.356580236945</v>
      </c>
      <c r="O11" s="30">
        <f>SUM(C11:N11)</f>
        <v>153911.73378181664</v>
      </c>
      <c r="P11" s="31">
        <v>2</v>
      </c>
      <c r="Q11" s="29">
        <f t="shared" ref="Q11:AB11" si="7">(Q7/100)*$P$11</f>
        <v>11726.091158513735</v>
      </c>
      <c r="R11" s="29">
        <f t="shared" si="7"/>
        <v>14071.309390216482</v>
      </c>
      <c r="S11" s="29">
        <f t="shared" si="7"/>
        <v>16885.571268259777</v>
      </c>
      <c r="T11" s="29">
        <f t="shared" si="7"/>
        <v>20262.685521911735</v>
      </c>
      <c r="U11" s="29">
        <f t="shared" si="7"/>
        <v>24315.222626294079</v>
      </c>
      <c r="V11" s="29">
        <f t="shared" si="7"/>
        <v>29178.267151552896</v>
      </c>
      <c r="W11" s="29">
        <f t="shared" si="7"/>
        <v>35013.920581863473</v>
      </c>
      <c r="X11" s="29">
        <f t="shared" si="7"/>
        <v>42016.704698236164</v>
      </c>
      <c r="Y11" s="29">
        <f t="shared" si="7"/>
        <v>50420.045637883391</v>
      </c>
      <c r="Z11" s="29">
        <f t="shared" si="7"/>
        <v>60504.054765460074</v>
      </c>
      <c r="AA11" s="29">
        <f t="shared" si="7"/>
        <v>72604.865718552086</v>
      </c>
      <c r="AB11" s="29">
        <f t="shared" si="7"/>
        <v>87125.838862262492</v>
      </c>
      <c r="AC11" s="30">
        <f>SUM(Q11:AB11)</f>
        <v>464124.57738100638</v>
      </c>
    </row>
    <row r="12" spans="1:29" ht="15.75" customHeight="1" x14ac:dyDescent="0.25">
      <c r="A12" s="25"/>
      <c r="B12" s="14"/>
      <c r="C12" s="32"/>
      <c r="D12" s="32"/>
      <c r="E12" s="32"/>
      <c r="F12" s="32"/>
      <c r="G12" s="32"/>
      <c r="H12" s="32"/>
      <c r="I12" s="33"/>
      <c r="J12" s="32"/>
      <c r="K12" s="32"/>
      <c r="L12" s="32"/>
      <c r="M12" s="32"/>
      <c r="N12" s="33"/>
      <c r="O12" s="34"/>
      <c r="P12" s="18"/>
      <c r="Q12" s="32"/>
      <c r="R12" s="32"/>
      <c r="S12" s="32"/>
      <c r="T12" s="32"/>
      <c r="U12" s="32"/>
      <c r="V12" s="32"/>
      <c r="W12" s="33"/>
      <c r="X12" s="33"/>
      <c r="Y12" s="33"/>
      <c r="Z12" s="33"/>
      <c r="AA12" s="33"/>
      <c r="AB12" s="33"/>
      <c r="AC12" s="34"/>
    </row>
    <row r="13" spans="1:29" ht="15.75" customHeight="1" x14ac:dyDescent="0.25">
      <c r="A13" s="35" t="s">
        <v>35</v>
      </c>
      <c r="B13" s="14"/>
      <c r="C13" s="36">
        <f t="shared" ref="C13:N13" si="8">C11</f>
        <v>6000</v>
      </c>
      <c r="D13" s="36">
        <f t="shared" si="8"/>
        <v>6600.0000000000009</v>
      </c>
      <c r="E13" s="36">
        <f t="shared" si="8"/>
        <v>7260.0000000000009</v>
      </c>
      <c r="F13" s="36">
        <f t="shared" si="8"/>
        <v>7986.0000000000027</v>
      </c>
      <c r="G13" s="36">
        <f t="shared" si="8"/>
        <v>9183.9000000000033</v>
      </c>
      <c r="H13" s="36">
        <f t="shared" si="8"/>
        <v>10561.485000000002</v>
      </c>
      <c r="I13" s="36">
        <f t="shared" si="8"/>
        <v>12145.707750000001</v>
      </c>
      <c r="J13" s="36">
        <f t="shared" si="8"/>
        <v>13967.563912500002</v>
      </c>
      <c r="K13" s="36">
        <f t="shared" si="8"/>
        <v>16062.698499374999</v>
      </c>
      <c r="L13" s="36">
        <f t="shared" si="8"/>
        <v>18472.103274281246</v>
      </c>
      <c r="M13" s="36">
        <f t="shared" si="8"/>
        <v>21242.918765423434</v>
      </c>
      <c r="N13" s="36">
        <f t="shared" si="8"/>
        <v>24429.356580236945</v>
      </c>
      <c r="O13" s="37">
        <f>SUM(C13:N13)</f>
        <v>153911.73378181664</v>
      </c>
      <c r="P13" s="18"/>
      <c r="Q13" s="36">
        <f t="shared" ref="Q13:AB13" si="9">Q11</f>
        <v>11726.091158513735</v>
      </c>
      <c r="R13" s="36">
        <f t="shared" si="9"/>
        <v>14071.309390216482</v>
      </c>
      <c r="S13" s="36">
        <f t="shared" si="9"/>
        <v>16885.571268259777</v>
      </c>
      <c r="T13" s="36">
        <f t="shared" si="9"/>
        <v>20262.685521911735</v>
      </c>
      <c r="U13" s="36">
        <f t="shared" si="9"/>
        <v>24315.222626294079</v>
      </c>
      <c r="V13" s="36">
        <f t="shared" si="9"/>
        <v>29178.267151552896</v>
      </c>
      <c r="W13" s="36">
        <f t="shared" si="9"/>
        <v>35013.920581863473</v>
      </c>
      <c r="X13" s="36">
        <f t="shared" si="9"/>
        <v>42016.704698236164</v>
      </c>
      <c r="Y13" s="36">
        <f t="shared" si="9"/>
        <v>50420.045637883391</v>
      </c>
      <c r="Z13" s="36">
        <f t="shared" si="9"/>
        <v>60504.054765460074</v>
      </c>
      <c r="AA13" s="36">
        <f t="shared" si="9"/>
        <v>72604.865718552086</v>
      </c>
      <c r="AB13" s="36">
        <f t="shared" si="9"/>
        <v>87125.838862262492</v>
      </c>
      <c r="AC13" s="37">
        <f>SUM(Q13:AB13)</f>
        <v>464124.57738100638</v>
      </c>
    </row>
    <row r="14" spans="1:29" ht="15.75" customHeight="1" x14ac:dyDescent="0.25">
      <c r="A14" s="2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7"/>
      <c r="P14" s="18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7"/>
    </row>
    <row r="15" spans="1:29" ht="15.75" customHeight="1" x14ac:dyDescent="0.25">
      <c r="A15" s="6" t="s">
        <v>36</v>
      </c>
      <c r="B15" s="7" t="s">
        <v>2</v>
      </c>
      <c r="C15" s="7" t="s">
        <v>3</v>
      </c>
      <c r="D15" s="7" t="s">
        <v>4</v>
      </c>
      <c r="E15" s="7" t="s">
        <v>5</v>
      </c>
      <c r="F15" s="7" t="s">
        <v>6</v>
      </c>
      <c r="G15" s="7" t="s">
        <v>7</v>
      </c>
      <c r="H15" s="7" t="s">
        <v>8</v>
      </c>
      <c r="I15" s="7" t="s">
        <v>9</v>
      </c>
      <c r="J15" s="7" t="s">
        <v>10</v>
      </c>
      <c r="K15" s="7" t="s">
        <v>11</v>
      </c>
      <c r="L15" s="7" t="s">
        <v>12</v>
      </c>
      <c r="M15" s="7" t="s">
        <v>13</v>
      </c>
      <c r="N15" s="7" t="s">
        <v>14</v>
      </c>
      <c r="O15" s="26" t="s">
        <v>32</v>
      </c>
      <c r="P15" s="27" t="s">
        <v>2</v>
      </c>
      <c r="Q15" s="7" t="s">
        <v>15</v>
      </c>
      <c r="R15" s="7" t="s">
        <v>16</v>
      </c>
      <c r="S15" s="7" t="s">
        <v>17</v>
      </c>
      <c r="T15" s="7" t="s">
        <v>18</v>
      </c>
      <c r="U15" s="7" t="s">
        <v>19</v>
      </c>
      <c r="V15" s="7" t="s">
        <v>20</v>
      </c>
      <c r="W15" s="7" t="s">
        <v>21</v>
      </c>
      <c r="X15" s="7" t="s">
        <v>22</v>
      </c>
      <c r="Y15" s="7" t="s">
        <v>23</v>
      </c>
      <c r="Z15" s="7" t="s">
        <v>24</v>
      </c>
      <c r="AA15" s="7" t="s">
        <v>25</v>
      </c>
      <c r="AB15" s="7" t="s">
        <v>26</v>
      </c>
      <c r="AC15" s="26" t="s">
        <v>33</v>
      </c>
    </row>
    <row r="16" spans="1:29" ht="15.75" customHeight="1" x14ac:dyDescent="0.25">
      <c r="A16" s="9" t="s">
        <v>37</v>
      </c>
      <c r="B16" s="28">
        <v>1</v>
      </c>
      <c r="C16" s="29">
        <f t="shared" ref="C16:N16" si="10">C5*$B$16</f>
        <v>100</v>
      </c>
      <c r="D16" s="29">
        <f t="shared" si="10"/>
        <v>110.00000000000001</v>
      </c>
      <c r="E16" s="29">
        <f t="shared" si="10"/>
        <v>121.00000000000003</v>
      </c>
      <c r="F16" s="29">
        <f t="shared" si="10"/>
        <v>133.10000000000005</v>
      </c>
      <c r="G16" s="29">
        <f t="shared" si="10"/>
        <v>153.06500000000005</v>
      </c>
      <c r="H16" s="29">
        <f t="shared" si="10"/>
        <v>176.02475000000004</v>
      </c>
      <c r="I16" s="29">
        <f t="shared" si="10"/>
        <v>202.42846250000002</v>
      </c>
      <c r="J16" s="29">
        <f t="shared" si="10"/>
        <v>232.79273187500002</v>
      </c>
      <c r="K16" s="29">
        <f t="shared" si="10"/>
        <v>267.71164165624998</v>
      </c>
      <c r="L16" s="29">
        <f t="shared" si="10"/>
        <v>307.86838790468744</v>
      </c>
      <c r="M16" s="29">
        <f t="shared" si="10"/>
        <v>354.04864609039055</v>
      </c>
      <c r="N16" s="29">
        <f t="shared" si="10"/>
        <v>407.15594300394912</v>
      </c>
      <c r="O16" s="30">
        <f>SUM(C16:N16)</f>
        <v>2565.1955630302778</v>
      </c>
      <c r="P16" s="31">
        <v>0.75</v>
      </c>
      <c r="Q16" s="29">
        <f t="shared" ref="Q16:AB16" si="11">Q5*$P$16</f>
        <v>366.44034870355421</v>
      </c>
      <c r="R16" s="29">
        <f t="shared" si="11"/>
        <v>439.728418444265</v>
      </c>
      <c r="S16" s="29">
        <f t="shared" si="11"/>
        <v>527.67410213311803</v>
      </c>
      <c r="T16" s="29">
        <f t="shared" si="11"/>
        <v>633.20892255974172</v>
      </c>
      <c r="U16" s="29">
        <f t="shared" si="11"/>
        <v>759.85070707168995</v>
      </c>
      <c r="V16" s="29">
        <f t="shared" si="11"/>
        <v>911.82084848602801</v>
      </c>
      <c r="W16" s="29">
        <f t="shared" si="11"/>
        <v>1094.1850181832335</v>
      </c>
      <c r="X16" s="29">
        <f t="shared" si="11"/>
        <v>1313.0220218198801</v>
      </c>
      <c r="Y16" s="29">
        <f t="shared" si="11"/>
        <v>1575.626426183856</v>
      </c>
      <c r="Z16" s="29">
        <f t="shared" si="11"/>
        <v>1890.7517114206273</v>
      </c>
      <c r="AA16" s="29">
        <f t="shared" si="11"/>
        <v>2268.9020537047527</v>
      </c>
      <c r="AB16" s="29">
        <f t="shared" si="11"/>
        <v>2722.6824644457029</v>
      </c>
      <c r="AC16" s="30">
        <f>SUM(Q16:AB16)</f>
        <v>14503.893043156449</v>
      </c>
    </row>
    <row r="17" spans="1:29" ht="15.75" customHeight="1" x14ac:dyDescent="0.25">
      <c r="A17" s="25"/>
      <c r="B17" s="14"/>
      <c r="C17" s="32"/>
      <c r="D17" s="32"/>
      <c r="E17" s="32"/>
      <c r="F17" s="32"/>
      <c r="G17" s="32"/>
      <c r="H17" s="32"/>
      <c r="I17" s="33"/>
      <c r="J17" s="32"/>
      <c r="K17" s="32"/>
      <c r="L17" s="32"/>
      <c r="M17" s="32"/>
      <c r="N17" s="33"/>
      <c r="O17" s="34"/>
      <c r="P17" s="18"/>
      <c r="Q17" s="32"/>
      <c r="R17" s="32"/>
      <c r="S17" s="32"/>
      <c r="T17" s="32"/>
      <c r="U17" s="32"/>
      <c r="V17" s="32"/>
      <c r="W17" s="33"/>
      <c r="X17" s="33"/>
      <c r="Y17" s="33"/>
      <c r="Z17" s="33"/>
      <c r="AA17" s="33"/>
      <c r="AB17" s="33"/>
      <c r="AC17" s="34"/>
    </row>
    <row r="18" spans="1:29" ht="15.75" customHeight="1" x14ac:dyDescent="0.25">
      <c r="A18" s="35" t="s">
        <v>35</v>
      </c>
      <c r="B18" s="14"/>
      <c r="C18" s="36">
        <f t="shared" ref="C18:N18" si="12">C16</f>
        <v>100</v>
      </c>
      <c r="D18" s="36">
        <f t="shared" si="12"/>
        <v>110.00000000000001</v>
      </c>
      <c r="E18" s="36">
        <f t="shared" si="12"/>
        <v>121.00000000000003</v>
      </c>
      <c r="F18" s="36">
        <f t="shared" si="12"/>
        <v>133.10000000000005</v>
      </c>
      <c r="G18" s="36">
        <f t="shared" si="12"/>
        <v>153.06500000000005</v>
      </c>
      <c r="H18" s="36">
        <f t="shared" si="12"/>
        <v>176.02475000000004</v>
      </c>
      <c r="I18" s="36">
        <f t="shared" si="12"/>
        <v>202.42846250000002</v>
      </c>
      <c r="J18" s="36">
        <f t="shared" si="12"/>
        <v>232.79273187500002</v>
      </c>
      <c r="K18" s="36">
        <f t="shared" si="12"/>
        <v>267.71164165624998</v>
      </c>
      <c r="L18" s="36">
        <f t="shared" si="12"/>
        <v>307.86838790468744</v>
      </c>
      <c r="M18" s="36">
        <f t="shared" si="12"/>
        <v>354.04864609039055</v>
      </c>
      <c r="N18" s="36">
        <f t="shared" si="12"/>
        <v>407.15594300394912</v>
      </c>
      <c r="O18" s="37">
        <f>SUM(C18:N18)</f>
        <v>2565.1955630302778</v>
      </c>
      <c r="P18" s="18"/>
      <c r="Q18" s="36">
        <f t="shared" ref="Q18:AB18" si="13">Q16</f>
        <v>366.44034870355421</v>
      </c>
      <c r="R18" s="36">
        <f t="shared" si="13"/>
        <v>439.728418444265</v>
      </c>
      <c r="S18" s="36">
        <f t="shared" si="13"/>
        <v>527.67410213311803</v>
      </c>
      <c r="T18" s="36">
        <f t="shared" si="13"/>
        <v>633.20892255974172</v>
      </c>
      <c r="U18" s="36">
        <f t="shared" si="13"/>
        <v>759.85070707168995</v>
      </c>
      <c r="V18" s="36">
        <f t="shared" si="13"/>
        <v>911.82084848602801</v>
      </c>
      <c r="W18" s="36">
        <f t="shared" si="13"/>
        <v>1094.1850181832335</v>
      </c>
      <c r="X18" s="36">
        <f t="shared" si="13"/>
        <v>1313.0220218198801</v>
      </c>
      <c r="Y18" s="36">
        <f t="shared" si="13"/>
        <v>1575.626426183856</v>
      </c>
      <c r="Z18" s="36">
        <f t="shared" si="13"/>
        <v>1890.7517114206273</v>
      </c>
      <c r="AA18" s="36">
        <f t="shared" si="13"/>
        <v>2268.9020537047527</v>
      </c>
      <c r="AB18" s="36">
        <f t="shared" si="13"/>
        <v>2722.6824644457029</v>
      </c>
      <c r="AC18" s="37">
        <f>SUM(Q18:AB18)</f>
        <v>14503.893043156449</v>
      </c>
    </row>
    <row r="19" spans="1:29" ht="15.75" customHeight="1" x14ac:dyDescent="0.25">
      <c r="A19" s="2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7"/>
      <c r="P19" s="18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7"/>
    </row>
    <row r="20" spans="1:29" ht="15.75" customHeight="1" x14ac:dyDescent="0.25">
      <c r="A20" s="6" t="s">
        <v>38</v>
      </c>
      <c r="B20" s="7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7" t="s">
        <v>7</v>
      </c>
      <c r="H20" s="7" t="s">
        <v>8</v>
      </c>
      <c r="I20" s="7" t="s">
        <v>9</v>
      </c>
      <c r="J20" s="7" t="s">
        <v>10</v>
      </c>
      <c r="K20" s="7" t="s">
        <v>11</v>
      </c>
      <c r="L20" s="7" t="s">
        <v>12</v>
      </c>
      <c r="M20" s="7" t="s">
        <v>13</v>
      </c>
      <c r="N20" s="7" t="s">
        <v>14</v>
      </c>
      <c r="O20" s="26" t="s">
        <v>32</v>
      </c>
      <c r="P20" s="27" t="s">
        <v>2</v>
      </c>
      <c r="Q20" s="7" t="s">
        <v>15</v>
      </c>
      <c r="R20" s="7" t="s">
        <v>16</v>
      </c>
      <c r="S20" s="7" t="s">
        <v>17</v>
      </c>
      <c r="T20" s="7" t="s">
        <v>18</v>
      </c>
      <c r="U20" s="7" t="s">
        <v>19</v>
      </c>
      <c r="V20" s="7" t="s">
        <v>20</v>
      </c>
      <c r="W20" s="7" t="s">
        <v>21</v>
      </c>
      <c r="X20" s="7" t="s">
        <v>22</v>
      </c>
      <c r="Y20" s="7" t="s">
        <v>23</v>
      </c>
      <c r="Z20" s="7" t="s">
        <v>24</v>
      </c>
      <c r="AA20" s="7" t="s">
        <v>25</v>
      </c>
      <c r="AB20" s="7" t="s">
        <v>26</v>
      </c>
      <c r="AC20" s="26" t="s">
        <v>33</v>
      </c>
    </row>
    <row r="21" spans="1:29" ht="15.75" customHeight="1" x14ac:dyDescent="0.25">
      <c r="A21" s="38" t="s">
        <v>39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39"/>
      <c r="P21" s="40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9"/>
    </row>
    <row r="22" spans="1:29" ht="15.75" customHeight="1" x14ac:dyDescent="0.25">
      <c r="A22" s="9" t="s">
        <v>40</v>
      </c>
      <c r="B22" s="41">
        <v>35000</v>
      </c>
      <c r="C22" s="32">
        <f t="shared" ref="C22:N22" si="14">$B22/12</f>
        <v>2916.6666666666665</v>
      </c>
      <c r="D22" s="32">
        <f t="shared" si="14"/>
        <v>2916.6666666666665</v>
      </c>
      <c r="E22" s="32">
        <f t="shared" si="14"/>
        <v>2916.6666666666665</v>
      </c>
      <c r="F22" s="32">
        <f t="shared" si="14"/>
        <v>2916.6666666666665</v>
      </c>
      <c r="G22" s="32">
        <f t="shared" si="14"/>
        <v>2916.6666666666665</v>
      </c>
      <c r="H22" s="32">
        <f t="shared" si="14"/>
        <v>2916.6666666666665</v>
      </c>
      <c r="I22" s="32">
        <f t="shared" si="14"/>
        <v>2916.6666666666665</v>
      </c>
      <c r="J22" s="32">
        <f t="shared" si="14"/>
        <v>2916.6666666666665</v>
      </c>
      <c r="K22" s="32">
        <f t="shared" si="14"/>
        <v>2916.6666666666665</v>
      </c>
      <c r="L22" s="32">
        <f t="shared" si="14"/>
        <v>2916.6666666666665</v>
      </c>
      <c r="M22" s="32">
        <f t="shared" si="14"/>
        <v>2916.6666666666665</v>
      </c>
      <c r="N22" s="32">
        <f t="shared" si="14"/>
        <v>2916.6666666666665</v>
      </c>
      <c r="O22" s="42">
        <f t="shared" ref="O22:O24" si="15">SUM(C22:N22)</f>
        <v>35000.000000000007</v>
      </c>
      <c r="P22" s="41">
        <v>50000</v>
      </c>
      <c r="Q22" s="32">
        <f t="shared" ref="Q22:AB22" si="16">$P22/12</f>
        <v>4166.666666666667</v>
      </c>
      <c r="R22" s="32">
        <f t="shared" si="16"/>
        <v>4166.666666666667</v>
      </c>
      <c r="S22" s="32">
        <f t="shared" si="16"/>
        <v>4166.666666666667</v>
      </c>
      <c r="T22" s="32">
        <f t="shared" si="16"/>
        <v>4166.666666666667</v>
      </c>
      <c r="U22" s="32">
        <f t="shared" si="16"/>
        <v>4166.666666666667</v>
      </c>
      <c r="V22" s="32">
        <f t="shared" si="16"/>
        <v>4166.666666666667</v>
      </c>
      <c r="W22" s="32">
        <f t="shared" si="16"/>
        <v>4166.666666666667</v>
      </c>
      <c r="X22" s="32">
        <f t="shared" si="16"/>
        <v>4166.666666666667</v>
      </c>
      <c r="Y22" s="32">
        <f t="shared" si="16"/>
        <v>4166.666666666667</v>
      </c>
      <c r="Z22" s="32">
        <f t="shared" si="16"/>
        <v>4166.666666666667</v>
      </c>
      <c r="AA22" s="32">
        <f t="shared" si="16"/>
        <v>4166.666666666667</v>
      </c>
      <c r="AB22" s="32">
        <f t="shared" si="16"/>
        <v>4166.666666666667</v>
      </c>
      <c r="AC22" s="42">
        <f t="shared" ref="AC22:AC24" si="17">SUM(Q22:AB22)</f>
        <v>49999.999999999993</v>
      </c>
    </row>
    <row r="23" spans="1:29" ht="15.75" customHeight="1" x14ac:dyDescent="0.25">
      <c r="A23" s="25" t="s">
        <v>40</v>
      </c>
      <c r="B23" s="41">
        <v>35000</v>
      </c>
      <c r="C23" s="32">
        <f t="shared" ref="C23:N24" si="18">$B23/12</f>
        <v>2916.6666666666665</v>
      </c>
      <c r="D23" s="32">
        <f t="shared" si="18"/>
        <v>2916.6666666666665</v>
      </c>
      <c r="E23" s="32">
        <f t="shared" si="18"/>
        <v>2916.6666666666665</v>
      </c>
      <c r="F23" s="32">
        <f t="shared" si="18"/>
        <v>2916.6666666666665</v>
      </c>
      <c r="G23" s="32">
        <f t="shared" si="18"/>
        <v>2916.6666666666665</v>
      </c>
      <c r="H23" s="32">
        <f t="shared" si="18"/>
        <v>2916.6666666666665</v>
      </c>
      <c r="I23" s="32">
        <f t="shared" si="18"/>
        <v>2916.6666666666665</v>
      </c>
      <c r="J23" s="32">
        <f t="shared" si="18"/>
        <v>2916.6666666666665</v>
      </c>
      <c r="K23" s="32">
        <f t="shared" si="18"/>
        <v>2916.6666666666665</v>
      </c>
      <c r="L23" s="32">
        <f t="shared" si="18"/>
        <v>2916.6666666666665</v>
      </c>
      <c r="M23" s="32">
        <f t="shared" si="18"/>
        <v>2916.6666666666665</v>
      </c>
      <c r="N23" s="32">
        <f t="shared" si="18"/>
        <v>2916.6666666666665</v>
      </c>
      <c r="O23" s="42">
        <f t="shared" ref="O23" si="19">SUM(C23:N23)</f>
        <v>35000.000000000007</v>
      </c>
      <c r="P23" s="41">
        <v>50000</v>
      </c>
      <c r="Q23" s="32">
        <f t="shared" ref="Q23:AB24" si="20">$P23/12</f>
        <v>4166.666666666667</v>
      </c>
      <c r="R23" s="32">
        <f t="shared" si="20"/>
        <v>4166.666666666667</v>
      </c>
      <c r="S23" s="32">
        <f t="shared" si="20"/>
        <v>4166.666666666667</v>
      </c>
      <c r="T23" s="32">
        <f t="shared" si="20"/>
        <v>4166.666666666667</v>
      </c>
      <c r="U23" s="32">
        <f t="shared" si="20"/>
        <v>4166.666666666667</v>
      </c>
      <c r="V23" s="32">
        <f t="shared" si="20"/>
        <v>4166.666666666667</v>
      </c>
      <c r="W23" s="32">
        <f t="shared" si="20"/>
        <v>4166.666666666667</v>
      </c>
      <c r="X23" s="32">
        <f t="shared" si="20"/>
        <v>4166.666666666667</v>
      </c>
      <c r="Y23" s="32">
        <f t="shared" si="20"/>
        <v>4166.666666666667</v>
      </c>
      <c r="Z23" s="32">
        <f t="shared" si="20"/>
        <v>4166.666666666667</v>
      </c>
      <c r="AA23" s="32">
        <f t="shared" si="20"/>
        <v>4166.666666666667</v>
      </c>
      <c r="AB23" s="32">
        <f t="shared" si="20"/>
        <v>4166.666666666667</v>
      </c>
      <c r="AC23" s="42">
        <f t="shared" ref="AC23" si="21">SUM(Q23:AB23)</f>
        <v>49999.999999999993</v>
      </c>
    </row>
    <row r="24" spans="1:29" ht="15.75" customHeight="1" x14ac:dyDescent="0.25">
      <c r="A24" s="9" t="s">
        <v>40</v>
      </c>
      <c r="B24" s="41">
        <v>35000</v>
      </c>
      <c r="C24" s="32">
        <f t="shared" si="18"/>
        <v>2916.6666666666665</v>
      </c>
      <c r="D24" s="32">
        <f t="shared" si="18"/>
        <v>2916.6666666666665</v>
      </c>
      <c r="E24" s="32">
        <f t="shared" si="18"/>
        <v>2916.6666666666665</v>
      </c>
      <c r="F24" s="32">
        <f t="shared" si="18"/>
        <v>2916.6666666666665</v>
      </c>
      <c r="G24" s="32">
        <f t="shared" si="18"/>
        <v>2916.6666666666665</v>
      </c>
      <c r="H24" s="32">
        <f t="shared" si="18"/>
        <v>2916.6666666666665</v>
      </c>
      <c r="I24" s="32">
        <f t="shared" si="18"/>
        <v>2916.6666666666665</v>
      </c>
      <c r="J24" s="32">
        <f t="shared" si="18"/>
        <v>2916.6666666666665</v>
      </c>
      <c r="K24" s="32">
        <f t="shared" si="18"/>
        <v>2916.6666666666665</v>
      </c>
      <c r="L24" s="32">
        <f t="shared" si="18"/>
        <v>2916.6666666666665</v>
      </c>
      <c r="M24" s="32">
        <f t="shared" si="18"/>
        <v>2916.6666666666665</v>
      </c>
      <c r="N24" s="32">
        <f t="shared" si="18"/>
        <v>2916.6666666666665</v>
      </c>
      <c r="O24" s="42">
        <f t="shared" si="15"/>
        <v>35000.000000000007</v>
      </c>
      <c r="P24" s="41">
        <v>50000</v>
      </c>
      <c r="Q24" s="32">
        <f t="shared" si="20"/>
        <v>4166.666666666667</v>
      </c>
      <c r="R24" s="32">
        <f t="shared" si="20"/>
        <v>4166.666666666667</v>
      </c>
      <c r="S24" s="32">
        <f t="shared" si="20"/>
        <v>4166.666666666667</v>
      </c>
      <c r="T24" s="32">
        <f t="shared" si="20"/>
        <v>4166.666666666667</v>
      </c>
      <c r="U24" s="32">
        <f t="shared" si="20"/>
        <v>4166.666666666667</v>
      </c>
      <c r="V24" s="32">
        <f t="shared" si="20"/>
        <v>4166.666666666667</v>
      </c>
      <c r="W24" s="32">
        <f t="shared" si="20"/>
        <v>4166.666666666667</v>
      </c>
      <c r="X24" s="32">
        <f t="shared" si="20"/>
        <v>4166.666666666667</v>
      </c>
      <c r="Y24" s="32">
        <f t="shared" si="20"/>
        <v>4166.666666666667</v>
      </c>
      <c r="Z24" s="32">
        <f t="shared" si="20"/>
        <v>4166.666666666667</v>
      </c>
      <c r="AA24" s="32">
        <f t="shared" si="20"/>
        <v>4166.666666666667</v>
      </c>
      <c r="AB24" s="32">
        <f t="shared" si="20"/>
        <v>4166.666666666667</v>
      </c>
      <c r="AC24" s="42">
        <f t="shared" si="17"/>
        <v>49999.999999999993</v>
      </c>
    </row>
    <row r="25" spans="1:29" ht="15.75" customHeight="1" x14ac:dyDescent="0.25">
      <c r="A25" s="38" t="s">
        <v>41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42"/>
      <c r="P25" s="44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42"/>
    </row>
    <row r="26" spans="1:29" ht="15.75" customHeight="1" x14ac:dyDescent="0.25">
      <c r="A26" s="45" t="s">
        <v>42</v>
      </c>
      <c r="B26" s="41">
        <v>850</v>
      </c>
      <c r="C26" s="32"/>
      <c r="D26" s="32"/>
      <c r="E26" s="32"/>
      <c r="F26" s="32">
        <f t="shared" ref="F26:N26" si="22">$B26</f>
        <v>850</v>
      </c>
      <c r="G26" s="32">
        <f t="shared" si="22"/>
        <v>850</v>
      </c>
      <c r="H26" s="32">
        <f t="shared" si="22"/>
        <v>850</v>
      </c>
      <c r="I26" s="32">
        <f t="shared" si="22"/>
        <v>850</v>
      </c>
      <c r="J26" s="32">
        <f t="shared" si="22"/>
        <v>850</v>
      </c>
      <c r="K26" s="32">
        <f t="shared" si="22"/>
        <v>850</v>
      </c>
      <c r="L26" s="32">
        <f t="shared" si="22"/>
        <v>850</v>
      </c>
      <c r="M26" s="32">
        <f t="shared" si="22"/>
        <v>850</v>
      </c>
      <c r="N26" s="32">
        <f t="shared" si="22"/>
        <v>850</v>
      </c>
      <c r="O26" s="42">
        <f t="shared" ref="O26:O31" si="23">SUM(C26:N26)</f>
        <v>7650</v>
      </c>
      <c r="P26" s="43">
        <v>850</v>
      </c>
      <c r="Q26" s="32">
        <f t="shared" ref="Q26:AB26" si="24">$P26</f>
        <v>850</v>
      </c>
      <c r="R26" s="32">
        <f t="shared" si="24"/>
        <v>850</v>
      </c>
      <c r="S26" s="32">
        <f t="shared" si="24"/>
        <v>850</v>
      </c>
      <c r="T26" s="32">
        <f t="shared" si="24"/>
        <v>850</v>
      </c>
      <c r="U26" s="32">
        <f t="shared" si="24"/>
        <v>850</v>
      </c>
      <c r="V26" s="32">
        <f t="shared" si="24"/>
        <v>850</v>
      </c>
      <c r="W26" s="32">
        <f t="shared" si="24"/>
        <v>850</v>
      </c>
      <c r="X26" s="32">
        <f t="shared" si="24"/>
        <v>850</v>
      </c>
      <c r="Y26" s="32">
        <f t="shared" si="24"/>
        <v>850</v>
      </c>
      <c r="Z26" s="32">
        <f t="shared" si="24"/>
        <v>850</v>
      </c>
      <c r="AA26" s="32">
        <f t="shared" si="24"/>
        <v>850</v>
      </c>
      <c r="AB26" s="32">
        <f t="shared" si="24"/>
        <v>850</v>
      </c>
      <c r="AC26" s="42">
        <f t="shared" ref="AC26:AC31" si="25">SUM(Q26:AB26)</f>
        <v>10200</v>
      </c>
    </row>
    <row r="27" spans="1:29" ht="15.75" customHeight="1" x14ac:dyDescent="0.25">
      <c r="A27" s="45" t="s">
        <v>43</v>
      </c>
      <c r="B27" s="41">
        <v>300</v>
      </c>
      <c r="C27" s="32"/>
      <c r="D27" s="32"/>
      <c r="E27" s="32"/>
      <c r="F27" s="32">
        <f t="shared" ref="F27:N27" si="26">$B27</f>
        <v>300</v>
      </c>
      <c r="G27" s="32">
        <f t="shared" si="26"/>
        <v>300</v>
      </c>
      <c r="H27" s="32">
        <f t="shared" si="26"/>
        <v>300</v>
      </c>
      <c r="I27" s="32">
        <f t="shared" si="26"/>
        <v>300</v>
      </c>
      <c r="J27" s="32">
        <f t="shared" si="26"/>
        <v>300</v>
      </c>
      <c r="K27" s="32">
        <f t="shared" si="26"/>
        <v>300</v>
      </c>
      <c r="L27" s="32">
        <f t="shared" si="26"/>
        <v>300</v>
      </c>
      <c r="M27" s="32">
        <f t="shared" si="26"/>
        <v>300</v>
      </c>
      <c r="N27" s="32">
        <f t="shared" si="26"/>
        <v>300</v>
      </c>
      <c r="O27" s="42">
        <f t="shared" si="23"/>
        <v>2700</v>
      </c>
      <c r="P27" s="43">
        <v>500</v>
      </c>
      <c r="Q27" s="32">
        <f t="shared" ref="Q27:AB27" si="27">$P27</f>
        <v>500</v>
      </c>
      <c r="R27" s="32">
        <f t="shared" si="27"/>
        <v>500</v>
      </c>
      <c r="S27" s="32">
        <f t="shared" si="27"/>
        <v>500</v>
      </c>
      <c r="T27" s="32">
        <f t="shared" si="27"/>
        <v>500</v>
      </c>
      <c r="U27" s="32">
        <f t="shared" si="27"/>
        <v>500</v>
      </c>
      <c r="V27" s="32">
        <f t="shared" si="27"/>
        <v>500</v>
      </c>
      <c r="W27" s="32">
        <f t="shared" si="27"/>
        <v>500</v>
      </c>
      <c r="X27" s="32">
        <f t="shared" si="27"/>
        <v>500</v>
      </c>
      <c r="Y27" s="32">
        <f t="shared" si="27"/>
        <v>500</v>
      </c>
      <c r="Z27" s="32">
        <f t="shared" si="27"/>
        <v>500</v>
      </c>
      <c r="AA27" s="32">
        <f t="shared" si="27"/>
        <v>500</v>
      </c>
      <c r="AB27" s="32">
        <f t="shared" si="27"/>
        <v>500</v>
      </c>
      <c r="AC27" s="42">
        <f t="shared" si="25"/>
        <v>6000</v>
      </c>
    </row>
    <row r="28" spans="1:29" ht="15.75" customHeight="1" x14ac:dyDescent="0.25">
      <c r="A28" s="45" t="s">
        <v>44</v>
      </c>
      <c r="B28" s="41">
        <v>100</v>
      </c>
      <c r="C28" s="32"/>
      <c r="D28" s="32"/>
      <c r="E28" s="32"/>
      <c r="F28" s="32">
        <f t="shared" ref="F28:N28" si="28">$B28</f>
        <v>100</v>
      </c>
      <c r="G28" s="32">
        <f t="shared" si="28"/>
        <v>100</v>
      </c>
      <c r="H28" s="32">
        <f t="shared" si="28"/>
        <v>100</v>
      </c>
      <c r="I28" s="32">
        <f t="shared" si="28"/>
        <v>100</v>
      </c>
      <c r="J28" s="32">
        <f t="shared" si="28"/>
        <v>100</v>
      </c>
      <c r="K28" s="32">
        <f t="shared" si="28"/>
        <v>100</v>
      </c>
      <c r="L28" s="32">
        <f t="shared" si="28"/>
        <v>100</v>
      </c>
      <c r="M28" s="32">
        <f t="shared" si="28"/>
        <v>100</v>
      </c>
      <c r="N28" s="32">
        <f t="shared" si="28"/>
        <v>100</v>
      </c>
      <c r="O28" s="42">
        <f t="shared" si="23"/>
        <v>900</v>
      </c>
      <c r="P28" s="43">
        <v>150</v>
      </c>
      <c r="Q28" s="32">
        <f t="shared" ref="Q28:AB28" si="29">$P28</f>
        <v>150</v>
      </c>
      <c r="R28" s="32">
        <f t="shared" si="29"/>
        <v>150</v>
      </c>
      <c r="S28" s="32">
        <f t="shared" si="29"/>
        <v>150</v>
      </c>
      <c r="T28" s="32">
        <f t="shared" si="29"/>
        <v>150</v>
      </c>
      <c r="U28" s="32">
        <f t="shared" si="29"/>
        <v>150</v>
      </c>
      <c r="V28" s="32">
        <f t="shared" si="29"/>
        <v>150</v>
      </c>
      <c r="W28" s="32">
        <f t="shared" si="29"/>
        <v>150</v>
      </c>
      <c r="X28" s="32">
        <f t="shared" si="29"/>
        <v>150</v>
      </c>
      <c r="Y28" s="32">
        <f t="shared" si="29"/>
        <v>150</v>
      </c>
      <c r="Z28" s="32">
        <f t="shared" si="29"/>
        <v>150</v>
      </c>
      <c r="AA28" s="32">
        <f t="shared" si="29"/>
        <v>150</v>
      </c>
      <c r="AB28" s="32">
        <f t="shared" si="29"/>
        <v>150</v>
      </c>
      <c r="AC28" s="42">
        <f t="shared" si="25"/>
        <v>1800</v>
      </c>
    </row>
    <row r="29" spans="1:29" ht="15.75" customHeight="1" x14ac:dyDescent="0.25">
      <c r="A29" s="45" t="s">
        <v>45</v>
      </c>
      <c r="B29" s="41">
        <v>100</v>
      </c>
      <c r="C29" s="32"/>
      <c r="D29" s="32"/>
      <c r="E29" s="32"/>
      <c r="F29" s="32">
        <f t="shared" ref="F29:N29" si="30">$B29</f>
        <v>100</v>
      </c>
      <c r="G29" s="32">
        <f t="shared" si="30"/>
        <v>100</v>
      </c>
      <c r="H29" s="32">
        <f t="shared" si="30"/>
        <v>100</v>
      </c>
      <c r="I29" s="32">
        <f t="shared" si="30"/>
        <v>100</v>
      </c>
      <c r="J29" s="32">
        <f t="shared" si="30"/>
        <v>100</v>
      </c>
      <c r="K29" s="32">
        <f t="shared" si="30"/>
        <v>100</v>
      </c>
      <c r="L29" s="32">
        <f t="shared" si="30"/>
        <v>100</v>
      </c>
      <c r="M29" s="32">
        <f t="shared" si="30"/>
        <v>100</v>
      </c>
      <c r="N29" s="32">
        <f t="shared" si="30"/>
        <v>100</v>
      </c>
      <c r="O29" s="42">
        <f t="shared" si="23"/>
        <v>900</v>
      </c>
      <c r="P29" s="43">
        <v>150</v>
      </c>
      <c r="Q29" s="32">
        <f t="shared" ref="Q29:AB29" si="31">$P29</f>
        <v>150</v>
      </c>
      <c r="R29" s="32">
        <f t="shared" si="31"/>
        <v>150</v>
      </c>
      <c r="S29" s="32">
        <f t="shared" si="31"/>
        <v>150</v>
      </c>
      <c r="T29" s="32">
        <f t="shared" si="31"/>
        <v>150</v>
      </c>
      <c r="U29" s="32">
        <f t="shared" si="31"/>
        <v>150</v>
      </c>
      <c r="V29" s="32">
        <f t="shared" si="31"/>
        <v>150</v>
      </c>
      <c r="W29" s="32">
        <f t="shared" si="31"/>
        <v>150</v>
      </c>
      <c r="X29" s="32">
        <f t="shared" si="31"/>
        <v>150</v>
      </c>
      <c r="Y29" s="32">
        <f t="shared" si="31"/>
        <v>150</v>
      </c>
      <c r="Z29" s="32">
        <f t="shared" si="31"/>
        <v>150</v>
      </c>
      <c r="AA29" s="32">
        <f t="shared" si="31"/>
        <v>150</v>
      </c>
      <c r="AB29" s="32">
        <f t="shared" si="31"/>
        <v>150</v>
      </c>
      <c r="AC29" s="42">
        <f t="shared" si="25"/>
        <v>1800</v>
      </c>
    </row>
    <row r="30" spans="1:29" ht="15.75" customHeight="1" x14ac:dyDescent="0.25">
      <c r="A30" s="45" t="s">
        <v>46</v>
      </c>
      <c r="B30" s="41">
        <v>150</v>
      </c>
      <c r="C30" s="32">
        <f t="shared" ref="C30:N30" si="32">$B30</f>
        <v>150</v>
      </c>
      <c r="D30" s="32">
        <f t="shared" si="32"/>
        <v>150</v>
      </c>
      <c r="E30" s="32">
        <f t="shared" si="32"/>
        <v>150</v>
      </c>
      <c r="F30" s="32">
        <f t="shared" si="32"/>
        <v>150</v>
      </c>
      <c r="G30" s="32">
        <f t="shared" si="32"/>
        <v>150</v>
      </c>
      <c r="H30" s="32">
        <f t="shared" si="32"/>
        <v>150</v>
      </c>
      <c r="I30" s="32">
        <f t="shared" si="32"/>
        <v>150</v>
      </c>
      <c r="J30" s="32">
        <f t="shared" si="32"/>
        <v>150</v>
      </c>
      <c r="K30" s="32">
        <f t="shared" si="32"/>
        <v>150</v>
      </c>
      <c r="L30" s="32">
        <f t="shared" si="32"/>
        <v>150</v>
      </c>
      <c r="M30" s="32">
        <f t="shared" si="32"/>
        <v>150</v>
      </c>
      <c r="N30" s="32">
        <f t="shared" si="32"/>
        <v>150</v>
      </c>
      <c r="O30" s="42">
        <f t="shared" si="23"/>
        <v>1800</v>
      </c>
      <c r="P30" s="43">
        <v>150</v>
      </c>
      <c r="Q30" s="32">
        <f t="shared" ref="Q30:AB30" si="33">$P30</f>
        <v>150</v>
      </c>
      <c r="R30" s="32">
        <f t="shared" si="33"/>
        <v>150</v>
      </c>
      <c r="S30" s="32">
        <f t="shared" si="33"/>
        <v>150</v>
      </c>
      <c r="T30" s="32">
        <f t="shared" si="33"/>
        <v>150</v>
      </c>
      <c r="U30" s="32">
        <f t="shared" si="33"/>
        <v>150</v>
      </c>
      <c r="V30" s="32">
        <f t="shared" si="33"/>
        <v>150</v>
      </c>
      <c r="W30" s="32">
        <f t="shared" si="33"/>
        <v>150</v>
      </c>
      <c r="X30" s="32">
        <f t="shared" si="33"/>
        <v>150</v>
      </c>
      <c r="Y30" s="32">
        <f t="shared" si="33"/>
        <v>150</v>
      </c>
      <c r="Z30" s="32">
        <f t="shared" si="33"/>
        <v>150</v>
      </c>
      <c r="AA30" s="32">
        <f t="shared" si="33"/>
        <v>150</v>
      </c>
      <c r="AB30" s="32">
        <f t="shared" si="33"/>
        <v>150</v>
      </c>
      <c r="AC30" s="42">
        <f t="shared" si="25"/>
        <v>1800</v>
      </c>
    </row>
    <row r="31" spans="1:29" ht="15.75" customHeight="1" x14ac:dyDescent="0.25">
      <c r="A31" s="9" t="s">
        <v>47</v>
      </c>
      <c r="B31" s="41">
        <v>250</v>
      </c>
      <c r="C31" s="32">
        <f t="shared" ref="C31:N31" si="34">$B31</f>
        <v>250</v>
      </c>
      <c r="D31" s="32">
        <f t="shared" si="34"/>
        <v>250</v>
      </c>
      <c r="E31" s="32">
        <f t="shared" si="34"/>
        <v>250</v>
      </c>
      <c r="F31" s="32">
        <f t="shared" si="34"/>
        <v>250</v>
      </c>
      <c r="G31" s="32">
        <f t="shared" si="34"/>
        <v>250</v>
      </c>
      <c r="H31" s="32">
        <f t="shared" si="34"/>
        <v>250</v>
      </c>
      <c r="I31" s="32">
        <f t="shared" si="34"/>
        <v>250</v>
      </c>
      <c r="J31" s="32">
        <f t="shared" si="34"/>
        <v>250</v>
      </c>
      <c r="K31" s="32">
        <f t="shared" si="34"/>
        <v>250</v>
      </c>
      <c r="L31" s="32">
        <f t="shared" si="34"/>
        <v>250</v>
      </c>
      <c r="M31" s="32">
        <f t="shared" si="34"/>
        <v>250</v>
      </c>
      <c r="N31" s="32">
        <f t="shared" si="34"/>
        <v>250</v>
      </c>
      <c r="O31" s="42">
        <f t="shared" si="23"/>
        <v>3000</v>
      </c>
      <c r="P31" s="43">
        <v>500</v>
      </c>
      <c r="Q31" s="32">
        <f t="shared" ref="Q31:AB31" si="35">$P31</f>
        <v>500</v>
      </c>
      <c r="R31" s="32">
        <f t="shared" si="35"/>
        <v>500</v>
      </c>
      <c r="S31" s="32">
        <f t="shared" si="35"/>
        <v>500</v>
      </c>
      <c r="T31" s="32">
        <f t="shared" si="35"/>
        <v>500</v>
      </c>
      <c r="U31" s="32">
        <f t="shared" si="35"/>
        <v>500</v>
      </c>
      <c r="V31" s="32">
        <f t="shared" si="35"/>
        <v>500</v>
      </c>
      <c r="W31" s="32">
        <f t="shared" si="35"/>
        <v>500</v>
      </c>
      <c r="X31" s="32">
        <f t="shared" si="35"/>
        <v>500</v>
      </c>
      <c r="Y31" s="32">
        <f t="shared" si="35"/>
        <v>500</v>
      </c>
      <c r="Z31" s="32">
        <f t="shared" si="35"/>
        <v>500</v>
      </c>
      <c r="AA31" s="32">
        <f t="shared" si="35"/>
        <v>500</v>
      </c>
      <c r="AB31" s="32">
        <f t="shared" si="35"/>
        <v>500</v>
      </c>
      <c r="AC31" s="42">
        <f t="shared" si="25"/>
        <v>6000</v>
      </c>
    </row>
    <row r="32" spans="1:29" ht="15.75" customHeight="1" x14ac:dyDescent="0.25">
      <c r="A32" s="25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4"/>
      <c r="P32" s="44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4"/>
    </row>
    <row r="33" spans="1:29" ht="15.75" customHeight="1" x14ac:dyDescent="0.25">
      <c r="A33" s="35" t="s">
        <v>35</v>
      </c>
      <c r="B33" s="32"/>
      <c r="C33" s="36">
        <f>SUM(C22:C31)</f>
        <v>9150</v>
      </c>
      <c r="D33" s="36">
        <f>SUM(D22:D31)</f>
        <v>9150</v>
      </c>
      <c r="E33" s="36">
        <f>SUM(E22:E31)</f>
        <v>9150</v>
      </c>
      <c r="F33" s="36">
        <f>SUM(F22:F31)</f>
        <v>10500</v>
      </c>
      <c r="G33" s="36">
        <f>SUM(G22:G31)</f>
        <v>10500</v>
      </c>
      <c r="H33" s="36">
        <f>SUM(H22:H31)</f>
        <v>10500</v>
      </c>
      <c r="I33" s="36">
        <f>SUM(I22:I31)</f>
        <v>10500</v>
      </c>
      <c r="J33" s="36">
        <f>SUM(J22:J31)</f>
        <v>10500</v>
      </c>
      <c r="K33" s="36">
        <f>SUM(K22:K31)</f>
        <v>10500</v>
      </c>
      <c r="L33" s="36">
        <f>SUM(L22:L31)</f>
        <v>10500</v>
      </c>
      <c r="M33" s="36">
        <f>SUM(M22:M31)</f>
        <v>10500</v>
      </c>
      <c r="N33" s="36">
        <f>SUM(N22:N31)</f>
        <v>10500</v>
      </c>
      <c r="O33" s="37">
        <f>SUM(O22:O31)</f>
        <v>121950.00000000003</v>
      </c>
      <c r="P33" s="44"/>
      <c r="Q33" s="36">
        <f>SUM(Q22:Q31)</f>
        <v>14800</v>
      </c>
      <c r="R33" s="36">
        <f>SUM(R22:R31)</f>
        <v>14800</v>
      </c>
      <c r="S33" s="36">
        <f>SUM(S22:S31)</f>
        <v>14800</v>
      </c>
      <c r="T33" s="36">
        <f>SUM(T22:T31)</f>
        <v>14800</v>
      </c>
      <c r="U33" s="36">
        <f>SUM(U22:U31)</f>
        <v>14800</v>
      </c>
      <c r="V33" s="36">
        <f>SUM(V22:V31)</f>
        <v>14800</v>
      </c>
      <c r="W33" s="36">
        <f>SUM(W22:W31)</f>
        <v>14800</v>
      </c>
      <c r="X33" s="36">
        <f>SUM(X22:X31)</f>
        <v>14800</v>
      </c>
      <c r="Y33" s="36">
        <f>SUM(Y22:Y31)</f>
        <v>14800</v>
      </c>
      <c r="Z33" s="36">
        <f>SUM(Z22:Z31)</f>
        <v>14800</v>
      </c>
      <c r="AA33" s="36">
        <f>SUM(AA22:AA31)</f>
        <v>14800</v>
      </c>
      <c r="AB33" s="36">
        <f>SUM(AB22:AB31)</f>
        <v>14800</v>
      </c>
      <c r="AC33" s="37">
        <f>SUM(AC22:AC31)</f>
        <v>177599.99999999997</v>
      </c>
    </row>
    <row r="34" spans="1:29" ht="15.75" customHeight="1" x14ac:dyDescent="0.25">
      <c r="A34" s="25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46"/>
      <c r="P34" s="44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6"/>
    </row>
    <row r="35" spans="1:29" ht="15.75" customHeight="1" x14ac:dyDescent="0.25">
      <c r="A35" s="25"/>
      <c r="B35" s="7" t="s">
        <v>2</v>
      </c>
      <c r="C35" s="7" t="s">
        <v>3</v>
      </c>
      <c r="D35" s="7" t="s">
        <v>4</v>
      </c>
      <c r="E35" s="7" t="s">
        <v>5</v>
      </c>
      <c r="F35" s="7" t="s">
        <v>6</v>
      </c>
      <c r="G35" s="7" t="s">
        <v>7</v>
      </c>
      <c r="H35" s="7" t="s">
        <v>8</v>
      </c>
      <c r="I35" s="7" t="s">
        <v>9</v>
      </c>
      <c r="J35" s="7" t="s">
        <v>10</v>
      </c>
      <c r="K35" s="7" t="s">
        <v>11</v>
      </c>
      <c r="L35" s="7" t="s">
        <v>12</v>
      </c>
      <c r="M35" s="7" t="s">
        <v>13</v>
      </c>
      <c r="N35" s="7" t="s">
        <v>14</v>
      </c>
      <c r="O35" s="26" t="s">
        <v>32</v>
      </c>
      <c r="P35" s="27" t="s">
        <v>2</v>
      </c>
      <c r="Q35" s="7" t="s">
        <v>15</v>
      </c>
      <c r="R35" s="7" t="s">
        <v>16</v>
      </c>
      <c r="S35" s="7" t="s">
        <v>17</v>
      </c>
      <c r="T35" s="7" t="s">
        <v>18</v>
      </c>
      <c r="U35" s="7" t="s">
        <v>19</v>
      </c>
      <c r="V35" s="7" t="s">
        <v>20</v>
      </c>
      <c r="W35" s="7" t="s">
        <v>21</v>
      </c>
      <c r="X35" s="7" t="s">
        <v>22</v>
      </c>
      <c r="Y35" s="7" t="s">
        <v>23</v>
      </c>
      <c r="Z35" s="7" t="s">
        <v>24</v>
      </c>
      <c r="AA35" s="7" t="s">
        <v>25</v>
      </c>
      <c r="AB35" s="7" t="s">
        <v>26</v>
      </c>
      <c r="AC35" s="26" t="s">
        <v>33</v>
      </c>
    </row>
    <row r="36" spans="1:29" ht="15.75" customHeight="1" x14ac:dyDescent="0.25">
      <c r="A36" s="6" t="s">
        <v>48</v>
      </c>
      <c r="B36" s="47"/>
      <c r="C36" s="29">
        <f>C13-C18</f>
        <v>5900</v>
      </c>
      <c r="D36" s="29">
        <f>D13-D18</f>
        <v>6490.0000000000009</v>
      </c>
      <c r="E36" s="29">
        <f>E13-E18</f>
        <v>7139.0000000000009</v>
      </c>
      <c r="F36" s="29">
        <f>F13-F18</f>
        <v>7852.9000000000024</v>
      </c>
      <c r="G36" s="29">
        <f>G13-G18</f>
        <v>9030.8350000000028</v>
      </c>
      <c r="H36" s="29">
        <f>H13-H18</f>
        <v>10385.460250000002</v>
      </c>
      <c r="I36" s="29">
        <f>I13-I18</f>
        <v>11943.279287500001</v>
      </c>
      <c r="J36" s="29">
        <f>J13-J18</f>
        <v>13734.771180625001</v>
      </c>
      <c r="K36" s="29">
        <f>K13-K18</f>
        <v>15794.98685771875</v>
      </c>
      <c r="L36" s="29">
        <f>L13-L18</f>
        <v>18164.234886376558</v>
      </c>
      <c r="M36" s="29">
        <f>M13-M18</f>
        <v>20888.870119333042</v>
      </c>
      <c r="N36" s="29">
        <f>N13-N18</f>
        <v>24022.200637232996</v>
      </c>
      <c r="O36" s="48">
        <f t="shared" ref="O36:O37" si="36">SUM(C36:N36)</f>
        <v>151346.53821878636</v>
      </c>
      <c r="P36" s="49"/>
      <c r="Q36" s="29">
        <f>Q13-Q18</f>
        <v>11359.65080981018</v>
      </c>
      <c r="R36" s="29">
        <f>R13-R18</f>
        <v>13631.580971772217</v>
      </c>
      <c r="S36" s="29">
        <f>S13-S18</f>
        <v>16357.897166126659</v>
      </c>
      <c r="T36" s="29">
        <f>T13-T18</f>
        <v>19629.476599351994</v>
      </c>
      <c r="U36" s="29">
        <f>U13-U18</f>
        <v>23555.371919222387</v>
      </c>
      <c r="V36" s="29">
        <f>V13-V18</f>
        <v>28266.446303066867</v>
      </c>
      <c r="W36" s="29">
        <f>W13-W18</f>
        <v>33919.735563680239</v>
      </c>
      <c r="X36" s="29">
        <f>X13-X18</f>
        <v>40703.682676416283</v>
      </c>
      <c r="Y36" s="29">
        <f>Y13-Y18</f>
        <v>48844.419211699533</v>
      </c>
      <c r="Z36" s="29">
        <f>Z13-Z18</f>
        <v>58613.303054039447</v>
      </c>
      <c r="AA36" s="29">
        <f>AA13-AA18</f>
        <v>70335.963664847339</v>
      </c>
      <c r="AB36" s="29">
        <f>AB13-AB18</f>
        <v>84403.156397816783</v>
      </c>
      <c r="AC36" s="48">
        <f t="shared" ref="AC36:AC37" si="37">SUM(Q36:AB36)</f>
        <v>449620.68433785002</v>
      </c>
    </row>
    <row r="37" spans="1:29" ht="15.75" customHeight="1" x14ac:dyDescent="0.25">
      <c r="A37" s="6" t="s">
        <v>49</v>
      </c>
      <c r="B37" s="33"/>
      <c r="C37" s="50">
        <f>C13-(C18+C33)</f>
        <v>-3250</v>
      </c>
      <c r="D37" s="50">
        <f>D13-(D18+D33)</f>
        <v>-2659.9999999999991</v>
      </c>
      <c r="E37" s="50">
        <f>E13-(E18+E33)</f>
        <v>-2010.9999999999991</v>
      </c>
      <c r="F37" s="50">
        <f>F13-(F18+F33)</f>
        <v>-2647.0999999999976</v>
      </c>
      <c r="G37" s="50">
        <f>G13-(G18+G33)</f>
        <v>-1469.1649999999972</v>
      </c>
      <c r="H37" s="50">
        <f>H13-(H18+H33)</f>
        <v>-114.53974999999809</v>
      </c>
      <c r="I37" s="50">
        <f>I13-(I18+I33)</f>
        <v>1443.2792875000014</v>
      </c>
      <c r="J37" s="50">
        <f>J13-(J18+J33)</f>
        <v>3234.7711806250009</v>
      </c>
      <c r="K37" s="50">
        <f>K13-(K18+K33)</f>
        <v>5294.9868577187499</v>
      </c>
      <c r="L37" s="50">
        <f>L13-(L18+L33)</f>
        <v>7664.2348863765583</v>
      </c>
      <c r="M37" s="50">
        <f>M13-(M18+M33)</f>
        <v>10388.870119333043</v>
      </c>
      <c r="N37" s="50">
        <f>N13-(N18+N33)</f>
        <v>13522.200637232996</v>
      </c>
      <c r="O37" s="51">
        <f t="shared" si="36"/>
        <v>29396.538218786358</v>
      </c>
      <c r="P37" s="52"/>
      <c r="Q37" s="50">
        <f>Q13-(Q18+Q33)</f>
        <v>-3440.3491901898196</v>
      </c>
      <c r="R37" s="50">
        <f>R13-(R18+R33)</f>
        <v>-1168.4190282277832</v>
      </c>
      <c r="S37" s="50">
        <f>S13-(S18+S33)</f>
        <v>1557.8971661266587</v>
      </c>
      <c r="T37" s="50">
        <f>T13-(T18+T33)</f>
        <v>4829.4765993519941</v>
      </c>
      <c r="U37" s="50">
        <f>U13-(U18+U33)</f>
        <v>8755.3719192223889</v>
      </c>
      <c r="V37" s="50">
        <f>V13-(V18+V33)</f>
        <v>13466.446303066868</v>
      </c>
      <c r="W37" s="50">
        <f>W13-(W18+W33)</f>
        <v>19119.735563680239</v>
      </c>
      <c r="X37" s="50">
        <f>X13-(X18+X33)</f>
        <v>25903.682676416283</v>
      </c>
      <c r="Y37" s="50">
        <f>Y13-(Y18+Y33)</f>
        <v>34044.41921169954</v>
      </c>
      <c r="Z37" s="50">
        <f>Z13-(Z18+Z33)</f>
        <v>43813.303054039447</v>
      </c>
      <c r="AA37" s="50">
        <f>AA13-(AA18+AA33)</f>
        <v>55535.963664847332</v>
      </c>
      <c r="AB37" s="50">
        <f>AB13-(AB18+AB33)</f>
        <v>69603.156397816783</v>
      </c>
      <c r="AC37" s="51">
        <f t="shared" si="37"/>
        <v>272020.68433784996</v>
      </c>
    </row>
    <row r="38" spans="1:29" ht="15.75" customHeight="1" x14ac:dyDescent="0.25">
      <c r="A38" s="25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53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53"/>
    </row>
    <row r="39" spans="1:29" ht="15.75" customHeight="1" x14ac:dyDescent="0.25">
      <c r="A39" s="25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54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5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Moran</dc:creator>
  <cp:lastModifiedBy>Joseph Moran</cp:lastModifiedBy>
  <dcterms:created xsi:type="dcterms:W3CDTF">2022-09-28T18:13:36Z</dcterms:created>
  <dcterms:modified xsi:type="dcterms:W3CDTF">2022-09-28T18:13:36Z</dcterms:modified>
</cp:coreProperties>
</file>