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Documents/PhD/projects/walkoff-source/"/>
    </mc:Choice>
  </mc:AlternateContent>
  <xr:revisionPtr revIDLastSave="0" documentId="13_ncr:1_{E7B61D0F-C740-304D-92C8-11586AF3E845}" xr6:coauthVersionLast="47" xr6:coauthVersionMax="47" xr10:uidLastSave="{00000000-0000-0000-0000-000000000000}"/>
  <bookViews>
    <workbookView xWindow="4080" yWindow="3480" windowWidth="27640" windowHeight="16940" xr2:uid="{264F5FC3-9457-E942-B5AF-C7CDFF46EA13}"/>
  </bookViews>
  <sheets>
    <sheet name="Sheet1" sheetId="1" r:id="rId1"/>
  </sheets>
  <definedNames>
    <definedName name="A">Sheet1!$C$3</definedName>
    <definedName name="A_e">Sheet1!$C$3</definedName>
    <definedName name="Ae">Sheet1!$C$3</definedName>
    <definedName name="Ao">Sheet1!$D$3</definedName>
    <definedName name="Be">Sheet1!$C$4</definedName>
    <definedName name="Bo">Sheet1!$D$4</definedName>
    <definedName name="Ce">Sheet1!$C$5</definedName>
    <definedName name="Co">Sheet1!$D$5</definedName>
    <definedName name="De">Sheet1!$C$6</definedName>
    <definedName name="Do">Sheet1!$D$6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11" i="1"/>
  <c r="H18" i="1"/>
  <c r="E12" i="1"/>
  <c r="E13" i="1"/>
  <c r="E14" i="1"/>
  <c r="E15" i="1"/>
  <c r="E16" i="1"/>
  <c r="E17" i="1"/>
  <c r="E18" i="1"/>
  <c r="E19" i="1"/>
  <c r="E20" i="1"/>
  <c r="E21" i="1"/>
  <c r="E22" i="1"/>
  <c r="E23" i="1"/>
  <c r="E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G19" i="1"/>
  <c r="G20" i="1"/>
  <c r="H20" i="1" s="1"/>
  <c r="G21" i="1"/>
  <c r="H21" i="1" s="1"/>
  <c r="G22" i="1"/>
  <c r="H22" i="1" s="1"/>
  <c r="G23" i="1"/>
  <c r="H23" i="1" s="1"/>
  <c r="G11" i="1"/>
  <c r="H11" i="1" s="1"/>
  <c r="F12" i="1"/>
  <c r="F13" i="1"/>
  <c r="F14" i="1"/>
  <c r="F15" i="1"/>
  <c r="F16" i="1"/>
  <c r="F17" i="1"/>
  <c r="F18" i="1"/>
  <c r="F19" i="1"/>
  <c r="H19" i="1" s="1"/>
  <c r="F20" i="1"/>
  <c r="F21" i="1"/>
  <c r="F22" i="1"/>
  <c r="F23" i="1"/>
  <c r="F11" i="1"/>
</calcChain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<sst xmlns="http://schemas.openxmlformats.org/spreadsheetml/2006/main" count="14" uniqueCount="9">
  <si>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</si>
  <si>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</si>
  <si>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</si>
  <si>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</si>
  <si>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</si>
  <si>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o</t>
  </si>
  <si>
    <t>empirical</t>
  </si>
  <si>
    <t>from sellmeier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</si>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</sst>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Sheet1!$A$11:$A$23</c:f>
              <c:numCache>
                <c:formatCode>General</c:formatCode>
                <c:ptCount val="13"/>
                <c:pt idx="0">
                  <c:v>10140</c:v>
                </c:pt>
                <c:pt idx="1">
                  <c:v>8943.5</c:v>
                </c:pt>
                <c:pt idx="2">
                  <c:v>8521.2000000000007</c:v>
                </c:pt>
                <c:pt idx="3">
                  <c:v>8189</c:v>
                </c:pt>
                <c:pt idx="4">
                  <c:v>6438.5</c:v>
                </c:pt>
                <c:pt idx="5">
                  <c:v>5893</c:v>
                </c:pt>
                <c:pt idx="6">
                  <c:v>5790.7</c:v>
                </c:pt>
                <c:pt idx="7">
                  <c:v>5460.7</c:v>
                </c:pt>
                <c:pt idx="8">
                  <c:v>5085.8</c:v>
                </c:pt>
                <c:pt idx="9">
                  <c:v>4799.8999999999996</c:v>
                </c:pt>
                <c:pt idx="10">
                  <c:v>4678.2</c:v>
                </c:pt>
                <c:pt idx="11">
                  <c:v>4358.3</c:v>
                </c:pt>
                <c:pt idx="12">
                  <c:v>4046.6</c:v>
                </c:pt>
              </c:numCache>
            </c:numRef>
          </c:xVal>
          <c:yVal>
            <c:numRef>
              <c:f>Sheet1!$C$11:$C$23</c:f>
              <c:numCache>
                <c:formatCode>General</c:formatCode>
                <c:ptCount val="13"/>
                <c:pt idx="0">
                  <c:v>1.5433300000000001</c:v>
                </c:pt>
                <c:pt idx="1">
                  <c:v>1.5446899999999999</c:v>
                </c:pt>
                <c:pt idx="2">
                  <c:v>1.54542</c:v>
                </c:pt>
                <c:pt idx="3">
                  <c:v>1.54589</c:v>
                </c:pt>
                <c:pt idx="4">
                  <c:v>1.5501199999999999</c:v>
                </c:pt>
                <c:pt idx="5">
                  <c:v>1.55247</c:v>
                </c:pt>
                <c:pt idx="6">
                  <c:v>1.55298</c:v>
                </c:pt>
                <c:pt idx="7">
                  <c:v>1.5546500000000001</c:v>
                </c:pt>
                <c:pt idx="8">
                  <c:v>1.55691</c:v>
                </c:pt>
                <c:pt idx="9">
                  <c:v>1.55914</c:v>
                </c:pt>
                <c:pt idx="10">
                  <c:v>1.5602400000000001</c:v>
                </c:pt>
                <c:pt idx="11">
                  <c:v>1.56376</c:v>
                </c:pt>
                <c:pt idx="12">
                  <c:v>1.56796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1-FD44-A0CB-A19867BFB56D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Sheet1!$A$11:$A$23</c:f>
              <c:numCache>
                <c:formatCode>General</c:formatCode>
                <c:ptCount val="13"/>
                <c:pt idx="0">
                  <c:v>10140</c:v>
                </c:pt>
                <c:pt idx="1">
                  <c:v>8943.5</c:v>
                </c:pt>
                <c:pt idx="2">
                  <c:v>8521.2000000000007</c:v>
                </c:pt>
                <c:pt idx="3">
                  <c:v>8189</c:v>
                </c:pt>
                <c:pt idx="4">
                  <c:v>6438.5</c:v>
                </c:pt>
                <c:pt idx="5">
                  <c:v>5893</c:v>
                </c:pt>
                <c:pt idx="6">
                  <c:v>5790.7</c:v>
                </c:pt>
                <c:pt idx="7">
                  <c:v>5460.7</c:v>
                </c:pt>
                <c:pt idx="8">
                  <c:v>5085.8</c:v>
                </c:pt>
                <c:pt idx="9">
                  <c:v>4799.8999999999996</c:v>
                </c:pt>
                <c:pt idx="10">
                  <c:v>4678.2</c:v>
                </c:pt>
                <c:pt idx="11">
                  <c:v>4358.3</c:v>
                </c:pt>
                <c:pt idx="12">
                  <c:v>4046.6</c:v>
                </c:pt>
              </c:numCache>
            </c:numRef>
          </c:xVal>
          <c:yVal>
            <c:numRef>
              <c:f>Sheet1!$D$11:$D$23</c:f>
              <c:numCache>
                <c:formatCode>General</c:formatCode>
                <c:ptCount val="13"/>
                <c:pt idx="0">
                  <c:v>1.65608</c:v>
                </c:pt>
                <c:pt idx="1">
                  <c:v>1.65862</c:v>
                </c:pt>
                <c:pt idx="2">
                  <c:v>1.6596900000000001</c:v>
                </c:pt>
                <c:pt idx="3">
                  <c:v>1.66066</c:v>
                </c:pt>
                <c:pt idx="4">
                  <c:v>1.66736</c:v>
                </c:pt>
                <c:pt idx="5">
                  <c:v>1.67049</c:v>
                </c:pt>
                <c:pt idx="6">
                  <c:v>1.6713100000000001</c:v>
                </c:pt>
                <c:pt idx="7">
                  <c:v>1.6737599999999999</c:v>
                </c:pt>
                <c:pt idx="8">
                  <c:v>1.6772199999999999</c:v>
                </c:pt>
                <c:pt idx="9">
                  <c:v>1.6804399999999999</c:v>
                </c:pt>
                <c:pt idx="10">
                  <c:v>1.68198</c:v>
                </c:pt>
                <c:pt idx="11">
                  <c:v>1.68679</c:v>
                </c:pt>
                <c:pt idx="12">
                  <c:v>1.6926699999999999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81-FD44-A0CB-A19867BFB5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Sheet1!$A$11:$A$23</c:f>
              <c:numCache>
                <c:formatCode>General</c:formatCode>
                <c:ptCount val="13"/>
                <c:pt idx="0">
                  <c:v>10140</c:v>
                </c:pt>
                <c:pt idx="1">
                  <c:v>8943.5</c:v>
                </c:pt>
                <c:pt idx="2">
                  <c:v>8521.2000000000007</c:v>
                </c:pt>
                <c:pt idx="3">
                  <c:v>8189</c:v>
                </c:pt>
                <c:pt idx="4">
                  <c:v>6438.5</c:v>
                </c:pt>
                <c:pt idx="5">
                  <c:v>5893</c:v>
                </c:pt>
                <c:pt idx="6">
                  <c:v>5790.7</c:v>
                </c:pt>
                <c:pt idx="7">
                  <c:v>5460.7</c:v>
                </c:pt>
                <c:pt idx="8">
                  <c:v>5085.8</c:v>
                </c:pt>
                <c:pt idx="9">
                  <c:v>4799.8999999999996</c:v>
                </c:pt>
                <c:pt idx="10">
                  <c:v>4678.2</c:v>
                </c:pt>
                <c:pt idx="11">
                  <c:v>4358.3</c:v>
                </c:pt>
                <c:pt idx="12">
                  <c:v>4046.6</c:v>
                </c:pt>
              </c:numCache>
            </c:numRef>
          </c:xVal>
          <c:yVal>
            <c:numRef>
              <c:f>Sheet1!$F$11:$F$23</c:f>
              <c:numCache>
                <c:formatCode>General</c:formatCode>
                <c:ptCount val="13"/>
                <c:pt idx="0">
                  <c:v>1.543086748817361</c:v>
                </c:pt>
                <c:pt idx="1">
                  <c:v>1.5446040546136153</c:v>
                </c:pt>
                <c:pt idx="2">
                  <c:v>1.5452573861003134</c:v>
                </c:pt>
                <c:pt idx="3">
                  <c:v>1.5458303400596987</c:v>
                </c:pt>
                <c:pt idx="4">
                  <c:v>1.5502454031211261</c:v>
                </c:pt>
                <c:pt idx="5">
                  <c:v>1.5524380975617245</c:v>
                </c:pt>
                <c:pt idx="6">
                  <c:v>1.5529196228405191</c:v>
                </c:pt>
                <c:pt idx="7">
                  <c:v>1.5546648724123013</c:v>
                </c:pt>
                <c:pt idx="8">
                  <c:v>1.5570886941311219</c:v>
                </c:pt>
                <c:pt idx="9">
                  <c:v>1.5593521931105807</c:v>
                </c:pt>
                <c:pt idx="10">
                  <c:v>1.560452480847158</c:v>
                </c:pt>
                <c:pt idx="11">
                  <c:v>1.5638352548273229</c:v>
                </c:pt>
                <c:pt idx="12">
                  <c:v>1.5680174065115196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1-FD44-A0CB-A19867BFB5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Sheet1!$A$11:$A$23</c:f>
              <c:numCache>
                <c:formatCode>General</c:formatCode>
                <c:ptCount val="13"/>
                <c:pt idx="0">
                  <c:v>10140</c:v>
                </c:pt>
                <c:pt idx="1">
                  <c:v>8943.5</c:v>
                </c:pt>
                <c:pt idx="2">
                  <c:v>8521.2000000000007</c:v>
                </c:pt>
                <c:pt idx="3">
                  <c:v>8189</c:v>
                </c:pt>
                <c:pt idx="4">
                  <c:v>6438.5</c:v>
                </c:pt>
                <c:pt idx="5">
                  <c:v>5893</c:v>
                </c:pt>
                <c:pt idx="6">
                  <c:v>5790.7</c:v>
                </c:pt>
                <c:pt idx="7">
                  <c:v>5460.7</c:v>
                </c:pt>
                <c:pt idx="8">
                  <c:v>5085.8</c:v>
                </c:pt>
                <c:pt idx="9">
                  <c:v>4799.8999999999996</c:v>
                </c:pt>
                <c:pt idx="10">
                  <c:v>4678.2</c:v>
                </c:pt>
                <c:pt idx="11">
                  <c:v>4358.3</c:v>
                </c:pt>
                <c:pt idx="12">
                  <c:v>4046.6</c:v>
                </c:pt>
              </c:numCache>
            </c:numRef>
          </c:xVal>
          <c:yVal>
            <c:numRef>
              <c:f>Sheet1!$G$11:$G$23</c:f>
              <c:numCache>
                <c:formatCode>General</c:formatCode>
                <c:ptCount val="13"/>
                <c:pt idx="0">
                  <c:v>1.6561326777351015</c:v>
                </c:pt>
                <c:pt idx="1">
                  <c:v>1.6588045990189968</c:v>
                </c:pt>
                <c:pt idx="2">
                  <c:v>1.6598874563982797</c:v>
                </c:pt>
                <c:pt idx="3">
                  <c:v>1.660811987152482</c:v>
                </c:pt>
                <c:pt idx="4">
                  <c:v>1.6674723174310533</c:v>
                </c:pt>
                <c:pt idx="5">
                  <c:v>1.6706228507692498</c:v>
                </c:pt>
                <c:pt idx="6">
                  <c:v>1.6713077193499197</c:v>
                </c:pt>
                <c:pt idx="7">
                  <c:v>1.6737752953731799</c:v>
                </c:pt>
                <c:pt idx="8">
                  <c:v>1.677175468044281</c:v>
                </c:pt>
                <c:pt idx="9">
                  <c:v>1.680333626390726</c:v>
                </c:pt>
                <c:pt idx="10">
                  <c:v>1.6818651179368398</c:v>
                </c:pt>
                <c:pt idx="11">
                  <c:v>1.6865653972005348</c:v>
                </c:pt>
                <c:pt idx="12">
                  <c:v>1.6923708624399438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81-FD44-A0CB-A19867BFB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598752"/>
        <c:axId val="978104255"/>
      </c:scatterChart>
      <c:valAx>
        <c:axId val="194559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104255"/>
        <c:crosses val="autoZero"/>
        <c:crossBetween val="midCat"/>
      </c:valAx>
      <c:valAx>
        <c:axId val="97810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9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374650</xdr:colOff>
      <xdr:row>1</xdr:row>
      <xdr:rowOff>95250</xdr:rowOff>
    </xdr:from>
    <xdr:to>
      <xdr:col>27</xdr:col>
      <xdr:colOff>406400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73322-5554-36C1-9918-AD93CEC53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849D-3082-A540-8CA9-CCC4D55D4690}">
  <dimension ref="A2:H23"/>
  <sheetViews>
    <sheetView tabSelected="1" workbookViewId="0">
      <selection activeCell="I23" sqref="I23"/>
    </sheetView>
  </sheetViews>
  <sheetFormatPr baseColWidth="10" defaultRowHeight="16" x14ac:dyDescent="0.2"/>
  <sheetData>
    <row r="2" spans="1:8" x14ac:dyDescent="0.2">
      <c r="C2" t="s">
        <v>4</v>
      </c>
      <c r="D2" t="s">
        <v>5</v>
      </c>
    </row>
    <row r="3" spans="1:8" ht="17" x14ac:dyDescent="0.2">
      <c r="A3" t="s">
        <v>0</v>
      </c>
      <c r="C3" s="1">
        <v>2.3730000000000002</v>
      </c>
      <c r="D3" s="1">
        <v>2.7404999999999999</v>
      </c>
      <c r="E3" s="1"/>
    </row>
    <row r="4" spans="1:8" ht="17" x14ac:dyDescent="0.2">
      <c r="A4" t="s">
        <v>1</v>
      </c>
      <c r="C4" s="1">
        <v>1.2800000000000001E-2</v>
      </c>
      <c r="D4" s="1">
        <v>1.84E-2</v>
      </c>
      <c r="E4" s="1"/>
    </row>
    <row r="5" spans="1:8" ht="17" x14ac:dyDescent="0.2">
      <c r="A5" t="s">
        <v>2</v>
      </c>
      <c r="C5" s="1">
        <v>-1.5599999999999999E-2</v>
      </c>
      <c r="D5" s="1">
        <v>-1.7899999999999999E-2</v>
      </c>
      <c r="E5" s="1"/>
    </row>
    <row r="6" spans="1:8" ht="17" x14ac:dyDescent="0.2">
      <c r="A6" t="s">
        <v>3</v>
      </c>
      <c r="C6" s="1">
        <v>-4.4000000000000003E-3</v>
      </c>
      <c r="D6" s="1">
        <v>-1.55E-2</v>
      </c>
      <c r="E6" s="1"/>
    </row>
    <row r="9" spans="1:8" x14ac:dyDescent="0.2">
      <c r="A9" s="2"/>
      <c r="B9" s="2"/>
      <c r="C9" s="3" t="s">
        <v>6</v>
      </c>
      <c r="D9" s="3"/>
      <c r="E9" s="5"/>
      <c r="F9" s="3" t="s">
        <v>7</v>
      </c>
      <c r="G9" s="3"/>
    </row>
    <row r="10" spans="1:8" x14ac:dyDescent="0.2">
      <c r="A10" s="2"/>
      <c r="B10" s="2"/>
      <c r="C10" s="2" t="s">
        <v>4</v>
      </c>
      <c r="D10" s="2" t="s">
        <v>5</v>
      </c>
      <c r="E10" s="2" t="s">
        <v>8</v>
      </c>
      <c r="F10" s="2" t="s">
        <v>4</v>
      </c>
      <c r="G10" s="2" t="s">
        <v>5</v>
      </c>
      <c r="H10" s="2" t="s">
        <v>8</v>
      </c>
    </row>
    <row r="11" spans="1:8" ht="18" x14ac:dyDescent="0.25">
      <c r="A11" s="4">
        <v>10140</v>
      </c>
      <c r="B11" s="4">
        <f>A11/10000</f>
        <v>1.014</v>
      </c>
      <c r="C11" s="4">
        <v>1.5433300000000001</v>
      </c>
      <c r="D11" s="4">
        <v>1.65608</v>
      </c>
      <c r="E11" s="4">
        <f>D11-C11</f>
        <v>0.11274999999999991</v>
      </c>
      <c r="F11" s="2">
        <f>SQRT(Ae+Be/(($A11/10000)^2+Ce)+De*($A11/10000)^2)</f>
        <v>1.543086748817361</v>
      </c>
      <c r="G11" s="2">
        <f>SQRT(Ao+Bo/(($A11/10000)^2+Co)+Do*($A11/10000)^2)</f>
        <v>1.6561326777351015</v>
      </c>
      <c r="H11" s="4">
        <f>G11-F11</f>
        <v>0.11304592891774057</v>
      </c>
    </row>
    <row r="12" spans="1:8" ht="18" x14ac:dyDescent="0.25">
      <c r="A12" s="4">
        <v>8943.5</v>
      </c>
      <c r="B12" s="4">
        <f t="shared" ref="B12:B23" si="0">A12/10000</f>
        <v>0.89434999999999998</v>
      </c>
      <c r="C12" s="4">
        <v>1.5446899999999999</v>
      </c>
      <c r="D12" s="4">
        <v>1.65862</v>
      </c>
      <c r="E12" s="4">
        <f t="shared" ref="E12:E23" si="1">D12-C12</f>
        <v>0.11393000000000009</v>
      </c>
      <c r="F12" s="2">
        <f>SQRT(Ae+Be/(($A12/10000)^2+Ce)+De*($A12/10000)^2)</f>
        <v>1.5446040546136153</v>
      </c>
      <c r="G12" s="2">
        <f>SQRT(Ao+Bo/(($A12/10000)^2+Co)+Do*($A12/10000)^2)</f>
        <v>1.6588045990189968</v>
      </c>
      <c r="H12" s="4">
        <f t="shared" ref="H12:H23" si="2">G12-F12</f>
        <v>0.11420054440538152</v>
      </c>
    </row>
    <row r="13" spans="1:8" ht="18" x14ac:dyDescent="0.25">
      <c r="A13" s="4">
        <v>8521.2000000000007</v>
      </c>
      <c r="B13" s="4">
        <f t="shared" si="0"/>
        <v>0.8521200000000001</v>
      </c>
      <c r="C13" s="4">
        <v>1.54542</v>
      </c>
      <c r="D13" s="4">
        <v>1.6596900000000001</v>
      </c>
      <c r="E13" s="4">
        <f t="shared" si="1"/>
        <v>0.11427000000000009</v>
      </c>
      <c r="F13" s="2">
        <f>SQRT(Ae+Be/(($A13/10000)^2+Ce)+De*($A13/10000)^2)</f>
        <v>1.5452573861003134</v>
      </c>
      <c r="G13" s="2">
        <f>SQRT(Ao+Bo/(($A13/10000)^2+Co)+Do*($A13/10000)^2)</f>
        <v>1.6598874563982797</v>
      </c>
      <c r="H13" s="4">
        <f t="shared" si="2"/>
        <v>0.11463007029796635</v>
      </c>
    </row>
    <row r="14" spans="1:8" ht="18" x14ac:dyDescent="0.25">
      <c r="A14" s="4">
        <v>8189</v>
      </c>
      <c r="B14" s="4">
        <f t="shared" si="0"/>
        <v>0.81889999999999996</v>
      </c>
      <c r="C14" s="4">
        <v>1.54589</v>
      </c>
      <c r="D14" s="4">
        <v>1.66066</v>
      </c>
      <c r="E14" s="4">
        <f t="shared" si="1"/>
        <v>0.11477000000000004</v>
      </c>
      <c r="F14" s="2">
        <f>SQRT(Ae+Be/(($A14/10000)^2+Ce)+De*($A14/10000)^2)</f>
        <v>1.5458303400596987</v>
      </c>
      <c r="G14" s="2">
        <f>SQRT(Ao+Bo/(($A14/10000)^2+Co)+Do*($A14/10000)^2)</f>
        <v>1.660811987152482</v>
      </c>
      <c r="H14" s="4">
        <f t="shared" si="2"/>
        <v>0.11498164709278336</v>
      </c>
    </row>
    <row r="15" spans="1:8" ht="18" x14ac:dyDescent="0.25">
      <c r="A15" s="4">
        <v>6438.5</v>
      </c>
      <c r="B15" s="4">
        <f t="shared" si="0"/>
        <v>0.64385000000000003</v>
      </c>
      <c r="C15" s="4">
        <v>1.5501199999999999</v>
      </c>
      <c r="D15" s="4">
        <v>1.66736</v>
      </c>
      <c r="E15" s="4">
        <f t="shared" si="1"/>
        <v>0.11724000000000001</v>
      </c>
      <c r="F15" s="2">
        <f>SQRT(Ae+Be/(($A15/10000)^2+Ce)+De*($A15/10000)^2)</f>
        <v>1.5502454031211261</v>
      </c>
      <c r="G15" s="2">
        <f>SQRT(Ao+Bo/(($A15/10000)^2+Co)+Do*($A15/10000)^2)</f>
        <v>1.6674723174310533</v>
      </c>
      <c r="H15" s="4">
        <f t="shared" si="2"/>
        <v>0.11722691430992715</v>
      </c>
    </row>
    <row r="16" spans="1:8" ht="18" x14ac:dyDescent="0.25">
      <c r="A16" s="4">
        <v>5893</v>
      </c>
      <c r="B16" s="4">
        <f t="shared" si="0"/>
        <v>0.58930000000000005</v>
      </c>
      <c r="C16" s="4">
        <v>1.55247</v>
      </c>
      <c r="D16" s="4">
        <v>1.67049</v>
      </c>
      <c r="E16" s="4">
        <f t="shared" si="1"/>
        <v>0.11802000000000001</v>
      </c>
      <c r="F16" s="2">
        <f>SQRT(Ae+Be/(($A16/10000)^2+Ce)+De*($A16/10000)^2)</f>
        <v>1.5524380975617245</v>
      </c>
      <c r="G16" s="2">
        <f>SQRT(Ao+Bo/(($A16/10000)^2+Co)+Do*($A16/10000)^2)</f>
        <v>1.6706228507692498</v>
      </c>
      <c r="H16" s="4">
        <f t="shared" si="2"/>
        <v>0.11818475320752531</v>
      </c>
    </row>
    <row r="17" spans="1:8" ht="18" x14ac:dyDescent="0.25">
      <c r="A17" s="4">
        <v>5790.7</v>
      </c>
      <c r="B17" s="4">
        <f t="shared" si="0"/>
        <v>0.57906999999999997</v>
      </c>
      <c r="C17" s="4">
        <v>1.55298</v>
      </c>
      <c r="D17" s="4">
        <v>1.6713100000000001</v>
      </c>
      <c r="E17" s="4">
        <f t="shared" si="1"/>
        <v>0.11833000000000005</v>
      </c>
      <c r="F17" s="2">
        <f>SQRT(Ae+Be/(($A17/10000)^2+Ce)+De*($A17/10000)^2)</f>
        <v>1.5529196228405191</v>
      </c>
      <c r="G17" s="2">
        <f>SQRT(Ao+Bo/(($A17/10000)^2+Co)+Do*($A17/10000)^2)</f>
        <v>1.6713077193499197</v>
      </c>
      <c r="H17" s="4">
        <f t="shared" si="2"/>
        <v>0.11838809650940063</v>
      </c>
    </row>
    <row r="18" spans="1:8" ht="18" x14ac:dyDescent="0.25">
      <c r="A18" s="4">
        <v>5460.7</v>
      </c>
      <c r="B18" s="4">
        <f t="shared" si="0"/>
        <v>0.54606999999999994</v>
      </c>
      <c r="C18" s="4">
        <v>1.5546500000000001</v>
      </c>
      <c r="D18" s="4">
        <v>1.6737599999999999</v>
      </c>
      <c r="E18" s="4">
        <f t="shared" si="1"/>
        <v>0.11910999999999983</v>
      </c>
      <c r="F18" s="2">
        <f>SQRT(Ae+Be/(($A18/10000)^2+Ce)+De*($A18/10000)^2)</f>
        <v>1.5546648724123013</v>
      </c>
      <c r="G18" s="2">
        <f>SQRT(Ao+Bo/(($A18/10000)^2+Co)+Do*($A18/10000)^2)</f>
        <v>1.6737752953731799</v>
      </c>
      <c r="H18" s="4">
        <f t="shared" si="2"/>
        <v>0.11911042296087859</v>
      </c>
    </row>
    <row r="19" spans="1:8" ht="18" x14ac:dyDescent="0.25">
      <c r="A19" s="4">
        <v>5085.8</v>
      </c>
      <c r="B19" s="4">
        <f t="shared" si="0"/>
        <v>0.50858000000000003</v>
      </c>
      <c r="C19" s="4">
        <v>1.55691</v>
      </c>
      <c r="D19" s="4">
        <v>1.6772199999999999</v>
      </c>
      <c r="E19" s="4">
        <f t="shared" si="1"/>
        <v>0.12030999999999992</v>
      </c>
      <c r="F19" s="2">
        <f>SQRT(Ae+Be/(($A19/10000)^2+Ce)+De*($A19/10000)^2)</f>
        <v>1.5570886941311219</v>
      </c>
      <c r="G19" s="2">
        <f>SQRT(Ao+Bo/(($A19/10000)^2+Co)+Do*($A19/10000)^2)</f>
        <v>1.677175468044281</v>
      </c>
      <c r="H19" s="4">
        <f t="shared" si="2"/>
        <v>0.12008677391315903</v>
      </c>
    </row>
    <row r="20" spans="1:8" ht="18" x14ac:dyDescent="0.25">
      <c r="A20" s="4">
        <v>4799.8999999999996</v>
      </c>
      <c r="B20" s="4">
        <f t="shared" si="0"/>
        <v>0.47998999999999997</v>
      </c>
      <c r="C20" s="4">
        <v>1.55914</v>
      </c>
      <c r="D20" s="4">
        <v>1.6804399999999999</v>
      </c>
      <c r="E20" s="4">
        <f t="shared" si="1"/>
        <v>0.12129999999999996</v>
      </c>
      <c r="F20" s="2">
        <f>SQRT(Ae+Be/(($A20/10000)^2+Ce)+De*($A20/10000)^2)</f>
        <v>1.5593521931105807</v>
      </c>
      <c r="G20" s="2">
        <f>SQRT(Ao+Bo/(($A20/10000)^2+Co)+Do*($A20/10000)^2)</f>
        <v>1.680333626390726</v>
      </c>
      <c r="H20" s="4">
        <f t="shared" si="2"/>
        <v>0.12098143328014532</v>
      </c>
    </row>
    <row r="21" spans="1:8" ht="18" x14ac:dyDescent="0.25">
      <c r="A21" s="4">
        <v>4678.2</v>
      </c>
      <c r="B21" s="4">
        <f t="shared" si="0"/>
        <v>0.46781999999999996</v>
      </c>
      <c r="C21" s="4">
        <v>1.5602400000000001</v>
      </c>
      <c r="D21" s="4">
        <v>1.68198</v>
      </c>
      <c r="E21" s="4">
        <f t="shared" si="1"/>
        <v>0.12173999999999996</v>
      </c>
      <c r="F21" s="2">
        <f>SQRT(Ae+Be/(($A21/10000)^2+Ce)+De*($A21/10000)^2)</f>
        <v>1.560452480847158</v>
      </c>
      <c r="G21" s="2">
        <f>SQRT(Ao+Bo/(($A21/10000)^2+Co)+Do*($A21/10000)^2)</f>
        <v>1.6818651179368398</v>
      </c>
      <c r="H21" s="4">
        <f t="shared" si="2"/>
        <v>0.12141263708968175</v>
      </c>
    </row>
    <row r="22" spans="1:8" ht="18" x14ac:dyDescent="0.25">
      <c r="A22" s="4">
        <v>4358.3</v>
      </c>
      <c r="B22" s="4">
        <f t="shared" si="0"/>
        <v>0.43583</v>
      </c>
      <c r="C22" s="4">
        <v>1.56376</v>
      </c>
      <c r="D22" s="4">
        <v>1.68679</v>
      </c>
      <c r="E22" s="4">
        <f t="shared" si="1"/>
        <v>0.12302999999999997</v>
      </c>
      <c r="F22" s="2">
        <f>SQRT(Ae+Be/(($A22/10000)^2+Ce)+De*($A22/10000)^2)</f>
        <v>1.5638352548273229</v>
      </c>
      <c r="G22" s="2">
        <f>SQRT(Ao+Bo/(($A22/10000)^2+Co)+Do*($A22/10000)^2)</f>
        <v>1.6865653972005348</v>
      </c>
      <c r="H22" s="4">
        <f t="shared" si="2"/>
        <v>0.12273014237321189</v>
      </c>
    </row>
    <row r="23" spans="1:8" ht="18" x14ac:dyDescent="0.25">
      <c r="A23" s="4">
        <v>4046.6</v>
      </c>
      <c r="B23" s="4">
        <f t="shared" si="0"/>
        <v>0.40465999999999996</v>
      </c>
      <c r="C23" s="4">
        <v>1.56796</v>
      </c>
      <c r="D23" s="4">
        <v>1.6926699999999999</v>
      </c>
      <c r="E23" s="4">
        <f t="shared" si="1"/>
        <v>0.12470999999999988</v>
      </c>
      <c r="F23" s="2">
        <f>SQRT(Ae+Be/(($A23/10000)^2+Ce)+De*($A23/10000)^2)</f>
        <v>1.5680174065115196</v>
      </c>
      <c r="G23" s="2">
        <f>SQRT(Ao+Bo/(($A23/10000)^2+Co)+Do*($A23/10000)^2)</f>
        <v>1.6923708624399438</v>
      </c>
      <c r="H23" s="4">
        <f t="shared" si="2"/>
        <v>0.12435345592842428</v>
      </c>
    </row>
  </sheetData>
  <mergeCells count="2">
    <mergeCell ref="C9:D9"/>
    <mergeCell ref="F9:G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</vt:lpstr>
      <vt:lpstr>A_e</vt:lpstr>
      <vt:lpstr>Ae</vt:lpstr>
      <vt:lpstr>Ao</vt:lpstr>
      <vt:lpstr>Be</vt:lpstr>
      <vt:lpstr>Bo</vt:lpstr>
      <vt:lpstr>Ce</vt:lpstr>
      <vt:lpstr>Co</vt:lpstr>
      <vt:lpstr>De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Niblo, Joseph</dc:creator>
  <cp:lastModifiedBy>Niblo, Joseph</cp:lastModifiedBy>
  <dcterms:created xsi:type="dcterms:W3CDTF">2025-02-25T10:24:43Z</dcterms:created>
  <dcterms:modified xsi:type="dcterms:W3CDTF">2025-02-26T10:11:00Z</dcterms:modified>
</cp:coreProperties>
</file>